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6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drawings/drawing7.xml" ContentType="application/vnd.openxmlformats-officedocument.drawing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theme/themeOverride1.xml" ContentType="application/vnd.openxmlformats-officedocument.themeOverride+xml"/>
  <Override PartName="/xl/drawings/drawing8.xml" ContentType="application/vnd.openxmlformats-officedocument.drawing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709"/>
  <workbookPr codeName="ThisWorkbook"/>
  <mc:AlternateContent xmlns:mc="http://schemas.openxmlformats.org/markup-compatibility/2006">
    <mc:Choice Requires="x15">
      <x15ac:absPath xmlns:x15ac="http://schemas.microsoft.com/office/spreadsheetml/2010/11/ac" url="/Users/rolf/Downloads/lily/"/>
    </mc:Choice>
  </mc:AlternateContent>
  <xr:revisionPtr revIDLastSave="0" documentId="10_ncr:8100000_{C092A67D-43DB-1445-B2A2-4E4C9E610127}" xr6:coauthVersionLast="34" xr6:coauthVersionMax="34" xr10:uidLastSave="{00000000-0000-0000-0000-000000000000}"/>
  <bookViews>
    <workbookView xWindow="380" yWindow="460" windowWidth="27100" windowHeight="16620" tabRatio="865" activeTab="6" xr2:uid="{00000000-000D-0000-FFFF-FFFF00000000}"/>
  </bookViews>
  <sheets>
    <sheet name="Sum" sheetId="1" r:id="rId1"/>
    <sheet name="每年每个城市" sheetId="615" r:id="rId2"/>
    <sheet name="年均增长率" sheetId="617" state="hidden" r:id="rId3"/>
    <sheet name="分行业值" sheetId="618" r:id="rId4"/>
    <sheet name="sum-分行业" sheetId="408" r:id="rId5"/>
    <sheet name="不同能源品种和生产过程" sheetId="616" r:id="rId6"/>
    <sheet name="2014年每个城市碳排放量" sheetId="619" r:id="rId7"/>
    <sheet name="每年每个城市1" sheetId="622" r:id="rId8"/>
    <sheet name="分行业1" sheetId="620" r:id="rId9"/>
    <sheet name="分能源品种和生产过程1" sheetId="621" r:id="rId10"/>
    <sheet name="碳排放强度" sheetId="623" r:id="rId11"/>
    <sheet name="人均碳排放量" sheetId="624" r:id="rId12"/>
    <sheet name="河南鹤壁2004" sheetId="409" r:id="rId13"/>
    <sheet name="河南鹤壁2006" sheetId="410" r:id="rId14"/>
    <sheet name="河南鹤壁2007" sheetId="411" r:id="rId15"/>
    <sheet name="河南鹤壁2008" sheetId="412" r:id="rId16"/>
    <sheet name="河南鹤壁2009" sheetId="413" r:id="rId17"/>
    <sheet name="河南鹤壁2010" sheetId="414" r:id="rId18"/>
    <sheet name="河南鹤壁2011" sheetId="415" r:id="rId19"/>
    <sheet name="河南鹤壁2012" sheetId="416" r:id="rId20"/>
    <sheet name="河南鹤壁2013" sheetId="417" r:id="rId21"/>
    <sheet name="河南鹤壁2014" sheetId="418" r:id="rId22"/>
    <sheet name="河南济源2004" sheetId="419" r:id="rId23"/>
    <sheet name="河南济源2008" sheetId="420" r:id="rId24"/>
    <sheet name="河南济源2012" sheetId="421" r:id="rId25"/>
    <sheet name="河南济源2013" sheetId="422" r:id="rId26"/>
    <sheet name="河南济源2014" sheetId="423" r:id="rId27"/>
    <sheet name="河南济源2015" sheetId="424" r:id="rId28"/>
    <sheet name="河南焦作2004" sheetId="425" r:id="rId29"/>
    <sheet name="河南焦作2005" sheetId="426" r:id="rId30"/>
    <sheet name="河南焦作2006" sheetId="427" r:id="rId31"/>
    <sheet name="河南焦作2007" sheetId="428" r:id="rId32"/>
    <sheet name="河南焦作2008" sheetId="429" r:id="rId33"/>
    <sheet name="河南焦作2009" sheetId="430" r:id="rId34"/>
    <sheet name="河南焦作2010" sheetId="431" r:id="rId35"/>
    <sheet name="河南焦作2011" sheetId="432" r:id="rId36"/>
    <sheet name="河南焦作2012" sheetId="433" r:id="rId37"/>
    <sheet name="河南焦作2013" sheetId="434" r:id="rId38"/>
    <sheet name="河南焦作2014" sheetId="435" r:id="rId39"/>
    <sheet name="河南焦作2015" sheetId="436" r:id="rId40"/>
    <sheet name="河南开封2003" sheetId="437" r:id="rId41"/>
    <sheet name="河南开封2006" sheetId="438" r:id="rId42"/>
    <sheet name="河南开封2007" sheetId="439" r:id="rId43"/>
    <sheet name="河南开封2009" sheetId="440" r:id="rId44"/>
    <sheet name="河南开封2010" sheetId="441" r:id="rId45"/>
    <sheet name="河南开封2011" sheetId="442" r:id="rId46"/>
    <sheet name="河南开封2012" sheetId="443" r:id="rId47"/>
    <sheet name="河南开封2013" sheetId="444" r:id="rId48"/>
    <sheet name="河南开封2014" sheetId="445" r:id="rId49"/>
    <sheet name="河南洛阳2000" sheetId="446" r:id="rId50"/>
    <sheet name="河南洛阳2001" sheetId="447" r:id="rId51"/>
    <sheet name="河南洛阳2002" sheetId="448" r:id="rId52"/>
    <sheet name="河南洛阳2003" sheetId="449" r:id="rId53"/>
    <sheet name="河南洛阳2004" sheetId="450" r:id="rId54"/>
    <sheet name="河南洛阳2005" sheetId="451" r:id="rId55"/>
    <sheet name="河南洛阳2006" sheetId="452" r:id="rId56"/>
    <sheet name="河南洛阳2007" sheetId="453" r:id="rId57"/>
    <sheet name="河南洛阳2008" sheetId="454" r:id="rId58"/>
    <sheet name="河南洛阳2009" sheetId="455" r:id="rId59"/>
    <sheet name="河南洛阳2010" sheetId="456" r:id="rId60"/>
    <sheet name="河南洛阳2011" sheetId="457" r:id="rId61"/>
    <sheet name="河南洛阳2012" sheetId="458" r:id="rId62"/>
    <sheet name="河南洛阳2013" sheetId="459" r:id="rId63"/>
    <sheet name="河南洛阳2014" sheetId="460" r:id="rId64"/>
    <sheet name="河南洛阳2015" sheetId="461" r:id="rId65"/>
    <sheet name="河南南阳2000" sheetId="462" r:id="rId66"/>
    <sheet name="河南南阳2001" sheetId="463" r:id="rId67"/>
    <sheet name="河南南阳2002" sheetId="464" r:id="rId68"/>
    <sheet name="河南南阳2003" sheetId="465" r:id="rId69"/>
    <sheet name="河南南阳2004" sheetId="466" r:id="rId70"/>
    <sheet name="河南南阳2005" sheetId="467" r:id="rId71"/>
    <sheet name="河南南阳2006" sheetId="468" r:id="rId72"/>
    <sheet name="河南南阳2007" sheetId="469" r:id="rId73"/>
    <sheet name="河南南阳2009" sheetId="470" r:id="rId74"/>
    <sheet name="河南南阳2010" sheetId="471" r:id="rId75"/>
    <sheet name="河南南阳2011" sheetId="472" r:id="rId76"/>
    <sheet name="河南南阳2012" sheetId="473" r:id="rId77"/>
    <sheet name="河南南阳2013" sheetId="474" r:id="rId78"/>
    <sheet name="河南南阳2014" sheetId="475" r:id="rId79"/>
    <sheet name="河南平顶山2000" sheetId="476" r:id="rId80"/>
    <sheet name="河南平顶山2001" sheetId="477" r:id="rId81"/>
    <sheet name="河南平顶山2002" sheetId="478" r:id="rId82"/>
    <sheet name="河南平顶山2003" sheetId="479" r:id="rId83"/>
    <sheet name="河南平顶山2004" sheetId="480" r:id="rId84"/>
    <sheet name="河南平顶山2005" sheetId="481" r:id="rId85"/>
    <sheet name="河南平顶山2006" sheetId="482" r:id="rId86"/>
    <sheet name="河南平顶山2007" sheetId="483" r:id="rId87"/>
    <sheet name="河南平顶山2008" sheetId="484" r:id="rId88"/>
    <sheet name="河南平顶山2009" sheetId="485" r:id="rId89"/>
    <sheet name="河南平顶山2010" sheetId="486" r:id="rId90"/>
    <sheet name="河南平顶山2011" sheetId="487" r:id="rId91"/>
    <sheet name="河南平顶山2012" sheetId="488" r:id="rId92"/>
    <sheet name="河南平顶山2013" sheetId="489" r:id="rId93"/>
    <sheet name="河南平顶山2014" sheetId="490" r:id="rId94"/>
    <sheet name="河南平顶山2015" sheetId="491" r:id="rId95"/>
    <sheet name="河南濮阳2004" sheetId="492" r:id="rId96"/>
    <sheet name="河南濮阳2009" sheetId="493" r:id="rId97"/>
    <sheet name="河南濮阳2010" sheetId="494" r:id="rId98"/>
    <sheet name="河南濮阳2011" sheetId="495" r:id="rId99"/>
    <sheet name="河南濮阳2012" sheetId="496" r:id="rId100"/>
    <sheet name="河南濮阳2013" sheetId="497" r:id="rId101"/>
    <sheet name="河南濮阳2014" sheetId="498" r:id="rId102"/>
    <sheet name="河南三门峡2000" sheetId="499" r:id="rId103"/>
    <sheet name="河南三门峡2001" sheetId="500" r:id="rId104"/>
    <sheet name="河南三门峡2002" sheetId="501" r:id="rId105"/>
    <sheet name="河南三门峡2003" sheetId="502" r:id="rId106"/>
    <sheet name="河南三门峡2004" sheetId="503" r:id="rId107"/>
    <sheet name="河南三门峡2005" sheetId="504" r:id="rId108"/>
    <sheet name="河南三门峡2006" sheetId="505" r:id="rId109"/>
    <sheet name="河南三门峡2007" sheetId="506" r:id="rId110"/>
    <sheet name="河南三门峡2008" sheetId="507" r:id="rId111"/>
    <sheet name="河南三门峡2009" sheetId="508" r:id="rId112"/>
    <sheet name="河南三门峡2010" sheetId="509" r:id="rId113"/>
    <sheet name="河南三门峡2011" sheetId="510" r:id="rId114"/>
    <sheet name="河南三门峡2012" sheetId="511" r:id="rId115"/>
    <sheet name="河南三门峡2013" sheetId="512" r:id="rId116"/>
    <sheet name="河南三门峡2014" sheetId="513" r:id="rId117"/>
    <sheet name="河南三门峡2015" sheetId="514" r:id="rId118"/>
    <sheet name="河南商丘2006" sheetId="515" r:id="rId119"/>
    <sheet name="河南商丘2007" sheetId="516" r:id="rId120"/>
    <sheet name="河南商丘2010" sheetId="517" r:id="rId121"/>
    <sheet name="河南新乡2007" sheetId="518" r:id="rId122"/>
    <sheet name="河南新乡2008" sheetId="519" r:id="rId123"/>
    <sheet name="河南新乡2009" sheetId="520" r:id="rId124"/>
    <sheet name="河南新乡2010" sheetId="521" r:id="rId125"/>
    <sheet name="河南新乡2011" sheetId="522" r:id="rId126"/>
    <sheet name="河南新乡2013" sheetId="523" r:id="rId127"/>
    <sheet name="河南信阳2008" sheetId="524" r:id="rId128"/>
    <sheet name="河南信阳2009" sheetId="525" r:id="rId129"/>
    <sheet name="河南信阳2010" sheetId="526" r:id="rId130"/>
    <sheet name="河南信阳2011" sheetId="527" r:id="rId131"/>
    <sheet name="河南信阳2012" sheetId="528" r:id="rId132"/>
    <sheet name="河南信阳2013" sheetId="529" r:id="rId133"/>
    <sheet name="河南信阳2014" sheetId="530" r:id="rId134"/>
    <sheet name="河南信阳2015" sheetId="531" r:id="rId135"/>
    <sheet name="河南许昌2005" sheetId="532" r:id="rId136"/>
    <sheet name="河南许昌2006" sheetId="533" r:id="rId137"/>
    <sheet name="河南许昌2007" sheetId="534" r:id="rId138"/>
    <sheet name="河南许昌2009" sheetId="535" r:id="rId139"/>
    <sheet name="河南许昌2010" sheetId="536" r:id="rId140"/>
    <sheet name="河南许昌2011" sheetId="537" r:id="rId141"/>
    <sheet name="河南许昌2013" sheetId="538" r:id="rId142"/>
    <sheet name="河南郑州2000" sheetId="539" r:id="rId143"/>
    <sheet name="河南郑州2001" sheetId="540" r:id="rId144"/>
    <sheet name="河南郑州2002" sheetId="541" r:id="rId145"/>
    <sheet name="河南郑州2003" sheetId="542" r:id="rId146"/>
    <sheet name="河南郑州2004" sheetId="543" r:id="rId147"/>
    <sheet name="河南郑州2005" sheetId="544" r:id="rId148"/>
    <sheet name="河南郑州2006" sheetId="545" r:id="rId149"/>
    <sheet name="河南郑州2007" sheetId="546" r:id="rId150"/>
    <sheet name="河南郑州2008" sheetId="547" r:id="rId151"/>
    <sheet name="河南郑州2009" sheetId="548" r:id="rId152"/>
    <sheet name="河南郑州2010" sheetId="549" r:id="rId153"/>
    <sheet name="河南郑州2011" sheetId="550" r:id="rId154"/>
    <sheet name="河南郑州2012" sheetId="551" r:id="rId155"/>
    <sheet name="河南郑州2013" sheetId="552" r:id="rId156"/>
    <sheet name="河南郑州2014" sheetId="553" r:id="rId157"/>
    <sheet name="河南郑州2015" sheetId="554" r:id="rId158"/>
    <sheet name="河南周口2004" sheetId="555" r:id="rId159"/>
    <sheet name="河南周口2009" sheetId="556" r:id="rId160"/>
    <sheet name="河南周口2010" sheetId="557" r:id="rId161"/>
    <sheet name="河南周口2011" sheetId="558" r:id="rId162"/>
    <sheet name="河南周口2013" sheetId="559" r:id="rId163"/>
    <sheet name="河南周口2014" sheetId="560" r:id="rId164"/>
    <sheet name="河南驻马店2007" sheetId="561" r:id="rId165"/>
    <sheet name="河南驻马店2008" sheetId="562" r:id="rId166"/>
    <sheet name="河南驻马店2009" sheetId="563" r:id="rId167"/>
    <sheet name="河南驻马店201" sheetId="564" r:id="rId168"/>
    <sheet name="河南驻马店2010" sheetId="565" r:id="rId169"/>
    <sheet name="河南驻马店2011" sheetId="566" r:id="rId170"/>
    <sheet name="河南驻马店2012" sheetId="567" r:id="rId171"/>
    <sheet name="河南驻马店2013" sheetId="568" r:id="rId172"/>
    <sheet name="河南驻马店2014" sheetId="569" r:id="rId173"/>
    <sheet name="河南驻马店2015" sheetId="570" r:id="rId174"/>
    <sheet name="河南平顶山201" sheetId="571" r:id="rId175"/>
    <sheet name="河南安阳2001" sheetId="572" r:id="rId176"/>
    <sheet name="河南安阳2003" sheetId="573" r:id="rId177"/>
    <sheet name="河南安阳2004" sheetId="574" r:id="rId178"/>
    <sheet name="河南安阳2007" sheetId="575" r:id="rId179"/>
    <sheet name="河南安阳2008" sheetId="576" r:id="rId180"/>
    <sheet name="河南安阳2009" sheetId="577" r:id="rId181"/>
    <sheet name="河南安阳2011" sheetId="578" r:id="rId182"/>
    <sheet name="河南安阳2012" sheetId="579" r:id="rId183"/>
    <sheet name="河南安阳2013" sheetId="580" r:id="rId184"/>
    <sheet name="河南安阳2014" sheetId="581" r:id="rId185"/>
    <sheet name="河南安阳2015" sheetId="582" r:id="rId186"/>
    <sheet name="河南鹤壁2015" sheetId="583" r:id="rId187"/>
    <sheet name="河南济源2001" sheetId="584" r:id="rId188"/>
    <sheet name="河南济源2002" sheetId="585" r:id="rId189"/>
    <sheet name="河南济源2003" sheetId="586" r:id="rId190"/>
    <sheet name="河南济源2005" sheetId="587" r:id="rId191"/>
    <sheet name="河南济源2006" sheetId="588" r:id="rId192"/>
    <sheet name="河南济源2007" sheetId="589" r:id="rId193"/>
    <sheet name="河南济源2009" sheetId="590" r:id="rId194"/>
    <sheet name="河南济源2010" sheetId="591" r:id="rId195"/>
    <sheet name="河南开封2000" sheetId="592" r:id="rId196"/>
    <sheet name="河南开封2008" sheetId="593" r:id="rId197"/>
    <sheet name="河南平顶山200" sheetId="594" r:id="rId198"/>
    <sheet name="河南濮阳2015" sheetId="595" r:id="rId199"/>
    <sheet name="河南三门峡200" sheetId="596" r:id="rId200"/>
    <sheet name="河南三门峡201" sheetId="597" r:id="rId201"/>
    <sheet name="河南商丘2000" sheetId="598" r:id="rId202"/>
    <sheet name="河南商丘2004" sheetId="599" r:id="rId203"/>
    <sheet name="河南商丘2008" sheetId="600" r:id="rId204"/>
    <sheet name="河南新乡2012" sheetId="601" r:id="rId205"/>
    <sheet name="河南新乡2014" sheetId="602" r:id="rId206"/>
    <sheet name="河南新乡2015" sheetId="603" r:id="rId207"/>
    <sheet name="河南信阳2006" sheetId="604" r:id="rId208"/>
    <sheet name="河南周口2002" sheetId="605" r:id="rId209"/>
    <sheet name="河南周口2003" sheetId="606" r:id="rId210"/>
    <sheet name="河南周口2005" sheetId="607" r:id="rId211"/>
    <sheet name="河南周口2006" sheetId="608" r:id="rId212"/>
    <sheet name="河南周口2007" sheetId="609" r:id="rId213"/>
    <sheet name="河南周口2008" sheetId="610" r:id="rId214"/>
    <sheet name="河南周口2015" sheetId="611" r:id="rId215"/>
    <sheet name="河南驻马店200" sheetId="612" r:id="rId216"/>
    <sheet name="河南南阳2008" sheetId="613" r:id="rId217"/>
    <sheet name="河南南阳2015" sheetId="614" r:id="rId218"/>
  </sheets>
  <externalReferences>
    <externalReference r:id="rId219"/>
  </externalReferences>
  <calcPr calcId="162913"/>
</workbook>
</file>

<file path=xl/calcChain.xml><?xml version="1.0" encoding="utf-8"?>
<calcChain xmlns="http://schemas.openxmlformats.org/spreadsheetml/2006/main">
  <c r="B13" i="620" l="1"/>
  <c r="J54" i="620"/>
  <c r="J135" i="1"/>
  <c r="J136" i="1" s="1"/>
  <c r="J137" i="1" s="1"/>
  <c r="J138" i="1" s="1"/>
  <c r="J139" i="1" s="1"/>
  <c r="K135" i="1"/>
  <c r="K136" i="1" s="1"/>
  <c r="K137" i="1" s="1"/>
  <c r="K138" i="1" s="1"/>
  <c r="K139" i="1" s="1"/>
  <c r="L135" i="1"/>
  <c r="L136" i="1" s="1"/>
  <c r="L137" i="1" s="1"/>
  <c r="L138" i="1" s="1"/>
  <c r="L139" i="1" s="1"/>
  <c r="M135" i="1"/>
  <c r="M136" i="1" s="1"/>
  <c r="M137" i="1" s="1"/>
  <c r="M138" i="1" s="1"/>
  <c r="M139" i="1" s="1"/>
  <c r="N135" i="1"/>
  <c r="N136" i="1" s="1"/>
  <c r="N137" i="1" s="1"/>
  <c r="N138" i="1" s="1"/>
  <c r="N139" i="1" s="1"/>
  <c r="O135" i="1"/>
  <c r="O136" i="1" s="1"/>
  <c r="O137" i="1" s="1"/>
  <c r="O138" i="1" s="1"/>
  <c r="O139" i="1" s="1"/>
  <c r="P135" i="1"/>
  <c r="P136" i="1" s="1"/>
  <c r="P137" i="1" s="1"/>
  <c r="P138" i="1" s="1"/>
  <c r="P139" i="1" s="1"/>
  <c r="Q135" i="1"/>
  <c r="Q136" i="1" s="1"/>
  <c r="Q137" i="1" s="1"/>
  <c r="Q138" i="1" s="1"/>
  <c r="Q139" i="1" s="1"/>
  <c r="R135" i="1"/>
  <c r="R136" i="1" s="1"/>
  <c r="R137" i="1" s="1"/>
  <c r="R138" i="1" s="1"/>
  <c r="R139" i="1" s="1"/>
  <c r="S135" i="1"/>
  <c r="S136" i="1" s="1"/>
  <c r="S137" i="1" s="1"/>
  <c r="S138" i="1" s="1"/>
  <c r="S139" i="1" s="1"/>
  <c r="T135" i="1"/>
  <c r="T136" i="1" s="1"/>
  <c r="T137" i="1" s="1"/>
  <c r="T138" i="1" s="1"/>
  <c r="T139" i="1" s="1"/>
  <c r="U135" i="1"/>
  <c r="U136" i="1" s="1"/>
  <c r="U137" i="1" s="1"/>
  <c r="U138" i="1" s="1"/>
  <c r="U139" i="1" s="1"/>
  <c r="V135" i="1"/>
  <c r="V136" i="1" s="1"/>
  <c r="V137" i="1" s="1"/>
  <c r="V138" i="1" s="1"/>
  <c r="V139" i="1" s="1"/>
  <c r="W135" i="1"/>
  <c r="W136" i="1" s="1"/>
  <c r="W137" i="1" s="1"/>
  <c r="W138" i="1" s="1"/>
  <c r="W139" i="1" s="1"/>
  <c r="X135" i="1"/>
  <c r="X136" i="1" s="1"/>
  <c r="X137" i="1" s="1"/>
  <c r="X138" i="1" s="1"/>
  <c r="X139" i="1" s="1"/>
  <c r="Y135" i="1"/>
  <c r="Y136" i="1" s="1"/>
  <c r="Y137" i="1" s="1"/>
  <c r="Y138" i="1" s="1"/>
  <c r="Y139" i="1" s="1"/>
  <c r="Z135" i="1"/>
  <c r="Z136" i="1" s="1"/>
  <c r="Z137" i="1" s="1"/>
  <c r="Z138" i="1" s="1"/>
  <c r="Z139" i="1" s="1"/>
  <c r="AA135" i="1"/>
  <c r="AA136" i="1" s="1"/>
  <c r="AA137" i="1" s="1"/>
  <c r="AA138" i="1" s="1"/>
  <c r="AA139" i="1" s="1"/>
  <c r="AB135" i="1"/>
  <c r="AB136" i="1" s="1"/>
  <c r="AB137" i="1" s="1"/>
  <c r="AB138" i="1" s="1"/>
  <c r="AB139" i="1" s="1"/>
  <c r="AC135" i="1"/>
  <c r="AC136" i="1" s="1"/>
  <c r="AC137" i="1" s="1"/>
  <c r="AC138" i="1" s="1"/>
  <c r="AC139" i="1" s="1"/>
  <c r="AD135" i="1"/>
  <c r="AD136" i="1" s="1"/>
  <c r="AD137" i="1" s="1"/>
  <c r="AD138" i="1" s="1"/>
  <c r="AD139" i="1" s="1"/>
  <c r="AE135" i="1"/>
  <c r="AE136" i="1" s="1"/>
  <c r="AE137" i="1" s="1"/>
  <c r="AE138" i="1" s="1"/>
  <c r="AE139" i="1" s="1"/>
  <c r="AF135" i="1"/>
  <c r="AF136" i="1" s="1"/>
  <c r="AF137" i="1" s="1"/>
  <c r="AF138" i="1" s="1"/>
  <c r="AF139" i="1" s="1"/>
  <c r="AG135" i="1"/>
  <c r="AG136" i="1" s="1"/>
  <c r="AG137" i="1" s="1"/>
  <c r="AG138" i="1" s="1"/>
  <c r="AG139" i="1" s="1"/>
  <c r="H135" i="1"/>
  <c r="H136" i="1" s="1"/>
  <c r="H137" i="1" s="1"/>
  <c r="H138" i="1" s="1"/>
  <c r="H139" i="1" s="1"/>
  <c r="I135" i="1"/>
  <c r="I136" i="1" s="1"/>
  <c r="I137" i="1" s="1"/>
  <c r="I138" i="1" s="1"/>
  <c r="I139" i="1" s="1"/>
  <c r="G135" i="1"/>
  <c r="G136" i="1" s="1"/>
  <c r="G137" i="1" s="1"/>
  <c r="G138" i="1" s="1"/>
  <c r="G139" i="1" s="1"/>
  <c r="E36" i="615"/>
  <c r="E37" i="615" s="1"/>
  <c r="E38" i="615" s="1"/>
  <c r="E39" i="615" s="1"/>
  <c r="E40" i="615" s="1"/>
  <c r="J16" i="620" l="1"/>
  <c r="J20" i="620"/>
  <c r="J24" i="620"/>
  <c r="J28" i="620"/>
  <c r="I4" i="620"/>
  <c r="I8" i="620"/>
  <c r="I12" i="620"/>
  <c r="I16" i="620"/>
  <c r="I17" i="620"/>
  <c r="I20" i="620"/>
  <c r="I21" i="620"/>
  <c r="I24" i="620"/>
  <c r="I25" i="620"/>
  <c r="I28" i="620"/>
  <c r="I29" i="620"/>
  <c r="H4" i="620"/>
  <c r="H5" i="620"/>
  <c r="H8" i="620"/>
  <c r="H9" i="620"/>
  <c r="H12" i="620"/>
  <c r="H14" i="620"/>
  <c r="H17" i="620"/>
  <c r="H18" i="620"/>
  <c r="H21" i="620"/>
  <c r="H22" i="620"/>
  <c r="H25" i="620"/>
  <c r="H26" i="620"/>
  <c r="H29" i="620"/>
  <c r="H30" i="620"/>
  <c r="G5" i="620"/>
  <c r="G6" i="620"/>
  <c r="G9" i="620"/>
  <c r="G10" i="620"/>
  <c r="F16" i="620"/>
  <c r="F20" i="620"/>
  <c r="F24" i="620"/>
  <c r="F28" i="620"/>
  <c r="E4" i="620"/>
  <c r="E8" i="620"/>
  <c r="E12" i="620"/>
  <c r="E16" i="620"/>
  <c r="E17" i="620"/>
  <c r="E20" i="620"/>
  <c r="E21" i="620"/>
  <c r="E24" i="620"/>
  <c r="E25" i="620"/>
  <c r="E28" i="620"/>
  <c r="E29" i="620"/>
  <c r="D4" i="620"/>
  <c r="D5" i="620"/>
  <c r="D8" i="620"/>
  <c r="D9" i="620"/>
  <c r="D12" i="620"/>
  <c r="D14" i="620"/>
  <c r="D17" i="620"/>
  <c r="D18" i="620"/>
  <c r="D21" i="620"/>
  <c r="D22" i="620"/>
  <c r="D25" i="620"/>
  <c r="D26" i="620"/>
  <c r="D29" i="620"/>
  <c r="D30" i="620"/>
  <c r="C5" i="620"/>
  <c r="C6" i="620"/>
  <c r="C9" i="620"/>
  <c r="C10" i="620"/>
  <c r="E3" i="620"/>
  <c r="F3" i="620"/>
  <c r="I3" i="620"/>
  <c r="J3" i="620"/>
  <c r="B16" i="620"/>
  <c r="B20" i="620"/>
  <c r="B24" i="620"/>
  <c r="B28" i="620"/>
  <c r="B3" i="620"/>
  <c r="K45" i="620"/>
  <c r="J4" i="620" s="1"/>
  <c r="K46" i="620"/>
  <c r="I5" i="620" s="1"/>
  <c r="K47" i="620"/>
  <c r="H6" i="620" s="1"/>
  <c r="K48" i="620"/>
  <c r="K49" i="620"/>
  <c r="J8" i="620" s="1"/>
  <c r="K50" i="620"/>
  <c r="I9" i="620" s="1"/>
  <c r="K51" i="620"/>
  <c r="H10" i="620" s="1"/>
  <c r="K52" i="620"/>
  <c r="K53" i="620"/>
  <c r="J12" i="620" s="1"/>
  <c r="J13" i="620"/>
  <c r="K55" i="620"/>
  <c r="I14" i="620" s="1"/>
  <c r="K56" i="620"/>
  <c r="K57" i="620"/>
  <c r="G16" i="620" s="1"/>
  <c r="K58" i="620"/>
  <c r="J17" i="620" s="1"/>
  <c r="K59" i="620"/>
  <c r="I18" i="620" s="1"/>
  <c r="K60" i="620"/>
  <c r="K61" i="620"/>
  <c r="G20" i="620" s="1"/>
  <c r="K62" i="620"/>
  <c r="J21" i="620" s="1"/>
  <c r="K63" i="620"/>
  <c r="I22" i="620" s="1"/>
  <c r="K64" i="620"/>
  <c r="K65" i="620"/>
  <c r="G24" i="620" s="1"/>
  <c r="K66" i="620"/>
  <c r="J25" i="620" s="1"/>
  <c r="K67" i="620"/>
  <c r="I26" i="620" s="1"/>
  <c r="K68" i="620"/>
  <c r="K69" i="620"/>
  <c r="G28" i="620" s="1"/>
  <c r="K70" i="620"/>
  <c r="J29" i="620" s="1"/>
  <c r="K71" i="620"/>
  <c r="I30" i="620" s="1"/>
  <c r="K72" i="620"/>
  <c r="K44" i="620"/>
  <c r="C3" i="620" s="1"/>
  <c r="H27" i="620" l="1"/>
  <c r="D27" i="620"/>
  <c r="I27" i="620"/>
  <c r="E27" i="620"/>
  <c r="J27" i="620"/>
  <c r="F27" i="620"/>
  <c r="B27" i="620"/>
  <c r="G27" i="620"/>
  <c r="H23" i="620"/>
  <c r="D23" i="620"/>
  <c r="J23" i="620"/>
  <c r="F23" i="620"/>
  <c r="B23" i="620"/>
  <c r="I23" i="620"/>
  <c r="E23" i="620"/>
  <c r="G23" i="620"/>
  <c r="H19" i="620"/>
  <c r="D19" i="620"/>
  <c r="G19" i="620"/>
  <c r="I19" i="620"/>
  <c r="E19" i="620"/>
  <c r="J19" i="620"/>
  <c r="F19" i="620"/>
  <c r="B19" i="620"/>
  <c r="C19" i="620"/>
  <c r="H15" i="620"/>
  <c r="D15" i="620"/>
  <c r="J15" i="620"/>
  <c r="F15" i="620"/>
  <c r="B15" i="620"/>
  <c r="I15" i="620"/>
  <c r="E15" i="620"/>
  <c r="G15" i="620"/>
  <c r="C15" i="620"/>
  <c r="G11" i="620"/>
  <c r="C11" i="620"/>
  <c r="E11" i="620"/>
  <c r="J11" i="620"/>
  <c r="H11" i="620"/>
  <c r="D11" i="620"/>
  <c r="F11" i="620"/>
  <c r="I11" i="620"/>
  <c r="G7" i="620"/>
  <c r="C7" i="620"/>
  <c r="I7" i="620"/>
  <c r="H7" i="620"/>
  <c r="D7" i="620"/>
  <c r="E7" i="620"/>
  <c r="J7" i="620"/>
  <c r="F7" i="620"/>
  <c r="C23" i="620"/>
  <c r="B7" i="620"/>
  <c r="H31" i="620"/>
  <c r="D31" i="620"/>
  <c r="F31" i="620"/>
  <c r="B31" i="620"/>
  <c r="G31" i="620"/>
  <c r="I31" i="620"/>
  <c r="E31" i="620"/>
  <c r="J31" i="620"/>
  <c r="C27" i="620"/>
  <c r="B11" i="620"/>
  <c r="C31" i="620"/>
  <c r="B10" i="620"/>
  <c r="C30" i="620"/>
  <c r="C22" i="620"/>
  <c r="C14" i="620"/>
  <c r="F10" i="620"/>
  <c r="G30" i="620"/>
  <c r="G22" i="620"/>
  <c r="J6" i="620"/>
  <c r="B30" i="620"/>
  <c r="B26" i="620"/>
  <c r="B22" i="620"/>
  <c r="B18" i="620"/>
  <c r="B14" i="620"/>
  <c r="B9" i="620"/>
  <c r="B5" i="620"/>
  <c r="H3" i="620"/>
  <c r="D3" i="620"/>
  <c r="C29" i="620"/>
  <c r="C25" i="620"/>
  <c r="C21" i="620"/>
  <c r="C17" i="620"/>
  <c r="C12" i="620"/>
  <c r="C8" i="620"/>
  <c r="C4" i="620"/>
  <c r="D28" i="620"/>
  <c r="D24" i="620"/>
  <c r="D20" i="620"/>
  <c r="D16" i="620"/>
  <c r="E10" i="620"/>
  <c r="E6" i="620"/>
  <c r="F30" i="620"/>
  <c r="F26" i="620"/>
  <c r="F22" i="620"/>
  <c r="F18" i="620"/>
  <c r="F14" i="620"/>
  <c r="F9" i="620"/>
  <c r="F5" i="620"/>
  <c r="G29" i="620"/>
  <c r="G25" i="620"/>
  <c r="G21" i="620"/>
  <c r="G17" i="620"/>
  <c r="G12" i="620"/>
  <c r="G8" i="620"/>
  <c r="G4" i="620"/>
  <c r="H28" i="620"/>
  <c r="H24" i="620"/>
  <c r="H20" i="620"/>
  <c r="H16" i="620"/>
  <c r="I10" i="620"/>
  <c r="I6" i="620"/>
  <c r="J30" i="620"/>
  <c r="J26" i="620"/>
  <c r="J22" i="620"/>
  <c r="J18" i="620"/>
  <c r="J14" i="620"/>
  <c r="J9" i="620"/>
  <c r="J5" i="620"/>
  <c r="B6" i="620"/>
  <c r="C26" i="620"/>
  <c r="C18" i="620"/>
  <c r="F6" i="620"/>
  <c r="G26" i="620"/>
  <c r="G18" i="620"/>
  <c r="G14" i="620"/>
  <c r="J10" i="620"/>
  <c r="B29" i="620"/>
  <c r="B25" i="620"/>
  <c r="B21" i="620"/>
  <c r="B17" i="620"/>
  <c r="B12" i="620"/>
  <c r="B8" i="620"/>
  <c r="B4" i="620"/>
  <c r="G3" i="620"/>
  <c r="C28" i="620"/>
  <c r="C24" i="620"/>
  <c r="C20" i="620"/>
  <c r="C16" i="620"/>
  <c r="D10" i="620"/>
  <c r="D6" i="620"/>
  <c r="E30" i="620"/>
  <c r="E26" i="620"/>
  <c r="E22" i="620"/>
  <c r="E18" i="620"/>
  <c r="E14" i="620"/>
  <c r="E9" i="620"/>
  <c r="E5" i="620"/>
  <c r="F29" i="620"/>
  <c r="F25" i="620"/>
  <c r="F21" i="620"/>
  <c r="F17" i="620"/>
  <c r="F12" i="620"/>
  <c r="F8" i="620"/>
  <c r="F4" i="620"/>
  <c r="C13" i="620"/>
  <c r="D13" i="620"/>
  <c r="E13" i="620"/>
  <c r="F13" i="620"/>
  <c r="G13" i="620"/>
  <c r="H13" i="620"/>
  <c r="I13" i="620"/>
  <c r="J17" i="621"/>
  <c r="J21" i="621"/>
  <c r="J25" i="621"/>
  <c r="J29" i="621"/>
  <c r="I17" i="621"/>
  <c r="I21" i="621"/>
  <c r="I25" i="621"/>
  <c r="I29" i="621"/>
  <c r="H17" i="621"/>
  <c r="H21" i="621"/>
  <c r="H25" i="621"/>
  <c r="H29" i="621"/>
  <c r="G17" i="621"/>
  <c r="G21" i="621"/>
  <c r="G25" i="621"/>
  <c r="G29" i="621"/>
  <c r="F4" i="621"/>
  <c r="J4" i="621" s="1"/>
  <c r="F5" i="621"/>
  <c r="J5" i="621" s="1"/>
  <c r="F6" i="621"/>
  <c r="J6" i="621" s="1"/>
  <c r="F7" i="621"/>
  <c r="J7" i="621" s="1"/>
  <c r="F8" i="621"/>
  <c r="J8" i="621" s="1"/>
  <c r="F9" i="621"/>
  <c r="J9" i="621" s="1"/>
  <c r="F10" i="621"/>
  <c r="J10" i="621" s="1"/>
  <c r="F11" i="621"/>
  <c r="J11" i="621" s="1"/>
  <c r="F12" i="621"/>
  <c r="J12" i="621" s="1"/>
  <c r="F13" i="621"/>
  <c r="G13" i="621" s="1"/>
  <c r="F14" i="621"/>
  <c r="J14" i="621" s="1"/>
  <c r="F15" i="621"/>
  <c r="J15" i="621" s="1"/>
  <c r="F16" i="621"/>
  <c r="J16" i="621" s="1"/>
  <c r="F17" i="621"/>
  <c r="F18" i="621"/>
  <c r="J18" i="621" s="1"/>
  <c r="F19" i="621"/>
  <c r="J19" i="621" s="1"/>
  <c r="F20" i="621"/>
  <c r="J20" i="621" s="1"/>
  <c r="F21" i="621"/>
  <c r="F22" i="621"/>
  <c r="J22" i="621" s="1"/>
  <c r="F23" i="621"/>
  <c r="J23" i="621" s="1"/>
  <c r="F24" i="621"/>
  <c r="J24" i="621" s="1"/>
  <c r="F25" i="621"/>
  <c r="F26" i="621"/>
  <c r="J26" i="621" s="1"/>
  <c r="F27" i="621"/>
  <c r="J27" i="621" s="1"/>
  <c r="F28" i="621"/>
  <c r="J28" i="621" s="1"/>
  <c r="F29" i="621"/>
  <c r="F30" i="621"/>
  <c r="J30" i="621" s="1"/>
  <c r="F31" i="621"/>
  <c r="J31" i="621" s="1"/>
  <c r="F3" i="621"/>
  <c r="J3" i="621" s="1"/>
  <c r="O49" i="408"/>
  <c r="T49" i="408"/>
  <c r="U49" i="408"/>
  <c r="Y49" i="408"/>
  <c r="H49" i="408"/>
  <c r="V49" i="408"/>
  <c r="AA49" i="408"/>
  <c r="D49" i="408"/>
  <c r="K49" i="408"/>
  <c r="N49" i="408"/>
  <c r="F49" i="408"/>
  <c r="AB49" i="408"/>
  <c r="C49" i="408"/>
  <c r="P49" i="408"/>
  <c r="Q49" i="408"/>
  <c r="Z49" i="408"/>
  <c r="I49" i="408"/>
  <c r="R49" i="408"/>
  <c r="B49" i="408"/>
  <c r="J49" i="408"/>
  <c r="X49" i="408"/>
  <c r="G49" i="408"/>
  <c r="E49" i="408"/>
  <c r="L49" i="408"/>
  <c r="S49" i="408"/>
  <c r="M49" i="408"/>
  <c r="W49" i="408"/>
  <c r="G12" i="621" l="1"/>
  <c r="G8" i="621"/>
  <c r="G4" i="621"/>
  <c r="H12" i="621"/>
  <c r="H8" i="621"/>
  <c r="H4" i="621"/>
  <c r="I12" i="621"/>
  <c r="I8" i="621"/>
  <c r="I4" i="621"/>
  <c r="G3" i="621"/>
  <c r="G28" i="621"/>
  <c r="G24" i="621"/>
  <c r="G20" i="621"/>
  <c r="G16" i="621"/>
  <c r="G11" i="621"/>
  <c r="G7" i="621"/>
  <c r="H3" i="621"/>
  <c r="H28" i="621"/>
  <c r="H24" i="621"/>
  <c r="H20" i="621"/>
  <c r="H16" i="621"/>
  <c r="H11" i="621"/>
  <c r="H7" i="621"/>
  <c r="I3" i="621"/>
  <c r="I28" i="621"/>
  <c r="I24" i="621"/>
  <c r="I20" i="621"/>
  <c r="I16" i="621"/>
  <c r="I11" i="621"/>
  <c r="I7" i="621"/>
  <c r="G31" i="621"/>
  <c r="G27" i="621"/>
  <c r="G23" i="621"/>
  <c r="G19" i="621"/>
  <c r="G15" i="621"/>
  <c r="G10" i="621"/>
  <c r="G6" i="621"/>
  <c r="H31" i="621"/>
  <c r="H27" i="621"/>
  <c r="H23" i="621"/>
  <c r="H19" i="621"/>
  <c r="H15" i="621"/>
  <c r="H10" i="621"/>
  <c r="H6" i="621"/>
  <c r="I31" i="621"/>
  <c r="I27" i="621"/>
  <c r="I23" i="621"/>
  <c r="I19" i="621"/>
  <c r="I15" i="621"/>
  <c r="I10" i="621"/>
  <c r="I6" i="621"/>
  <c r="G30" i="621"/>
  <c r="G26" i="621"/>
  <c r="G22" i="621"/>
  <c r="G18" i="621"/>
  <c r="G14" i="621"/>
  <c r="G9" i="621"/>
  <c r="G5" i="621"/>
  <c r="H30" i="621"/>
  <c r="H26" i="621"/>
  <c r="H22" i="621"/>
  <c r="H18" i="621"/>
  <c r="H14" i="621"/>
  <c r="H9" i="621"/>
  <c r="H5" i="621"/>
  <c r="I30" i="621"/>
  <c r="I26" i="621"/>
  <c r="I22" i="621"/>
  <c r="I18" i="621"/>
  <c r="I14" i="621"/>
  <c r="I9" i="621"/>
  <c r="I5" i="621"/>
  <c r="H13" i="621"/>
  <c r="I13" i="621"/>
  <c r="J13" i="621"/>
  <c r="D83" i="622"/>
  <c r="D84" i="622" s="1"/>
  <c r="D85" i="622" s="1"/>
  <c r="C83" i="622"/>
  <c r="C84" i="622" s="1"/>
  <c r="C85" i="622" s="1"/>
  <c r="B83" i="622"/>
  <c r="B84" i="622" s="1"/>
  <c r="B85" i="622" s="1"/>
  <c r="K62" i="622"/>
  <c r="K63" i="622" s="1"/>
  <c r="K64" i="622" s="1"/>
  <c r="J62" i="622"/>
  <c r="J63" i="622" s="1"/>
  <c r="J64" i="622" s="1"/>
  <c r="I62" i="622"/>
  <c r="I63" i="622" s="1"/>
  <c r="I64" i="622" s="1"/>
  <c r="H62" i="622"/>
  <c r="H63" i="622" s="1"/>
  <c r="H64" i="622" s="1"/>
  <c r="G62" i="622"/>
  <c r="G63" i="622" s="1"/>
  <c r="G64" i="622" s="1"/>
  <c r="F62" i="622"/>
  <c r="F63" i="622" s="1"/>
  <c r="F64" i="622" s="1"/>
  <c r="E62" i="622"/>
  <c r="E63" i="622" s="1"/>
  <c r="E64" i="622" s="1"/>
  <c r="D62" i="622"/>
  <c r="D63" i="622" s="1"/>
  <c r="D64" i="622" s="1"/>
  <c r="C62" i="622"/>
  <c r="C63" i="622" s="1"/>
  <c r="C64" i="622" s="1"/>
  <c r="B62" i="622"/>
  <c r="B63" i="622" s="1"/>
  <c r="B64" i="622" s="1"/>
  <c r="J41" i="622"/>
  <c r="J42" i="622" s="1"/>
  <c r="J43" i="622" s="1"/>
  <c r="I41" i="622"/>
  <c r="I42" i="622" s="1"/>
  <c r="I43" i="622" s="1"/>
  <c r="H41" i="622"/>
  <c r="H42" i="622" s="1"/>
  <c r="H43" i="622" s="1"/>
  <c r="G41" i="622"/>
  <c r="G42" i="622" s="1"/>
  <c r="G43" i="622" s="1"/>
  <c r="F41" i="622"/>
  <c r="F42" i="622" s="1"/>
  <c r="F43" i="622" s="1"/>
  <c r="E41" i="622"/>
  <c r="E42" i="622" s="1"/>
  <c r="E43" i="622" s="1"/>
  <c r="D41" i="622"/>
  <c r="D42" i="622" s="1"/>
  <c r="D43" i="622" s="1"/>
  <c r="C41" i="622"/>
  <c r="C42" i="622" s="1"/>
  <c r="C43" i="622" s="1"/>
  <c r="B41" i="622"/>
  <c r="B42" i="622" s="1"/>
  <c r="B43" i="622" s="1"/>
  <c r="H19" i="622"/>
  <c r="H20" i="622" s="1"/>
  <c r="G19" i="622"/>
  <c r="G20" i="622" s="1"/>
  <c r="F19" i="622"/>
  <c r="F20" i="622" s="1"/>
  <c r="E19" i="622"/>
  <c r="E20" i="622" s="1"/>
  <c r="D19" i="622"/>
  <c r="D20" i="622" s="1"/>
  <c r="C19" i="622"/>
  <c r="C20" i="622" s="1"/>
  <c r="B19" i="622"/>
  <c r="B20" i="622" s="1"/>
  <c r="G60" i="619" l="1"/>
  <c r="AY67" i="618"/>
  <c r="AY68" i="618"/>
  <c r="AY69" i="618"/>
  <c r="AY70" i="618"/>
  <c r="AY71" i="618"/>
  <c r="AY72" i="618"/>
  <c r="AY73" i="618"/>
  <c r="AY74" i="618"/>
  <c r="AY75" i="618"/>
  <c r="AY76" i="618"/>
  <c r="AY77" i="618"/>
  <c r="AY78" i="618"/>
  <c r="AY79" i="618"/>
  <c r="AY80" i="618"/>
  <c r="AY81" i="618"/>
  <c r="Y82" i="618"/>
  <c r="Z82" i="618"/>
  <c r="AA82" i="618"/>
  <c r="AB82" i="618"/>
  <c r="AC82" i="618"/>
  <c r="AD82" i="618"/>
  <c r="AE82" i="618"/>
  <c r="AF82" i="618"/>
  <c r="AG82" i="618"/>
  <c r="AH82" i="618"/>
  <c r="AI82" i="618"/>
  <c r="AJ82" i="618"/>
  <c r="AK82" i="618"/>
  <c r="AL82" i="618"/>
  <c r="AM82" i="618"/>
  <c r="AN82" i="618"/>
  <c r="AO82" i="618"/>
  <c r="AP82" i="618"/>
  <c r="AQ82" i="618"/>
  <c r="AR82" i="618"/>
  <c r="AS82" i="618"/>
  <c r="AT82" i="618"/>
  <c r="AU82" i="618"/>
  <c r="AV82" i="618"/>
  <c r="AW82" i="618"/>
  <c r="AX82" i="618"/>
  <c r="X82" i="618"/>
  <c r="F82" i="618"/>
  <c r="G82" i="618"/>
  <c r="H82" i="618"/>
  <c r="I82" i="618"/>
  <c r="J82" i="618"/>
  <c r="K82" i="618"/>
  <c r="L82" i="618"/>
  <c r="M82" i="618"/>
  <c r="N82" i="618"/>
  <c r="O82" i="618"/>
  <c r="P82" i="618"/>
  <c r="Q82" i="618"/>
  <c r="R82" i="618"/>
  <c r="S82" i="618"/>
  <c r="T82" i="618"/>
  <c r="U82" i="618"/>
  <c r="V82" i="618"/>
  <c r="W82" i="618"/>
  <c r="E82" i="618"/>
  <c r="F12" i="617"/>
  <c r="F13" i="617" s="1"/>
  <c r="F14" i="617" s="1"/>
  <c r="F15" i="617" s="1"/>
  <c r="E13" i="617"/>
  <c r="E14" i="617" s="1"/>
  <c r="E15" i="617" s="1"/>
  <c r="E16" i="617" s="1"/>
  <c r="E17" i="617" s="1"/>
  <c r="E18" i="617" s="1"/>
  <c r="AY135" i="618"/>
  <c r="AY136" i="618"/>
  <c r="AY137" i="618"/>
  <c r="AY138" i="618"/>
  <c r="AY139" i="618"/>
  <c r="AY140" i="618"/>
  <c r="AY141" i="618"/>
  <c r="AY142" i="618"/>
  <c r="AY143" i="618"/>
  <c r="AY144" i="618"/>
  <c r="AY145" i="618"/>
  <c r="AY146" i="618"/>
  <c r="AY147" i="618"/>
  <c r="AY148" i="618"/>
  <c r="AY149" i="618"/>
  <c r="AY150" i="618"/>
  <c r="AY151" i="618"/>
  <c r="AY152" i="618"/>
  <c r="AY153" i="618"/>
  <c r="AY154" i="618"/>
  <c r="AY155" i="618"/>
  <c r="AY156" i="618"/>
  <c r="AY161" i="618"/>
  <c r="AY162" i="618"/>
  <c r="AY163" i="618"/>
  <c r="AY164" i="618"/>
  <c r="AY165" i="618"/>
  <c r="AY166" i="618"/>
  <c r="AY167" i="618"/>
  <c r="AY168" i="618"/>
  <c r="AY169" i="618"/>
  <c r="AY170" i="618"/>
  <c r="AY90" i="618"/>
  <c r="AY91" i="618"/>
  <c r="AY92" i="618"/>
  <c r="AY93" i="618"/>
  <c r="AY94" i="618"/>
  <c r="AY95" i="618"/>
  <c r="AY96" i="618"/>
  <c r="AY97" i="618"/>
  <c r="AY98" i="618"/>
  <c r="AY99" i="618"/>
  <c r="AY100" i="618"/>
  <c r="AY101" i="618"/>
  <c r="AY102" i="618"/>
  <c r="AY103" i="618"/>
  <c r="AY104" i="618"/>
  <c r="AY105" i="618"/>
  <c r="AY106" i="618"/>
  <c r="AY107" i="618"/>
  <c r="AY108" i="618"/>
  <c r="AY109" i="618"/>
  <c r="AY110" i="618"/>
  <c r="AY111" i="618"/>
  <c r="AY112" i="618"/>
  <c r="AY113" i="618"/>
  <c r="AY114" i="618"/>
  <c r="AY115" i="618"/>
  <c r="AY116" i="618"/>
  <c r="AY117" i="618"/>
  <c r="AY118" i="618"/>
  <c r="AY119" i="618"/>
  <c r="AY120" i="618"/>
  <c r="AY121" i="618"/>
  <c r="AY122" i="618"/>
  <c r="AY123" i="618"/>
  <c r="AY124" i="618"/>
  <c r="AY125" i="618"/>
  <c r="AY126" i="618"/>
  <c r="AY127" i="618"/>
  <c r="AY128" i="618"/>
  <c r="AY129" i="618"/>
  <c r="AY130" i="618"/>
  <c r="AY131" i="618"/>
  <c r="AY132" i="618"/>
  <c r="AY133" i="618"/>
  <c r="AY42" i="618"/>
  <c r="AY43" i="618"/>
  <c r="AY44" i="618"/>
  <c r="AY45" i="618"/>
  <c r="AY46" i="618"/>
  <c r="AY47" i="618"/>
  <c r="AY48" i="618"/>
  <c r="AY49" i="618"/>
  <c r="AY50" i="618"/>
  <c r="AY51" i="618"/>
  <c r="AY52" i="618"/>
  <c r="AY53" i="618"/>
  <c r="AY55" i="618"/>
  <c r="AY56" i="618"/>
  <c r="AY57" i="618"/>
  <c r="AY58" i="618"/>
  <c r="AY59" i="618"/>
  <c r="AY60" i="618"/>
  <c r="AY61" i="618"/>
  <c r="AY62" i="618"/>
  <c r="AY63" i="618"/>
  <c r="AY64" i="618"/>
  <c r="AY65" i="618"/>
  <c r="AY66" i="618"/>
  <c r="AY84" i="618"/>
  <c r="AY86" i="618"/>
  <c r="AY88" i="618"/>
  <c r="AY24" i="618"/>
  <c r="AY25" i="618"/>
  <c r="AY26" i="618"/>
  <c r="AY27" i="618"/>
  <c r="AY28" i="618"/>
  <c r="AY29" i="618"/>
  <c r="AY30" i="618"/>
  <c r="AY31" i="618"/>
  <c r="AY32" i="618"/>
  <c r="AY33" i="618"/>
  <c r="AY34" i="618"/>
  <c r="AY35" i="618"/>
  <c r="AY36" i="618"/>
  <c r="AY37" i="618"/>
  <c r="AY38" i="618"/>
  <c r="AY39" i="618"/>
  <c r="AY40" i="618"/>
  <c r="AY13" i="618"/>
  <c r="AY14" i="618"/>
  <c r="AY15" i="618"/>
  <c r="AY16" i="618"/>
  <c r="AY17" i="618"/>
  <c r="AY18" i="618"/>
  <c r="AY19" i="618"/>
  <c r="AY20" i="618"/>
  <c r="AY21" i="618"/>
  <c r="AY22" i="618"/>
  <c r="AY23" i="618"/>
  <c r="AY12" i="618"/>
  <c r="D62" i="615"/>
  <c r="D63" i="615" s="1"/>
  <c r="D64" i="615" s="1"/>
  <c r="C87" i="618"/>
  <c r="AY87" i="618"/>
  <c r="F87" i="618"/>
  <c r="G87" i="618"/>
  <c r="H87" i="618"/>
  <c r="I87" i="618"/>
  <c r="J87" i="618"/>
  <c r="K87" i="618"/>
  <c r="L87" i="618"/>
  <c r="M87" i="618"/>
  <c r="N87" i="618"/>
  <c r="O87" i="618"/>
  <c r="P87" i="618"/>
  <c r="Q87" i="618"/>
  <c r="R87" i="618"/>
  <c r="S87" i="618"/>
  <c r="T87" i="618"/>
  <c r="U87" i="618"/>
  <c r="V87" i="618"/>
  <c r="W87" i="618"/>
  <c r="Z87" i="618"/>
  <c r="AA87" i="618"/>
  <c r="AB87" i="618"/>
  <c r="AC87" i="618"/>
  <c r="AG87" i="618"/>
  <c r="AH87" i="618"/>
  <c r="AI87" i="618"/>
  <c r="AJ87" i="618"/>
  <c r="AK87" i="618"/>
  <c r="AL87" i="618"/>
  <c r="AM87" i="618"/>
  <c r="AN87" i="618"/>
  <c r="AO87" i="618"/>
  <c r="AQ87" i="618"/>
  <c r="AR87" i="618"/>
  <c r="AS87" i="618"/>
  <c r="B87" i="618"/>
  <c r="C85" i="618"/>
  <c r="F85" i="618"/>
  <c r="G85" i="618"/>
  <c r="H85" i="618"/>
  <c r="I85" i="618"/>
  <c r="J85" i="618"/>
  <c r="K85" i="618"/>
  <c r="L85" i="618"/>
  <c r="M85" i="618"/>
  <c r="N85" i="618"/>
  <c r="O85" i="618"/>
  <c r="P85" i="618"/>
  <c r="Q85" i="618"/>
  <c r="R85" i="618"/>
  <c r="S85" i="618"/>
  <c r="T85" i="618"/>
  <c r="U85" i="618"/>
  <c r="V85" i="618"/>
  <c r="W85" i="618"/>
  <c r="X85" i="618"/>
  <c r="Y85" i="618"/>
  <c r="Z85" i="618"/>
  <c r="AA85" i="618"/>
  <c r="AB85" i="618"/>
  <c r="AC85" i="618"/>
  <c r="AE85" i="618"/>
  <c r="AG85" i="618"/>
  <c r="AH85" i="618"/>
  <c r="AI85" i="618"/>
  <c r="AJ85" i="618"/>
  <c r="AK85" i="618"/>
  <c r="AL85" i="618"/>
  <c r="AM85" i="618"/>
  <c r="AN85" i="618"/>
  <c r="AO85" i="618"/>
  <c r="AQ85" i="618"/>
  <c r="AR85" i="618"/>
  <c r="AS85" i="618"/>
  <c r="B85" i="618"/>
  <c r="AU158" i="618"/>
  <c r="AV158" i="618"/>
  <c r="AW158" i="618"/>
  <c r="AX158" i="618"/>
  <c r="C157" i="618"/>
  <c r="C158" i="618" s="1"/>
  <c r="C159" i="618" s="1"/>
  <c r="C160" i="618" s="1"/>
  <c r="C82" i="618" s="1"/>
  <c r="E157" i="618"/>
  <c r="E158" i="618" s="1"/>
  <c r="E159" i="618" s="1"/>
  <c r="E160" i="618" s="1"/>
  <c r="F157" i="618"/>
  <c r="F158" i="618" s="1"/>
  <c r="F159" i="618" s="1"/>
  <c r="F160" i="618" s="1"/>
  <c r="G157" i="618"/>
  <c r="G158" i="618" s="1"/>
  <c r="G159" i="618" s="1"/>
  <c r="G160" i="618" s="1"/>
  <c r="H157" i="618"/>
  <c r="H158" i="618" s="1"/>
  <c r="H159" i="618" s="1"/>
  <c r="H160" i="618" s="1"/>
  <c r="I157" i="618"/>
  <c r="I158" i="618" s="1"/>
  <c r="I159" i="618" s="1"/>
  <c r="I160" i="618" s="1"/>
  <c r="J157" i="618"/>
  <c r="J158" i="618" s="1"/>
  <c r="J159" i="618" s="1"/>
  <c r="J160" i="618" s="1"/>
  <c r="K157" i="618"/>
  <c r="K158" i="618" s="1"/>
  <c r="K159" i="618" s="1"/>
  <c r="K160" i="618" s="1"/>
  <c r="L157" i="618"/>
  <c r="L158" i="618" s="1"/>
  <c r="L159" i="618" s="1"/>
  <c r="L160" i="618" s="1"/>
  <c r="M157" i="618"/>
  <c r="M158" i="618" s="1"/>
  <c r="M159" i="618" s="1"/>
  <c r="M160" i="618" s="1"/>
  <c r="N157" i="618"/>
  <c r="N158" i="618" s="1"/>
  <c r="N159" i="618" s="1"/>
  <c r="N160" i="618" s="1"/>
  <c r="O157" i="618"/>
  <c r="O158" i="618" s="1"/>
  <c r="O159" i="618" s="1"/>
  <c r="O160" i="618" s="1"/>
  <c r="P157" i="618"/>
  <c r="P158" i="618" s="1"/>
  <c r="P159" i="618" s="1"/>
  <c r="P160" i="618" s="1"/>
  <c r="Q157" i="618"/>
  <c r="Q158" i="618" s="1"/>
  <c r="Q159" i="618" s="1"/>
  <c r="Q160" i="618" s="1"/>
  <c r="R157" i="618"/>
  <c r="R158" i="618" s="1"/>
  <c r="R159" i="618" s="1"/>
  <c r="R160" i="618" s="1"/>
  <c r="S157" i="618"/>
  <c r="S158" i="618" s="1"/>
  <c r="S159" i="618" s="1"/>
  <c r="S160" i="618" s="1"/>
  <c r="T157" i="618"/>
  <c r="T158" i="618" s="1"/>
  <c r="T159" i="618" s="1"/>
  <c r="T160" i="618" s="1"/>
  <c r="U157" i="618"/>
  <c r="U158" i="618" s="1"/>
  <c r="U159" i="618" s="1"/>
  <c r="U160" i="618" s="1"/>
  <c r="V157" i="618"/>
  <c r="V158" i="618" s="1"/>
  <c r="V159" i="618" s="1"/>
  <c r="V160" i="618" s="1"/>
  <c r="W157" i="618"/>
  <c r="W158" i="618" s="1"/>
  <c r="W159" i="618" s="1"/>
  <c r="W160" i="618" s="1"/>
  <c r="X157" i="618"/>
  <c r="X158" i="618" s="1"/>
  <c r="X159" i="618" s="1"/>
  <c r="X160" i="618" s="1"/>
  <c r="Y157" i="618"/>
  <c r="Y158" i="618" s="1"/>
  <c r="Y159" i="618" s="1"/>
  <c r="Y160" i="618" s="1"/>
  <c r="Z157" i="618"/>
  <c r="Z158" i="618" s="1"/>
  <c r="Z159" i="618" s="1"/>
  <c r="Z160" i="618" s="1"/>
  <c r="AA157" i="618"/>
  <c r="AA158" i="618" s="1"/>
  <c r="AA159" i="618" s="1"/>
  <c r="AA160" i="618" s="1"/>
  <c r="AB157" i="618"/>
  <c r="AB158" i="618" s="1"/>
  <c r="AB159" i="618" s="1"/>
  <c r="AB160" i="618" s="1"/>
  <c r="AC157" i="618"/>
  <c r="AC158" i="618" s="1"/>
  <c r="AC159" i="618" s="1"/>
  <c r="AC160" i="618" s="1"/>
  <c r="AD157" i="618"/>
  <c r="AD158" i="618" s="1"/>
  <c r="AD159" i="618" s="1"/>
  <c r="AD160" i="618" s="1"/>
  <c r="AE157" i="618"/>
  <c r="AE158" i="618" s="1"/>
  <c r="AE159" i="618" s="1"/>
  <c r="AE160" i="618" s="1"/>
  <c r="AF157" i="618"/>
  <c r="AF158" i="618" s="1"/>
  <c r="AF159" i="618" s="1"/>
  <c r="AF160" i="618" s="1"/>
  <c r="AG157" i="618"/>
  <c r="AG158" i="618" s="1"/>
  <c r="AG159" i="618" s="1"/>
  <c r="AG160" i="618" s="1"/>
  <c r="AH157" i="618"/>
  <c r="AH158" i="618" s="1"/>
  <c r="AH159" i="618" s="1"/>
  <c r="AH160" i="618" s="1"/>
  <c r="AI157" i="618"/>
  <c r="AI158" i="618" s="1"/>
  <c r="AI159" i="618" s="1"/>
  <c r="AI160" i="618" s="1"/>
  <c r="AJ157" i="618"/>
  <c r="AJ158" i="618" s="1"/>
  <c r="AJ159" i="618" s="1"/>
  <c r="AJ160" i="618" s="1"/>
  <c r="AK157" i="618"/>
  <c r="AK158" i="618" s="1"/>
  <c r="AK159" i="618" s="1"/>
  <c r="AK160" i="618" s="1"/>
  <c r="AL157" i="618"/>
  <c r="AL158" i="618" s="1"/>
  <c r="AL159" i="618" s="1"/>
  <c r="AL160" i="618" s="1"/>
  <c r="AM157" i="618"/>
  <c r="AM158" i="618" s="1"/>
  <c r="AM159" i="618" s="1"/>
  <c r="AM160" i="618" s="1"/>
  <c r="AN157" i="618"/>
  <c r="AN158" i="618" s="1"/>
  <c r="AN159" i="618" s="1"/>
  <c r="AN160" i="618" s="1"/>
  <c r="AO157" i="618"/>
  <c r="AO158" i="618" s="1"/>
  <c r="AO159" i="618" s="1"/>
  <c r="AO160" i="618" s="1"/>
  <c r="AP157" i="618"/>
  <c r="AP158" i="618" s="1"/>
  <c r="AP159" i="618" s="1"/>
  <c r="AP160" i="618" s="1"/>
  <c r="AQ157" i="618"/>
  <c r="AQ158" i="618" s="1"/>
  <c r="AQ159" i="618" s="1"/>
  <c r="AQ160" i="618" s="1"/>
  <c r="AR157" i="618"/>
  <c r="AR158" i="618" s="1"/>
  <c r="AR159" i="618" s="1"/>
  <c r="AR160" i="618" s="1"/>
  <c r="AS157" i="618"/>
  <c r="AS158" i="618" s="1"/>
  <c r="AS159" i="618" s="1"/>
  <c r="AS160" i="618" s="1"/>
  <c r="AT157" i="618"/>
  <c r="AT158" i="618" s="1"/>
  <c r="AT159" i="618" s="1"/>
  <c r="AT160" i="618" s="1"/>
  <c r="B157" i="618"/>
  <c r="B158" i="618" s="1"/>
  <c r="B159" i="618" s="1"/>
  <c r="B160" i="618" s="1"/>
  <c r="B82" i="618" s="1"/>
  <c r="B54" i="618"/>
  <c r="C54" i="618"/>
  <c r="E54" i="618"/>
  <c r="F54" i="618"/>
  <c r="G54" i="618"/>
  <c r="H54" i="618"/>
  <c r="I54" i="618"/>
  <c r="J54" i="618"/>
  <c r="K54" i="618"/>
  <c r="L54" i="618"/>
  <c r="M54" i="618"/>
  <c r="N54" i="618"/>
  <c r="O54" i="618"/>
  <c r="P54" i="618"/>
  <c r="Q54" i="618"/>
  <c r="R54" i="618"/>
  <c r="S54" i="618"/>
  <c r="T54" i="618"/>
  <c r="U54" i="618"/>
  <c r="V54" i="618"/>
  <c r="W54" i="618"/>
  <c r="X54" i="618"/>
  <c r="Y54" i="618"/>
  <c r="Z54" i="618"/>
  <c r="AA54" i="618"/>
  <c r="AB54" i="618"/>
  <c r="AC54" i="618"/>
  <c r="AD54" i="618"/>
  <c r="AE54" i="618"/>
  <c r="AF54" i="618"/>
  <c r="AG54" i="618"/>
  <c r="AH54" i="618"/>
  <c r="AI54" i="618"/>
  <c r="AJ54" i="618"/>
  <c r="AK54" i="618"/>
  <c r="AL54" i="618"/>
  <c r="AM54" i="618"/>
  <c r="AN54" i="618"/>
  <c r="AO54" i="618"/>
  <c r="AP54" i="618"/>
  <c r="AQ54" i="618"/>
  <c r="AR54" i="618"/>
  <c r="AS54" i="618"/>
  <c r="AT54" i="618"/>
  <c r="H27" i="616"/>
  <c r="H28" i="616" s="1"/>
  <c r="I27" i="616"/>
  <c r="I28" i="616" s="1"/>
  <c r="J27" i="616"/>
  <c r="J28" i="616" s="1"/>
  <c r="G27" i="616"/>
  <c r="G28" i="616" s="1"/>
  <c r="C17" i="616"/>
  <c r="D17" i="616"/>
  <c r="E17" i="616"/>
  <c r="B17" i="616"/>
  <c r="C15" i="616"/>
  <c r="D15" i="616"/>
  <c r="E15" i="616"/>
  <c r="B15" i="616"/>
  <c r="C13" i="616"/>
  <c r="D13" i="616"/>
  <c r="E13" i="616"/>
  <c r="B13" i="616"/>
  <c r="C11" i="616"/>
  <c r="D11" i="616"/>
  <c r="E11" i="616"/>
  <c r="B11" i="616"/>
  <c r="AY85" i="618" l="1"/>
  <c r="AY54" i="618"/>
  <c r="AY82" i="618"/>
  <c r="AY158" i="618"/>
  <c r="AY157" i="618"/>
  <c r="AY160" i="618"/>
  <c r="AY159" i="618"/>
  <c r="C19" i="615"/>
  <c r="C20" i="615" s="1"/>
  <c r="D19" i="615"/>
  <c r="D20" i="615" s="1"/>
  <c r="E19" i="615"/>
  <c r="E20" i="615" s="1"/>
  <c r="F19" i="615"/>
  <c r="F20" i="615" s="1"/>
  <c r="G19" i="615"/>
  <c r="G20" i="615" s="1"/>
  <c r="H19" i="615"/>
  <c r="H20" i="615" s="1"/>
  <c r="B19" i="615"/>
  <c r="B20" i="615" s="1"/>
  <c r="D83" i="615"/>
  <c r="D84" i="615" s="1"/>
  <c r="D85" i="615" s="1"/>
  <c r="C83" i="615"/>
  <c r="C84" i="615" s="1"/>
  <c r="C85" i="615" s="1"/>
  <c r="B83" i="615"/>
  <c r="B84" i="615" s="1"/>
  <c r="B85" i="615" s="1"/>
  <c r="K62" i="615"/>
  <c r="K63" i="615" s="1"/>
  <c r="K64" i="615" s="1"/>
  <c r="J62" i="615"/>
  <c r="J63" i="615" s="1"/>
  <c r="J64" i="615" s="1"/>
  <c r="I62" i="615"/>
  <c r="I63" i="615" s="1"/>
  <c r="I64" i="615" s="1"/>
  <c r="H62" i="615"/>
  <c r="H63" i="615" s="1"/>
  <c r="H64" i="615" s="1"/>
  <c r="G62" i="615"/>
  <c r="G63" i="615" s="1"/>
  <c r="G64" i="615" s="1"/>
  <c r="F62" i="615"/>
  <c r="F63" i="615" s="1"/>
  <c r="F64" i="615" s="1"/>
  <c r="E62" i="615"/>
  <c r="E63" i="615" s="1"/>
  <c r="E64" i="615" s="1"/>
  <c r="C62" i="615"/>
  <c r="C63" i="615" s="1"/>
  <c r="C64" i="615" s="1"/>
  <c r="B62" i="615"/>
  <c r="B63" i="615" s="1"/>
  <c r="B64" i="615" s="1"/>
  <c r="J41" i="615"/>
  <c r="J42" i="615" s="1"/>
  <c r="J43" i="615" s="1"/>
  <c r="I41" i="615"/>
  <c r="I42" i="615" s="1"/>
  <c r="I43" i="615" s="1"/>
  <c r="H41" i="615"/>
  <c r="H42" i="615" s="1"/>
  <c r="H43" i="615" s="1"/>
  <c r="G41" i="615"/>
  <c r="G42" i="615" s="1"/>
  <c r="G43" i="615" s="1"/>
  <c r="F41" i="615"/>
  <c r="F42" i="615" s="1"/>
  <c r="F43" i="615" s="1"/>
  <c r="E41" i="615"/>
  <c r="E42" i="615" s="1"/>
  <c r="E43" i="615" s="1"/>
  <c r="D41" i="615"/>
  <c r="D42" i="615" s="1"/>
  <c r="D43" i="615" s="1"/>
  <c r="C41" i="615"/>
  <c r="C42" i="615" s="1"/>
  <c r="C43" i="615" s="1"/>
  <c r="B41" i="615"/>
  <c r="B42" i="615" s="1"/>
  <c r="B43" i="615" s="1"/>
  <c r="X173" i="408"/>
  <c r="K171" i="408"/>
  <c r="I195" i="408"/>
  <c r="H128" i="408"/>
  <c r="C180" i="408"/>
  <c r="M145" i="1"/>
  <c r="AA177" i="408"/>
  <c r="Z172" i="408"/>
  <c r="AD128" i="408"/>
  <c r="AK60" i="408"/>
  <c r="E172" i="408"/>
  <c r="AM180" i="408"/>
  <c r="M174" i="1"/>
  <c r="M150" i="408"/>
  <c r="AS37" i="408"/>
  <c r="B187" i="408"/>
  <c r="AN169" i="408"/>
  <c r="AJ180" i="408"/>
  <c r="AI189" i="408"/>
  <c r="B191" i="408"/>
  <c r="AR184" i="408"/>
  <c r="Y191" i="408"/>
  <c r="AL184" i="408"/>
  <c r="M81" i="408"/>
  <c r="AC73" i="408"/>
  <c r="AS24" i="408"/>
  <c r="AN171" i="408"/>
  <c r="AH43" i="408"/>
  <c r="E180" i="408"/>
  <c r="Q34" i="1"/>
  <c r="H7" i="1"/>
  <c r="K182" i="1"/>
  <c r="AH177" i="408"/>
  <c r="Z188" i="1"/>
  <c r="Y196" i="408"/>
  <c r="AG171" i="408"/>
  <c r="W74" i="1"/>
  <c r="O144" i="1"/>
  <c r="AC169" i="408"/>
  <c r="H145" i="1"/>
  <c r="AH184" i="408"/>
  <c r="Y188" i="408"/>
  <c r="L13" i="1"/>
  <c r="R164" i="408"/>
  <c r="AA163" i="408"/>
  <c r="U82" i="1"/>
  <c r="AE195" i="408"/>
  <c r="I61" i="408"/>
  <c r="F179" i="408"/>
  <c r="AO192" i="408"/>
  <c r="R134" i="408"/>
  <c r="G180" i="408"/>
  <c r="AC185" i="408"/>
  <c r="AQ183" i="408"/>
  <c r="B50" i="1"/>
  <c r="U23" i="1"/>
  <c r="W169" i="408"/>
  <c r="R153" i="1"/>
  <c r="M170" i="408"/>
  <c r="U181" i="408"/>
  <c r="B60" i="1"/>
  <c r="AD50" i="408"/>
  <c r="W177" i="408"/>
  <c r="AC165" i="408"/>
  <c r="H168" i="408"/>
  <c r="V166" i="408"/>
  <c r="Q180" i="408"/>
  <c r="F164" i="408"/>
  <c r="AP59" i="408"/>
  <c r="W166" i="408"/>
  <c r="AB127" i="408"/>
  <c r="AK171" i="408"/>
  <c r="N190" i="408"/>
  <c r="AH163" i="408"/>
  <c r="AO176" i="408"/>
  <c r="Y179" i="408"/>
  <c r="AU95" i="408"/>
  <c r="H146" i="408"/>
  <c r="Y169" i="408"/>
  <c r="Q50" i="408"/>
  <c r="AQ174" i="408"/>
  <c r="Z167" i="408"/>
  <c r="AS164" i="408"/>
  <c r="D180" i="408"/>
  <c r="J162" i="408"/>
  <c r="R41" i="1"/>
  <c r="E186" i="408"/>
  <c r="AA122" i="408"/>
  <c r="S125" i="408"/>
  <c r="K92" i="408"/>
  <c r="AA189" i="408"/>
  <c r="R165" i="1"/>
  <c r="AC192" i="408"/>
  <c r="V178" i="408"/>
  <c r="E68" i="408"/>
  <c r="C17" i="408"/>
  <c r="C184" i="408"/>
  <c r="J176" i="408"/>
  <c r="AP187" i="408"/>
  <c r="W22" i="408"/>
  <c r="AS167" i="408"/>
  <c r="AE175" i="408"/>
  <c r="AL86" i="408"/>
  <c r="P115" i="408"/>
  <c r="B186" i="408"/>
  <c r="AQ190" i="408"/>
  <c r="AN114" i="408"/>
  <c r="AR190" i="408"/>
  <c r="AQ184" i="408"/>
  <c r="T171" i="408"/>
  <c r="P168" i="408"/>
  <c r="E193" i="408"/>
  <c r="AG160" i="408"/>
  <c r="Q6" i="408"/>
  <c r="O168" i="408"/>
  <c r="AJ35" i="408"/>
  <c r="AI83" i="408"/>
  <c r="AQ123" i="408"/>
  <c r="I59" i="408"/>
  <c r="X189" i="408"/>
  <c r="W195" i="408"/>
  <c r="AH194" i="408"/>
  <c r="AB28" i="408"/>
  <c r="X170" i="408"/>
  <c r="AM174" i="408"/>
  <c r="T157" i="1"/>
  <c r="AK192" i="408"/>
  <c r="Z189" i="408"/>
  <c r="AN170" i="408"/>
  <c r="D168" i="408"/>
  <c r="Z13" i="1"/>
  <c r="AC184" i="408"/>
  <c r="AN168" i="408"/>
  <c r="AS181" i="408"/>
  <c r="AC63" i="408"/>
  <c r="AD189" i="408"/>
  <c r="AQ22" i="408"/>
  <c r="AW180" i="408"/>
  <c r="O167" i="408"/>
  <c r="T193" i="408"/>
  <c r="S13" i="408"/>
  <c r="U171" i="408"/>
  <c r="Y157" i="408"/>
  <c r="AO165" i="408"/>
  <c r="AN193" i="408"/>
  <c r="AT193" i="408"/>
  <c r="X67" i="1"/>
  <c r="AR193" i="408"/>
  <c r="G112" i="408"/>
  <c r="AB194" i="408"/>
  <c r="AE130" i="408"/>
  <c r="AR171" i="408"/>
  <c r="AM173" i="408"/>
  <c r="S183" i="408"/>
  <c r="B178" i="408"/>
  <c r="M9" i="1"/>
  <c r="W118" i="408"/>
  <c r="O17" i="408"/>
  <c r="AB195" i="408"/>
  <c r="AM164" i="408"/>
  <c r="AW163" i="408"/>
  <c r="AK167" i="408"/>
  <c r="P190" i="408"/>
  <c r="B168" i="408"/>
  <c r="AT8" i="408"/>
  <c r="T158" i="1"/>
  <c r="L167" i="408"/>
  <c r="E164" i="408"/>
  <c r="J170" i="408"/>
  <c r="AA186" i="408"/>
  <c r="O165" i="1"/>
  <c r="AF165" i="408"/>
  <c r="R60" i="408"/>
  <c r="K168" i="408"/>
  <c r="H174" i="408"/>
  <c r="J185" i="408"/>
  <c r="AM182" i="408"/>
  <c r="T172" i="408"/>
  <c r="V177" i="408"/>
  <c r="P169" i="408"/>
  <c r="AP191" i="408"/>
  <c r="AL172" i="408"/>
  <c r="AH168" i="408"/>
  <c r="L97" i="1"/>
  <c r="T165" i="408"/>
  <c r="AK59" i="408"/>
  <c r="T48" i="1"/>
  <c r="M199" i="1"/>
  <c r="I84" i="408"/>
  <c r="W77" i="1"/>
  <c r="AK194" i="408"/>
  <c r="M189" i="408"/>
  <c r="AR189" i="408"/>
  <c r="AE176" i="408"/>
  <c r="AV172" i="408"/>
  <c r="L179" i="408"/>
  <c r="F176" i="408"/>
  <c r="B172" i="408"/>
  <c r="Z195" i="408"/>
  <c r="J166" i="408"/>
  <c r="AB163" i="408"/>
  <c r="AL181" i="408"/>
  <c r="AT183" i="408"/>
  <c r="X166" i="408"/>
  <c r="V142" i="1"/>
  <c r="K190" i="408"/>
  <c r="V106" i="408"/>
  <c r="L195" i="408"/>
  <c r="J181" i="408"/>
  <c r="AA185" i="408"/>
  <c r="G172" i="408"/>
  <c r="AU83" i="408"/>
  <c r="U106" i="408"/>
  <c r="AO184" i="408"/>
  <c r="G188" i="408"/>
  <c r="AK170" i="408"/>
  <c r="AF188" i="408"/>
  <c r="D169" i="408"/>
  <c r="AJ177" i="408"/>
  <c r="N75" i="408"/>
  <c r="M163" i="408"/>
  <c r="V196" i="408"/>
  <c r="H177" i="408"/>
  <c r="AC193" i="408"/>
  <c r="Q153" i="1"/>
  <c r="I125" i="408"/>
  <c r="AA193" i="408"/>
  <c r="Y186" i="408"/>
  <c r="AU177" i="408"/>
  <c r="AQ165" i="408"/>
  <c r="AD3" i="408"/>
  <c r="T17" i="1"/>
  <c r="T69" i="408"/>
  <c r="B36" i="408"/>
  <c r="U174" i="408"/>
  <c r="AP168" i="408"/>
  <c r="D68" i="408"/>
  <c r="I124" i="408"/>
  <c r="E162" i="408"/>
  <c r="Y18" i="1"/>
  <c r="O113" i="408"/>
  <c r="AG181" i="408"/>
  <c r="AS186" i="408"/>
  <c r="AI196" i="408"/>
  <c r="AR192" i="408"/>
  <c r="U127" i="1"/>
  <c r="W173" i="408"/>
  <c r="AI129" i="408"/>
  <c r="AD169" i="408"/>
  <c r="P165" i="408"/>
  <c r="AP178" i="408"/>
  <c r="AJ170" i="408"/>
  <c r="Q170" i="408"/>
  <c r="Z87" i="408"/>
  <c r="AV190" i="408"/>
  <c r="P64" i="408"/>
  <c r="AM169" i="408"/>
  <c r="D183" i="408"/>
  <c r="AT169" i="408"/>
  <c r="Q179" i="408"/>
  <c r="C191" i="408"/>
  <c r="D182" i="408"/>
  <c r="I163" i="408"/>
  <c r="C65" i="408"/>
  <c r="L174" i="408"/>
  <c r="V182" i="408"/>
  <c r="AD167" i="408"/>
  <c r="AM58" i="408"/>
  <c r="V16" i="408"/>
  <c r="AJ171" i="408"/>
  <c r="U164" i="408"/>
  <c r="AE191" i="408"/>
  <c r="AV181" i="408"/>
  <c r="AJ167" i="408"/>
  <c r="AM179" i="408"/>
  <c r="AT175" i="408"/>
  <c r="H10" i="408"/>
  <c r="T80" i="408"/>
  <c r="AU167" i="408"/>
  <c r="AB183" i="408"/>
  <c r="M168" i="408"/>
  <c r="AS189" i="408"/>
  <c r="D181" i="408"/>
  <c r="S57" i="1"/>
  <c r="D162" i="408"/>
  <c r="AI167" i="408"/>
  <c r="AA135" i="408"/>
  <c r="Z71" i="1"/>
  <c r="AP182" i="408"/>
  <c r="J184" i="408"/>
  <c r="AL73" i="408"/>
  <c r="G193" i="408"/>
  <c r="AW167" i="408"/>
  <c r="B26" i="1"/>
  <c r="AC195" i="408"/>
  <c r="W170" i="1"/>
  <c r="H125" i="1"/>
  <c r="M182" i="408"/>
  <c r="AT76" i="408"/>
  <c r="AQ176" i="408"/>
  <c r="N109" i="408"/>
  <c r="AH178" i="408"/>
  <c r="AT192" i="408"/>
  <c r="AG165" i="408"/>
  <c r="AU66" i="408"/>
  <c r="Q193" i="408"/>
  <c r="AQ186" i="408"/>
  <c r="AR179" i="408"/>
  <c r="AI125" i="408"/>
  <c r="W185" i="408"/>
  <c r="AV44" i="408"/>
  <c r="X68" i="1"/>
  <c r="V129" i="408"/>
  <c r="AA58" i="1"/>
  <c r="Z48" i="408"/>
  <c r="L194" i="1"/>
  <c r="AQ187" i="408"/>
  <c r="AA187" i="408"/>
  <c r="AP190" i="408"/>
  <c r="Y185" i="408"/>
  <c r="Z177" i="408"/>
  <c r="E171" i="408"/>
  <c r="AB190" i="408"/>
  <c r="X39" i="408"/>
  <c r="H156" i="1"/>
  <c r="AV167" i="408"/>
  <c r="U169" i="408"/>
  <c r="AG100" i="408"/>
  <c r="H45" i="408"/>
  <c r="AH183" i="408"/>
  <c r="S99" i="1"/>
  <c r="AU162" i="408"/>
  <c r="AS4" i="408"/>
  <c r="AW170" i="408"/>
  <c r="AS188" i="408"/>
  <c r="E163" i="408"/>
  <c r="AO193" i="408"/>
  <c r="L177" i="408"/>
  <c r="E183" i="408"/>
  <c r="AI191" i="408"/>
  <c r="T168" i="408"/>
  <c r="P68" i="408"/>
  <c r="AB132" i="408"/>
  <c r="R173" i="408"/>
  <c r="AR123" i="408"/>
  <c r="H190" i="408"/>
  <c r="Z91" i="1"/>
  <c r="AG186" i="408"/>
  <c r="W64" i="408"/>
  <c r="C8" i="408"/>
  <c r="AH189" i="408"/>
  <c r="AP195" i="408"/>
  <c r="N177" i="408"/>
  <c r="O152" i="1"/>
  <c r="AR185" i="408"/>
  <c r="AF170" i="408"/>
  <c r="AT189" i="408"/>
  <c r="S187" i="408"/>
  <c r="M163" i="1"/>
  <c r="R175" i="408"/>
  <c r="K107" i="408"/>
  <c r="AI174" i="408"/>
  <c r="AU112" i="408"/>
  <c r="V156" i="1"/>
  <c r="B38" i="1"/>
  <c r="R193" i="408"/>
  <c r="M166" i="1"/>
  <c r="AR32" i="408"/>
  <c r="AP167" i="408"/>
  <c r="E167" i="408"/>
  <c r="G169" i="408"/>
  <c r="I167" i="408"/>
  <c r="V193" i="408"/>
  <c r="AF186" i="408"/>
  <c r="AP186" i="408"/>
  <c r="AE170" i="408"/>
  <c r="S53" i="408"/>
  <c r="N181" i="408"/>
  <c r="AL191" i="408"/>
  <c r="F181" i="408"/>
  <c r="AM10" i="408"/>
  <c r="AI60" i="408"/>
  <c r="AI168" i="408"/>
  <c r="AI177" i="408"/>
  <c r="M66" i="408"/>
  <c r="AL190" i="408"/>
  <c r="E192" i="408"/>
  <c r="D191" i="408"/>
  <c r="R196" i="408"/>
  <c r="AF189" i="408"/>
  <c r="AF196" i="408"/>
  <c r="AP165" i="408"/>
  <c r="AK187" i="408"/>
  <c r="M167" i="408"/>
  <c r="Q154" i="408"/>
  <c r="X101" i="1"/>
  <c r="J156" i="1"/>
  <c r="AE150" i="408"/>
  <c r="AI181" i="408"/>
  <c r="J63" i="1"/>
  <c r="AT190" i="408"/>
  <c r="AT185" i="408"/>
  <c r="AH186" i="408"/>
  <c r="D120" i="408"/>
  <c r="D10" i="408"/>
  <c r="M111" i="408"/>
  <c r="V90" i="1"/>
  <c r="AB131" i="1"/>
  <c r="AI184" i="408"/>
  <c r="AN194" i="408"/>
  <c r="AF164" i="408"/>
  <c r="AW188" i="408"/>
  <c r="Z4" i="1"/>
  <c r="U185" i="408"/>
  <c r="O165" i="408"/>
  <c r="Y64" i="1"/>
  <c r="V180" i="1"/>
  <c r="AB148" i="408"/>
  <c r="AA168" i="408"/>
  <c r="T51" i="1"/>
  <c r="K71" i="408"/>
  <c r="AD174" i="408"/>
  <c r="C192" i="408"/>
  <c r="S115" i="408"/>
  <c r="L176" i="408"/>
  <c r="O86" i="408"/>
  <c r="V173" i="1"/>
  <c r="AN58" i="408"/>
  <c r="W193" i="408"/>
  <c r="J27" i="408"/>
  <c r="N187" i="408"/>
  <c r="S192" i="408"/>
  <c r="Q156" i="1"/>
  <c r="AR74" i="408"/>
  <c r="W175" i="408"/>
  <c r="AB98" i="1"/>
  <c r="M151" i="1"/>
  <c r="H186" i="408"/>
  <c r="AJ168" i="408"/>
  <c r="W147" i="1"/>
  <c r="K109" i="408"/>
  <c r="B146" i="1"/>
  <c r="AG189" i="408"/>
  <c r="R194" i="1"/>
  <c r="R61" i="1"/>
  <c r="P34" i="408"/>
  <c r="AA167" i="1"/>
  <c r="Q149" i="408"/>
  <c r="X23" i="1"/>
  <c r="AS163" i="408"/>
  <c r="AQ39" i="408"/>
  <c r="AB158" i="1"/>
  <c r="B195" i="408"/>
  <c r="J142" i="1"/>
  <c r="AO181" i="408"/>
  <c r="P14" i="1"/>
  <c r="T133" i="408"/>
  <c r="AC64" i="408"/>
  <c r="AF195" i="408"/>
  <c r="AB184" i="408"/>
  <c r="K194" i="408"/>
  <c r="AJ151" i="408"/>
  <c r="L188" i="408"/>
  <c r="AF81" i="408"/>
  <c r="Q81" i="408"/>
  <c r="AV165" i="408"/>
  <c r="C60" i="408"/>
  <c r="R183" i="408"/>
  <c r="B90" i="1"/>
  <c r="F77" i="408"/>
  <c r="J195" i="408"/>
  <c r="E189" i="408"/>
  <c r="I164" i="1"/>
  <c r="J81" i="1"/>
  <c r="AL192" i="408"/>
  <c r="AW189" i="408"/>
  <c r="S180" i="408"/>
  <c r="N21" i="408"/>
  <c r="L170" i="408"/>
  <c r="AI12" i="408"/>
  <c r="T86" i="408"/>
  <c r="AB60" i="408"/>
  <c r="AI170" i="408"/>
  <c r="W186" i="1"/>
  <c r="P48" i="1"/>
  <c r="AV178" i="408"/>
  <c r="AJ179" i="408"/>
  <c r="T75" i="408"/>
  <c r="AF185" i="408"/>
  <c r="AA138" i="408"/>
  <c r="Q76" i="408"/>
  <c r="AJ169" i="408"/>
  <c r="K118" i="408"/>
  <c r="T134" i="408"/>
  <c r="Q191" i="408"/>
  <c r="D175" i="408"/>
  <c r="U110" i="408"/>
  <c r="AO163" i="408"/>
  <c r="Q167" i="408"/>
  <c r="AB193" i="408"/>
  <c r="N142" i="1"/>
  <c r="AV35" i="408"/>
  <c r="X192" i="408"/>
  <c r="T188" i="408"/>
  <c r="AF57" i="408"/>
  <c r="J129" i="408"/>
  <c r="U90" i="1"/>
  <c r="AI112" i="408"/>
  <c r="F141" i="408"/>
  <c r="V24" i="1"/>
  <c r="W179" i="408"/>
  <c r="T93" i="408"/>
  <c r="I46" i="408"/>
  <c r="AR79" i="408"/>
  <c r="AQ163" i="408"/>
  <c r="R114" i="1"/>
  <c r="N90" i="1"/>
  <c r="AL139" i="408"/>
  <c r="AL114" i="408"/>
  <c r="T119" i="1"/>
  <c r="F188" i="408"/>
  <c r="AG168" i="408"/>
  <c r="O30" i="408"/>
  <c r="C51" i="408"/>
  <c r="AS173" i="408"/>
  <c r="S101" i="1"/>
  <c r="AF193" i="408"/>
  <c r="H46" i="408"/>
  <c r="X159" i="1"/>
  <c r="T106" i="1"/>
  <c r="AB171" i="408"/>
  <c r="F184" i="408"/>
  <c r="AB178" i="408"/>
  <c r="C183" i="408"/>
  <c r="E58" i="408"/>
  <c r="S17" i="408"/>
  <c r="E175" i="408"/>
  <c r="AD188" i="408"/>
  <c r="Q201" i="1"/>
  <c r="O132" i="408"/>
  <c r="AW165" i="408"/>
  <c r="Y193" i="1"/>
  <c r="O195" i="408"/>
  <c r="S196" i="408"/>
  <c r="R191" i="408"/>
  <c r="P189" i="408"/>
  <c r="AR165" i="408"/>
  <c r="AE28" i="408"/>
  <c r="K102" i="408"/>
  <c r="C187" i="408"/>
  <c r="AH117" i="408"/>
  <c r="C186" i="408"/>
  <c r="W191" i="408"/>
  <c r="AF87" i="408"/>
  <c r="M68" i="1"/>
  <c r="Y168" i="408"/>
  <c r="I34" i="1"/>
  <c r="I192" i="408"/>
  <c r="AB186" i="408"/>
  <c r="Z109" i="408"/>
  <c r="AT139" i="408"/>
  <c r="B188" i="1"/>
  <c r="AT79" i="408"/>
  <c r="G196" i="408"/>
  <c r="AI192" i="408"/>
  <c r="AK173" i="408"/>
  <c r="AJ172" i="408"/>
  <c r="AE167" i="408"/>
  <c r="G162" i="408"/>
  <c r="L154" i="1"/>
  <c r="AQ170" i="408"/>
  <c r="N193" i="408"/>
  <c r="AC190" i="408"/>
  <c r="AW183" i="408"/>
  <c r="AK196" i="408"/>
  <c r="H193" i="408"/>
  <c r="D190" i="408"/>
  <c r="T174" i="408"/>
  <c r="AM192" i="408"/>
  <c r="AW177" i="408"/>
  <c r="AA169" i="408"/>
  <c r="E187" i="408"/>
  <c r="AJ186" i="408"/>
  <c r="X182" i="408"/>
  <c r="B82" i="1"/>
  <c r="AF22" i="408"/>
  <c r="AN190" i="408"/>
  <c r="AR43" i="408"/>
  <c r="N163" i="408"/>
  <c r="H7" i="408"/>
  <c r="AF171" i="408"/>
  <c r="AB188" i="408"/>
  <c r="AS187" i="408"/>
  <c r="AF177" i="408"/>
  <c r="AC196" i="408"/>
  <c r="Z184" i="408"/>
  <c r="L100" i="1"/>
  <c r="AG193" i="408"/>
  <c r="AV169" i="408"/>
  <c r="AC68" i="408"/>
  <c r="AE182" i="408"/>
  <c r="AJ164" i="408"/>
  <c r="E190" i="408"/>
  <c r="AP133" i="408"/>
  <c r="D166" i="408"/>
  <c r="AQ193" i="408"/>
  <c r="B190" i="408"/>
  <c r="AE165" i="408"/>
  <c r="R179" i="408"/>
  <c r="E169" i="408"/>
  <c r="AE24" i="408"/>
  <c r="AQ167" i="408"/>
  <c r="AL196" i="408"/>
  <c r="V163" i="408"/>
  <c r="AU166" i="408"/>
  <c r="O185" i="408"/>
  <c r="AD33" i="408"/>
  <c r="O192" i="408"/>
  <c r="AN187" i="408"/>
  <c r="AB78" i="1"/>
  <c r="D73" i="408"/>
  <c r="K180" i="408"/>
  <c r="AM167" i="408"/>
  <c r="L71" i="408"/>
  <c r="I194" i="408"/>
  <c r="H167" i="408"/>
  <c r="D195" i="408"/>
  <c r="M180" i="408"/>
  <c r="H175" i="408"/>
  <c r="AK186" i="408"/>
  <c r="AA194" i="408"/>
  <c r="L88" i="408"/>
  <c r="M166" i="408"/>
  <c r="K42" i="1"/>
  <c r="AH176" i="408"/>
  <c r="B166" i="408"/>
  <c r="O178" i="408"/>
  <c r="K179" i="408"/>
  <c r="S124" i="1"/>
  <c r="R154" i="408"/>
  <c r="T190" i="408"/>
  <c r="K129" i="1"/>
  <c r="N180" i="408"/>
  <c r="G173" i="408"/>
  <c r="B174" i="408"/>
  <c r="J17" i="1"/>
  <c r="W186" i="408"/>
  <c r="X85" i="408"/>
  <c r="H104" i="408"/>
  <c r="AJ173" i="408"/>
  <c r="AA65" i="1"/>
  <c r="J105" i="1"/>
  <c r="M34" i="1"/>
  <c r="U101" i="1"/>
  <c r="W171" i="408"/>
  <c r="P185" i="408"/>
  <c r="AC163" i="408"/>
  <c r="Z189" i="1"/>
  <c r="AS49" i="408"/>
  <c r="Q165" i="408"/>
  <c r="F162" i="408"/>
  <c r="AI173" i="408"/>
  <c r="F187" i="408"/>
  <c r="AD195" i="408"/>
  <c r="Q62" i="408"/>
  <c r="W5" i="408"/>
  <c r="Z185" i="1"/>
  <c r="Z196" i="408"/>
  <c r="Q58" i="1"/>
  <c r="B12" i="1"/>
  <c r="I185" i="408"/>
  <c r="N144" i="1"/>
  <c r="L18" i="408"/>
  <c r="AU192" i="408"/>
  <c r="Q97" i="1"/>
  <c r="J120" i="408"/>
  <c r="X119" i="408"/>
  <c r="K189" i="408"/>
  <c r="X169" i="408"/>
  <c r="Q170" i="1"/>
  <c r="W143" i="1"/>
  <c r="AG27" i="408"/>
  <c r="AN124" i="408"/>
  <c r="AF187" i="408"/>
  <c r="I85" i="1"/>
  <c r="AF190" i="408"/>
  <c r="AC69" i="408"/>
  <c r="AH53" i="408"/>
  <c r="M162" i="1"/>
  <c r="S183" i="1"/>
  <c r="AF15" i="408"/>
  <c r="Y51" i="408"/>
  <c r="AN189" i="408"/>
  <c r="B83" i="408"/>
  <c r="AQ177" i="408"/>
  <c r="AB41" i="408"/>
  <c r="AH87" i="408"/>
  <c r="K126" i="408"/>
  <c r="W181" i="408"/>
  <c r="K23" i="408"/>
  <c r="J61" i="1"/>
  <c r="C149" i="408"/>
  <c r="AV183" i="408"/>
  <c r="G184" i="408"/>
  <c r="N170" i="408"/>
  <c r="S181" i="408"/>
  <c r="O183" i="408"/>
  <c r="AB72" i="408"/>
  <c r="J15" i="1"/>
  <c r="Z57" i="408"/>
  <c r="V195" i="408"/>
  <c r="S180" i="1"/>
  <c r="AH164" i="408"/>
  <c r="U89" i="1"/>
  <c r="L168" i="408"/>
  <c r="G17" i="408"/>
  <c r="AM187" i="408"/>
  <c r="B100" i="408"/>
  <c r="K172" i="408"/>
  <c r="V177" i="1"/>
  <c r="P144" i="408"/>
  <c r="B105" i="1"/>
  <c r="AK62" i="408"/>
  <c r="AW67" i="408"/>
  <c r="D184" i="408"/>
  <c r="U173" i="408"/>
  <c r="J103" i="1"/>
  <c r="S177" i="408"/>
  <c r="AM88" i="408"/>
  <c r="AK184" i="408"/>
  <c r="J97" i="1"/>
  <c r="F51" i="408"/>
  <c r="N75" i="1"/>
  <c r="H183" i="408"/>
  <c r="H39" i="1"/>
  <c r="E168" i="408"/>
  <c r="AU191" i="408"/>
  <c r="AF29" i="408"/>
  <c r="X141" i="408"/>
  <c r="I40" i="1"/>
  <c r="Z115" i="408"/>
  <c r="Z74" i="408"/>
  <c r="N101" i="408"/>
  <c r="AP19" i="408"/>
  <c r="U111" i="408"/>
  <c r="Z45" i="1"/>
  <c r="AP80" i="408"/>
  <c r="R17" i="1"/>
  <c r="AS184" i="408"/>
  <c r="AW134" i="408"/>
  <c r="K193" i="408"/>
  <c r="M165" i="408"/>
  <c r="F195" i="408"/>
  <c r="C190" i="408"/>
  <c r="AG167" i="408"/>
  <c r="X12" i="408"/>
  <c r="T169" i="408"/>
  <c r="AQ172" i="408"/>
  <c r="Y35" i="1"/>
  <c r="M192" i="408"/>
  <c r="AD161" i="408"/>
  <c r="AH63" i="408"/>
  <c r="AA191" i="408"/>
  <c r="AN163" i="408"/>
  <c r="AT3" i="408"/>
  <c r="AV150" i="408"/>
  <c r="AS193" i="408"/>
  <c r="AJ182" i="408"/>
  <c r="O196" i="408"/>
  <c r="AV78" i="408"/>
  <c r="AI150" i="408"/>
  <c r="K188" i="408"/>
  <c r="AB182" i="408"/>
  <c r="AT176" i="408"/>
  <c r="AU195" i="408"/>
  <c r="F194" i="408"/>
  <c r="AG180" i="408"/>
  <c r="B74" i="1"/>
  <c r="L27" i="1"/>
  <c r="AF23" i="408"/>
  <c r="P115" i="1"/>
  <c r="AH77" i="408"/>
  <c r="AM185" i="408"/>
  <c r="O147" i="408"/>
  <c r="AL168" i="408"/>
  <c r="AI164" i="408"/>
  <c r="K175" i="1"/>
  <c r="Q91" i="1"/>
  <c r="AJ6" i="408"/>
  <c r="Q4" i="1"/>
  <c r="AI160" i="408"/>
  <c r="AV33" i="408"/>
  <c r="AA38" i="408"/>
  <c r="T96" i="408"/>
  <c r="W184" i="408"/>
  <c r="W140" i="1"/>
  <c r="AO119" i="408"/>
  <c r="Z8" i="1"/>
  <c r="X80" i="408"/>
  <c r="AL104" i="408"/>
  <c r="M92" i="408"/>
  <c r="H144" i="1"/>
  <c r="L90" i="408"/>
  <c r="B58" i="1"/>
  <c r="AD184" i="408"/>
  <c r="E166" i="408"/>
  <c r="AU189" i="408"/>
  <c r="U107" i="1"/>
  <c r="AW149" i="408"/>
  <c r="Y164" i="408"/>
  <c r="L173" i="408"/>
  <c r="AO169" i="408"/>
  <c r="AM188" i="408"/>
  <c r="AJ166" i="408"/>
  <c r="AR163" i="408"/>
  <c r="AU63" i="408"/>
  <c r="L184" i="408"/>
  <c r="AB96" i="408"/>
  <c r="AQ45" i="408"/>
  <c r="F177" i="408"/>
  <c r="F97" i="408"/>
  <c r="AA183" i="408"/>
  <c r="D177" i="408"/>
  <c r="AL66" i="408"/>
  <c r="AD171" i="408"/>
  <c r="N65" i="408"/>
  <c r="Y114" i="408"/>
  <c r="AV186" i="408"/>
  <c r="M175" i="408"/>
  <c r="N51" i="408"/>
  <c r="AT19" i="408"/>
  <c r="M179" i="408"/>
  <c r="X190" i="408"/>
  <c r="X177" i="408"/>
  <c r="P184" i="408"/>
  <c r="AT170" i="408"/>
  <c r="I196" i="408"/>
  <c r="AS168" i="408"/>
  <c r="AW141" i="408"/>
  <c r="L191" i="408"/>
  <c r="AU190" i="408"/>
  <c r="AA170" i="408"/>
  <c r="Z163" i="408"/>
  <c r="AQ90" i="408"/>
  <c r="X193" i="408"/>
  <c r="Y143" i="1"/>
  <c r="T20" i="408"/>
  <c r="M158" i="408"/>
  <c r="R192" i="408"/>
  <c r="W112" i="408"/>
  <c r="T108" i="1"/>
  <c r="AK165" i="408"/>
  <c r="S191" i="408"/>
  <c r="C78" i="408"/>
  <c r="Y185" i="1"/>
  <c r="K109" i="1"/>
  <c r="AN177" i="408"/>
  <c r="T194" i="408"/>
  <c r="AR181" i="408"/>
  <c r="U52" i="408"/>
  <c r="AT195" i="408"/>
  <c r="AP192" i="408"/>
  <c r="G167" i="408"/>
  <c r="V2" i="1"/>
  <c r="W190" i="408"/>
  <c r="AL182" i="408"/>
  <c r="H179" i="408"/>
  <c r="R173" i="1"/>
  <c r="V84" i="1"/>
  <c r="AF145" i="408"/>
  <c r="AR194" i="408"/>
  <c r="L169" i="408"/>
  <c r="S186" i="408"/>
  <c r="AT168" i="408"/>
  <c r="AD177" i="408"/>
  <c r="AW166" i="408"/>
  <c r="C174" i="408"/>
  <c r="O187" i="1"/>
  <c r="S185" i="408"/>
  <c r="AI67" i="408"/>
  <c r="AA148" i="408"/>
  <c r="T27" i="1"/>
  <c r="AL178" i="408"/>
  <c r="G187" i="408"/>
  <c r="N115" i="408"/>
  <c r="W112" i="1"/>
  <c r="P89" i="408"/>
  <c r="D170" i="408"/>
  <c r="AK125" i="408"/>
  <c r="AP189" i="408"/>
  <c r="L128" i="1"/>
  <c r="Q192" i="408"/>
  <c r="AQ5" i="408"/>
  <c r="Z131" i="1"/>
  <c r="AL97" i="408"/>
  <c r="B179" i="408"/>
  <c r="Q186" i="408"/>
  <c r="L156" i="408"/>
  <c r="AJ190" i="408"/>
  <c r="O16" i="408"/>
  <c r="T59" i="1"/>
  <c r="Y36" i="408"/>
  <c r="I74" i="408"/>
  <c r="I23" i="408"/>
  <c r="H181" i="408"/>
  <c r="H195" i="408"/>
  <c r="AB77" i="1"/>
  <c r="E148" i="408"/>
  <c r="P39" i="1"/>
  <c r="H189" i="408"/>
  <c r="Y136" i="408"/>
  <c r="Q172" i="408"/>
  <c r="AB178" i="1"/>
  <c r="N55" i="1"/>
  <c r="AW155" i="408"/>
  <c r="O25" i="1"/>
  <c r="AQ42" i="408"/>
  <c r="AA73" i="1"/>
  <c r="O123" i="408"/>
  <c r="O57" i="408"/>
  <c r="G125" i="408"/>
  <c r="AW14" i="408"/>
  <c r="AA196" i="408"/>
  <c r="AT174" i="408"/>
  <c r="AW94" i="408"/>
  <c r="AA107" i="408"/>
  <c r="AD164" i="408"/>
  <c r="M107" i="408"/>
  <c r="AB177" i="408"/>
  <c r="K187" i="408"/>
  <c r="AB167" i="408"/>
  <c r="AO196" i="408"/>
  <c r="AM194" i="408"/>
  <c r="AJ38" i="408"/>
  <c r="V125" i="1"/>
  <c r="L171" i="408"/>
  <c r="AW144" i="408"/>
  <c r="L43" i="408"/>
  <c r="Y55" i="1"/>
  <c r="AF162" i="408"/>
  <c r="AR187" i="408"/>
  <c r="M58" i="408"/>
  <c r="B2" i="1"/>
  <c r="Z175" i="408"/>
  <c r="V83" i="1"/>
  <c r="AL162" i="408"/>
  <c r="B163" i="1"/>
  <c r="AG196" i="408"/>
  <c r="AN40" i="408"/>
  <c r="P76" i="408"/>
  <c r="L108" i="408"/>
  <c r="AA192" i="408"/>
  <c r="AD194" i="408"/>
  <c r="S151" i="1"/>
  <c r="AI119" i="408"/>
  <c r="Z153" i="408"/>
  <c r="AS59" i="408"/>
  <c r="AW40" i="408"/>
  <c r="AL29" i="408"/>
  <c r="V179" i="408"/>
  <c r="AW38" i="408"/>
  <c r="AP188" i="408"/>
  <c r="X163" i="408"/>
  <c r="B79" i="1"/>
  <c r="AF173" i="408"/>
  <c r="T106" i="408"/>
  <c r="AC174" i="408"/>
  <c r="AN173" i="408"/>
  <c r="AK163" i="408"/>
  <c r="AA29" i="1"/>
  <c r="AF167" i="408"/>
  <c r="AV90" i="408"/>
  <c r="AG147" i="408"/>
  <c r="I164" i="408"/>
  <c r="AE17" i="408"/>
  <c r="F165" i="408"/>
  <c r="F192" i="408"/>
  <c r="AS165" i="408"/>
  <c r="AP193" i="408"/>
  <c r="AN53" i="408"/>
  <c r="M4" i="408"/>
  <c r="O27" i="408"/>
  <c r="AL165" i="408"/>
  <c r="S188" i="408"/>
  <c r="U193" i="408"/>
  <c r="J121" i="1"/>
  <c r="B167" i="408"/>
  <c r="AU30" i="408"/>
  <c r="AH190" i="408"/>
  <c r="K38" i="408"/>
  <c r="AI175" i="408"/>
  <c r="J97" i="408"/>
  <c r="AD62" i="408"/>
  <c r="W32" i="408"/>
  <c r="AW164" i="408"/>
  <c r="Q33" i="408"/>
  <c r="AU152" i="408"/>
  <c r="AI187" i="408"/>
  <c r="AP102" i="408"/>
  <c r="O21" i="1"/>
  <c r="AH65" i="408"/>
  <c r="T87" i="1"/>
  <c r="AI146" i="408"/>
  <c r="D66" i="408"/>
  <c r="O189" i="408"/>
  <c r="AI151" i="408"/>
  <c r="AA172" i="408"/>
  <c r="J172" i="408"/>
  <c r="R187" i="408"/>
  <c r="AS95" i="408"/>
  <c r="W189" i="408"/>
  <c r="AA176" i="408"/>
  <c r="Z180" i="408"/>
  <c r="L117" i="408"/>
  <c r="M193" i="408"/>
  <c r="K124" i="1"/>
  <c r="H22" i="408"/>
  <c r="AO170" i="408"/>
  <c r="AG176" i="408"/>
  <c r="T57" i="408"/>
  <c r="AL177" i="408"/>
  <c r="V181" i="408"/>
  <c r="B163" i="408"/>
  <c r="S176" i="408"/>
  <c r="AE188" i="408"/>
  <c r="AT171" i="408"/>
  <c r="B122" i="408"/>
  <c r="W51" i="1"/>
  <c r="W4" i="408"/>
  <c r="AM26" i="408"/>
  <c r="AH166" i="408"/>
  <c r="AA127" i="408"/>
  <c r="AP64" i="408"/>
  <c r="AW112" i="408"/>
  <c r="I161" i="408"/>
  <c r="AC66" i="408"/>
  <c r="AJ187" i="408"/>
  <c r="AJ50" i="408"/>
  <c r="AE6" i="408"/>
  <c r="X186" i="408"/>
  <c r="I187" i="408"/>
  <c r="T95" i="408"/>
  <c r="R178" i="408"/>
  <c r="AT63" i="408"/>
  <c r="Z99" i="1"/>
  <c r="AB187" i="408"/>
  <c r="I75" i="408"/>
  <c r="AH62" i="408"/>
  <c r="AG127" i="408"/>
  <c r="AF176" i="408"/>
  <c r="AU184" i="408"/>
  <c r="AQ164" i="408"/>
  <c r="Z40" i="1"/>
  <c r="Q60" i="408"/>
  <c r="E141" i="408"/>
  <c r="I193" i="408"/>
  <c r="B181" i="408"/>
  <c r="AV162" i="408"/>
  <c r="AE18" i="408"/>
  <c r="AJ82" i="408"/>
  <c r="D194" i="408"/>
  <c r="AV191" i="408"/>
  <c r="I80" i="408"/>
  <c r="AC188" i="408"/>
  <c r="AB165" i="408"/>
  <c r="B175" i="1"/>
  <c r="AU180" i="408"/>
  <c r="Y84" i="408"/>
  <c r="AL164" i="408"/>
  <c r="T163" i="408"/>
  <c r="G190" i="408"/>
  <c r="R39" i="1"/>
  <c r="AR46" i="408"/>
  <c r="W6" i="1"/>
  <c r="B88" i="1"/>
  <c r="AO159" i="408"/>
  <c r="T182" i="408"/>
  <c r="AN167" i="408"/>
  <c r="W172" i="408"/>
  <c r="U97" i="1"/>
  <c r="L165" i="408"/>
  <c r="M173" i="408"/>
  <c r="AF86" i="408"/>
  <c r="AM47" i="408"/>
  <c r="L182" i="408"/>
  <c r="G166" i="408"/>
  <c r="X95" i="408"/>
  <c r="AE162" i="408"/>
  <c r="O162" i="408"/>
  <c r="J91" i="1"/>
  <c r="AD191" i="408"/>
  <c r="R81" i="408"/>
  <c r="P172" i="408"/>
  <c r="L18" i="1"/>
  <c r="AE35" i="408"/>
  <c r="R186" i="1"/>
  <c r="B131" i="408"/>
  <c r="P130" i="1"/>
  <c r="B141" i="408"/>
  <c r="AR30" i="408"/>
  <c r="AW106" i="408"/>
  <c r="V187" i="408"/>
  <c r="I147" i="1"/>
  <c r="AN185" i="408"/>
  <c r="X191" i="408"/>
  <c r="J73" i="408"/>
  <c r="AJ196" i="408"/>
  <c r="AM86" i="408"/>
  <c r="Y173" i="408"/>
  <c r="AF120" i="408"/>
  <c r="C45" i="408"/>
  <c r="AH193" i="408"/>
  <c r="AN164" i="408"/>
  <c r="Z158" i="1"/>
  <c r="AL125" i="408"/>
  <c r="S168" i="408"/>
  <c r="V191" i="408"/>
  <c r="T175" i="408"/>
  <c r="AA41" i="1"/>
  <c r="F171" i="408"/>
  <c r="U5" i="1"/>
  <c r="U73" i="1"/>
  <c r="U163" i="408"/>
  <c r="AS166" i="408"/>
  <c r="M191" i="408"/>
  <c r="AN48" i="408"/>
  <c r="K89" i="1"/>
  <c r="J190" i="408"/>
  <c r="V101" i="1"/>
  <c r="J111" i="408"/>
  <c r="Z20" i="1"/>
  <c r="H147" i="408"/>
  <c r="H66" i="408"/>
  <c r="AF182" i="408"/>
  <c r="AU173" i="408"/>
  <c r="AE190" i="408"/>
  <c r="AB108" i="408"/>
  <c r="AO167" i="408"/>
  <c r="G56" i="408"/>
  <c r="AW194" i="408"/>
  <c r="L13" i="408"/>
  <c r="R161" i="1"/>
  <c r="P133" i="408"/>
  <c r="AP175" i="408"/>
  <c r="J50" i="1"/>
  <c r="AL22" i="408"/>
  <c r="U116" i="1"/>
  <c r="U102" i="408"/>
  <c r="X136" i="408"/>
  <c r="AK36" i="408"/>
  <c r="AU165" i="408"/>
  <c r="B149" i="1"/>
  <c r="AJ191" i="408"/>
  <c r="K157" i="1"/>
  <c r="AK172" i="408"/>
  <c r="AV171" i="408"/>
  <c r="AK26" i="408"/>
  <c r="AA121" i="408"/>
  <c r="T173" i="408"/>
  <c r="AR10" i="408"/>
  <c r="G168" i="408"/>
  <c r="AF183" i="408"/>
  <c r="AH107" i="408"/>
  <c r="I174" i="408"/>
  <c r="X185" i="408"/>
  <c r="D110" i="408"/>
  <c r="L164" i="1"/>
  <c r="AA167" i="408"/>
  <c r="D164" i="408"/>
  <c r="D84" i="408"/>
  <c r="B89" i="408"/>
  <c r="AD100" i="408"/>
  <c r="N191" i="408"/>
  <c r="T181" i="408"/>
  <c r="AE140" i="408"/>
  <c r="AT62" i="408"/>
  <c r="Y61" i="408"/>
  <c r="AI186" i="408"/>
  <c r="AM172" i="408"/>
  <c r="W147" i="408"/>
  <c r="V65" i="1"/>
  <c r="AT58" i="408"/>
  <c r="AN162" i="408"/>
  <c r="E42" i="408"/>
  <c r="T117" i="408"/>
  <c r="N192" i="408"/>
  <c r="AJ175" i="408"/>
  <c r="AT55" i="408"/>
  <c r="AP194" i="408"/>
  <c r="AF184" i="408"/>
  <c r="Y172" i="408"/>
  <c r="AB82" i="1"/>
  <c r="Z186" i="408"/>
  <c r="AK139" i="408"/>
  <c r="X179" i="408"/>
  <c r="G170" i="408"/>
  <c r="AC5" i="408"/>
  <c r="U76" i="1"/>
  <c r="Z193" i="408"/>
  <c r="AB42" i="408"/>
  <c r="W120" i="408"/>
  <c r="AB48" i="1"/>
  <c r="AL189" i="408"/>
  <c r="AR92" i="408"/>
  <c r="Q13" i="1"/>
  <c r="L181" i="408"/>
  <c r="AR27" i="408"/>
  <c r="C169" i="408"/>
  <c r="B64" i="408"/>
  <c r="O90" i="1"/>
  <c r="V68" i="1"/>
  <c r="Z6" i="408"/>
  <c r="S158" i="408"/>
  <c r="AN73" i="408"/>
  <c r="W171" i="1"/>
  <c r="G5" i="408"/>
  <c r="X175" i="408"/>
  <c r="AB11" i="1"/>
  <c r="V176" i="408"/>
  <c r="Z63" i="408"/>
  <c r="I50" i="408"/>
  <c r="S179" i="408"/>
  <c r="W3" i="1"/>
  <c r="AS78" i="408"/>
  <c r="AG82" i="408"/>
  <c r="AV176" i="408"/>
  <c r="K90" i="408"/>
  <c r="AP166" i="408"/>
  <c r="Q169" i="1"/>
  <c r="I169" i="408"/>
  <c r="B123" i="1"/>
  <c r="Y102" i="1"/>
  <c r="Q2" i="408"/>
  <c r="J167" i="408"/>
  <c r="Q183" i="408"/>
  <c r="X184" i="408"/>
  <c r="N129" i="408"/>
  <c r="R189" i="408"/>
  <c r="B99" i="408"/>
  <c r="U180" i="408"/>
  <c r="J183" i="408"/>
  <c r="V189" i="1"/>
  <c r="M169" i="408"/>
  <c r="C124" i="408"/>
  <c r="W2" i="1"/>
  <c r="W192" i="408"/>
  <c r="O173" i="408"/>
  <c r="T74" i="1"/>
  <c r="D111" i="408"/>
  <c r="AG164" i="408"/>
  <c r="B36" i="1"/>
  <c r="B140" i="408"/>
  <c r="AM162" i="408"/>
  <c r="I189" i="408"/>
  <c r="AD145" i="408"/>
  <c r="K164" i="408"/>
  <c r="W182" i="408"/>
  <c r="AB133" i="408"/>
  <c r="P90" i="1"/>
  <c r="AE187" i="408"/>
  <c r="L146" i="1"/>
  <c r="AN150" i="408"/>
  <c r="AN55" i="408"/>
  <c r="N181" i="1"/>
  <c r="B172" i="1"/>
  <c r="V39" i="408"/>
  <c r="V189" i="408"/>
  <c r="M61" i="1"/>
  <c r="W187" i="408"/>
  <c r="AJ189" i="408"/>
  <c r="Q76" i="1"/>
  <c r="AP43" i="408"/>
  <c r="AE10" i="408"/>
  <c r="AF163" i="408"/>
  <c r="W125" i="1"/>
  <c r="B133" i="408"/>
  <c r="Z164" i="408"/>
  <c r="J91" i="408"/>
  <c r="AA128" i="408"/>
  <c r="M54" i="1"/>
  <c r="AI7" i="408"/>
  <c r="AI28" i="408"/>
  <c r="L186" i="408"/>
  <c r="S189" i="408"/>
  <c r="AP109" i="408"/>
  <c r="AI120" i="408"/>
  <c r="P40" i="1"/>
  <c r="AA112" i="1"/>
  <c r="AK188" i="408"/>
  <c r="O194" i="408"/>
  <c r="AQ188" i="408"/>
  <c r="U31" i="1"/>
  <c r="AI180" i="408"/>
  <c r="Q81" i="1"/>
  <c r="AR166" i="408"/>
  <c r="M195" i="408"/>
  <c r="AB180" i="408"/>
  <c r="X167" i="408"/>
  <c r="N178" i="408"/>
  <c r="Q53" i="408"/>
  <c r="AJ91" i="408"/>
  <c r="B180" i="408"/>
  <c r="AA195" i="408"/>
  <c r="X131" i="408"/>
  <c r="Q5" i="1"/>
  <c r="H17" i="1"/>
  <c r="R160" i="408"/>
  <c r="AV163" i="408"/>
  <c r="Z188" i="408"/>
  <c r="M75" i="1"/>
  <c r="AU96" i="408"/>
  <c r="K61" i="408"/>
  <c r="H191" i="408"/>
  <c r="G70" i="408"/>
  <c r="M55" i="1"/>
  <c r="AA201" i="1"/>
  <c r="P96" i="1"/>
  <c r="S137" i="408"/>
  <c r="K195" i="408"/>
  <c r="J160" i="1"/>
  <c r="AE77" i="408"/>
  <c r="AB169" i="408"/>
  <c r="H73" i="408"/>
  <c r="O141" i="1"/>
  <c r="G186" i="408"/>
  <c r="S163" i="408"/>
  <c r="AM177" i="408"/>
  <c r="AT93" i="408"/>
  <c r="G59" i="408"/>
  <c r="D19" i="408"/>
  <c r="P87" i="408"/>
  <c r="AA148" i="1"/>
  <c r="S98" i="1"/>
  <c r="AU160" i="408"/>
  <c r="AD193" i="408"/>
  <c r="B17" i="408"/>
  <c r="P179" i="408"/>
  <c r="AS104" i="408"/>
  <c r="K65" i="408"/>
  <c r="Z62" i="408"/>
  <c r="H127" i="1"/>
  <c r="AJ188" i="408"/>
  <c r="S65" i="1"/>
  <c r="Z4" i="408"/>
  <c r="U113" i="1"/>
  <c r="AP185" i="408"/>
  <c r="AI91" i="408"/>
  <c r="AN143" i="408"/>
  <c r="F101" i="408"/>
  <c r="J127" i="1"/>
  <c r="M125" i="1"/>
  <c r="W56" i="408"/>
  <c r="U195" i="1"/>
  <c r="AT164" i="408"/>
  <c r="E170" i="408"/>
  <c r="AE179" i="408"/>
  <c r="O55" i="408"/>
  <c r="AR36" i="408"/>
  <c r="N165" i="408"/>
  <c r="Z166" i="408"/>
  <c r="F31" i="408"/>
  <c r="P57" i="1"/>
  <c r="AI183" i="408"/>
  <c r="AA25" i="1"/>
  <c r="B196" i="1"/>
  <c r="AM195" i="408"/>
  <c r="F73" i="408"/>
  <c r="AK74" i="408"/>
  <c r="T166" i="408"/>
  <c r="N125" i="1"/>
  <c r="E109" i="408"/>
  <c r="I90" i="408"/>
  <c r="R129" i="408"/>
  <c r="L144" i="408"/>
  <c r="AM189" i="408"/>
  <c r="P92" i="408"/>
  <c r="V174" i="408"/>
  <c r="V94" i="1"/>
  <c r="L194" i="408"/>
  <c r="H191" i="1"/>
  <c r="U114" i="1"/>
  <c r="U187" i="408"/>
  <c r="Z168" i="408"/>
  <c r="U59" i="1"/>
  <c r="L115" i="408"/>
  <c r="AI158" i="408"/>
  <c r="S84" i="1"/>
  <c r="X128" i="408"/>
  <c r="AE177" i="408"/>
  <c r="AM70" i="408"/>
  <c r="AE172" i="408"/>
  <c r="B125" i="408"/>
  <c r="T164" i="408"/>
  <c r="N162" i="408"/>
  <c r="AN172" i="408"/>
  <c r="X56" i="1"/>
  <c r="O192" i="1"/>
  <c r="N167" i="1"/>
  <c r="C172" i="408"/>
  <c r="V103" i="1"/>
  <c r="Q171" i="408"/>
  <c r="H192" i="408"/>
  <c r="N194" i="408"/>
  <c r="I78" i="408"/>
  <c r="AM183" i="408"/>
  <c r="L192" i="408"/>
  <c r="AM178" i="408"/>
  <c r="AR145" i="408"/>
  <c r="AO37" i="408"/>
  <c r="AG50" i="408"/>
  <c r="AN183" i="408"/>
  <c r="C170" i="408"/>
  <c r="AL179" i="408"/>
  <c r="Z171" i="408"/>
  <c r="U55" i="408"/>
  <c r="AE25" i="408"/>
  <c r="AD146" i="408"/>
  <c r="AJ184" i="408"/>
  <c r="Z161" i="408"/>
  <c r="AP119" i="408"/>
  <c r="U65" i="408"/>
  <c r="N115" i="1"/>
  <c r="AD90" i="408"/>
  <c r="O122" i="1"/>
  <c r="V107" i="1"/>
  <c r="M61" i="408"/>
  <c r="Z5" i="1"/>
  <c r="AF161" i="408"/>
  <c r="AV117" i="408"/>
  <c r="Z192" i="1"/>
  <c r="B138" i="408"/>
  <c r="Q159" i="408"/>
  <c r="Q193" i="1"/>
  <c r="N137" i="408"/>
  <c r="Y74" i="1"/>
  <c r="Z186" i="1"/>
  <c r="AB176" i="408"/>
  <c r="O92" i="408"/>
  <c r="Q100" i="1"/>
  <c r="N172" i="408"/>
  <c r="M140" i="408"/>
  <c r="Q94" i="1"/>
  <c r="L98" i="1"/>
  <c r="K97" i="408"/>
  <c r="U80" i="1"/>
  <c r="F42" i="408"/>
  <c r="B193" i="408"/>
  <c r="C144" i="408"/>
  <c r="O151" i="1"/>
  <c r="I17" i="408"/>
  <c r="AD68" i="408"/>
  <c r="O177" i="408"/>
  <c r="R193" i="1"/>
  <c r="I173" i="408"/>
  <c r="T88" i="408"/>
  <c r="T20" i="1"/>
  <c r="AS190" i="408"/>
  <c r="AC36" i="408"/>
  <c r="C164" i="408"/>
  <c r="C165" i="408"/>
  <c r="AR169" i="408"/>
  <c r="AB26" i="1"/>
  <c r="W168" i="408"/>
  <c r="V20" i="1"/>
  <c r="AH18" i="408"/>
  <c r="Q196" i="408"/>
  <c r="Q50" i="1"/>
  <c r="AU188" i="408"/>
  <c r="V64" i="408"/>
  <c r="AO195" i="408"/>
  <c r="AE73" i="408"/>
  <c r="AK121" i="408"/>
  <c r="R177" i="408"/>
  <c r="AJ84" i="408"/>
  <c r="W35" i="1"/>
  <c r="U74" i="408"/>
  <c r="AQ171" i="408"/>
  <c r="M71" i="408"/>
  <c r="R101" i="408"/>
  <c r="L187" i="1"/>
  <c r="AI163" i="408"/>
  <c r="Z197" i="1"/>
  <c r="M159" i="1"/>
  <c r="AT84" i="408"/>
  <c r="AU108" i="408"/>
  <c r="M7" i="1"/>
  <c r="H14" i="1"/>
  <c r="K72" i="408"/>
  <c r="T176" i="408"/>
  <c r="T76" i="1"/>
  <c r="AK168" i="408"/>
  <c r="T58" i="1"/>
  <c r="W197" i="1"/>
  <c r="AM190" i="408"/>
  <c r="C62" i="408"/>
  <c r="AG120" i="408"/>
  <c r="AU179" i="408"/>
  <c r="AN184" i="408"/>
  <c r="D187" i="408"/>
  <c r="X93" i="1"/>
  <c r="AH180" i="408"/>
  <c r="Q132" i="408"/>
  <c r="J168" i="1"/>
  <c r="AU187" i="408"/>
  <c r="O28" i="1"/>
  <c r="J194" i="408"/>
  <c r="T46" i="1"/>
  <c r="AH157" i="408"/>
  <c r="AW131" i="408"/>
  <c r="AB59" i="408"/>
  <c r="AS185" i="408"/>
  <c r="AG169" i="408"/>
  <c r="Y94" i="408"/>
  <c r="AP17" i="408"/>
  <c r="G181" i="408"/>
  <c r="AV69" i="408"/>
  <c r="AB44" i="408"/>
  <c r="AO168" i="408"/>
  <c r="L103" i="408"/>
  <c r="L178" i="408"/>
  <c r="AU40" i="408"/>
  <c r="H162" i="408"/>
  <c r="AH188" i="408"/>
  <c r="G191" i="408"/>
  <c r="AM171" i="408"/>
  <c r="Z12" i="1"/>
  <c r="AS159" i="408"/>
  <c r="AT103" i="408"/>
  <c r="AD60" i="408"/>
  <c r="V190" i="408"/>
  <c r="I24" i="1"/>
  <c r="C5" i="408"/>
  <c r="F170" i="408"/>
  <c r="AB5" i="408"/>
  <c r="AT99" i="408"/>
  <c r="N195" i="408"/>
  <c r="AC191" i="408"/>
  <c r="AF115" i="408"/>
  <c r="T189" i="408"/>
  <c r="L161" i="1"/>
  <c r="AS178" i="408"/>
  <c r="K196" i="408"/>
  <c r="AB122" i="1"/>
  <c r="AA56" i="408"/>
  <c r="Q38" i="1"/>
  <c r="AG102" i="408"/>
  <c r="V130" i="408"/>
  <c r="AV91" i="408"/>
  <c r="S95" i="408"/>
  <c r="N26" i="408"/>
  <c r="AJ176" i="408"/>
  <c r="O186" i="408"/>
  <c r="X66" i="1"/>
  <c r="G58" i="408"/>
  <c r="AH152" i="408"/>
  <c r="X87" i="1"/>
  <c r="X158" i="408"/>
  <c r="AM22" i="408"/>
  <c r="AB160" i="408"/>
  <c r="E14" i="408"/>
  <c r="J38" i="1"/>
  <c r="H170" i="408"/>
  <c r="AO162" i="408"/>
  <c r="Z69" i="408"/>
  <c r="J144" i="1"/>
  <c r="C194" i="408"/>
  <c r="H164" i="408"/>
  <c r="AM149" i="408"/>
  <c r="AU5" i="408"/>
  <c r="J17" i="408"/>
  <c r="D115" i="408"/>
  <c r="M185" i="408"/>
  <c r="S25" i="408"/>
  <c r="AB16" i="1"/>
  <c r="B5" i="408"/>
  <c r="F166" i="408"/>
  <c r="E91" i="408"/>
  <c r="P193" i="1"/>
  <c r="F12" i="408"/>
  <c r="M62" i="408"/>
  <c r="Q195" i="1"/>
  <c r="S167" i="408"/>
  <c r="V111" i="408"/>
  <c r="AE186" i="408"/>
  <c r="V120" i="408"/>
  <c r="U20" i="408"/>
  <c r="AV193" i="408"/>
  <c r="AR90" i="408"/>
  <c r="AG174" i="408"/>
  <c r="L31" i="408"/>
  <c r="X25" i="408"/>
  <c r="Y200" i="1"/>
  <c r="AD11" i="408"/>
  <c r="AW121" i="408"/>
  <c r="B196" i="408"/>
  <c r="J15" i="408"/>
  <c r="C126" i="408"/>
  <c r="AJ185" i="408"/>
  <c r="AO183" i="408"/>
  <c r="S166" i="1"/>
  <c r="AW179" i="408"/>
  <c r="J180" i="408"/>
  <c r="O44" i="408"/>
  <c r="AB92" i="1"/>
  <c r="N182" i="408"/>
  <c r="AD65" i="408"/>
  <c r="Z10" i="408"/>
  <c r="O78" i="1"/>
  <c r="Q188" i="408"/>
  <c r="AA166" i="408"/>
  <c r="AM106" i="408"/>
  <c r="AL3" i="408"/>
  <c r="Z33" i="408"/>
  <c r="M171" i="408"/>
  <c r="K177" i="1"/>
  <c r="AF169" i="408"/>
  <c r="C179" i="408"/>
  <c r="G61" i="408"/>
  <c r="W78" i="408"/>
  <c r="AM16" i="408"/>
  <c r="AI179" i="408"/>
  <c r="AS67" i="408"/>
  <c r="AL156" i="408"/>
  <c r="U23" i="408"/>
  <c r="AA155" i="1"/>
  <c r="Q168" i="408"/>
  <c r="AO187" i="408"/>
  <c r="AF168" i="408"/>
  <c r="AN5" i="408"/>
  <c r="AL145" i="408"/>
  <c r="U196" i="408"/>
  <c r="B12" i="408"/>
  <c r="AR105" i="408"/>
  <c r="B155" i="1"/>
  <c r="AR115" i="408"/>
  <c r="AQ196" i="408"/>
  <c r="E66" i="408"/>
  <c r="Z66" i="1"/>
  <c r="R12" i="408"/>
  <c r="AC180" i="408"/>
  <c r="H19" i="408"/>
  <c r="I44" i="408"/>
  <c r="AB15" i="1"/>
  <c r="U149" i="408"/>
  <c r="R172" i="408"/>
  <c r="AJ63" i="408"/>
  <c r="G67" i="408"/>
  <c r="AD58" i="408"/>
  <c r="AL171" i="408"/>
  <c r="Y100" i="408"/>
  <c r="AA74" i="1"/>
  <c r="V148" i="1"/>
  <c r="O153" i="408"/>
  <c r="J13" i="408"/>
  <c r="S79" i="1"/>
  <c r="L94" i="1"/>
  <c r="AL183" i="408"/>
  <c r="N152" i="1"/>
  <c r="AL154" i="408"/>
  <c r="J170" i="1"/>
  <c r="AJ67" i="408"/>
  <c r="AF48" i="408"/>
  <c r="C176" i="408"/>
  <c r="AV32" i="408"/>
  <c r="W126" i="408"/>
  <c r="V192" i="408"/>
  <c r="AJ45" i="408"/>
  <c r="AJ181" i="408"/>
  <c r="B73" i="1"/>
  <c r="AG170" i="408"/>
  <c r="AK144" i="408"/>
  <c r="Q116" i="408"/>
  <c r="X187" i="408"/>
  <c r="AP77" i="408"/>
  <c r="U133" i="408"/>
  <c r="P45" i="1"/>
  <c r="AL76" i="408"/>
  <c r="B72" i="1"/>
  <c r="O194" i="1"/>
  <c r="W173" i="1"/>
  <c r="T160" i="408"/>
  <c r="S166" i="408"/>
  <c r="Y111" i="1"/>
  <c r="AW138" i="408"/>
  <c r="J148" i="1"/>
  <c r="S81" i="1"/>
  <c r="Q162" i="408"/>
  <c r="AE29" i="408"/>
  <c r="AB83" i="1"/>
  <c r="AD179" i="408"/>
  <c r="X36" i="1"/>
  <c r="P195" i="1"/>
  <c r="Q15" i="408"/>
  <c r="G142" i="408"/>
  <c r="AT21" i="408"/>
  <c r="AR87" i="408"/>
  <c r="V150" i="408"/>
  <c r="G195" i="408"/>
  <c r="K143" i="408"/>
  <c r="T117" i="1"/>
  <c r="AK85" i="408"/>
  <c r="AJ174" i="408"/>
  <c r="AP161" i="408"/>
  <c r="AC173" i="408"/>
  <c r="X201" i="1"/>
  <c r="Y188" i="1"/>
  <c r="F175" i="408"/>
  <c r="AT196" i="408"/>
  <c r="AR25" i="408"/>
  <c r="R147" i="408"/>
  <c r="AQ76" i="408"/>
  <c r="V183" i="408"/>
  <c r="AF75" i="408"/>
  <c r="P196" i="408"/>
  <c r="Z190" i="408"/>
  <c r="W157" i="408"/>
  <c r="I168" i="408"/>
  <c r="L130" i="1"/>
  <c r="C84" i="408"/>
  <c r="X57" i="408"/>
  <c r="AE97" i="408"/>
  <c r="N145" i="408"/>
  <c r="H36" i="408"/>
  <c r="AA112" i="408"/>
  <c r="Q177" i="408"/>
  <c r="AG162" i="408"/>
  <c r="V87" i="1"/>
  <c r="M56" i="1"/>
  <c r="N184" i="408"/>
  <c r="AR82" i="408"/>
  <c r="I123" i="408"/>
  <c r="R144" i="1"/>
  <c r="H21" i="1"/>
  <c r="D188" i="408"/>
  <c r="V61" i="408"/>
  <c r="AW50" i="408"/>
  <c r="AG72" i="408"/>
  <c r="AW101" i="408"/>
  <c r="X180" i="408"/>
  <c r="W24" i="408"/>
  <c r="N175" i="1"/>
  <c r="AL18" i="408"/>
  <c r="F183" i="408"/>
  <c r="O188" i="408"/>
  <c r="AT77" i="408"/>
  <c r="U166" i="408"/>
  <c r="AU176" i="408"/>
  <c r="H9" i="408"/>
  <c r="K167" i="408"/>
  <c r="Z174" i="408"/>
  <c r="V71" i="408"/>
  <c r="N86" i="1"/>
  <c r="X171" i="408"/>
  <c r="AU186" i="408"/>
  <c r="AR148" i="408"/>
  <c r="T91" i="408"/>
  <c r="T153" i="1"/>
  <c r="U94" i="408"/>
  <c r="N110" i="1"/>
  <c r="X168" i="408"/>
  <c r="J164" i="408"/>
  <c r="G63" i="408"/>
  <c r="M48" i="1"/>
  <c r="B153" i="1"/>
  <c r="C189" i="408"/>
  <c r="L131" i="1"/>
  <c r="B34" i="408"/>
  <c r="AB179" i="408"/>
  <c r="AU171" i="408"/>
  <c r="AV158" i="408"/>
  <c r="AA164" i="1"/>
  <c r="AQ130" i="408"/>
  <c r="Q68" i="1"/>
  <c r="U170" i="408"/>
  <c r="K39" i="408"/>
  <c r="AI54" i="408"/>
  <c r="U50" i="1"/>
  <c r="L30" i="408"/>
  <c r="S82" i="1"/>
  <c r="N53" i="408"/>
  <c r="I29" i="1"/>
  <c r="U64" i="408"/>
  <c r="Q176" i="408"/>
  <c r="D167" i="408"/>
  <c r="E185" i="408"/>
  <c r="X142" i="408"/>
  <c r="AD40" i="408"/>
  <c r="T55" i="1"/>
  <c r="O164" i="408"/>
  <c r="Y137" i="408"/>
  <c r="AN165" i="408"/>
  <c r="U117" i="408"/>
  <c r="O57" i="1"/>
  <c r="V162" i="408"/>
  <c r="Q74" i="1"/>
  <c r="W47" i="1"/>
  <c r="C153" i="408"/>
  <c r="F190" i="408"/>
  <c r="AB96" i="1"/>
  <c r="U194" i="1"/>
  <c r="K65" i="1"/>
  <c r="AK166" i="408"/>
  <c r="T32" i="408"/>
  <c r="T192" i="408"/>
  <c r="AB144" i="1"/>
  <c r="AO24" i="408"/>
  <c r="Y181" i="408"/>
  <c r="E188" i="408"/>
  <c r="B170" i="408"/>
  <c r="AV184" i="408"/>
  <c r="N117" i="408"/>
  <c r="AF174" i="408"/>
  <c r="J174" i="408"/>
  <c r="AQ62" i="408"/>
  <c r="E195" i="408"/>
  <c r="AQ173" i="408"/>
  <c r="AF12" i="408"/>
  <c r="Z169" i="408"/>
  <c r="AC194" i="408"/>
  <c r="X162" i="408"/>
  <c r="E6" i="408"/>
  <c r="AH192" i="408"/>
  <c r="AI109" i="408"/>
  <c r="X51" i="1"/>
  <c r="H171" i="1"/>
  <c r="F40" i="408"/>
  <c r="AI166" i="408"/>
  <c r="G171" i="408"/>
  <c r="S184" i="408"/>
  <c r="AE21" i="408"/>
  <c r="Y184" i="1"/>
  <c r="T32" i="1"/>
  <c r="AC57" i="408"/>
  <c r="AB11" i="408"/>
  <c r="J24" i="408"/>
  <c r="AA66" i="408"/>
  <c r="V80" i="1"/>
  <c r="AA180" i="408"/>
  <c r="AV134" i="408"/>
  <c r="E48" i="408"/>
  <c r="AK7" i="408"/>
  <c r="AV189" i="408"/>
  <c r="AV27" i="408"/>
  <c r="AL193" i="408"/>
  <c r="AU196" i="408"/>
  <c r="Z192" i="408"/>
  <c r="S64" i="1"/>
  <c r="S132" i="1"/>
  <c r="N96" i="408"/>
  <c r="AM84" i="408"/>
  <c r="W10" i="408"/>
  <c r="F142" i="408"/>
  <c r="AU175" i="408"/>
  <c r="AV53" i="408"/>
  <c r="AO185" i="408"/>
  <c r="AD187" i="408"/>
  <c r="AG20" i="408"/>
  <c r="AW168" i="408"/>
  <c r="S2" i="408"/>
  <c r="U29" i="408"/>
  <c r="AL194" i="408"/>
  <c r="P167" i="408"/>
  <c r="V173" i="408"/>
  <c r="AA199" i="1"/>
  <c r="D171" i="408"/>
  <c r="K173" i="408"/>
  <c r="AK158" i="408"/>
  <c r="AI185" i="408"/>
  <c r="S195" i="408"/>
  <c r="AH162" i="408"/>
  <c r="AA184" i="408"/>
  <c r="Y194" i="408"/>
  <c r="F15" i="408"/>
  <c r="AP174" i="408"/>
  <c r="F193" i="408"/>
  <c r="AT75" i="408"/>
  <c r="E44" i="408"/>
  <c r="AN174" i="408"/>
  <c r="AL2" i="408"/>
  <c r="O59" i="1"/>
  <c r="AB43" i="408"/>
  <c r="AG187" i="408"/>
  <c r="M67" i="408"/>
  <c r="U83" i="1"/>
  <c r="S164" i="408"/>
  <c r="P104" i="408"/>
  <c r="C185" i="408"/>
  <c r="W123" i="408"/>
  <c r="AP172" i="408"/>
  <c r="AK193" i="408"/>
  <c r="R168" i="408"/>
  <c r="H29" i="1"/>
  <c r="X196" i="408"/>
  <c r="AA20" i="408"/>
  <c r="S173" i="408"/>
  <c r="M127" i="408"/>
  <c r="AQ168" i="408"/>
  <c r="AC187" i="408"/>
  <c r="AM63" i="408"/>
  <c r="W178" i="408"/>
  <c r="AW24" i="408"/>
  <c r="P23" i="1"/>
  <c r="S83" i="408"/>
  <c r="T94" i="1"/>
  <c r="I145" i="1"/>
  <c r="AA100" i="408"/>
  <c r="AO47" i="408"/>
  <c r="AH143" i="408"/>
  <c r="AB162" i="408"/>
  <c r="N37" i="408"/>
  <c r="K22" i="408"/>
  <c r="P102" i="408"/>
  <c r="M40" i="1"/>
  <c r="H107" i="408"/>
  <c r="G90" i="408"/>
  <c r="V194" i="408"/>
  <c r="Y101" i="408"/>
  <c r="K87" i="1"/>
  <c r="AD175" i="408"/>
  <c r="AQ149" i="408"/>
  <c r="AP170" i="408"/>
  <c r="T125" i="408"/>
  <c r="D67" i="408"/>
  <c r="G95" i="408"/>
  <c r="AD37" i="408"/>
  <c r="B166" i="1"/>
  <c r="AA174" i="408"/>
  <c r="V152" i="1"/>
  <c r="N101" i="1"/>
  <c r="Z138" i="408"/>
  <c r="B165" i="408"/>
  <c r="L175" i="408"/>
  <c r="S108" i="1"/>
  <c r="F103" i="408"/>
  <c r="AF153" i="408"/>
  <c r="AG65" i="408"/>
  <c r="U192" i="408"/>
  <c r="Q152" i="408"/>
  <c r="AC142" i="408"/>
  <c r="U34" i="1"/>
  <c r="AE116" i="408"/>
  <c r="D65" i="408"/>
  <c r="J165" i="1"/>
  <c r="Q158" i="408"/>
  <c r="U151" i="408"/>
  <c r="AJ106" i="408"/>
  <c r="B149" i="408"/>
  <c r="I181" i="1"/>
  <c r="U24" i="1"/>
  <c r="U147" i="408"/>
  <c r="AE115" i="408"/>
  <c r="K163" i="408"/>
  <c r="T53" i="408"/>
  <c r="AP154" i="408"/>
  <c r="G194" i="408"/>
  <c r="U71" i="1"/>
  <c r="L187" i="408"/>
  <c r="AL151" i="408"/>
  <c r="V185" i="1"/>
  <c r="AN26" i="408"/>
  <c r="AA151" i="1"/>
  <c r="X32" i="408"/>
  <c r="AA124" i="408"/>
  <c r="B192" i="408"/>
  <c r="M164" i="408"/>
  <c r="L196" i="408"/>
  <c r="C137" i="408"/>
  <c r="W196" i="408"/>
  <c r="E5" i="408"/>
  <c r="Z19" i="1"/>
  <c r="AU126" i="408"/>
  <c r="J191" i="408"/>
  <c r="T38" i="1"/>
  <c r="AC12" i="408"/>
  <c r="AV195" i="408"/>
  <c r="Q34" i="408"/>
  <c r="D176" i="408"/>
  <c r="M16" i="408"/>
  <c r="Z179" i="408"/>
  <c r="AR167" i="408"/>
  <c r="P123" i="1"/>
  <c r="J150" i="408"/>
  <c r="AG175" i="408"/>
  <c r="E177" i="408"/>
  <c r="AM113" i="408"/>
  <c r="H196" i="408"/>
  <c r="AL166" i="408"/>
  <c r="J188" i="408"/>
  <c r="AR170" i="408"/>
  <c r="R137" i="408"/>
  <c r="AA17" i="408"/>
  <c r="AC167" i="408"/>
  <c r="L138" i="408"/>
  <c r="H185" i="408"/>
  <c r="L43" i="1"/>
  <c r="O109" i="1"/>
  <c r="AG126" i="408"/>
  <c r="AU57" i="408"/>
  <c r="F136" i="408"/>
  <c r="AN181" i="408"/>
  <c r="O48" i="1"/>
  <c r="I116" i="408"/>
  <c r="Q117" i="1"/>
  <c r="M46" i="408"/>
  <c r="V164" i="408"/>
  <c r="P186" i="408"/>
  <c r="M68" i="408"/>
  <c r="F196" i="408"/>
  <c r="AF51" i="408"/>
  <c r="E77" i="408"/>
  <c r="E173" i="408"/>
  <c r="J34" i="1"/>
  <c r="AK14" i="408"/>
  <c r="P125" i="1"/>
  <c r="AN188" i="408"/>
  <c r="I4" i="1"/>
  <c r="AI25" i="408"/>
  <c r="E196" i="408"/>
  <c r="Y98" i="408"/>
  <c r="D27" i="408"/>
  <c r="AE70" i="408"/>
  <c r="AO86" i="408"/>
  <c r="AH91" i="408"/>
  <c r="U191" i="408"/>
  <c r="AG86" i="408"/>
  <c r="AV29" i="408"/>
  <c r="Q142" i="1"/>
  <c r="M5" i="1"/>
  <c r="L141" i="408"/>
  <c r="G6" i="408"/>
  <c r="AQ58" i="408"/>
  <c r="AI95" i="408"/>
  <c r="K164" i="1"/>
  <c r="K71" i="1"/>
  <c r="AB168" i="408"/>
  <c r="AL186" i="408"/>
  <c r="U188" i="408"/>
  <c r="V44" i="408"/>
  <c r="O135" i="408"/>
  <c r="I179" i="408"/>
  <c r="V137" i="408"/>
  <c r="AM125" i="408"/>
  <c r="AG81" i="408"/>
  <c r="M46" i="1"/>
  <c r="AB40" i="1"/>
  <c r="AP27" i="408"/>
  <c r="N132" i="408"/>
  <c r="AB174" i="408"/>
  <c r="AJ114" i="408"/>
  <c r="AA5" i="408"/>
  <c r="D189" i="408"/>
  <c r="E165" i="408"/>
  <c r="N171" i="408"/>
  <c r="K176" i="408"/>
  <c r="AA7" i="408"/>
  <c r="F180" i="408"/>
  <c r="W167" i="1"/>
  <c r="K166" i="408"/>
  <c r="O146" i="1"/>
  <c r="AV187" i="408"/>
  <c r="X188" i="408"/>
  <c r="Y82" i="1"/>
  <c r="V168" i="408"/>
  <c r="AV168" i="408"/>
  <c r="Q70" i="408"/>
  <c r="AO179" i="408"/>
  <c r="H160" i="1"/>
  <c r="K148" i="1"/>
  <c r="V113" i="408"/>
  <c r="AD137" i="408"/>
  <c r="AG185" i="408"/>
  <c r="AO175" i="408"/>
  <c r="AT191" i="408"/>
  <c r="J124" i="1"/>
  <c r="P131" i="1"/>
  <c r="S86" i="1"/>
  <c r="AD70" i="408"/>
  <c r="S85" i="408"/>
  <c r="AE19" i="408"/>
  <c r="AA67" i="408"/>
  <c r="Y31" i="1"/>
  <c r="AE2" i="408"/>
  <c r="AP176" i="408"/>
  <c r="AD196" i="408"/>
  <c r="AV80" i="408"/>
  <c r="AB79" i="408"/>
  <c r="K183" i="408"/>
  <c r="Q152" i="1"/>
  <c r="S98" i="408"/>
  <c r="I63" i="408"/>
  <c r="X43" i="1"/>
  <c r="D79" i="408"/>
  <c r="X8" i="1"/>
  <c r="V7" i="408"/>
  <c r="AG101" i="408"/>
  <c r="O93" i="408"/>
  <c r="O45" i="408"/>
  <c r="M193" i="1"/>
  <c r="F178" i="408"/>
  <c r="B164" i="408"/>
  <c r="N30" i="1"/>
  <c r="U184" i="408"/>
  <c r="K145" i="408"/>
  <c r="AR172" i="408"/>
  <c r="I119" i="1"/>
  <c r="AC181" i="408"/>
  <c r="P97" i="1"/>
  <c r="V45" i="1"/>
  <c r="B189" i="408"/>
  <c r="AI127" i="408"/>
  <c r="J187" i="1"/>
  <c r="N114" i="1"/>
  <c r="K181" i="408"/>
  <c r="K27" i="408"/>
  <c r="AN102" i="408"/>
  <c r="AD32" i="408"/>
  <c r="W16" i="408"/>
  <c r="K94" i="408"/>
  <c r="L56" i="408"/>
  <c r="R5" i="1"/>
  <c r="AD25" i="408"/>
  <c r="I88" i="408"/>
  <c r="AM64" i="408"/>
  <c r="E113" i="408"/>
  <c r="AG195" i="408"/>
  <c r="H55" i="1"/>
  <c r="D81" i="408"/>
  <c r="AC59" i="408"/>
  <c r="R166" i="1"/>
  <c r="AN142" i="408"/>
  <c r="I140" i="1"/>
  <c r="F174" i="408"/>
  <c r="K144" i="408"/>
  <c r="K106" i="408"/>
  <c r="R59" i="1"/>
  <c r="T22" i="408"/>
  <c r="AG130" i="408"/>
  <c r="O116" i="1"/>
  <c r="E114" i="408"/>
  <c r="R59" i="408"/>
  <c r="M123" i="1"/>
  <c r="AV152" i="408"/>
  <c r="AD172" i="408"/>
  <c r="AA86" i="408"/>
  <c r="I60" i="1"/>
  <c r="AV175" i="408"/>
  <c r="O28" i="408"/>
  <c r="AC143" i="408"/>
  <c r="G10" i="408"/>
  <c r="P158" i="1"/>
  <c r="P37" i="408"/>
  <c r="AF117" i="408"/>
  <c r="Q128" i="1"/>
  <c r="AK169" i="408"/>
  <c r="K108" i="408"/>
  <c r="Q19" i="1"/>
  <c r="X10" i="1"/>
  <c r="P151" i="1"/>
  <c r="D114" i="408"/>
  <c r="AC117" i="408"/>
  <c r="AO11" i="408"/>
  <c r="U105" i="408"/>
  <c r="AV97" i="408"/>
  <c r="Y112" i="408"/>
  <c r="R117" i="408"/>
  <c r="AG194" i="408"/>
  <c r="T170" i="1"/>
  <c r="Y54" i="408"/>
  <c r="Z173" i="408"/>
  <c r="AN91" i="408"/>
  <c r="T191" i="1"/>
  <c r="D80" i="408"/>
  <c r="AS62" i="408"/>
  <c r="Q150" i="408"/>
  <c r="AA171" i="1"/>
  <c r="O112" i="408"/>
  <c r="AO35" i="408"/>
  <c r="B194" i="408"/>
  <c r="P30" i="408"/>
  <c r="J140" i="408"/>
  <c r="E19" i="408"/>
  <c r="D192" i="408"/>
  <c r="AQ46" i="408"/>
  <c r="W23" i="1"/>
  <c r="AV55" i="408"/>
  <c r="Q187" i="408"/>
  <c r="K37" i="408"/>
  <c r="AB37" i="408"/>
  <c r="C94" i="408"/>
  <c r="AW102" i="408"/>
  <c r="AI84" i="408"/>
  <c r="AB50" i="408"/>
  <c r="S182" i="408"/>
  <c r="AB115" i="408"/>
  <c r="J90" i="1"/>
  <c r="W148" i="1"/>
  <c r="D33" i="408"/>
  <c r="AW192" i="408"/>
  <c r="AC178" i="408"/>
  <c r="F61" i="408"/>
  <c r="T120" i="408"/>
  <c r="B102" i="1"/>
  <c r="D185" i="408"/>
  <c r="V44" i="1"/>
  <c r="L54" i="1"/>
  <c r="R169" i="408"/>
  <c r="AE128" i="408"/>
  <c r="S70" i="408"/>
  <c r="I14" i="1"/>
  <c r="P164" i="408"/>
  <c r="N164" i="408"/>
  <c r="K57" i="1"/>
  <c r="AI140" i="408"/>
  <c r="AW86" i="408"/>
  <c r="AV73" i="408"/>
  <c r="K116" i="408"/>
  <c r="AQ194" i="408"/>
  <c r="AG56" i="408"/>
  <c r="U109" i="408"/>
  <c r="D31" i="408"/>
  <c r="AC43" i="408"/>
  <c r="AR85" i="408"/>
  <c r="B188" i="408"/>
  <c r="J171" i="408"/>
  <c r="I188" i="408"/>
  <c r="AN30" i="408"/>
  <c r="N175" i="408"/>
  <c r="O109" i="408"/>
  <c r="X183" i="408"/>
  <c r="S24" i="1"/>
  <c r="R158" i="408"/>
  <c r="AO171" i="408"/>
  <c r="U80" i="408"/>
  <c r="H187" i="408"/>
  <c r="Y34" i="408"/>
  <c r="G178" i="408"/>
  <c r="Z191" i="408"/>
  <c r="AH76" i="408"/>
  <c r="M18" i="408"/>
  <c r="AF166" i="408"/>
  <c r="AS170" i="408"/>
  <c r="Z14" i="1"/>
  <c r="H174" i="1"/>
  <c r="AP184" i="408"/>
  <c r="V51" i="1"/>
  <c r="AG188" i="408"/>
  <c r="Y17" i="408"/>
  <c r="B135" i="408"/>
  <c r="P126" i="1"/>
  <c r="E69" i="408"/>
  <c r="L54" i="408"/>
  <c r="AL175" i="408"/>
  <c r="M178" i="408"/>
  <c r="AT56" i="408"/>
  <c r="T184" i="408"/>
  <c r="E132" i="408"/>
  <c r="AV10" i="408"/>
  <c r="P178" i="408"/>
  <c r="H114" i="1"/>
  <c r="H172" i="408"/>
  <c r="V184" i="408"/>
  <c r="AQ96" i="408"/>
  <c r="N166" i="408"/>
  <c r="U177" i="408"/>
  <c r="R171" i="408"/>
  <c r="AG43" i="408"/>
  <c r="K139" i="408"/>
  <c r="S107" i="408"/>
  <c r="AE23" i="408"/>
  <c r="AM165" i="408"/>
  <c r="AA165" i="408"/>
  <c r="D157" i="408"/>
  <c r="D186" i="408"/>
  <c r="U12" i="1"/>
  <c r="R125" i="408"/>
  <c r="P193" i="408"/>
  <c r="W176" i="408"/>
  <c r="AE183" i="408"/>
  <c r="AA153" i="1"/>
  <c r="AS160" i="408"/>
  <c r="AL60" i="408"/>
  <c r="Y9" i="408"/>
  <c r="H87" i="408"/>
  <c r="G43" i="408"/>
  <c r="O143" i="408"/>
  <c r="U179" i="1"/>
  <c r="B65" i="1"/>
  <c r="I199" i="1"/>
  <c r="Y178" i="1"/>
  <c r="J188" i="1"/>
  <c r="P28" i="408"/>
  <c r="AJ194" i="408"/>
  <c r="AL176" i="408"/>
  <c r="K27" i="1"/>
  <c r="E146" i="408"/>
  <c r="AD56" i="408"/>
  <c r="AU101" i="408"/>
  <c r="AA64" i="1"/>
  <c r="AJ88" i="408"/>
  <c r="M158" i="1"/>
  <c r="W114" i="408"/>
  <c r="O88" i="408"/>
  <c r="U115" i="408"/>
  <c r="AH173" i="408"/>
  <c r="L119" i="408"/>
  <c r="B98" i="408"/>
  <c r="AO98" i="408"/>
  <c r="X122" i="1"/>
  <c r="AB100" i="1"/>
  <c r="J189" i="408"/>
  <c r="AI178" i="408"/>
  <c r="N163" i="1"/>
  <c r="AO131" i="408"/>
  <c r="G151" i="408"/>
  <c r="O190" i="408"/>
  <c r="H64" i="1"/>
  <c r="AV54" i="408"/>
  <c r="H180" i="1"/>
  <c r="H22" i="1"/>
  <c r="I30" i="1"/>
  <c r="AH187" i="408"/>
  <c r="AQ7" i="408"/>
  <c r="AT54" i="408"/>
  <c r="N135" i="408"/>
  <c r="AQ175" i="408"/>
  <c r="AS8" i="408"/>
  <c r="R47" i="1"/>
  <c r="Q163" i="408"/>
  <c r="AB128" i="1"/>
  <c r="J41" i="1"/>
  <c r="AJ193" i="408"/>
  <c r="AF121" i="408"/>
  <c r="B165" i="1"/>
  <c r="AA173" i="408"/>
  <c r="P54" i="1"/>
  <c r="W85" i="1"/>
  <c r="AS196" i="408"/>
  <c r="AM156" i="408"/>
  <c r="AU164" i="408"/>
  <c r="V121" i="408"/>
  <c r="F68" i="408"/>
  <c r="AQ70" i="408"/>
  <c r="P72" i="1"/>
  <c r="AI172" i="408"/>
  <c r="R174" i="408"/>
  <c r="O157" i="1"/>
  <c r="AC75" i="408"/>
  <c r="AK81" i="408"/>
  <c r="I123" i="1"/>
  <c r="Q74" i="408"/>
  <c r="F167" i="408"/>
  <c r="X144" i="408"/>
  <c r="AE185" i="408"/>
  <c r="H2" i="408"/>
  <c r="G192" i="408"/>
  <c r="T50" i="1"/>
  <c r="K184" i="408"/>
  <c r="J82" i="1"/>
  <c r="G138" i="408"/>
  <c r="AC133" i="408"/>
  <c r="H82" i="408"/>
  <c r="J173" i="408"/>
  <c r="X107" i="408"/>
  <c r="AM7" i="408"/>
  <c r="Q118" i="408"/>
  <c r="AM69" i="408"/>
  <c r="AD53" i="408"/>
  <c r="AK190" i="408"/>
  <c r="N106" i="1"/>
  <c r="P142" i="1"/>
  <c r="G143" i="408"/>
  <c r="AE45" i="408"/>
  <c r="J45" i="408"/>
  <c r="F110" i="408"/>
  <c r="S88" i="1"/>
  <c r="W94" i="408"/>
  <c r="S31" i="408"/>
  <c r="I12" i="1"/>
  <c r="AD17" i="408"/>
  <c r="B158" i="1"/>
  <c r="K185" i="408"/>
  <c r="AO56" i="408"/>
  <c r="V186" i="408"/>
  <c r="AR94" i="408"/>
  <c r="E181" i="408"/>
  <c r="X37" i="1"/>
  <c r="V110" i="408"/>
  <c r="AT132" i="408"/>
  <c r="AE41" i="408"/>
  <c r="N9" i="408"/>
  <c r="AK191" i="408"/>
  <c r="Y33" i="408"/>
  <c r="P155" i="1"/>
  <c r="J99" i="408"/>
  <c r="K98" i="408"/>
  <c r="Q52" i="1"/>
  <c r="AW105" i="408"/>
  <c r="E62" i="408"/>
  <c r="AK161" i="408"/>
  <c r="K83" i="408"/>
  <c r="R24" i="408"/>
  <c r="F107" i="408"/>
  <c r="AA16" i="408"/>
  <c r="AM130" i="408"/>
  <c r="T114" i="1"/>
  <c r="D93" i="408"/>
  <c r="AT122" i="408"/>
  <c r="AL108" i="408"/>
  <c r="M50" i="408"/>
  <c r="AA162" i="408"/>
  <c r="AA152" i="408"/>
  <c r="AG136" i="408"/>
  <c r="G93" i="408"/>
  <c r="J190" i="1"/>
  <c r="C68" i="408"/>
  <c r="W17" i="408"/>
  <c r="X20" i="1"/>
  <c r="K58" i="1"/>
  <c r="L95" i="1"/>
  <c r="L68" i="1"/>
  <c r="AA95" i="1"/>
  <c r="AT172" i="408"/>
  <c r="AM28" i="408"/>
  <c r="K156" i="1"/>
  <c r="V102" i="408"/>
  <c r="AB196" i="408"/>
  <c r="W117" i="1"/>
  <c r="AM66" i="408"/>
  <c r="W88" i="408"/>
  <c r="K147" i="408"/>
  <c r="S43" i="1"/>
  <c r="Q88" i="408"/>
  <c r="AJ183" i="408"/>
  <c r="AV93" i="408"/>
  <c r="Y55" i="408"/>
  <c r="H184" i="408"/>
  <c r="AL180" i="408"/>
  <c r="U131" i="408"/>
  <c r="I171" i="408"/>
  <c r="M23" i="408"/>
  <c r="R184" i="408"/>
  <c r="I172" i="408"/>
  <c r="D121" i="408"/>
  <c r="U118" i="408"/>
  <c r="K193" i="1"/>
  <c r="AM196" i="408"/>
  <c r="B44" i="408"/>
  <c r="AS15" i="408"/>
  <c r="AH167" i="408"/>
  <c r="AT177" i="408"/>
  <c r="Z111" i="1"/>
  <c r="V78" i="408"/>
  <c r="AN160" i="408"/>
  <c r="AJ129" i="408"/>
  <c r="L121" i="1"/>
  <c r="I168" i="1"/>
  <c r="AO53" i="408"/>
  <c r="O84" i="408"/>
  <c r="AN192" i="408"/>
  <c r="N22" i="408"/>
  <c r="AL169" i="408"/>
  <c r="K75" i="408"/>
  <c r="M32" i="1"/>
  <c r="N57" i="1"/>
  <c r="N168" i="408"/>
  <c r="AQ129" i="408"/>
  <c r="Y190" i="408"/>
  <c r="X20" i="408"/>
  <c r="AA179" i="408"/>
  <c r="AV164" i="408"/>
  <c r="S165" i="408"/>
  <c r="L57" i="408"/>
  <c r="T195" i="408"/>
  <c r="N179" i="408"/>
  <c r="P159" i="408"/>
  <c r="AH113" i="408"/>
  <c r="L162" i="408"/>
  <c r="AQ191" i="408"/>
  <c r="H143" i="1"/>
  <c r="AT49" i="408"/>
  <c r="AD178" i="408"/>
  <c r="AI51" i="408"/>
  <c r="W149" i="408"/>
  <c r="AA33" i="408"/>
  <c r="I175" i="408"/>
  <c r="Y162" i="408"/>
  <c r="AH4" i="408"/>
  <c r="Y193" i="408"/>
  <c r="P88" i="408"/>
  <c r="L72" i="408"/>
  <c r="Y154" i="1"/>
  <c r="O163" i="408"/>
  <c r="O126" i="1"/>
  <c r="Q185" i="408"/>
  <c r="U161" i="1"/>
  <c r="S77" i="1"/>
  <c r="U43" i="408"/>
  <c r="H166" i="408"/>
  <c r="H120" i="1"/>
  <c r="AS14" i="408"/>
  <c r="W144" i="408"/>
  <c r="T54" i="408"/>
  <c r="AR195" i="408"/>
  <c r="K17" i="408"/>
  <c r="O169" i="408"/>
  <c r="F173" i="408"/>
  <c r="AP62" i="408"/>
  <c r="AC78" i="408"/>
  <c r="W194" i="408"/>
  <c r="AR140" i="408"/>
  <c r="Y178" i="408"/>
  <c r="J34" i="408"/>
  <c r="AD185" i="408"/>
  <c r="AI190" i="408"/>
  <c r="T17" i="408"/>
  <c r="R194" i="408"/>
  <c r="Y174" i="408"/>
  <c r="S71" i="1"/>
  <c r="U46" i="1"/>
  <c r="F106" i="408"/>
  <c r="R152" i="408"/>
  <c r="AT166" i="408"/>
  <c r="B29" i="408"/>
  <c r="O174" i="408"/>
  <c r="M174" i="408"/>
  <c r="S141" i="1"/>
  <c r="R182" i="408"/>
  <c r="H183" i="1"/>
  <c r="M116" i="408"/>
  <c r="P180" i="408"/>
  <c r="AI193" i="408"/>
  <c r="I197" i="1"/>
  <c r="B41" i="1"/>
  <c r="L83" i="408"/>
  <c r="AA134" i="408"/>
  <c r="B184" i="408"/>
  <c r="I120" i="408"/>
  <c r="AO134" i="408"/>
  <c r="AB192" i="408"/>
  <c r="Y163" i="408"/>
  <c r="M10" i="1"/>
  <c r="Y141" i="1"/>
  <c r="K63" i="1"/>
  <c r="AT61" i="408"/>
  <c r="AH32" i="408"/>
  <c r="AQ88" i="408"/>
  <c r="AC183" i="408"/>
  <c r="T122" i="1"/>
  <c r="M77" i="1"/>
  <c r="S131" i="408"/>
  <c r="AA182" i="408"/>
  <c r="AN191" i="408"/>
  <c r="AB14" i="1"/>
  <c r="AE178" i="408"/>
  <c r="K111" i="408"/>
  <c r="AA149" i="408"/>
  <c r="O111" i="408"/>
  <c r="I104" i="1"/>
  <c r="AG161" i="408"/>
  <c r="Q57" i="408"/>
  <c r="B199" i="1"/>
  <c r="U155" i="408"/>
  <c r="AI176" i="408"/>
  <c r="F154" i="408"/>
  <c r="I96" i="1"/>
  <c r="B106" i="1"/>
  <c r="P102" i="1"/>
  <c r="AB172" i="408"/>
  <c r="AH131" i="408"/>
  <c r="L183" i="408"/>
  <c r="J192" i="408"/>
  <c r="AD173" i="408"/>
  <c r="AK178" i="408"/>
  <c r="T183" i="1"/>
  <c r="X72" i="1"/>
  <c r="AB188" i="1"/>
  <c r="G165" i="408"/>
  <c r="L96" i="408"/>
  <c r="J119" i="408"/>
  <c r="U88" i="1"/>
  <c r="S169" i="408"/>
  <c r="R128" i="1"/>
  <c r="AB191" i="408"/>
  <c r="AO154" i="408"/>
  <c r="O170" i="408"/>
  <c r="Q102" i="1"/>
  <c r="X46" i="408"/>
  <c r="Z107" i="408"/>
  <c r="M142" i="408"/>
  <c r="H14" i="408"/>
  <c r="S76" i="408"/>
  <c r="AW76" i="408"/>
  <c r="AP127" i="408"/>
  <c r="P106" i="1"/>
  <c r="H93" i="1"/>
  <c r="AV86" i="408"/>
  <c r="AI87" i="408"/>
  <c r="AU129" i="408"/>
  <c r="AB167" i="1"/>
  <c r="V169" i="408"/>
  <c r="U194" i="408"/>
  <c r="AO139" i="408"/>
  <c r="AQ52" i="408"/>
  <c r="U119" i="1"/>
  <c r="V126" i="408"/>
  <c r="L193" i="408"/>
  <c r="AB159" i="1"/>
  <c r="AN158" i="408"/>
  <c r="AS156" i="408"/>
  <c r="Y46" i="408"/>
  <c r="T102" i="408"/>
  <c r="W87" i="1"/>
  <c r="U176" i="408"/>
  <c r="AM184" i="408"/>
  <c r="AS183" i="408"/>
  <c r="V88" i="408"/>
  <c r="AA164" i="408"/>
  <c r="AK58" i="408"/>
  <c r="AG166" i="408"/>
  <c r="K175" i="408"/>
  <c r="AO95" i="408"/>
  <c r="AT152" i="408"/>
  <c r="R176" i="408"/>
  <c r="Q190" i="408"/>
  <c r="AA117" i="408"/>
  <c r="AI194" i="408"/>
  <c r="Z130" i="408"/>
  <c r="AA145" i="408"/>
  <c r="AK96" i="408"/>
  <c r="I142" i="1"/>
  <c r="AH61" i="408"/>
  <c r="AT43" i="408"/>
  <c r="AT24" i="408"/>
  <c r="P136" i="408"/>
  <c r="I149" i="1"/>
  <c r="O180" i="408"/>
  <c r="C15" i="408"/>
  <c r="J146" i="1"/>
  <c r="M126" i="408"/>
  <c r="AD176" i="408"/>
  <c r="AQ68" i="408"/>
  <c r="AS3" i="408"/>
  <c r="B185" i="408"/>
  <c r="P197" i="1"/>
  <c r="N113" i="1"/>
  <c r="AG151" i="408"/>
  <c r="F186" i="408"/>
  <c r="AA158" i="408"/>
  <c r="N34" i="408"/>
  <c r="AW178" i="408"/>
  <c r="AV89" i="408"/>
  <c r="S154" i="408"/>
  <c r="T136" i="408"/>
  <c r="AQ181" i="408"/>
  <c r="Z40" i="408"/>
  <c r="L87" i="408"/>
  <c r="B4" i="1"/>
  <c r="AS98" i="408"/>
  <c r="N159" i="1"/>
  <c r="AH181" i="408"/>
  <c r="AG36" i="408"/>
  <c r="AV122" i="408"/>
  <c r="AJ78" i="408"/>
  <c r="L182" i="1"/>
  <c r="W180" i="408"/>
  <c r="AE8" i="408"/>
  <c r="AG179" i="408"/>
  <c r="X174" i="408"/>
  <c r="AN130" i="408"/>
  <c r="L185" i="408"/>
  <c r="L7" i="1"/>
  <c r="T148" i="1"/>
  <c r="AF49" i="408"/>
  <c r="AJ161" i="408"/>
  <c r="T128" i="1"/>
  <c r="AS99" i="408"/>
  <c r="X52" i="408"/>
  <c r="AV98" i="408"/>
  <c r="AN186" i="408"/>
  <c r="R30" i="408"/>
  <c r="S34" i="1"/>
  <c r="I189" i="1"/>
  <c r="M59" i="1"/>
  <c r="K177" i="408"/>
  <c r="C24" i="408"/>
  <c r="P60" i="1"/>
  <c r="R169" i="1"/>
  <c r="X76" i="408"/>
  <c r="R45" i="1"/>
  <c r="J110" i="408"/>
  <c r="AD12" i="408"/>
  <c r="D122" i="408"/>
  <c r="G2" i="408"/>
  <c r="R29" i="1"/>
  <c r="W55" i="408"/>
  <c r="AO166" i="408"/>
  <c r="T196" i="408"/>
  <c r="AC161" i="408"/>
  <c r="D143" i="408"/>
  <c r="AU143" i="408"/>
  <c r="H70" i="408"/>
  <c r="AN129" i="408"/>
  <c r="L39" i="1"/>
  <c r="H178" i="408"/>
  <c r="AJ53" i="408"/>
  <c r="L51" i="1"/>
  <c r="B8" i="1"/>
  <c r="N62" i="408"/>
  <c r="AC28" i="408"/>
  <c r="AM176" i="408"/>
  <c r="AF192" i="408"/>
  <c r="R163" i="408"/>
  <c r="L180" i="408"/>
  <c r="I45" i="408"/>
  <c r="AM147" i="408"/>
  <c r="I66" i="1"/>
  <c r="O41" i="408"/>
  <c r="AN121" i="408"/>
  <c r="D102" i="408"/>
  <c r="Q184" i="408"/>
  <c r="R76" i="1"/>
  <c r="I3" i="408"/>
  <c r="AH8" i="408"/>
  <c r="N19" i="1"/>
  <c r="AO137" i="408"/>
  <c r="X35" i="1"/>
  <c r="AH138" i="408"/>
  <c r="AD139" i="408"/>
  <c r="K4" i="408"/>
  <c r="AO83" i="408"/>
  <c r="Y21" i="408"/>
  <c r="AK150" i="408"/>
  <c r="O171" i="408"/>
  <c r="Y73" i="1"/>
  <c r="AP144" i="408"/>
  <c r="AT42" i="408"/>
  <c r="AR62" i="408"/>
  <c r="AA76" i="1"/>
  <c r="AL128" i="408"/>
  <c r="AV143" i="408"/>
  <c r="M120" i="1"/>
  <c r="AH92" i="408"/>
  <c r="AD158" i="408"/>
  <c r="AA114" i="1"/>
  <c r="AW83" i="408"/>
  <c r="AM105" i="408"/>
  <c r="AT115" i="408"/>
  <c r="Q25" i="1"/>
  <c r="AN9" i="408"/>
  <c r="O56" i="408"/>
  <c r="W178" i="1"/>
  <c r="AH170" i="408"/>
  <c r="S129" i="1"/>
  <c r="Z142" i="1"/>
  <c r="T101" i="1"/>
  <c r="AK55" i="408"/>
  <c r="J22" i="1"/>
  <c r="AE61" i="408"/>
  <c r="F3" i="408"/>
  <c r="W19" i="408"/>
  <c r="AU128" i="408"/>
  <c r="AO12" i="408"/>
  <c r="AP148" i="408"/>
  <c r="B143" i="1"/>
  <c r="AC13" i="408"/>
  <c r="Y2" i="1"/>
  <c r="Q16" i="408"/>
  <c r="U167" i="408"/>
  <c r="H194" i="408"/>
  <c r="J41" i="408"/>
  <c r="D109" i="408"/>
  <c r="AN47" i="408"/>
  <c r="AN176" i="408"/>
  <c r="AH191" i="408"/>
  <c r="D144" i="408"/>
  <c r="J126" i="1"/>
  <c r="W115" i="1"/>
  <c r="J200" i="1"/>
  <c r="AU56" i="408"/>
  <c r="Y54" i="1"/>
  <c r="M176" i="408"/>
  <c r="AQ138" i="408"/>
  <c r="M197" i="1"/>
  <c r="J149" i="1"/>
  <c r="Z146" i="408"/>
  <c r="N82" i="408"/>
  <c r="L58" i="1"/>
  <c r="AG163" i="408"/>
  <c r="Q166" i="408"/>
  <c r="AG190" i="408"/>
  <c r="G163" i="408"/>
  <c r="AT7" i="408"/>
  <c r="AG2" i="408"/>
  <c r="U168" i="408"/>
  <c r="C171" i="408"/>
  <c r="P184" i="1"/>
  <c r="L33" i="1"/>
  <c r="AO27" i="408"/>
  <c r="W24" i="1"/>
  <c r="AV192" i="408"/>
  <c r="AK160" i="408"/>
  <c r="AP44" i="408"/>
  <c r="AG173" i="408"/>
  <c r="N149" i="408"/>
  <c r="AH171" i="408"/>
  <c r="Z155" i="408"/>
  <c r="T56" i="408"/>
  <c r="U68" i="1"/>
  <c r="I82" i="408"/>
  <c r="AM5" i="408"/>
  <c r="M146" i="1"/>
  <c r="B126" i="1"/>
  <c r="Z187" i="408"/>
  <c r="T120" i="1"/>
  <c r="L7" i="408"/>
  <c r="U114" i="408"/>
  <c r="S48" i="408"/>
  <c r="AO68" i="408"/>
  <c r="W2" i="408"/>
  <c r="W59" i="408"/>
  <c r="N70" i="1"/>
  <c r="E27" i="408"/>
  <c r="L16" i="408"/>
  <c r="B67" i="408"/>
  <c r="S182" i="1"/>
  <c r="W90" i="408"/>
  <c r="Z72" i="1"/>
  <c r="V52" i="408"/>
  <c r="Z52" i="1"/>
  <c r="K174" i="1"/>
  <c r="I99" i="1"/>
  <c r="AP196" i="408"/>
  <c r="R176" i="1"/>
  <c r="S177" i="1"/>
  <c r="Q75" i="1"/>
  <c r="S42" i="408"/>
  <c r="T142" i="1"/>
  <c r="AR196" i="408"/>
  <c r="AO178" i="408"/>
  <c r="W80" i="408"/>
  <c r="K53" i="408"/>
  <c r="AU51" i="408"/>
  <c r="X54" i="408"/>
  <c r="AK42" i="408"/>
  <c r="AR116" i="408"/>
  <c r="N196" i="1"/>
  <c r="J118" i="408"/>
  <c r="AG178" i="408"/>
  <c r="AS192" i="408"/>
  <c r="S44" i="1"/>
  <c r="AW133" i="408"/>
  <c r="AO191" i="408"/>
  <c r="W48" i="1"/>
  <c r="AT85" i="408"/>
  <c r="AV160" i="408"/>
  <c r="AP93" i="408"/>
  <c r="AT39" i="408"/>
  <c r="R140" i="1"/>
  <c r="G111" i="408"/>
  <c r="Z113" i="408"/>
  <c r="T147" i="408"/>
  <c r="F5" i="408"/>
  <c r="AP162" i="408"/>
  <c r="AL157" i="408"/>
  <c r="U108" i="408"/>
  <c r="B192" i="1"/>
  <c r="M185" i="1"/>
  <c r="AV77" i="408"/>
  <c r="AM175" i="408"/>
  <c r="AG85" i="408"/>
  <c r="N100" i="1"/>
  <c r="D159" i="408"/>
  <c r="O40" i="1"/>
  <c r="G46" i="408"/>
  <c r="W183" i="1"/>
  <c r="S56" i="1"/>
  <c r="V65" i="408"/>
  <c r="I169" i="1"/>
  <c r="AK115" i="408"/>
  <c r="I159" i="408"/>
  <c r="L105" i="1"/>
  <c r="X22" i="408"/>
  <c r="AW85" i="408"/>
  <c r="Z52" i="408"/>
  <c r="X126" i="408"/>
  <c r="AS143" i="408"/>
  <c r="T152" i="408"/>
  <c r="N83" i="1"/>
  <c r="AC155" i="408"/>
  <c r="AH38" i="408"/>
  <c r="Y12" i="1"/>
  <c r="D38" i="408"/>
  <c r="H85" i="408"/>
  <c r="P141" i="1"/>
  <c r="AL70" i="408"/>
  <c r="X176" i="408"/>
  <c r="Q77" i="408"/>
  <c r="I118" i="408"/>
  <c r="M37" i="408"/>
  <c r="J31" i="1"/>
  <c r="AQ178" i="408"/>
  <c r="Q189" i="408"/>
  <c r="N61" i="1"/>
  <c r="V180" i="408"/>
  <c r="S186" i="1"/>
  <c r="AM112" i="408"/>
  <c r="S7" i="408"/>
  <c r="B96" i="1"/>
  <c r="AA44" i="408"/>
  <c r="Z179" i="1"/>
  <c r="AA171" i="408"/>
  <c r="AW7" i="408"/>
  <c r="AG183" i="408"/>
  <c r="R87" i="1"/>
  <c r="AP118" i="408"/>
  <c r="T141" i="1"/>
  <c r="V147" i="1"/>
  <c r="AU125" i="408"/>
  <c r="V62" i="1"/>
  <c r="L79" i="1"/>
  <c r="AL65" i="408"/>
  <c r="J102" i="408"/>
  <c r="AJ130" i="408"/>
  <c r="B185" i="1"/>
  <c r="AI36" i="408"/>
  <c r="W116" i="1"/>
  <c r="Y2" i="408"/>
  <c r="D101" i="408"/>
  <c r="AV40" i="408"/>
  <c r="K130" i="1"/>
  <c r="X95" i="1"/>
  <c r="I26" i="1"/>
  <c r="AW77" i="408"/>
  <c r="V8" i="1"/>
  <c r="R187" i="1"/>
  <c r="B177" i="408"/>
  <c r="K186" i="408"/>
  <c r="AK174" i="408"/>
  <c r="AQ189" i="408"/>
  <c r="AD35" i="408"/>
  <c r="K46" i="408"/>
  <c r="Z140" i="408"/>
  <c r="O74" i="1"/>
  <c r="AA98" i="1"/>
  <c r="AO136" i="408"/>
  <c r="S190" i="408"/>
  <c r="AJ97" i="408"/>
  <c r="T64" i="1"/>
  <c r="AA120" i="1"/>
  <c r="AR125" i="408"/>
  <c r="P73" i="408"/>
  <c r="S141" i="408"/>
  <c r="O96" i="1"/>
  <c r="H133" i="1"/>
  <c r="AG26" i="408"/>
  <c r="O21" i="408"/>
  <c r="F163" i="408"/>
  <c r="K119" i="408"/>
  <c r="R118" i="1"/>
  <c r="AV123" i="408"/>
  <c r="J98" i="408"/>
  <c r="U181" i="1"/>
  <c r="V76" i="1"/>
  <c r="M186" i="408"/>
  <c r="AC179" i="408"/>
  <c r="AQ145" i="408"/>
  <c r="Y108" i="1"/>
  <c r="AE181" i="408"/>
  <c r="AO61" i="408"/>
  <c r="R112" i="1"/>
  <c r="AU151" i="408"/>
  <c r="U38" i="1"/>
  <c r="L183" i="1"/>
  <c r="V50" i="408"/>
  <c r="U183" i="1"/>
  <c r="AG172" i="408"/>
  <c r="W167" i="408"/>
  <c r="Q83" i="1"/>
  <c r="S174" i="408"/>
  <c r="Q126" i="1"/>
  <c r="I67" i="1"/>
  <c r="H85" i="1"/>
  <c r="I183" i="408"/>
  <c r="O119" i="1"/>
  <c r="Y111" i="408"/>
  <c r="H91" i="408"/>
  <c r="AE92" i="408"/>
  <c r="Q125" i="1"/>
  <c r="K133" i="408"/>
  <c r="AU168" i="408"/>
  <c r="S116" i="1"/>
  <c r="J56" i="408"/>
  <c r="AA132" i="408"/>
  <c r="AI71" i="408"/>
  <c r="U86" i="1"/>
  <c r="X88" i="1"/>
  <c r="I159" i="1"/>
  <c r="J175" i="408"/>
  <c r="Q41" i="1"/>
  <c r="AP68" i="408"/>
  <c r="L142" i="1"/>
  <c r="D96" i="408"/>
  <c r="V2" i="408"/>
  <c r="AP91" i="408"/>
  <c r="Y8" i="408"/>
  <c r="J145" i="408"/>
  <c r="O163" i="1"/>
  <c r="AA150" i="1"/>
  <c r="AU142" i="408"/>
  <c r="V118" i="408"/>
  <c r="AD15" i="408"/>
  <c r="AP84" i="408"/>
  <c r="G183" i="408"/>
  <c r="AP164" i="408"/>
  <c r="U189" i="408"/>
  <c r="V82" i="408"/>
  <c r="AU116" i="408"/>
  <c r="I184" i="408"/>
  <c r="H77" i="1"/>
  <c r="I177" i="408"/>
  <c r="K41" i="1"/>
  <c r="AK180" i="408"/>
  <c r="H64" i="408"/>
  <c r="AR98" i="408"/>
  <c r="E40" i="408"/>
  <c r="D128" i="408"/>
  <c r="D30" i="408"/>
  <c r="P171" i="408"/>
  <c r="G140" i="408"/>
  <c r="Y13" i="1"/>
  <c r="X194" i="408"/>
  <c r="AN54" i="408"/>
  <c r="AF33" i="408"/>
  <c r="C143" i="408"/>
  <c r="R178" i="1"/>
  <c r="AO115" i="408"/>
  <c r="Y20" i="1"/>
  <c r="P108" i="408"/>
  <c r="E131" i="408"/>
  <c r="AT179" i="408"/>
  <c r="AC18" i="408"/>
  <c r="R170" i="408"/>
  <c r="AG64" i="408"/>
  <c r="B43" i="1"/>
  <c r="K192" i="408"/>
  <c r="AE180" i="408"/>
  <c r="M40" i="408"/>
  <c r="K173" i="1"/>
  <c r="AA14" i="408"/>
  <c r="Z200" i="1"/>
  <c r="M175" i="1"/>
  <c r="U172" i="408"/>
  <c r="M10" i="408"/>
  <c r="P161" i="1"/>
  <c r="O86" i="1"/>
  <c r="AJ101" i="408"/>
  <c r="T67" i="408"/>
  <c r="Q173" i="1"/>
  <c r="K121" i="1"/>
  <c r="K160" i="408"/>
  <c r="R13" i="1"/>
  <c r="Z23" i="1"/>
  <c r="AA188" i="1"/>
  <c r="AP120" i="408"/>
  <c r="K170" i="1"/>
  <c r="E129" i="408"/>
  <c r="R85" i="408"/>
  <c r="AQ44" i="408"/>
  <c r="D53" i="408"/>
  <c r="M64" i="408"/>
  <c r="W14" i="1"/>
  <c r="S40" i="408"/>
  <c r="N32" i="1"/>
  <c r="P82" i="408"/>
  <c r="W144" i="1"/>
  <c r="U28" i="1"/>
  <c r="AA172" i="1"/>
  <c r="E127" i="408"/>
  <c r="B184" i="1"/>
  <c r="B108" i="1"/>
  <c r="R66" i="1"/>
  <c r="I100" i="1"/>
  <c r="X74" i="408"/>
  <c r="AU19" i="408"/>
  <c r="K127" i="408"/>
  <c r="S83" i="1"/>
  <c r="T24" i="408"/>
  <c r="Q145" i="408"/>
  <c r="N76" i="408"/>
  <c r="AJ94" i="408"/>
  <c r="Y13" i="408"/>
  <c r="I50" i="1"/>
  <c r="I75" i="1"/>
  <c r="F47" i="408"/>
  <c r="AW27" i="408"/>
  <c r="J155" i="1"/>
  <c r="G11" i="408"/>
  <c r="D15" i="408"/>
  <c r="Y124" i="1"/>
  <c r="AU78" i="408"/>
  <c r="Q174" i="408"/>
  <c r="K100" i="408"/>
  <c r="U70" i="1"/>
  <c r="D116" i="408"/>
  <c r="AS172" i="408"/>
  <c r="F147" i="408"/>
  <c r="AO172" i="408"/>
  <c r="AJ155" i="408"/>
  <c r="AD160" i="408"/>
  <c r="Z16" i="1"/>
  <c r="Q35" i="1"/>
  <c r="Y23" i="1"/>
  <c r="W201" i="1"/>
  <c r="H20" i="1"/>
  <c r="AK56" i="408"/>
  <c r="N123" i="1"/>
  <c r="I150" i="408"/>
  <c r="O95" i="408"/>
  <c r="AS23" i="408"/>
  <c r="V10" i="408"/>
  <c r="AQ136" i="408"/>
  <c r="C87" i="408"/>
  <c r="L36" i="1"/>
  <c r="AI137" i="408"/>
  <c r="N6" i="408"/>
  <c r="AB179" i="1"/>
  <c r="N160" i="1"/>
  <c r="Z100" i="1"/>
  <c r="T170" i="408"/>
  <c r="AW9" i="408"/>
  <c r="AJ49" i="408"/>
  <c r="V43" i="408"/>
  <c r="Y80" i="408"/>
  <c r="AW48" i="408"/>
  <c r="AT37" i="408"/>
  <c r="E7" i="408"/>
  <c r="Z34" i="1"/>
  <c r="U55" i="1"/>
  <c r="D22" i="408"/>
  <c r="I40" i="408"/>
  <c r="X173" i="1"/>
  <c r="H171" i="408"/>
  <c r="AJ98" i="408"/>
  <c r="I57" i="1"/>
  <c r="Q144" i="408"/>
  <c r="AK99" i="408"/>
  <c r="AV185" i="408"/>
  <c r="AC170" i="408"/>
  <c r="P75" i="1"/>
  <c r="AA6" i="408"/>
  <c r="AB22" i="408"/>
  <c r="J158" i="408"/>
  <c r="AF139" i="408"/>
  <c r="AO102" i="408"/>
  <c r="Z103" i="408"/>
  <c r="AM83" i="408"/>
  <c r="Q25" i="408"/>
  <c r="Z132" i="1"/>
  <c r="P187" i="408"/>
  <c r="S84" i="408"/>
  <c r="R27" i="1"/>
  <c r="U125" i="408"/>
  <c r="AT9" i="408"/>
  <c r="AJ36" i="408"/>
  <c r="T168" i="1"/>
  <c r="M152" i="1"/>
  <c r="R165" i="408"/>
  <c r="AO2" i="408"/>
  <c r="J22" i="408"/>
  <c r="T15" i="1"/>
  <c r="L177" i="1"/>
  <c r="AN128" i="408"/>
  <c r="Q131" i="1"/>
  <c r="P183" i="408"/>
  <c r="AC160" i="408"/>
  <c r="AL153" i="408"/>
  <c r="J144" i="408"/>
  <c r="F52" i="408"/>
  <c r="AB177" i="1"/>
  <c r="W103" i="408"/>
  <c r="H53" i="1"/>
  <c r="E70" i="408"/>
  <c r="AV173" i="408"/>
  <c r="H134" i="408"/>
  <c r="AA85" i="1"/>
  <c r="S92" i="408"/>
  <c r="AF18" i="408"/>
  <c r="S114" i="1"/>
  <c r="AB107" i="1"/>
  <c r="AC120" i="408"/>
  <c r="H71" i="1"/>
  <c r="L24" i="1"/>
  <c r="M12" i="408"/>
  <c r="AB128" i="408"/>
  <c r="W58" i="408"/>
  <c r="AT142" i="408"/>
  <c r="AR51" i="408"/>
  <c r="P109" i="1"/>
  <c r="W25" i="408"/>
  <c r="Z150" i="408"/>
  <c r="AS182" i="408"/>
  <c r="AO4" i="408"/>
  <c r="V88" i="1"/>
  <c r="R125" i="1"/>
  <c r="U34" i="408"/>
  <c r="AF45" i="408"/>
  <c r="X71" i="408"/>
  <c r="Y175" i="1"/>
  <c r="AN67" i="408"/>
  <c r="Z28" i="1"/>
  <c r="H33" i="1"/>
  <c r="AV154" i="408"/>
  <c r="H36" i="1"/>
  <c r="AN136" i="408"/>
  <c r="AG98" i="408"/>
  <c r="I135" i="408"/>
  <c r="I82" i="1"/>
  <c r="R46" i="1"/>
  <c r="K110" i="1"/>
  <c r="AP96" i="408"/>
  <c r="AW22" i="408"/>
  <c r="AA14" i="1"/>
  <c r="AQ38" i="408"/>
  <c r="Z95" i="1"/>
  <c r="Z70" i="408"/>
  <c r="F157" i="408"/>
  <c r="AB10" i="408"/>
  <c r="O71" i="1"/>
  <c r="V57" i="408"/>
  <c r="F19" i="408"/>
  <c r="P152" i="408"/>
  <c r="I12" i="408"/>
  <c r="V113" i="1"/>
  <c r="Q68" i="408"/>
  <c r="X143" i="1"/>
  <c r="AA58" i="408"/>
  <c r="R56" i="1"/>
  <c r="H41" i="408"/>
  <c r="V188" i="408"/>
  <c r="AB173" i="408"/>
  <c r="Q140" i="408"/>
  <c r="I43" i="1"/>
  <c r="W195" i="1"/>
  <c r="AA175" i="408"/>
  <c r="E152" i="408"/>
  <c r="AS191" i="408"/>
  <c r="AT2" i="408"/>
  <c r="AL12" i="408"/>
  <c r="AB42" i="1"/>
  <c r="C14" i="408"/>
  <c r="AJ83" i="408"/>
  <c r="AO46" i="408"/>
  <c r="T112" i="408"/>
  <c r="S148" i="1"/>
  <c r="AS70" i="408"/>
  <c r="R77" i="408"/>
  <c r="L164" i="408"/>
  <c r="AJ80" i="408"/>
  <c r="C119" i="408"/>
  <c r="L150" i="408"/>
  <c r="AQ151" i="408"/>
  <c r="C195" i="408"/>
  <c r="AT134" i="408"/>
  <c r="B197" i="1"/>
  <c r="AJ195" i="408"/>
  <c r="X172" i="408"/>
  <c r="AK71" i="408"/>
  <c r="S28" i="1"/>
  <c r="AK76" i="408"/>
  <c r="U174" i="1"/>
  <c r="AA24" i="408"/>
  <c r="N189" i="408"/>
  <c r="AI155" i="408"/>
  <c r="L53" i="408"/>
  <c r="G23" i="408"/>
  <c r="I182" i="408"/>
  <c r="AT31" i="408"/>
  <c r="I141" i="408"/>
  <c r="U53" i="1"/>
  <c r="J147" i="1"/>
  <c r="T149" i="1"/>
  <c r="AS69" i="408"/>
  <c r="T171" i="1"/>
  <c r="AL173" i="408"/>
  <c r="H84" i="408"/>
  <c r="AE192" i="408"/>
  <c r="R5" i="408"/>
  <c r="O67" i="1"/>
  <c r="AV179" i="408"/>
  <c r="AA75" i="408"/>
  <c r="Y189" i="408"/>
  <c r="H2" i="1"/>
  <c r="R56" i="408"/>
  <c r="X107" i="1"/>
  <c r="AB124" i="408"/>
  <c r="X22" i="1"/>
  <c r="O60" i="408"/>
  <c r="N46" i="1"/>
  <c r="AR162" i="408"/>
  <c r="X164" i="408"/>
  <c r="AU62" i="408"/>
  <c r="B66" i="1"/>
  <c r="U120" i="1"/>
  <c r="P41" i="1"/>
  <c r="G83" i="408"/>
  <c r="R188" i="408"/>
  <c r="P148" i="408"/>
  <c r="L99" i="1"/>
  <c r="AB169" i="1"/>
  <c r="Z178" i="408"/>
  <c r="W13" i="408"/>
  <c r="AH83" i="408"/>
  <c r="P156" i="408"/>
  <c r="AB111" i="1"/>
  <c r="T67" i="1"/>
  <c r="M14" i="408"/>
  <c r="AW156" i="408"/>
  <c r="K130" i="408"/>
  <c r="P20" i="408"/>
  <c r="F161" i="408"/>
  <c r="AG134" i="408"/>
  <c r="AQ87" i="408"/>
  <c r="B37" i="408"/>
  <c r="G131" i="408"/>
  <c r="C10" i="408"/>
  <c r="L107" i="1"/>
  <c r="J42" i="1"/>
  <c r="AB64" i="408"/>
  <c r="P174" i="408"/>
  <c r="AC172" i="408"/>
  <c r="U182" i="408"/>
  <c r="T92" i="1"/>
  <c r="R190" i="408"/>
  <c r="Q106" i="408"/>
  <c r="AP52" i="408"/>
  <c r="O139" i="408"/>
  <c r="AB82" i="408"/>
  <c r="O89" i="408"/>
  <c r="AL48" i="408"/>
  <c r="K147" i="1"/>
  <c r="AL167" i="408"/>
  <c r="L61" i="1"/>
  <c r="H56" i="1"/>
  <c r="AR120" i="408"/>
  <c r="K161" i="1"/>
  <c r="AR69" i="408"/>
  <c r="I96" i="408"/>
  <c r="Y187" i="408"/>
  <c r="Z86" i="408"/>
  <c r="R36" i="1"/>
  <c r="Z51" i="1"/>
  <c r="AA40" i="1"/>
  <c r="N40" i="408"/>
  <c r="AN36" i="408"/>
  <c r="Y27" i="1"/>
  <c r="AG159" i="408"/>
  <c r="Z128" i="1"/>
  <c r="T45" i="1"/>
  <c r="Q156" i="408"/>
  <c r="K123" i="1"/>
  <c r="Q104" i="408"/>
  <c r="K138" i="408"/>
  <c r="AT15" i="408"/>
  <c r="V102" i="1"/>
  <c r="AA83" i="1"/>
  <c r="U88" i="408"/>
  <c r="AU145" i="408"/>
  <c r="E123" i="408"/>
  <c r="D156" i="408"/>
  <c r="AV104" i="408"/>
  <c r="L27" i="408"/>
  <c r="T64" i="408"/>
  <c r="S62" i="408"/>
  <c r="W67" i="1"/>
  <c r="AO16" i="408"/>
  <c r="P170" i="408"/>
  <c r="I127" i="408"/>
  <c r="AL119" i="408"/>
  <c r="AP60" i="408"/>
  <c r="AA55" i="408"/>
  <c r="Q66" i="408"/>
  <c r="S145" i="408"/>
  <c r="V14" i="1"/>
  <c r="AB163" i="1"/>
  <c r="AR178" i="408"/>
  <c r="K144" i="1"/>
  <c r="B17" i="1"/>
  <c r="J75" i="1"/>
  <c r="Q164" i="408"/>
  <c r="Z171" i="1"/>
  <c r="P47" i="1"/>
  <c r="I165" i="408"/>
  <c r="L189" i="408"/>
  <c r="J187" i="408"/>
  <c r="M196" i="408"/>
  <c r="E83" i="408"/>
  <c r="Y183" i="408"/>
  <c r="AL124" i="408"/>
  <c r="M41" i="1"/>
  <c r="O24" i="408"/>
  <c r="AF143" i="408"/>
  <c r="X60" i="1"/>
  <c r="S134" i="408"/>
  <c r="U39" i="408"/>
  <c r="F133" i="408"/>
  <c r="W161" i="1"/>
  <c r="AH161" i="408"/>
  <c r="AC164" i="408"/>
  <c r="AF122" i="408"/>
  <c r="B183" i="408"/>
  <c r="V185" i="408"/>
  <c r="U90" i="408"/>
  <c r="AH21" i="408"/>
  <c r="AP163" i="408"/>
  <c r="P149" i="408"/>
  <c r="D56" i="408"/>
  <c r="V86" i="408"/>
  <c r="O91" i="408"/>
  <c r="Y6" i="1"/>
  <c r="T185" i="1"/>
  <c r="AG140" i="408"/>
  <c r="AF181" i="408"/>
  <c r="I33" i="408"/>
  <c r="N127" i="408"/>
  <c r="AE13" i="408"/>
  <c r="H104" i="1"/>
  <c r="AR173" i="408"/>
  <c r="AG182" i="408"/>
  <c r="M141" i="408"/>
  <c r="I47" i="1"/>
  <c r="T52" i="408"/>
  <c r="AJ102" i="408"/>
  <c r="P63" i="1"/>
  <c r="AG177" i="408"/>
  <c r="N133" i="408"/>
  <c r="AI61" i="408"/>
  <c r="AW72" i="408"/>
  <c r="AT96" i="408"/>
  <c r="N87" i="1"/>
  <c r="AH108" i="408"/>
  <c r="R26" i="1"/>
  <c r="W84" i="408"/>
  <c r="AN95" i="408"/>
  <c r="L200" i="1"/>
  <c r="AB59" i="1"/>
  <c r="W88" i="1"/>
  <c r="X6" i="408"/>
  <c r="W75" i="1"/>
  <c r="AW187" i="408"/>
  <c r="AS122" i="408"/>
  <c r="T146" i="1"/>
  <c r="AT11" i="408"/>
  <c r="K75" i="1"/>
  <c r="AV129" i="408"/>
  <c r="AN63" i="408"/>
  <c r="AH195" i="408"/>
  <c r="Z165" i="408"/>
  <c r="T157" i="408"/>
  <c r="T2" i="1"/>
  <c r="E111" i="408"/>
  <c r="Y125" i="408"/>
  <c r="AE4" i="408"/>
  <c r="K44" i="1"/>
  <c r="X102" i="408"/>
  <c r="S95" i="1"/>
  <c r="AV110" i="408"/>
  <c r="AV92" i="408"/>
  <c r="AC166" i="408"/>
  <c r="AP159" i="408"/>
  <c r="AL52" i="408"/>
  <c r="X5" i="408"/>
  <c r="AF16" i="408"/>
  <c r="S162" i="1"/>
  <c r="K88" i="1"/>
  <c r="AA37" i="408"/>
  <c r="I109" i="408"/>
  <c r="AT162" i="408"/>
  <c r="M9" i="408"/>
  <c r="G14" i="408"/>
  <c r="L93" i="1"/>
  <c r="O4" i="1"/>
  <c r="P163" i="408"/>
  <c r="AK152" i="408"/>
  <c r="AR159" i="408"/>
  <c r="AB90" i="408"/>
  <c r="AQ132" i="408"/>
  <c r="O3" i="1"/>
  <c r="H24" i="408"/>
  <c r="W165" i="1"/>
  <c r="P114" i="1"/>
  <c r="O137" i="408"/>
  <c r="AI162" i="408"/>
  <c r="K44" i="408"/>
  <c r="C100" i="408"/>
  <c r="V75" i="1"/>
  <c r="N160" i="408"/>
  <c r="AN179" i="408"/>
  <c r="AF76" i="408"/>
  <c r="P156" i="1"/>
  <c r="C32" i="408"/>
  <c r="AS151" i="408"/>
  <c r="W162" i="408"/>
  <c r="Q168" i="1"/>
  <c r="AB147" i="408"/>
  <c r="N150" i="1"/>
  <c r="X118" i="1"/>
  <c r="AV109" i="408"/>
  <c r="AA87" i="1"/>
  <c r="AB106" i="1"/>
  <c r="I142" i="408"/>
  <c r="M140" i="1"/>
  <c r="AI41" i="408"/>
  <c r="F60" i="408"/>
  <c r="Z9" i="1"/>
  <c r="V165" i="1"/>
  <c r="T156" i="408"/>
  <c r="AI165" i="408"/>
  <c r="AE174" i="408"/>
  <c r="I170" i="408"/>
  <c r="J193" i="408"/>
  <c r="M187" i="408"/>
  <c r="Q169" i="408"/>
  <c r="AU163" i="408"/>
  <c r="AI79" i="408"/>
  <c r="O20" i="408"/>
  <c r="AR26" i="408"/>
  <c r="O161" i="408"/>
  <c r="AB114" i="408"/>
  <c r="AI161" i="408"/>
  <c r="Q108" i="1"/>
  <c r="AW191" i="408"/>
  <c r="M105" i="408"/>
  <c r="E182" i="408"/>
  <c r="Z90" i="408"/>
  <c r="I179" i="1"/>
  <c r="AD72" i="408"/>
  <c r="AR177" i="408"/>
  <c r="K43" i="1"/>
  <c r="I64" i="408"/>
  <c r="AS38" i="408"/>
  <c r="H32" i="408"/>
  <c r="E116" i="408"/>
  <c r="AD80" i="408"/>
  <c r="K197" i="1"/>
  <c r="B47" i="1"/>
  <c r="N143" i="408"/>
  <c r="P194" i="408"/>
  <c r="P161" i="408"/>
  <c r="AF104" i="408"/>
  <c r="AB70" i="1"/>
  <c r="W42" i="1"/>
  <c r="B111" i="1"/>
  <c r="Z185" i="408"/>
  <c r="AG18" i="408"/>
  <c r="Y153" i="1"/>
  <c r="I5" i="1"/>
  <c r="M190" i="1"/>
  <c r="H102" i="1"/>
  <c r="N174" i="408"/>
  <c r="T123" i="1"/>
  <c r="V91" i="1"/>
  <c r="B76" i="408"/>
  <c r="V160" i="408"/>
  <c r="D39" i="408"/>
  <c r="O185" i="1"/>
  <c r="AD85" i="408"/>
  <c r="L44" i="408"/>
  <c r="AB79" i="1"/>
  <c r="I70" i="408"/>
  <c r="AQ80" i="408"/>
  <c r="AP4" i="408"/>
  <c r="AL130" i="408"/>
  <c r="K135" i="408"/>
  <c r="AQ77" i="408"/>
  <c r="T79" i="1"/>
  <c r="Z44" i="1"/>
  <c r="AB6" i="408"/>
  <c r="AA89" i="1"/>
  <c r="AV157" i="408"/>
  <c r="AM29" i="408"/>
  <c r="U197" i="1"/>
  <c r="W133" i="408"/>
  <c r="P96" i="408"/>
  <c r="J53" i="1"/>
  <c r="Q151" i="408"/>
  <c r="AB142" i="1"/>
  <c r="AL92" i="408"/>
  <c r="AR50" i="408"/>
  <c r="AJ21" i="408"/>
  <c r="O115" i="1"/>
  <c r="O31" i="1"/>
  <c r="P125" i="408"/>
  <c r="C145" i="408"/>
  <c r="S104" i="408"/>
  <c r="L12" i="1"/>
  <c r="Y38" i="408"/>
  <c r="O87" i="1"/>
  <c r="H114" i="408"/>
  <c r="AT180" i="408"/>
  <c r="T159" i="408"/>
  <c r="W118" i="1"/>
  <c r="C3" i="408"/>
  <c r="AT173" i="408"/>
  <c r="AH109" i="408"/>
  <c r="D59" i="408"/>
  <c r="I151" i="1"/>
  <c r="AE15" i="408"/>
  <c r="AB118" i="408"/>
  <c r="AI81" i="408"/>
  <c r="O84" i="1"/>
  <c r="AO39" i="408"/>
  <c r="Z133" i="1"/>
  <c r="C20" i="408"/>
  <c r="V149" i="1"/>
  <c r="B19" i="408"/>
  <c r="G189" i="408"/>
  <c r="R136" i="408"/>
  <c r="AT129" i="408"/>
  <c r="E74" i="408"/>
  <c r="AK29" i="408"/>
  <c r="I115" i="1"/>
  <c r="AQ40" i="408"/>
  <c r="U167" i="1"/>
  <c r="X42" i="408"/>
  <c r="Y172" i="1"/>
  <c r="AM137" i="408"/>
  <c r="AQ125" i="408"/>
  <c r="AQ195" i="408"/>
  <c r="R122" i="1"/>
  <c r="M165" i="1"/>
  <c r="T18" i="408"/>
  <c r="AB68" i="408"/>
  <c r="N63" i="408"/>
  <c r="R67" i="1"/>
  <c r="AO155" i="408"/>
  <c r="I129" i="408"/>
  <c r="J165" i="408"/>
  <c r="AI136" i="408"/>
  <c r="I127" i="1"/>
  <c r="AQ150" i="408"/>
  <c r="AE91" i="408"/>
  <c r="Y41" i="408"/>
  <c r="J39" i="408"/>
  <c r="Q128" i="408"/>
  <c r="T131" i="408"/>
  <c r="AR75" i="408"/>
  <c r="W129" i="408"/>
  <c r="AD120" i="408"/>
  <c r="K31" i="1"/>
  <c r="X38" i="1"/>
  <c r="K89" i="408"/>
  <c r="AA36" i="1"/>
  <c r="U133" i="1"/>
  <c r="AW195" i="408"/>
  <c r="AL78" i="408"/>
  <c r="B3" i="408"/>
  <c r="H182" i="408"/>
  <c r="AQ155" i="408"/>
  <c r="N108" i="408"/>
  <c r="AU6" i="408"/>
  <c r="AW196" i="408"/>
  <c r="R33" i="408"/>
  <c r="AW171" i="408"/>
  <c r="AN35" i="408"/>
  <c r="AK141" i="408"/>
  <c r="L9" i="408"/>
  <c r="AJ111" i="408"/>
  <c r="AS195" i="408"/>
  <c r="H149" i="1"/>
  <c r="AA184" i="1"/>
  <c r="L134" i="408"/>
  <c r="AH74" i="408"/>
  <c r="W40" i="1"/>
  <c r="W21" i="408"/>
  <c r="AC132" i="408"/>
  <c r="F57" i="408"/>
  <c r="AU61" i="408"/>
  <c r="AA50" i="1"/>
  <c r="AH142" i="408"/>
  <c r="J100" i="408"/>
  <c r="AG112" i="408"/>
  <c r="G13" i="408"/>
  <c r="AA166" i="1"/>
  <c r="AK175" i="408"/>
  <c r="K33" i="1"/>
  <c r="H148" i="408"/>
  <c r="B60" i="408"/>
  <c r="R189" i="1"/>
  <c r="AP53" i="408"/>
  <c r="AS133" i="408"/>
  <c r="AV28" i="408"/>
  <c r="D132" i="408"/>
  <c r="AI135" i="408"/>
  <c r="V175" i="408"/>
  <c r="R148" i="1"/>
  <c r="AT36" i="408"/>
  <c r="M11" i="1"/>
  <c r="B78" i="1"/>
  <c r="AK66" i="408"/>
  <c r="AW80" i="408"/>
  <c r="Y106" i="1"/>
  <c r="Q90" i="408"/>
  <c r="AA77" i="408"/>
  <c r="N67" i="1"/>
  <c r="V3" i="1"/>
  <c r="AB3" i="1"/>
  <c r="AO127" i="408"/>
  <c r="Y23" i="408"/>
  <c r="V84" i="408"/>
  <c r="AA39" i="1"/>
  <c r="U10" i="1"/>
  <c r="AG6" i="408"/>
  <c r="M47" i="1"/>
  <c r="AK70" i="408"/>
  <c r="L62" i="1"/>
  <c r="U74" i="1"/>
  <c r="J59" i="1"/>
  <c r="AB57" i="408"/>
  <c r="AM38" i="408"/>
  <c r="S136" i="408"/>
  <c r="V85" i="1"/>
  <c r="AK44" i="408"/>
  <c r="I65" i="408"/>
  <c r="Z44" i="408"/>
  <c r="C27" i="408"/>
  <c r="H105" i="408"/>
  <c r="AF175" i="408"/>
  <c r="C118" i="408"/>
  <c r="AH26" i="408"/>
  <c r="E84" i="408"/>
  <c r="Z157" i="1"/>
  <c r="M78" i="408"/>
  <c r="K70" i="1"/>
  <c r="Q84" i="1"/>
  <c r="AS7" i="408"/>
  <c r="N174" i="1"/>
  <c r="I200" i="1"/>
  <c r="L38" i="408"/>
  <c r="N120" i="1"/>
  <c r="Q60" i="1"/>
  <c r="T154" i="408"/>
  <c r="AF158" i="408"/>
  <c r="M82" i="408"/>
  <c r="AQ153" i="408"/>
  <c r="W146" i="1"/>
  <c r="P152" i="1"/>
  <c r="AT128" i="408"/>
  <c r="V38" i="1"/>
  <c r="X144" i="1"/>
  <c r="J30" i="1"/>
  <c r="P100" i="1"/>
  <c r="D37" i="408"/>
  <c r="AB113" i="408"/>
  <c r="AP34" i="408"/>
  <c r="AA105" i="408"/>
  <c r="AB18" i="1"/>
  <c r="R53" i="1"/>
  <c r="H57" i="1"/>
  <c r="AU193" i="408"/>
  <c r="AO42" i="408"/>
  <c r="H90" i="1"/>
  <c r="AA34" i="408"/>
  <c r="N23" i="1"/>
  <c r="AR83" i="408"/>
  <c r="V147" i="408"/>
  <c r="M167" i="1"/>
  <c r="T132" i="1"/>
  <c r="AC67" i="408"/>
  <c r="I194" i="1"/>
  <c r="R8" i="408"/>
  <c r="Y75" i="1"/>
  <c r="U190" i="408"/>
  <c r="H80" i="408"/>
  <c r="AG108" i="408"/>
  <c r="AC177" i="408"/>
  <c r="AN100" i="408"/>
  <c r="AC15" i="408"/>
  <c r="AW176" i="408"/>
  <c r="O15" i="408"/>
  <c r="L66" i="1"/>
  <c r="C40" i="408"/>
  <c r="AT178" i="408"/>
  <c r="V25" i="408"/>
  <c r="AV15" i="408"/>
  <c r="AW169" i="408"/>
  <c r="I193" i="1"/>
  <c r="AU182" i="408"/>
  <c r="Z196" i="1"/>
  <c r="X106" i="408"/>
  <c r="O68" i="1"/>
  <c r="AU81" i="408"/>
  <c r="X181" i="408"/>
  <c r="M161" i="408"/>
  <c r="W59" i="1"/>
  <c r="X82" i="408"/>
  <c r="X123" i="1"/>
  <c r="AQ160" i="408"/>
  <c r="Y102" i="408"/>
  <c r="AR31" i="408"/>
  <c r="AH165" i="408"/>
  <c r="H129" i="1"/>
  <c r="X168" i="1"/>
  <c r="B132" i="408"/>
  <c r="AG19" i="408"/>
  <c r="T158" i="408"/>
  <c r="AQ185" i="408"/>
  <c r="R14" i="408"/>
  <c r="W111" i="1"/>
  <c r="Z127" i="408"/>
  <c r="AM129" i="408"/>
  <c r="AA5" i="1"/>
  <c r="AG73" i="408"/>
  <c r="AE196" i="408"/>
  <c r="AH196" i="408"/>
  <c r="L2" i="408"/>
  <c r="J3" i="408"/>
  <c r="AB115" i="1"/>
  <c r="AD49" i="408"/>
  <c r="AL112" i="408"/>
  <c r="Z30" i="1"/>
  <c r="P132" i="408"/>
  <c r="V57" i="1"/>
  <c r="AM193" i="408"/>
  <c r="D160" i="408"/>
  <c r="AF178" i="408"/>
  <c r="AQ107" i="408"/>
  <c r="AW175" i="408"/>
  <c r="V172" i="408"/>
  <c r="AC125" i="408"/>
  <c r="AV114" i="408"/>
  <c r="H159" i="1"/>
  <c r="D42" i="408"/>
  <c r="AR188" i="408"/>
  <c r="AM142" i="408"/>
  <c r="W47" i="408"/>
  <c r="Q9" i="1"/>
  <c r="Q79" i="1"/>
  <c r="AA173" i="1"/>
  <c r="C131" i="408"/>
  <c r="H43" i="1"/>
  <c r="T107" i="1"/>
  <c r="AP125" i="408"/>
  <c r="L118" i="1"/>
  <c r="S10" i="1"/>
  <c r="AN82" i="408"/>
  <c r="Y48" i="408"/>
  <c r="E23" i="408"/>
  <c r="H89" i="1"/>
  <c r="P27" i="408"/>
  <c r="Q56" i="408"/>
  <c r="Z124" i="408"/>
  <c r="U144" i="1"/>
  <c r="U195" i="408"/>
  <c r="AK122" i="408"/>
  <c r="R79" i="408"/>
  <c r="AW15" i="408"/>
  <c r="AS93" i="408"/>
  <c r="F48" i="408"/>
  <c r="AO186" i="408"/>
  <c r="M129" i="408"/>
  <c r="H81" i="408"/>
  <c r="J77" i="408"/>
  <c r="W15" i="408"/>
  <c r="B7" i="408"/>
  <c r="AL55" i="408"/>
  <c r="Y28" i="1"/>
  <c r="O39" i="1"/>
  <c r="M87" i="1"/>
  <c r="V39" i="1"/>
  <c r="L152" i="1"/>
  <c r="O79" i="1"/>
  <c r="AC141" i="408"/>
  <c r="V111" i="1"/>
  <c r="P52" i="408"/>
  <c r="N77" i="408"/>
  <c r="W29" i="1"/>
  <c r="M19" i="408"/>
  <c r="C116" i="408"/>
  <c r="N21" i="1"/>
  <c r="AV76" i="408"/>
  <c r="W129" i="1"/>
  <c r="G185" i="408"/>
  <c r="O176" i="408"/>
  <c r="O41" i="1"/>
  <c r="Y166" i="408"/>
  <c r="Z38" i="408"/>
  <c r="AP156" i="408"/>
  <c r="F130" i="408"/>
  <c r="AF103" i="408"/>
  <c r="AR183" i="408"/>
  <c r="AW53" i="408"/>
  <c r="N188" i="408"/>
  <c r="AJ131" i="408"/>
  <c r="AG192" i="408"/>
  <c r="AA28" i="1"/>
  <c r="R45" i="408"/>
  <c r="Y184" i="408"/>
  <c r="AB87" i="408"/>
  <c r="W33" i="1"/>
  <c r="AA117" i="1"/>
  <c r="AA53" i="408"/>
  <c r="G123" i="408"/>
  <c r="G88" i="408"/>
  <c r="O80" i="1"/>
  <c r="C99" i="408"/>
  <c r="F88" i="408"/>
  <c r="V23" i="408"/>
  <c r="K11" i="1"/>
  <c r="E149" i="408"/>
  <c r="AA87" i="408"/>
  <c r="AM153" i="408"/>
  <c r="AP103" i="408"/>
  <c r="I97" i="408"/>
  <c r="G29" i="408"/>
  <c r="T45" i="408"/>
  <c r="W116" i="408"/>
  <c r="P190" i="1"/>
  <c r="I120" i="1"/>
  <c r="AM133" i="408"/>
  <c r="R78" i="1"/>
  <c r="P192" i="1"/>
  <c r="O133" i="1"/>
  <c r="AW181" i="408"/>
  <c r="Z182" i="408"/>
  <c r="S38" i="1"/>
  <c r="AV174" i="408"/>
  <c r="AQ3" i="408"/>
  <c r="U103" i="408"/>
  <c r="AE193" i="408"/>
  <c r="Q190" i="1"/>
  <c r="W86" i="1"/>
  <c r="K162" i="408"/>
  <c r="AF137" i="408"/>
  <c r="M181" i="408"/>
  <c r="AS148" i="408"/>
  <c r="AU34" i="408"/>
  <c r="K13" i="1"/>
  <c r="AA190" i="408"/>
  <c r="X64" i="1"/>
  <c r="W106" i="1"/>
  <c r="W132" i="1"/>
  <c r="J40" i="408"/>
  <c r="U22" i="408"/>
  <c r="Y112" i="1"/>
  <c r="M106" i="408"/>
  <c r="M156" i="1"/>
  <c r="I95" i="1"/>
  <c r="I174" i="1"/>
  <c r="R42" i="408"/>
  <c r="V36" i="1"/>
  <c r="AR107" i="408"/>
  <c r="R195" i="408"/>
  <c r="AH67" i="408"/>
  <c r="X137" i="408"/>
  <c r="J139" i="408"/>
  <c r="I158" i="408"/>
  <c r="G15" i="408"/>
  <c r="AS5" i="408"/>
  <c r="AF128" i="408"/>
  <c r="AC50" i="408"/>
  <c r="R184" i="1"/>
  <c r="S51" i="408"/>
  <c r="X145" i="1"/>
  <c r="I81" i="408"/>
  <c r="AV115" i="408"/>
  <c r="AN112" i="408"/>
  <c r="S117" i="1"/>
  <c r="D60" i="408"/>
  <c r="Z46" i="1"/>
  <c r="AH15" i="408"/>
  <c r="AU18" i="408"/>
  <c r="W162" i="1"/>
  <c r="V162" i="1"/>
  <c r="W52" i="1"/>
  <c r="N139" i="408"/>
  <c r="AH69" i="408"/>
  <c r="E98" i="408"/>
  <c r="Y61" i="1"/>
  <c r="AG61" i="408"/>
  <c r="S100" i="1"/>
  <c r="AC81" i="408"/>
  <c r="AH58" i="408"/>
  <c r="T77" i="1"/>
  <c r="AI80" i="408"/>
  <c r="AS40" i="408"/>
  <c r="V31" i="1"/>
  <c r="AN157" i="408"/>
  <c r="AE184" i="408"/>
  <c r="AN94" i="408"/>
  <c r="Q143" i="1"/>
  <c r="AN96" i="408"/>
  <c r="U124" i="1"/>
  <c r="Z60" i="408"/>
  <c r="M196" i="1"/>
  <c r="V141" i="1"/>
  <c r="S30" i="1"/>
  <c r="AB81" i="1"/>
  <c r="AV3" i="408"/>
  <c r="U157" i="1"/>
  <c r="AW152" i="408"/>
  <c r="AG60" i="408"/>
  <c r="V127" i="1"/>
  <c r="S152" i="408"/>
  <c r="P24" i="408"/>
  <c r="J24" i="1"/>
  <c r="G81" i="408"/>
  <c r="AQ120" i="408"/>
  <c r="B75" i="408"/>
  <c r="AT109" i="408"/>
  <c r="J122" i="1"/>
  <c r="AB38" i="1"/>
  <c r="AL187" i="408"/>
  <c r="AL21" i="408"/>
  <c r="AR23" i="408"/>
  <c r="Y43" i="1"/>
  <c r="B147" i="1"/>
  <c r="W14" i="408"/>
  <c r="AJ27" i="408"/>
  <c r="I121" i="408"/>
  <c r="V25" i="1"/>
  <c r="M200" i="1"/>
  <c r="O173" i="1"/>
  <c r="H95" i="1"/>
  <c r="M51" i="1"/>
  <c r="H180" i="408"/>
  <c r="C117" i="408"/>
  <c r="U166" i="1"/>
  <c r="L113" i="408"/>
  <c r="N97" i="408"/>
  <c r="D174" i="408"/>
  <c r="T94" i="408"/>
  <c r="L78" i="408"/>
  <c r="B157" i="1"/>
  <c r="H31" i="1"/>
  <c r="AU2" i="408"/>
  <c r="Y107" i="408"/>
  <c r="W159" i="408"/>
  <c r="C178" i="408"/>
  <c r="U54" i="408"/>
  <c r="T78" i="408"/>
  <c r="S150" i="1"/>
  <c r="AC27" i="408"/>
  <c r="E64" i="408"/>
  <c r="AO23" i="408"/>
  <c r="AP169" i="408"/>
  <c r="L19" i="1"/>
  <c r="K113" i="1"/>
  <c r="N11" i="1"/>
  <c r="V37" i="408"/>
  <c r="O179" i="408"/>
  <c r="P86" i="1"/>
  <c r="Z21" i="1"/>
  <c r="U178" i="408"/>
  <c r="H6" i="1"/>
  <c r="P149" i="1"/>
  <c r="AD163" i="408"/>
  <c r="N31" i="1"/>
  <c r="AS113" i="408"/>
  <c r="AG8" i="408"/>
  <c r="Q160" i="408"/>
  <c r="L145" i="408"/>
  <c r="W183" i="408"/>
  <c r="U186" i="408"/>
  <c r="AR33" i="408"/>
  <c r="Y182" i="408"/>
  <c r="AW63" i="408"/>
  <c r="AS125" i="408"/>
  <c r="F191" i="408"/>
  <c r="AO33" i="408"/>
  <c r="AN137" i="408"/>
  <c r="B162" i="408"/>
  <c r="Z76" i="1"/>
  <c r="N95" i="1"/>
  <c r="AT52" i="408"/>
  <c r="K78" i="408"/>
  <c r="X104" i="1"/>
  <c r="W37" i="1"/>
  <c r="AA170" i="1"/>
  <c r="AP142" i="408"/>
  <c r="M25" i="408"/>
  <c r="E33" i="408"/>
  <c r="J64" i="1"/>
  <c r="F66" i="408"/>
  <c r="M17" i="408"/>
  <c r="L29" i="1"/>
  <c r="B140" i="1"/>
  <c r="L9" i="1"/>
  <c r="AG9" i="408"/>
  <c r="AO180" i="408"/>
  <c r="Q65" i="408"/>
  <c r="L33" i="408"/>
  <c r="G74" i="408"/>
  <c r="AU170" i="408"/>
  <c r="V76" i="408"/>
  <c r="V95" i="1"/>
  <c r="L25" i="1"/>
  <c r="AV75" i="408"/>
  <c r="H131" i="1"/>
  <c r="G54" i="408"/>
  <c r="J35" i="408"/>
  <c r="Z2" i="408"/>
  <c r="Z53" i="408"/>
  <c r="W65" i="408"/>
  <c r="Q27" i="408"/>
  <c r="T70" i="408"/>
  <c r="L70" i="408"/>
  <c r="AJ66" i="408"/>
  <c r="AP75" i="408"/>
  <c r="AG68" i="408"/>
  <c r="P24" i="1"/>
  <c r="AH96" i="408"/>
  <c r="M31" i="408"/>
  <c r="Q100" i="408"/>
  <c r="Z87" i="1"/>
  <c r="M178" i="1"/>
  <c r="AA160" i="408"/>
  <c r="H78" i="1"/>
  <c r="AD123" i="408"/>
  <c r="I35" i="408"/>
  <c r="I67" i="408"/>
  <c r="AP121" i="408"/>
  <c r="S118" i="1"/>
  <c r="AP13" i="408"/>
  <c r="W130" i="408"/>
  <c r="N48" i="408"/>
  <c r="C69" i="408"/>
  <c r="S130" i="1"/>
  <c r="AV85" i="408"/>
  <c r="Z97" i="408"/>
  <c r="AE154" i="408"/>
  <c r="M191" i="1"/>
  <c r="W73" i="408"/>
  <c r="W110" i="408"/>
  <c r="D71" i="408"/>
  <c r="AH68" i="408"/>
  <c r="O124" i="408"/>
  <c r="I66" i="408"/>
  <c r="W44" i="408"/>
  <c r="S69" i="1"/>
  <c r="L166" i="1"/>
  <c r="U141" i="1"/>
  <c r="E194" i="408"/>
  <c r="P191" i="408"/>
  <c r="W7" i="408"/>
  <c r="Y155" i="408"/>
  <c r="R81" i="1"/>
  <c r="AT113" i="408"/>
  <c r="M143" i="408"/>
  <c r="W33" i="408"/>
  <c r="B118" i="1"/>
  <c r="N103" i="1"/>
  <c r="AQ180" i="408"/>
  <c r="AL4" i="408"/>
  <c r="L110" i="1"/>
  <c r="L84" i="1"/>
  <c r="T37" i="1"/>
  <c r="Z14" i="408"/>
  <c r="AJ163" i="408"/>
  <c r="Y175" i="408"/>
  <c r="AO84" i="408"/>
  <c r="N66" i="408"/>
  <c r="AG141" i="408"/>
  <c r="J18" i="1"/>
  <c r="R42" i="1"/>
  <c r="AL7" i="408"/>
  <c r="AV72" i="408"/>
  <c r="G92" i="408"/>
  <c r="K191" i="1"/>
  <c r="Y129" i="408"/>
  <c r="W188" i="1"/>
  <c r="I126" i="1"/>
  <c r="N155" i="1"/>
  <c r="K82" i="408"/>
  <c r="O143" i="1"/>
  <c r="W98" i="408"/>
  <c r="M7" i="408"/>
  <c r="AK185" i="408"/>
  <c r="T187" i="408"/>
  <c r="AS86" i="408"/>
  <c r="AO91" i="408"/>
  <c r="L147" i="1"/>
  <c r="H72" i="1"/>
  <c r="C152" i="408"/>
  <c r="G144" i="408"/>
  <c r="AF147" i="408"/>
  <c r="K91" i="408"/>
  <c r="W38" i="1"/>
  <c r="L64" i="1"/>
  <c r="U108" i="1"/>
  <c r="AK37" i="408"/>
  <c r="AW126" i="408"/>
  <c r="G124" i="408"/>
  <c r="W92" i="1"/>
  <c r="U107" i="408"/>
  <c r="F100" i="408"/>
  <c r="W62" i="408"/>
  <c r="AN180" i="408"/>
  <c r="AO103" i="408"/>
  <c r="AS58" i="408"/>
  <c r="Y93" i="1"/>
  <c r="X134" i="408"/>
  <c r="O129" i="1"/>
  <c r="AP81" i="408"/>
  <c r="X33" i="408"/>
  <c r="AM139" i="408"/>
  <c r="S101" i="408"/>
  <c r="AT194" i="408"/>
  <c r="I155" i="1"/>
  <c r="V80" i="408"/>
  <c r="AG28" i="408"/>
  <c r="S69" i="408"/>
  <c r="U79" i="408"/>
  <c r="AO142" i="408"/>
  <c r="AU122" i="408"/>
  <c r="G102" i="408"/>
  <c r="V98" i="408"/>
  <c r="AG117" i="408"/>
  <c r="W31" i="1"/>
  <c r="Q3" i="408"/>
  <c r="AF126" i="408"/>
  <c r="AQ83" i="408"/>
  <c r="V167" i="1"/>
  <c r="I163" i="1"/>
  <c r="Z90" i="1"/>
  <c r="M53" i="408"/>
  <c r="O160" i="408"/>
  <c r="N6" i="1"/>
  <c r="L37" i="408"/>
  <c r="L158" i="408"/>
  <c r="E85" i="408"/>
  <c r="AS144" i="408"/>
  <c r="AU52" i="408"/>
  <c r="Q119" i="1"/>
  <c r="Z5" i="408"/>
  <c r="O158" i="1"/>
  <c r="P118" i="1"/>
  <c r="AS74" i="408"/>
  <c r="B180" i="1"/>
  <c r="AV119" i="408"/>
  <c r="AL195" i="408"/>
  <c r="AR158" i="408"/>
  <c r="U2" i="408"/>
  <c r="I110" i="1"/>
  <c r="K157" i="408"/>
  <c r="O201" i="1"/>
  <c r="T166" i="1"/>
  <c r="AD7" i="408"/>
  <c r="T154" i="1"/>
  <c r="AA131" i="1"/>
  <c r="W13" i="1"/>
  <c r="O14" i="408"/>
  <c r="L190" i="408"/>
  <c r="AB24" i="408"/>
  <c r="AJ26" i="408"/>
  <c r="AN43" i="408"/>
  <c r="Q182" i="408"/>
  <c r="AL13" i="408"/>
  <c r="T183" i="408"/>
  <c r="AC119" i="408"/>
  <c r="N171" i="1"/>
  <c r="X129" i="408"/>
  <c r="O150" i="1"/>
  <c r="Q101" i="408"/>
  <c r="AS68" i="408"/>
  <c r="AF105" i="408"/>
  <c r="AB164" i="1"/>
  <c r="S99" i="408"/>
  <c r="M115" i="408"/>
  <c r="T29" i="408"/>
  <c r="AB32" i="1"/>
  <c r="AQ105" i="408"/>
  <c r="AO55" i="408"/>
  <c r="K19" i="408"/>
  <c r="AH179" i="408"/>
  <c r="H149" i="408"/>
  <c r="O55" i="1"/>
  <c r="I56" i="408"/>
  <c r="AU46" i="408"/>
  <c r="Q155" i="408"/>
  <c r="T200" i="1"/>
  <c r="M42" i="408"/>
  <c r="AO38" i="408"/>
  <c r="D173" i="408"/>
  <c r="O166" i="408"/>
  <c r="B20" i="408"/>
  <c r="AR21" i="408"/>
  <c r="U109" i="1"/>
  <c r="B170" i="1"/>
  <c r="L114" i="1"/>
  <c r="P181" i="408"/>
  <c r="AG104" i="408"/>
  <c r="G41" i="408"/>
  <c r="J52" i="1"/>
  <c r="S162" i="408"/>
  <c r="Z145" i="408"/>
  <c r="AU12" i="408"/>
  <c r="AL45" i="408"/>
  <c r="W158" i="408"/>
  <c r="AQ16" i="408"/>
  <c r="AI8" i="408"/>
  <c r="AB148" i="1"/>
  <c r="Y130" i="1"/>
  <c r="O13" i="408"/>
  <c r="AN74" i="408"/>
  <c r="AS123" i="408"/>
  <c r="O155" i="408"/>
  <c r="AD113" i="408"/>
  <c r="AO190" i="408"/>
  <c r="L74" i="1"/>
  <c r="AA18" i="408"/>
  <c r="M114" i="1"/>
  <c r="S65" i="408"/>
  <c r="AR146" i="408"/>
  <c r="B55" i="408"/>
  <c r="C93" i="408"/>
  <c r="AN57" i="408"/>
  <c r="AI139" i="408"/>
  <c r="AM15" i="408"/>
  <c r="AA159" i="408"/>
  <c r="AQ106" i="408"/>
  <c r="H123" i="1"/>
  <c r="AV50" i="408"/>
  <c r="AL46" i="408"/>
  <c r="F108" i="408"/>
  <c r="AA51" i="1"/>
  <c r="J116" i="408"/>
  <c r="AE33" i="408"/>
  <c r="V197" i="1"/>
  <c r="I92" i="408"/>
  <c r="J159" i="1"/>
  <c r="I105" i="1"/>
  <c r="F83" i="408"/>
  <c r="P112" i="408"/>
  <c r="O144" i="408"/>
  <c r="AU178" i="408"/>
  <c r="AH104" i="408"/>
  <c r="O104" i="1"/>
  <c r="Q71" i="1"/>
  <c r="AS54" i="408"/>
  <c r="L102" i="1"/>
  <c r="AE194" i="408"/>
  <c r="C182" i="408"/>
  <c r="V167" i="408"/>
  <c r="R162" i="408"/>
  <c r="AP181" i="408"/>
  <c r="T73" i="1"/>
  <c r="K178" i="408"/>
  <c r="M60" i="1"/>
  <c r="H151" i="408"/>
  <c r="Z181" i="408"/>
  <c r="T127" i="408"/>
  <c r="L12" i="408"/>
  <c r="U191" i="1"/>
  <c r="AK54" i="408"/>
  <c r="AH10" i="408"/>
  <c r="W145" i="1"/>
  <c r="AN11" i="408"/>
  <c r="AG184" i="408"/>
  <c r="J113" i="408"/>
  <c r="AD105" i="408"/>
  <c r="AS50" i="408"/>
  <c r="H118" i="1"/>
  <c r="AJ192" i="408"/>
  <c r="Q178" i="1"/>
  <c r="Y77" i="408"/>
  <c r="AG39" i="408"/>
  <c r="W75" i="408"/>
  <c r="AC84" i="408"/>
  <c r="AD117" i="408"/>
  <c r="X75" i="1"/>
  <c r="J2" i="408"/>
  <c r="AP92" i="408"/>
  <c r="R100" i="1"/>
  <c r="I191" i="408"/>
  <c r="U103" i="1"/>
  <c r="K101" i="408"/>
  <c r="AI105" i="408"/>
  <c r="R55" i="1"/>
  <c r="X62" i="1"/>
  <c r="D26" i="408"/>
  <c r="AU73" i="408"/>
  <c r="Q112" i="1"/>
  <c r="AS154" i="408"/>
  <c r="G175" i="408"/>
  <c r="Q144" i="1"/>
  <c r="AB176" i="1"/>
  <c r="AC131" i="408"/>
  <c r="AP32" i="408"/>
  <c r="Z161" i="1"/>
  <c r="AM12" i="408"/>
  <c r="Y127" i="1"/>
  <c r="AB74" i="1"/>
  <c r="AT136" i="408"/>
  <c r="K103" i="408"/>
  <c r="S170" i="1"/>
  <c r="Y99" i="1"/>
  <c r="J26" i="408"/>
  <c r="Z82" i="408"/>
  <c r="T68" i="1"/>
  <c r="AF141" i="408"/>
  <c r="I25" i="408"/>
  <c r="R63" i="408"/>
  <c r="T177" i="1"/>
  <c r="AW66" i="408"/>
  <c r="AF157" i="408"/>
  <c r="R131" i="408"/>
  <c r="AA190" i="1"/>
  <c r="F148" i="408"/>
  <c r="Y195" i="1"/>
  <c r="S184" i="1"/>
  <c r="AG144" i="408"/>
  <c r="P134" i="408"/>
  <c r="AH115" i="408"/>
  <c r="AL131" i="408"/>
  <c r="H113" i="408"/>
  <c r="X19" i="408"/>
  <c r="T66" i="1"/>
  <c r="L85" i="1"/>
  <c r="W83" i="1"/>
  <c r="U104" i="408"/>
  <c r="U154" i="1"/>
  <c r="AW123" i="408"/>
  <c r="W45" i="1"/>
  <c r="AE94" i="408"/>
  <c r="U38" i="408"/>
  <c r="AL99" i="408"/>
  <c r="V63" i="408"/>
  <c r="N133" i="1"/>
  <c r="Z63" i="1"/>
  <c r="T81" i="1"/>
  <c r="C72" i="408"/>
  <c r="AJ138" i="408"/>
  <c r="K61" i="1"/>
  <c r="H110" i="408"/>
  <c r="M72" i="1"/>
  <c r="T36" i="1"/>
  <c r="N148" i="1"/>
  <c r="AV58" i="408"/>
  <c r="O64" i="408"/>
  <c r="M109" i="408"/>
  <c r="F153" i="408"/>
  <c r="B53" i="408"/>
  <c r="L93" i="408"/>
  <c r="E81" i="408"/>
  <c r="N97" i="1"/>
  <c r="P57" i="408"/>
  <c r="AB116" i="408"/>
  <c r="AB109" i="408"/>
  <c r="AB143" i="1"/>
  <c r="J3" i="1"/>
  <c r="F7" i="408"/>
  <c r="AR13" i="408"/>
  <c r="Q40" i="1"/>
  <c r="P147" i="408"/>
  <c r="AB20" i="408"/>
  <c r="K117" i="408"/>
  <c r="K45" i="408"/>
  <c r="R37" i="408"/>
  <c r="B103" i="1"/>
  <c r="AO132" i="408"/>
  <c r="Q101" i="1"/>
  <c r="S2" i="1"/>
  <c r="V92" i="408"/>
  <c r="Y39" i="1"/>
  <c r="I86" i="408"/>
  <c r="AA71" i="1"/>
  <c r="B158" i="408"/>
  <c r="N166" i="1"/>
  <c r="AE14" i="408"/>
  <c r="S77" i="408"/>
  <c r="AR186" i="408"/>
  <c r="B71" i="408"/>
  <c r="AM78" i="408"/>
  <c r="AV59" i="408"/>
  <c r="F131" i="408"/>
  <c r="C193" i="408"/>
  <c r="F87" i="408"/>
  <c r="AC44" i="408"/>
  <c r="AQ113" i="408"/>
  <c r="K122" i="408"/>
  <c r="F36" i="408"/>
  <c r="C101" i="408"/>
  <c r="B39" i="1"/>
  <c r="V154" i="1"/>
  <c r="AW81" i="408"/>
  <c r="AL19" i="408"/>
  <c r="AV105" i="408"/>
  <c r="Z92" i="408"/>
  <c r="Q117" i="408"/>
  <c r="H16" i="1"/>
  <c r="T42" i="1"/>
  <c r="B31" i="408"/>
  <c r="U33" i="408"/>
  <c r="AA68" i="1"/>
  <c r="N147" i="1"/>
  <c r="L39" i="408"/>
  <c r="H30" i="408"/>
  <c r="D103" i="408"/>
  <c r="X21" i="1"/>
  <c r="F125" i="408"/>
  <c r="N80" i="408"/>
  <c r="K182" i="408"/>
  <c r="M94" i="408"/>
  <c r="N148" i="408"/>
  <c r="T63" i="408"/>
  <c r="U92" i="408"/>
  <c r="AD150" i="408"/>
  <c r="AG124" i="408"/>
  <c r="AO71" i="408"/>
  <c r="R139" i="408"/>
  <c r="AC2" i="408"/>
  <c r="H148" i="1"/>
  <c r="AT181" i="408"/>
  <c r="E13" i="408"/>
  <c r="U13" i="1"/>
  <c r="AM114" i="408"/>
  <c r="R3" i="1"/>
  <c r="F150" i="408"/>
  <c r="H71" i="408"/>
  <c r="AK112" i="408"/>
  <c r="R69" i="408"/>
  <c r="AQ128" i="408"/>
  <c r="M194" i="1"/>
  <c r="T51" i="408"/>
  <c r="J80" i="408"/>
  <c r="Q133" i="1"/>
  <c r="AH128" i="408"/>
  <c r="T41" i="408"/>
  <c r="AP57" i="408"/>
  <c r="S124" i="408"/>
  <c r="N151" i="408"/>
  <c r="H135" i="408"/>
  <c r="O43" i="408"/>
  <c r="Q48" i="1"/>
  <c r="AP136" i="408"/>
  <c r="H188" i="408"/>
  <c r="AL85" i="408"/>
  <c r="AO59" i="408"/>
  <c r="AQ140" i="408"/>
  <c r="L155" i="1"/>
  <c r="AW127" i="408"/>
  <c r="Q161" i="1"/>
  <c r="O156" i="408"/>
  <c r="AL91" i="408"/>
  <c r="U121" i="1"/>
  <c r="K96" i="1"/>
  <c r="R197" i="1"/>
  <c r="H29" i="408"/>
  <c r="B159" i="1"/>
  <c r="AW52" i="408"/>
  <c r="AF42" i="408"/>
  <c r="Z39" i="408"/>
  <c r="H76" i="408"/>
  <c r="E39" i="408"/>
  <c r="AT188" i="408"/>
  <c r="N113" i="408"/>
  <c r="I181" i="408"/>
  <c r="T178" i="408"/>
  <c r="X94" i="408"/>
  <c r="U112" i="1"/>
  <c r="J48" i="1"/>
  <c r="S139" i="408"/>
  <c r="N30" i="408"/>
  <c r="AA109" i="1"/>
  <c r="AA188" i="408"/>
  <c r="Z194" i="408"/>
  <c r="K188" i="1"/>
  <c r="T12" i="1"/>
  <c r="Z85" i="408"/>
  <c r="AQ127" i="408"/>
  <c r="AM93" i="408"/>
  <c r="AA82" i="408"/>
  <c r="O100" i="1"/>
  <c r="Y68" i="408"/>
  <c r="AD99" i="408"/>
  <c r="AA160" i="1"/>
  <c r="L17" i="1"/>
  <c r="AV41" i="408"/>
  <c r="AP23" i="408"/>
  <c r="T102" i="1"/>
  <c r="R168" i="1"/>
  <c r="E17" i="408"/>
  <c r="AC182" i="408"/>
  <c r="AR57" i="408"/>
  <c r="AB69" i="1"/>
  <c r="W152" i="408"/>
  <c r="AB2" i="408"/>
  <c r="T130" i="1"/>
  <c r="Q115" i="408"/>
  <c r="O83" i="1"/>
  <c r="Z30" i="408"/>
  <c r="K149" i="1"/>
  <c r="M134" i="408"/>
  <c r="L72" i="1"/>
  <c r="V27" i="1"/>
  <c r="K48" i="1"/>
  <c r="AN149" i="408"/>
  <c r="AC162" i="408"/>
  <c r="AW73" i="408"/>
  <c r="AJ165" i="408"/>
  <c r="AB26" i="408"/>
  <c r="P172" i="1"/>
  <c r="AU49" i="408"/>
  <c r="P67" i="408"/>
  <c r="X153" i="408"/>
  <c r="I190" i="1"/>
  <c r="AG87" i="408"/>
  <c r="AL77" i="408"/>
  <c r="Z180" i="1"/>
  <c r="AC116" i="408"/>
  <c r="AB9" i="408"/>
  <c r="U127" i="408"/>
  <c r="AD126" i="408"/>
  <c r="L20" i="1"/>
  <c r="P175" i="1"/>
  <c r="R143" i="1"/>
  <c r="B6" i="1"/>
  <c r="AW6" i="408"/>
  <c r="AB27" i="1"/>
  <c r="F115" i="408"/>
  <c r="AC54" i="408"/>
  <c r="R36" i="408"/>
  <c r="AB19" i="1"/>
  <c r="AS134" i="408"/>
  <c r="O156" i="1"/>
  <c r="AW154" i="408"/>
  <c r="N12" i="408"/>
  <c r="X108" i="408"/>
  <c r="H165" i="408"/>
  <c r="AK67" i="408"/>
  <c r="C159" i="408"/>
  <c r="H118" i="408"/>
  <c r="U85" i="1"/>
  <c r="L103" i="1"/>
  <c r="I122" i="1"/>
  <c r="J71" i="408"/>
  <c r="U77" i="408"/>
  <c r="R4" i="408"/>
  <c r="AP12" i="408"/>
  <c r="Y44" i="1"/>
  <c r="AW3" i="408"/>
  <c r="U160" i="408"/>
  <c r="O117" i="408"/>
  <c r="AJ13" i="408"/>
  <c r="W23" i="408"/>
  <c r="AD132" i="408"/>
  <c r="AN7" i="408"/>
  <c r="AU118" i="408"/>
  <c r="G149" i="408"/>
  <c r="AG135" i="408"/>
  <c r="AJ116" i="408"/>
  <c r="E133" i="408"/>
  <c r="AS44" i="408"/>
  <c r="AU71" i="408"/>
  <c r="AW55" i="408"/>
  <c r="AB21" i="1"/>
  <c r="M98" i="408"/>
  <c r="Z35" i="408"/>
  <c r="K159" i="408"/>
  <c r="K30" i="1"/>
  <c r="AQ8" i="408"/>
  <c r="B40" i="1"/>
  <c r="L67" i="1"/>
  <c r="I71" i="408"/>
  <c r="I129" i="1"/>
  <c r="W127" i="408"/>
  <c r="Y67" i="1"/>
  <c r="AI13" i="408"/>
  <c r="V159" i="1"/>
  <c r="M74" i="408"/>
  <c r="S74" i="1"/>
  <c r="F38" i="408"/>
  <c r="D54" i="408"/>
  <c r="F140" i="408"/>
  <c r="Z25" i="408"/>
  <c r="M62" i="1"/>
  <c r="N111" i="408"/>
  <c r="L172" i="1"/>
  <c r="W172" i="1"/>
  <c r="T91" i="1"/>
  <c r="AA186" i="1"/>
  <c r="AW147" i="408"/>
  <c r="AE32" i="408"/>
  <c r="Z128" i="408"/>
  <c r="Y140" i="408"/>
  <c r="AN134" i="408"/>
  <c r="AG35" i="408"/>
  <c r="M110" i="408"/>
  <c r="B30" i="408"/>
  <c r="AE11" i="408"/>
  <c r="AN19" i="408"/>
  <c r="N194" i="1"/>
  <c r="AN39" i="408"/>
  <c r="N82" i="1"/>
  <c r="AI130" i="408"/>
  <c r="I195" i="1"/>
  <c r="M85" i="408"/>
  <c r="AK27" i="408"/>
  <c r="U81" i="408"/>
  <c r="J76" i="408"/>
  <c r="B128" i="1"/>
  <c r="P186" i="1"/>
  <c r="F24" i="408"/>
  <c r="O36" i="408"/>
  <c r="H90" i="408"/>
  <c r="J10" i="408"/>
  <c r="S68" i="408"/>
  <c r="AK52" i="408"/>
  <c r="AJ162" i="408"/>
  <c r="Y88" i="1"/>
  <c r="AF112" i="408"/>
  <c r="Y122" i="1"/>
  <c r="Q105" i="1"/>
  <c r="C59" i="408"/>
  <c r="AL163" i="408"/>
  <c r="M119" i="1"/>
  <c r="Z118" i="408"/>
  <c r="AP49" i="408"/>
  <c r="C113" i="408"/>
  <c r="AB201" i="1"/>
  <c r="U113" i="408"/>
  <c r="AH154" i="408"/>
  <c r="B178" i="1"/>
  <c r="AS33" i="408"/>
  <c r="Y152" i="1"/>
  <c r="AK8" i="408"/>
  <c r="AS11" i="408"/>
  <c r="AQ93" i="408"/>
  <c r="Q126" i="408"/>
  <c r="J189" i="1"/>
  <c r="AS76" i="408"/>
  <c r="O184" i="1"/>
  <c r="Y58" i="408"/>
  <c r="N79" i="1"/>
  <c r="AE112" i="408"/>
  <c r="O80" i="408"/>
  <c r="AO26" i="408"/>
  <c r="E160" i="408"/>
  <c r="R43" i="408"/>
  <c r="I19" i="408"/>
  <c r="AO43" i="408"/>
  <c r="T109" i="408"/>
  <c r="N138" i="408"/>
  <c r="AB72" i="1"/>
  <c r="O166" i="1"/>
  <c r="L32" i="408"/>
  <c r="L158" i="1"/>
  <c r="M183" i="1"/>
  <c r="R103" i="1"/>
  <c r="AI4" i="408"/>
  <c r="P59" i="1"/>
  <c r="AC130" i="408"/>
  <c r="Y70" i="1"/>
  <c r="AP14" i="408"/>
  <c r="AW62" i="408"/>
  <c r="AB27" i="408"/>
  <c r="B100" i="1"/>
  <c r="AM59" i="408"/>
  <c r="AD130" i="408"/>
  <c r="AA178" i="408"/>
  <c r="AQ19" i="408"/>
  <c r="U60" i="1"/>
  <c r="AH30" i="408"/>
  <c r="X189" i="1"/>
  <c r="O98" i="1"/>
  <c r="V60" i="408"/>
  <c r="AT10" i="408"/>
  <c r="M195" i="1"/>
  <c r="H88" i="1"/>
  <c r="AR89" i="408"/>
  <c r="Y15" i="408"/>
  <c r="AE152" i="408"/>
  <c r="W87" i="408"/>
  <c r="AL8" i="408"/>
  <c r="R110" i="408"/>
  <c r="I78" i="1"/>
  <c r="I18" i="1"/>
  <c r="S94" i="1"/>
  <c r="AJ52" i="408"/>
  <c r="R112" i="408"/>
  <c r="H119" i="1"/>
  <c r="C166" i="408"/>
  <c r="W200" i="1"/>
  <c r="E53" i="408"/>
  <c r="AS162" i="408"/>
  <c r="AB152" i="408"/>
  <c r="O24" i="1"/>
  <c r="O77" i="1"/>
  <c r="K86" i="408"/>
  <c r="U73" i="408"/>
  <c r="AB66" i="1"/>
  <c r="Y80" i="1"/>
  <c r="AU105" i="408"/>
  <c r="AI74" i="408"/>
  <c r="Y9" i="1"/>
  <c r="X54" i="1"/>
  <c r="AH119" i="408"/>
  <c r="D72" i="408"/>
  <c r="R185" i="1"/>
  <c r="L178" i="1"/>
  <c r="AS194" i="408"/>
  <c r="L197" i="1"/>
  <c r="I41" i="1"/>
  <c r="AW96" i="408"/>
  <c r="AN145" i="408"/>
  <c r="E179" i="408"/>
  <c r="G101" i="408"/>
  <c r="Y50" i="408"/>
  <c r="Q31" i="1"/>
  <c r="W163" i="1"/>
  <c r="U192" i="1"/>
  <c r="AS30" i="408"/>
  <c r="L35" i="408"/>
  <c r="M169" i="1"/>
  <c r="Y123" i="408"/>
  <c r="Y190" i="1"/>
  <c r="AI75" i="408"/>
  <c r="P3" i="1"/>
  <c r="X171" i="1"/>
  <c r="AM39" i="408"/>
  <c r="K167" i="1"/>
  <c r="AJ154" i="408"/>
  <c r="M111" i="1"/>
  <c r="AC134" i="408"/>
  <c r="AA37" i="1"/>
  <c r="AV68" i="408"/>
  <c r="AB86" i="1"/>
  <c r="Y167" i="408"/>
  <c r="AW46" i="408"/>
  <c r="C109" i="408"/>
  <c r="AL98" i="408"/>
  <c r="N123" i="408"/>
  <c r="Q175" i="408"/>
  <c r="O15" i="1"/>
  <c r="J27" i="1"/>
  <c r="H18" i="1"/>
  <c r="AV151" i="408"/>
  <c r="S44" i="408"/>
  <c r="Q12" i="408"/>
  <c r="AA174" i="1"/>
  <c r="V42" i="408"/>
  <c r="S14" i="408"/>
  <c r="O29" i="1"/>
  <c r="AC22" i="408"/>
  <c r="AA30" i="408"/>
  <c r="H163" i="408"/>
  <c r="V148" i="408"/>
  <c r="L123" i="1"/>
  <c r="G16" i="408"/>
  <c r="F185" i="408"/>
  <c r="D29" i="408"/>
  <c r="B84" i="1"/>
  <c r="N168" i="1"/>
  <c r="AO189" i="408"/>
  <c r="AD192" i="408"/>
  <c r="AS128" i="408"/>
  <c r="U99" i="408"/>
  <c r="S23" i="408"/>
  <c r="AK109" i="408"/>
  <c r="AF70" i="408"/>
  <c r="Y85" i="408"/>
  <c r="AI188" i="408"/>
  <c r="W78" i="1"/>
  <c r="T59" i="408"/>
  <c r="AP115" i="408"/>
  <c r="K15" i="1"/>
  <c r="AA65" i="408"/>
  <c r="Z113" i="1"/>
  <c r="AV137" i="408"/>
  <c r="AW16" i="408"/>
  <c r="W194" i="1"/>
  <c r="P140" i="1"/>
  <c r="AE169" i="408"/>
  <c r="R16" i="1"/>
  <c r="I6" i="408"/>
  <c r="W38" i="408"/>
  <c r="AK157" i="408"/>
  <c r="Y105" i="1"/>
  <c r="AP132" i="408"/>
  <c r="T186" i="408"/>
  <c r="AC91" i="408"/>
  <c r="M118" i="1"/>
  <c r="C73" i="408"/>
  <c r="AB99" i="408"/>
  <c r="V28" i="1"/>
  <c r="E174" i="408"/>
  <c r="X57" i="1"/>
  <c r="R146" i="408"/>
  <c r="AJ89" i="408"/>
  <c r="H190" i="1"/>
  <c r="AM168" i="408"/>
  <c r="AU181" i="408"/>
  <c r="V124" i="408"/>
  <c r="R160" i="1"/>
  <c r="R39" i="408"/>
  <c r="M95" i="408"/>
  <c r="L45" i="1"/>
  <c r="V72" i="1"/>
  <c r="E54" i="408"/>
  <c r="J173" i="1"/>
  <c r="I86" i="1"/>
  <c r="R101" i="1"/>
  <c r="J192" i="1"/>
  <c r="X110" i="408"/>
  <c r="P107" i="1"/>
  <c r="AD43" i="408"/>
  <c r="P70" i="1"/>
  <c r="I110" i="408"/>
  <c r="Z157" i="408"/>
  <c r="N136" i="408"/>
  <c r="O106" i="1"/>
  <c r="AL136" i="408"/>
  <c r="V187" i="1"/>
  <c r="AB34" i="1"/>
  <c r="R57" i="408"/>
  <c r="AB180" i="1"/>
  <c r="J85" i="408"/>
  <c r="D63" i="408"/>
  <c r="AC139" i="408"/>
  <c r="Z83" i="408"/>
  <c r="R20" i="408"/>
  <c r="J11" i="408"/>
  <c r="AD28" i="408"/>
  <c r="L153" i="408"/>
  <c r="AH70" i="408"/>
  <c r="B56" i="1"/>
  <c r="AW125" i="408"/>
  <c r="D142" i="408"/>
  <c r="AK104" i="408"/>
  <c r="AW143" i="408"/>
  <c r="AP145" i="408"/>
  <c r="L172" i="408"/>
  <c r="Z41" i="408"/>
  <c r="AS179" i="408"/>
  <c r="AV24" i="408"/>
  <c r="AL62" i="408"/>
  <c r="X50" i="1"/>
  <c r="O27" i="1"/>
  <c r="J68" i="1"/>
  <c r="Z156" i="408"/>
  <c r="V112" i="1"/>
  <c r="X35" i="408"/>
  <c r="AL36" i="408"/>
  <c r="AN31" i="408"/>
  <c r="C54" i="408"/>
  <c r="AB61" i="1"/>
  <c r="AJ156" i="408"/>
  <c r="AT148" i="408"/>
  <c r="I116" i="1"/>
  <c r="AN195" i="408"/>
  <c r="I178" i="1"/>
  <c r="AK34" i="408"/>
  <c r="AU183" i="408"/>
  <c r="AR71" i="408"/>
  <c r="I53" i="408"/>
  <c r="D55" i="408"/>
  <c r="T110" i="1"/>
  <c r="N197" i="1"/>
  <c r="AG57" i="408"/>
  <c r="AM49" i="408"/>
  <c r="Q4" i="408"/>
  <c r="AJ37" i="408"/>
  <c r="AT17" i="408"/>
  <c r="Q149" i="1"/>
  <c r="Z28" i="408"/>
  <c r="AB130" i="408"/>
  <c r="V20" i="408"/>
  <c r="Z27" i="408"/>
  <c r="AJ90" i="408"/>
  <c r="AB173" i="1"/>
  <c r="AQ116" i="408"/>
  <c r="AC34" i="408"/>
  <c r="AO118" i="408"/>
  <c r="L44" i="1"/>
  <c r="G9" i="408"/>
  <c r="T90" i="1"/>
  <c r="D85" i="408"/>
  <c r="AJ22" i="408"/>
  <c r="H100" i="1"/>
  <c r="AH130" i="408"/>
  <c r="S36" i="1"/>
  <c r="B46" i="408"/>
  <c r="S153" i="408"/>
  <c r="AI92" i="408"/>
  <c r="N176" i="1"/>
  <c r="H162" i="1"/>
  <c r="AI128" i="408"/>
  <c r="S158" i="1"/>
  <c r="N74" i="1"/>
  <c r="J53" i="408"/>
  <c r="Y191" i="1"/>
  <c r="X85" i="1"/>
  <c r="J57" i="1"/>
  <c r="T31" i="408"/>
  <c r="Y149" i="408"/>
  <c r="Q200" i="1"/>
  <c r="B120" i="408"/>
  <c r="P50" i="408"/>
  <c r="K67" i="1"/>
  <c r="AA15" i="408"/>
  <c r="Z121" i="408"/>
  <c r="N13" i="408"/>
  <c r="AA21" i="1"/>
  <c r="G35" i="408"/>
  <c r="T121" i="1"/>
  <c r="F56" i="408"/>
  <c r="I126" i="408"/>
  <c r="AF4" i="408"/>
  <c r="P79" i="408"/>
  <c r="H26" i="1"/>
  <c r="AJ10" i="408"/>
  <c r="I55" i="1"/>
  <c r="P99" i="1"/>
  <c r="W161" i="408"/>
  <c r="AB117" i="408"/>
  <c r="Q16" i="1"/>
  <c r="Z84" i="1"/>
  <c r="J50" i="408"/>
  <c r="T97" i="408"/>
  <c r="AH50" i="408"/>
  <c r="O175" i="408"/>
  <c r="L118" i="408"/>
  <c r="AV103" i="408"/>
  <c r="AE136" i="408"/>
  <c r="AC38" i="408"/>
  <c r="T118" i="408"/>
  <c r="AJ77" i="408"/>
  <c r="O122" i="408"/>
  <c r="Z108" i="1"/>
  <c r="AV156" i="408"/>
  <c r="P29" i="1"/>
  <c r="V119" i="1"/>
  <c r="M186" i="1"/>
  <c r="S178" i="408"/>
  <c r="D24" i="408"/>
  <c r="AB117" i="1"/>
  <c r="L77" i="1"/>
  <c r="M83" i="408"/>
  <c r="AE144" i="408"/>
  <c r="AE22" i="408"/>
  <c r="P80" i="1"/>
  <c r="S106" i="408"/>
  <c r="AL111" i="408"/>
  <c r="AF101" i="408"/>
  <c r="K72" i="1"/>
  <c r="AD156" i="408"/>
  <c r="AC46" i="408"/>
  <c r="N52" i="1"/>
  <c r="AT64" i="408"/>
  <c r="AI134" i="408"/>
  <c r="AE79" i="408"/>
  <c r="AV112" i="408"/>
  <c r="AU70" i="408"/>
  <c r="AS84" i="408"/>
  <c r="AB157" i="408"/>
  <c r="X79" i="1"/>
  <c r="AA84" i="1"/>
  <c r="U27" i="1"/>
  <c r="AL188" i="408"/>
  <c r="Y62" i="408"/>
  <c r="J111" i="1"/>
  <c r="AD186" i="408"/>
  <c r="AV61" i="408"/>
  <c r="P127" i="1"/>
  <c r="S39" i="1"/>
  <c r="M151" i="408"/>
  <c r="Q195" i="408"/>
  <c r="AA142" i="408"/>
  <c r="AU155" i="408"/>
  <c r="W66" i="1"/>
  <c r="F160" i="408"/>
  <c r="I143" i="408"/>
  <c r="AS126" i="408"/>
  <c r="AJ86" i="408"/>
  <c r="V78" i="1"/>
  <c r="AO15" i="408"/>
  <c r="AI99" i="408"/>
  <c r="W196" i="1"/>
  <c r="V13" i="408"/>
  <c r="AD24" i="408"/>
  <c r="V37" i="1"/>
  <c r="AP105" i="408"/>
  <c r="M90" i="408"/>
  <c r="Z34" i="408"/>
  <c r="J86" i="1"/>
  <c r="U40" i="1"/>
  <c r="H179" i="1"/>
  <c r="AT126" i="408"/>
  <c r="AF43" i="408"/>
  <c r="F159" i="408"/>
  <c r="S125" i="1"/>
  <c r="P108" i="1"/>
  <c r="M88" i="408"/>
  <c r="W179" i="1"/>
  <c r="AT48" i="408"/>
  <c r="Y131" i="408"/>
  <c r="M39" i="1"/>
  <c r="J179" i="408"/>
  <c r="AF83" i="408"/>
  <c r="W105" i="408"/>
  <c r="V166" i="1"/>
  <c r="AF73" i="408"/>
  <c r="N109" i="1"/>
  <c r="W163" i="408"/>
  <c r="O97" i="1"/>
  <c r="N43" i="408"/>
  <c r="AI2" i="408"/>
  <c r="B74" i="408"/>
  <c r="O175" i="1"/>
  <c r="AW159" i="408"/>
  <c r="T125" i="1"/>
  <c r="D193" i="408"/>
  <c r="AB88" i="1"/>
  <c r="AQ143" i="408"/>
  <c r="AM181" i="408"/>
  <c r="AA79" i="1"/>
  <c r="Z104" i="408"/>
  <c r="AS158" i="408"/>
  <c r="AA144" i="408"/>
  <c r="X115" i="408"/>
  <c r="AH169" i="408"/>
  <c r="W40" i="408"/>
  <c r="K42" i="408"/>
  <c r="J186" i="408"/>
  <c r="K129" i="408"/>
  <c r="S159" i="408"/>
  <c r="M108" i="408"/>
  <c r="K142" i="408"/>
  <c r="C91" i="408"/>
  <c r="AL149" i="408"/>
  <c r="M122" i="1"/>
  <c r="P145" i="1"/>
  <c r="P75" i="408"/>
  <c r="J21" i="1"/>
  <c r="T162" i="1"/>
  <c r="AB7" i="408"/>
  <c r="H67" i="1"/>
  <c r="Z142" i="408"/>
  <c r="P2" i="408"/>
  <c r="R172" i="1"/>
  <c r="W107" i="1"/>
  <c r="L34" i="1"/>
  <c r="W95" i="1"/>
  <c r="J168" i="408"/>
  <c r="R43" i="1"/>
  <c r="H142" i="408"/>
  <c r="S160" i="1"/>
  <c r="AP26" i="408"/>
  <c r="O46" i="408"/>
  <c r="Z117" i="1"/>
  <c r="Z80" i="1"/>
  <c r="T23" i="1"/>
  <c r="AU39" i="408"/>
  <c r="U2" i="1"/>
  <c r="W141" i="1"/>
  <c r="AU85" i="408"/>
  <c r="L180" i="1"/>
  <c r="V155" i="408"/>
  <c r="N149" i="1"/>
  <c r="U129" i="1"/>
  <c r="M126" i="1"/>
  <c r="U110" i="1"/>
  <c r="I58" i="1"/>
  <c r="AN23" i="408"/>
  <c r="I76" i="1"/>
  <c r="AT65" i="408"/>
  <c r="L123" i="408"/>
  <c r="AB141" i="408"/>
  <c r="B175" i="408"/>
  <c r="Y65" i="1"/>
  <c r="V68" i="408"/>
  <c r="X145" i="408"/>
  <c r="W39" i="1"/>
  <c r="AA46" i="408"/>
  <c r="X64" i="408"/>
  <c r="O59" i="408"/>
  <c r="Z93" i="408"/>
  <c r="H147" i="1"/>
  <c r="L31" i="1"/>
  <c r="AP31" i="408"/>
  <c r="Y114" i="1"/>
  <c r="T149" i="408"/>
  <c r="W43" i="408"/>
  <c r="AU134" i="408"/>
  <c r="B106" i="408"/>
  <c r="J151" i="1"/>
  <c r="N50" i="1"/>
  <c r="O54" i="1"/>
  <c r="X196" i="1"/>
  <c r="AW71" i="408"/>
  <c r="E110" i="408"/>
  <c r="AH16" i="408"/>
  <c r="AG25" i="408"/>
  <c r="H93" i="408"/>
  <c r="AB150" i="408"/>
  <c r="AE118" i="408"/>
  <c r="V122" i="1"/>
  <c r="S8" i="1"/>
  <c r="AA140" i="408"/>
  <c r="AT144" i="408"/>
  <c r="AO111" i="408"/>
  <c r="B156" i="1"/>
  <c r="P98" i="1"/>
  <c r="V100" i="408"/>
  <c r="W54" i="1"/>
  <c r="H54" i="1"/>
  <c r="U132" i="1"/>
  <c r="W101" i="408"/>
  <c r="AP86" i="408"/>
  <c r="Z66" i="408"/>
  <c r="AC159" i="408"/>
  <c r="AB190" i="1"/>
  <c r="C9" i="408"/>
  <c r="Z68" i="408"/>
  <c r="Z146" i="1"/>
  <c r="V79" i="408"/>
  <c r="P44" i="408"/>
  <c r="O149" i="1"/>
  <c r="N103" i="408"/>
  <c r="AW5" i="408"/>
  <c r="AK162" i="408"/>
  <c r="T65" i="1"/>
  <c r="V123" i="408"/>
  <c r="AG53" i="408"/>
  <c r="S113" i="408"/>
  <c r="L47" i="408"/>
  <c r="AE68" i="408"/>
  <c r="M130" i="1"/>
  <c r="Z172" i="1"/>
  <c r="AV124" i="408"/>
  <c r="AA168" i="1"/>
  <c r="AH110" i="408"/>
  <c r="R55" i="408"/>
  <c r="K191" i="408"/>
  <c r="AH106" i="408"/>
  <c r="B80" i="408"/>
  <c r="C63" i="408"/>
  <c r="H17" i="408"/>
  <c r="K7" i="1"/>
  <c r="AB174" i="1"/>
  <c r="AN123" i="408"/>
  <c r="AD34" i="408"/>
  <c r="AI156" i="408"/>
  <c r="B78" i="408"/>
  <c r="B9" i="1"/>
  <c r="AO63" i="408"/>
  <c r="I60" i="408"/>
  <c r="X141" i="1"/>
  <c r="AI18" i="408"/>
  <c r="V83" i="408"/>
  <c r="U130" i="408"/>
  <c r="AK155" i="408"/>
  <c r="AV177" i="408"/>
  <c r="AB141" i="1"/>
  <c r="X147" i="1"/>
  <c r="S196" i="1"/>
  <c r="AE105" i="408"/>
  <c r="M82" i="1"/>
  <c r="Z29" i="1"/>
  <c r="D150" i="408"/>
  <c r="AM138" i="408"/>
  <c r="AH82" i="408"/>
  <c r="N141" i="408"/>
  <c r="Q59" i="1"/>
  <c r="S63" i="1"/>
  <c r="AS111" i="408"/>
  <c r="AT135" i="408"/>
  <c r="AL53" i="408"/>
  <c r="H63" i="408"/>
  <c r="AI102" i="408"/>
  <c r="AV5" i="408"/>
  <c r="AH133" i="408"/>
  <c r="V96" i="1"/>
  <c r="Y170" i="408"/>
  <c r="F124" i="408"/>
  <c r="G145" i="408"/>
  <c r="AP158" i="408"/>
  <c r="AF140" i="408"/>
  <c r="Q47" i="408"/>
  <c r="AD142" i="408"/>
  <c r="Y108" i="408"/>
  <c r="AC118" i="408"/>
  <c r="T193" i="1"/>
  <c r="AB51" i="1"/>
  <c r="B146" i="408"/>
  <c r="AS109" i="408"/>
  <c r="AU138" i="408"/>
  <c r="B50" i="408"/>
  <c r="W168" i="1"/>
  <c r="AE72" i="408"/>
  <c r="AM170" i="408"/>
  <c r="X121" i="408"/>
  <c r="AM87" i="408"/>
  <c r="X29" i="1"/>
  <c r="O121" i="1"/>
  <c r="M76" i="1"/>
  <c r="P6" i="1"/>
  <c r="J72" i="408"/>
  <c r="S179" i="1"/>
  <c r="Y37" i="408"/>
  <c r="H13" i="1"/>
  <c r="S120" i="408"/>
  <c r="Q41" i="408"/>
  <c r="AC58" i="408"/>
  <c r="S97" i="1"/>
  <c r="K141" i="1"/>
  <c r="B115" i="1"/>
  <c r="Y30" i="408"/>
  <c r="AE161" i="408"/>
  <c r="R126" i="408"/>
  <c r="U175" i="408"/>
  <c r="AI123" i="408"/>
  <c r="X120" i="408"/>
  <c r="H146" i="1"/>
  <c r="AL59" i="408"/>
  <c r="O66" i="1"/>
  <c r="R159" i="1"/>
  <c r="AS53" i="408"/>
  <c r="Z104" i="1"/>
  <c r="O128" i="408"/>
  <c r="Y48" i="1"/>
  <c r="C46" i="408"/>
  <c r="U32" i="1"/>
  <c r="J76" i="1"/>
  <c r="F10" i="408"/>
  <c r="S57" i="408"/>
  <c r="AD168" i="408"/>
  <c r="C188" i="408"/>
  <c r="I145" i="408"/>
  <c r="AP180" i="408"/>
  <c r="W48" i="408"/>
  <c r="AB105" i="408"/>
  <c r="I141" i="1"/>
  <c r="AD94" i="408"/>
  <c r="AO77" i="408"/>
  <c r="Z65" i="1"/>
  <c r="AR175" i="408"/>
  <c r="AN120" i="408"/>
  <c r="AE38" i="408"/>
  <c r="X27" i="1"/>
  <c r="K180" i="1"/>
  <c r="I146" i="408"/>
  <c r="AF107" i="408"/>
  <c r="P93" i="1"/>
  <c r="P101" i="408"/>
  <c r="L162" i="1"/>
  <c r="F67" i="408"/>
  <c r="T123" i="408"/>
  <c r="AM191" i="408"/>
  <c r="AV101" i="408"/>
  <c r="Z129" i="408"/>
  <c r="N185" i="1"/>
  <c r="O50" i="408"/>
  <c r="T98" i="1"/>
  <c r="U126" i="408"/>
  <c r="AF127" i="408"/>
  <c r="K59" i="408"/>
  <c r="AR48" i="408"/>
  <c r="AA8" i="408"/>
  <c r="AV120" i="408"/>
  <c r="K160" i="1"/>
  <c r="AB189" i="408"/>
  <c r="W160" i="1"/>
  <c r="C173" i="408"/>
  <c r="L112" i="1"/>
  <c r="B51" i="408"/>
  <c r="K68" i="1"/>
  <c r="AU54" i="408"/>
  <c r="Z13" i="408"/>
  <c r="AP72" i="408"/>
  <c r="Q187" i="1"/>
  <c r="AP149" i="408"/>
  <c r="T151" i="1"/>
  <c r="M95" i="1"/>
  <c r="AF146" i="408"/>
  <c r="AE138" i="408"/>
  <c r="P129" i="408"/>
  <c r="M184" i="1"/>
  <c r="C83" i="408"/>
  <c r="AB108" i="1"/>
  <c r="AI97" i="408"/>
  <c r="AM21" i="408"/>
  <c r="H102" i="408"/>
  <c r="AE164" i="408"/>
  <c r="Z61" i="408"/>
  <c r="AB104" i="408"/>
  <c r="Y134" i="408"/>
  <c r="B39" i="408"/>
  <c r="AT182" i="408"/>
  <c r="AV34" i="408"/>
  <c r="Z148" i="1"/>
  <c r="AI52" i="408"/>
  <c r="AT18" i="408"/>
  <c r="Z73" i="1"/>
  <c r="J153" i="1"/>
  <c r="L133" i="408"/>
  <c r="U66" i="1"/>
  <c r="Q147" i="408"/>
  <c r="Z170" i="408"/>
  <c r="AS150" i="408"/>
  <c r="Q84" i="408"/>
  <c r="O29" i="408"/>
  <c r="B81" i="1"/>
  <c r="AG10" i="408"/>
  <c r="AT78" i="408"/>
  <c r="AC97" i="408"/>
  <c r="S143" i="1"/>
  <c r="AC148" i="408"/>
  <c r="AV21" i="408"/>
  <c r="P58" i="1"/>
  <c r="M36" i="408"/>
  <c r="X163" i="1"/>
  <c r="S66" i="1"/>
  <c r="AV42" i="408"/>
  <c r="S146" i="1"/>
  <c r="AW139" i="408"/>
  <c r="W63" i="408"/>
  <c r="C151" i="408"/>
  <c r="U163" i="1"/>
  <c r="G154" i="408"/>
  <c r="X113" i="1"/>
  <c r="Q9" i="408"/>
  <c r="N31" i="408"/>
  <c r="P65" i="1"/>
  <c r="S78" i="1"/>
  <c r="I74" i="1"/>
  <c r="S147" i="408"/>
  <c r="L113" i="1"/>
  <c r="AR155" i="408"/>
  <c r="Q134" i="408"/>
  <c r="M65" i="408"/>
  <c r="AW174" i="408"/>
  <c r="S176" i="1"/>
  <c r="Y133" i="408"/>
  <c r="P79" i="1"/>
  <c r="I143" i="1"/>
  <c r="AW4" i="408"/>
  <c r="N64" i="1"/>
  <c r="R34" i="1"/>
  <c r="C88" i="408"/>
  <c r="K28" i="1"/>
  <c r="P15" i="1"/>
  <c r="AA46" i="1"/>
  <c r="AU80" i="408"/>
  <c r="K141" i="408"/>
  <c r="S35" i="1"/>
  <c r="AN101" i="408"/>
  <c r="J112" i="1"/>
  <c r="AQ126" i="408"/>
  <c r="R103" i="408"/>
  <c r="J90" i="408"/>
  <c r="AW47" i="408"/>
  <c r="N44" i="408"/>
  <c r="Z154" i="408"/>
  <c r="AS25" i="408"/>
  <c r="M69" i="1"/>
  <c r="L17" i="408"/>
  <c r="AN80" i="408"/>
  <c r="AR56" i="408"/>
  <c r="K46" i="1"/>
  <c r="AE67" i="408"/>
  <c r="Y132" i="408"/>
  <c r="AB196" i="1"/>
  <c r="X122" i="408"/>
  <c r="N60" i="1"/>
  <c r="P164" i="1"/>
  <c r="S67" i="408"/>
  <c r="AA40" i="408"/>
  <c r="R61" i="408"/>
  <c r="R31" i="1"/>
  <c r="Y22" i="1"/>
  <c r="R190" i="1"/>
  <c r="AC105" i="408"/>
  <c r="Q174" i="1"/>
  <c r="Q64" i="1"/>
  <c r="AI85" i="408"/>
  <c r="P114" i="408"/>
  <c r="C175" i="408"/>
  <c r="U67" i="408"/>
  <c r="X175" i="1"/>
  <c r="AM154" i="408"/>
  <c r="M194" i="408"/>
  <c r="V33" i="408"/>
  <c r="AT28" i="408"/>
  <c r="X60" i="408"/>
  <c r="AF110" i="408"/>
  <c r="O154" i="408"/>
  <c r="Q59" i="408"/>
  <c r="H116" i="1"/>
  <c r="E57" i="408"/>
  <c r="AK49" i="408"/>
  <c r="M125" i="408"/>
  <c r="AN79" i="408"/>
  <c r="O130" i="408"/>
  <c r="Y158" i="1"/>
  <c r="K122" i="1"/>
  <c r="Y66" i="1"/>
  <c r="O42" i="1"/>
  <c r="X59" i="408"/>
  <c r="AO13" i="408"/>
  <c r="L140" i="1"/>
  <c r="Y25" i="408"/>
  <c r="AO128" i="408"/>
  <c r="M155" i="408"/>
  <c r="W8" i="1"/>
  <c r="AJ11" i="408"/>
  <c r="AM6" i="408"/>
  <c r="AS51" i="408"/>
  <c r="AC33" i="408"/>
  <c r="W8" i="408"/>
  <c r="AV144" i="408"/>
  <c r="AI76" i="408"/>
  <c r="H122" i="1"/>
  <c r="AH95" i="408"/>
  <c r="G86" i="408"/>
  <c r="Z22" i="408"/>
  <c r="L86" i="1"/>
  <c r="L69" i="408"/>
  <c r="W67" i="408"/>
  <c r="M45" i="408"/>
  <c r="AU99" i="408"/>
  <c r="V178" i="1"/>
  <c r="AJ76" i="408"/>
  <c r="M38" i="408"/>
  <c r="AB170" i="408"/>
  <c r="AW136" i="408"/>
  <c r="C11" i="408"/>
  <c r="AT50" i="408"/>
  <c r="Q121" i="408"/>
  <c r="AS18" i="408"/>
  <c r="U199" i="1"/>
  <c r="AO125" i="408"/>
  <c r="Y68" i="1"/>
  <c r="AD87" i="408"/>
  <c r="F59" i="408"/>
  <c r="H105" i="1"/>
  <c r="Q150" i="1"/>
  <c r="AB94" i="408"/>
  <c r="T186" i="1"/>
  <c r="V145" i="1"/>
  <c r="AT69" i="408"/>
  <c r="AD125" i="408"/>
  <c r="AU97" i="408"/>
  <c r="AK147" i="408"/>
  <c r="Q172" i="1"/>
  <c r="U136" i="408"/>
  <c r="B154" i="1"/>
  <c r="I26" i="408"/>
  <c r="AH48" i="408"/>
  <c r="AJ143" i="408"/>
  <c r="P129" i="1"/>
  <c r="O82" i="408"/>
  <c r="AK28" i="408"/>
  <c r="M129" i="1"/>
  <c r="AQ152" i="408"/>
  <c r="AS64" i="408"/>
  <c r="J6" i="1"/>
  <c r="Y45" i="1"/>
  <c r="B113" i="408"/>
  <c r="Y40" i="408"/>
  <c r="AJ149" i="408"/>
  <c r="AH17" i="408"/>
  <c r="U37" i="1"/>
  <c r="AF55" i="408"/>
  <c r="AU144" i="408"/>
  <c r="K128" i="408"/>
  <c r="AA182" i="1"/>
  <c r="AC107" i="408"/>
  <c r="F105" i="408"/>
  <c r="E16" i="408"/>
  <c r="Z177" i="1"/>
  <c r="AF116" i="408"/>
  <c r="AA31" i="408"/>
  <c r="H26" i="408"/>
  <c r="O3" i="408"/>
  <c r="I113" i="408"/>
  <c r="J152" i="408"/>
  <c r="AV79" i="408"/>
  <c r="Y187" i="1"/>
  <c r="R31" i="408"/>
  <c r="AK10" i="408"/>
  <c r="AV121" i="408"/>
  <c r="T39" i="1"/>
  <c r="AB84" i="408"/>
  <c r="Z6" i="1"/>
  <c r="P19" i="408"/>
  <c r="Z135" i="408"/>
  <c r="Q69" i="1"/>
  <c r="Y88" i="408"/>
  <c r="S33" i="1"/>
  <c r="G121" i="408"/>
  <c r="M75" i="408"/>
  <c r="J89" i="1"/>
  <c r="AP21" i="408"/>
  <c r="C127" i="408"/>
  <c r="AF58" i="408"/>
  <c r="E107" i="408"/>
  <c r="AR16" i="408"/>
  <c r="AP126" i="408"/>
  <c r="AA153" i="408"/>
  <c r="Z153" i="1"/>
  <c r="AV16" i="408"/>
  <c r="E191" i="408"/>
  <c r="M6" i="408"/>
  <c r="B94" i="408"/>
  <c r="L104" i="408"/>
  <c r="AS31" i="408"/>
  <c r="O91" i="1"/>
  <c r="AK127" i="408"/>
  <c r="K64" i="408"/>
  <c r="Q141" i="1"/>
  <c r="U118" i="1"/>
  <c r="AH124" i="408"/>
  <c r="T74" i="408"/>
  <c r="AI132" i="408"/>
  <c r="R149" i="1"/>
  <c r="AP45" i="408"/>
  <c r="J14" i="1"/>
  <c r="AB154" i="408"/>
  <c r="U21" i="408"/>
  <c r="AH49" i="408"/>
  <c r="T114" i="408"/>
  <c r="Y53" i="1"/>
  <c r="V141" i="408"/>
  <c r="AN153" i="408"/>
  <c r="Z98" i="408"/>
  <c r="V21" i="1"/>
  <c r="AD26" i="408"/>
  <c r="Y71" i="408"/>
  <c r="Y199" i="1"/>
  <c r="R150" i="408"/>
  <c r="O193" i="408"/>
  <c r="Y155" i="1"/>
  <c r="K14" i="1"/>
  <c r="AQ100" i="408"/>
  <c r="AB185" i="408"/>
  <c r="AV31" i="408"/>
  <c r="AA61" i="1"/>
  <c r="Y120" i="1"/>
  <c r="R15" i="408"/>
  <c r="AG4" i="408"/>
  <c r="O7" i="408"/>
  <c r="U63" i="1"/>
  <c r="D25" i="408"/>
  <c r="M45" i="1"/>
  <c r="E21" i="408"/>
  <c r="AC150" i="408"/>
  <c r="K148" i="408"/>
  <c r="AP157" i="408"/>
  <c r="J35" i="1"/>
  <c r="AQ137" i="408"/>
  <c r="W182" i="1"/>
  <c r="P176" i="1"/>
  <c r="B97" i="1"/>
  <c r="AF5" i="408"/>
  <c r="AN12" i="408"/>
  <c r="N52" i="408"/>
  <c r="N59" i="1"/>
  <c r="AV81" i="408"/>
  <c r="Z24" i="1"/>
  <c r="AB110" i="1"/>
  <c r="G113" i="408"/>
  <c r="L124" i="1"/>
  <c r="L176" i="1"/>
  <c r="X186" i="1"/>
  <c r="AL34" i="408"/>
  <c r="AM32" i="408"/>
  <c r="R142" i="408"/>
  <c r="AB54" i="1"/>
  <c r="AK126" i="408"/>
  <c r="P188" i="408"/>
  <c r="D98" i="408"/>
  <c r="AA51" i="408"/>
  <c r="S37" i="1"/>
  <c r="Z176" i="408"/>
  <c r="AP123" i="408"/>
  <c r="I180" i="1"/>
  <c r="E125" i="408"/>
  <c r="B82" i="408"/>
  <c r="W28" i="408"/>
  <c r="L112" i="408"/>
  <c r="AB39" i="408"/>
  <c r="AA101" i="408"/>
  <c r="B73" i="408"/>
  <c r="M52" i="1"/>
  <c r="AA102" i="1"/>
  <c r="U171" i="1"/>
  <c r="M102" i="408"/>
  <c r="Q185" i="1"/>
  <c r="O128" i="1"/>
  <c r="R90" i="1"/>
  <c r="AW113" i="408"/>
  <c r="P10" i="408"/>
  <c r="AC60" i="408"/>
  <c r="AD78" i="408"/>
  <c r="AL106" i="408"/>
  <c r="J10" i="1"/>
  <c r="AH12" i="408"/>
  <c r="P63" i="408"/>
  <c r="R164" i="1"/>
  <c r="AI169" i="408"/>
  <c r="AC147" i="408"/>
  <c r="X106" i="1"/>
  <c r="L8" i="408"/>
  <c r="Q29" i="408"/>
  <c r="AO130" i="408"/>
  <c r="AU90" i="408"/>
  <c r="L77" i="408"/>
  <c r="S58" i="1"/>
  <c r="M39" i="408"/>
  <c r="K16" i="408"/>
  <c r="AW150" i="408"/>
  <c r="J88" i="1"/>
  <c r="R113" i="1"/>
  <c r="AV71" i="408"/>
  <c r="AV46" i="408"/>
  <c r="O127" i="1"/>
  <c r="Z143" i="1"/>
  <c r="D149" i="408"/>
  <c r="W76" i="1"/>
  <c r="AN4" i="408"/>
  <c r="AN69" i="408"/>
  <c r="Y11" i="408"/>
  <c r="AR136" i="408"/>
  <c r="U201" i="1"/>
  <c r="O45" i="1"/>
  <c r="L190" i="1"/>
  <c r="Y27" i="408"/>
  <c r="AK149" i="408"/>
  <c r="M103" i="408"/>
  <c r="G116" i="408"/>
  <c r="F128" i="408"/>
  <c r="AO173" i="408"/>
  <c r="AM55" i="408"/>
  <c r="R115" i="408"/>
  <c r="AF14" i="408"/>
  <c r="AH46" i="408"/>
  <c r="AO54" i="408"/>
  <c r="N92" i="408"/>
  <c r="B136" i="408"/>
  <c r="R113" i="408"/>
  <c r="AT47" i="408"/>
  <c r="AG84" i="408"/>
  <c r="K34" i="1"/>
  <c r="K127" i="1"/>
  <c r="L86" i="408"/>
  <c r="AN161" i="408"/>
  <c r="L65" i="1"/>
  <c r="S142" i="1"/>
  <c r="Z75" i="408"/>
  <c r="Z19" i="408"/>
  <c r="K125" i="1"/>
  <c r="M188" i="408"/>
  <c r="AA127" i="1"/>
  <c r="U4" i="408"/>
  <c r="AL23" i="408"/>
  <c r="K184" i="1"/>
  <c r="O73" i="1"/>
  <c r="L173" i="1"/>
  <c r="D50" i="408"/>
  <c r="Z102" i="1"/>
  <c r="H143" i="408"/>
  <c r="T92" i="408"/>
  <c r="AJ113" i="408"/>
  <c r="Q51" i="1"/>
  <c r="R162" i="1"/>
  <c r="P139" i="408"/>
  <c r="AR22" i="408"/>
  <c r="H97" i="408"/>
  <c r="Q196" i="1"/>
  <c r="H65" i="408"/>
  <c r="S96" i="408"/>
  <c r="M92" i="1"/>
  <c r="AW39" i="408"/>
  <c r="AL11" i="408"/>
  <c r="AS13" i="408"/>
  <c r="O40" i="408"/>
  <c r="AD114" i="408"/>
  <c r="AO106" i="408"/>
  <c r="J25" i="408"/>
  <c r="N167" i="408"/>
  <c r="AB93" i="1"/>
  <c r="W93" i="1"/>
  <c r="AC110" i="408"/>
  <c r="AD190" i="408"/>
  <c r="G137" i="408"/>
  <c r="AF77" i="408"/>
  <c r="AV188" i="408"/>
  <c r="AM11" i="408"/>
  <c r="K165" i="1"/>
  <c r="AD106" i="408"/>
  <c r="I158" i="1"/>
  <c r="T72" i="408"/>
  <c r="L121" i="408"/>
  <c r="AS103" i="408"/>
  <c r="S157" i="408"/>
  <c r="L4" i="1"/>
  <c r="AD103" i="408"/>
  <c r="D107" i="408"/>
  <c r="V192" i="1"/>
  <c r="N192" i="1"/>
  <c r="T179" i="1"/>
  <c r="U158" i="408"/>
  <c r="U123" i="408"/>
  <c r="Y120" i="408"/>
  <c r="L140" i="408"/>
  <c r="Y165" i="1"/>
  <c r="AF36" i="408"/>
  <c r="AU25" i="408"/>
  <c r="K76" i="1"/>
  <c r="D76" i="408"/>
  <c r="F149" i="408"/>
  <c r="AB63" i="408"/>
  <c r="AF113" i="408"/>
  <c r="AV125" i="408"/>
  <c r="E45" i="408"/>
  <c r="AJ18" i="408"/>
  <c r="M8" i="408"/>
  <c r="AA129" i="408"/>
  <c r="G36" i="408"/>
  <c r="AB6" i="1"/>
  <c r="D113" i="408"/>
  <c r="U132" i="408"/>
  <c r="AO3" i="408"/>
  <c r="F111" i="408"/>
  <c r="I186" i="408"/>
  <c r="AS105" i="408"/>
  <c r="AQ166" i="408"/>
  <c r="N26" i="1"/>
  <c r="AM60" i="408"/>
  <c r="Y25" i="1"/>
  <c r="F34" i="408"/>
  <c r="M12" i="1"/>
  <c r="Q87" i="408"/>
  <c r="AJ39" i="408"/>
  <c r="X39" i="1"/>
  <c r="L76" i="408"/>
  <c r="D133" i="408"/>
  <c r="V10" i="1"/>
  <c r="U70" i="408"/>
  <c r="D14" i="408"/>
  <c r="AA101" i="1"/>
  <c r="P195" i="408"/>
  <c r="B21" i="1"/>
  <c r="Y89" i="408"/>
  <c r="P157" i="1"/>
  <c r="K150" i="408"/>
  <c r="AG42" i="408"/>
  <c r="AD2" i="408"/>
  <c r="AA8" i="1"/>
  <c r="U153" i="408"/>
  <c r="W149" i="1"/>
  <c r="E24" i="408"/>
  <c r="Y128" i="1"/>
  <c r="B95" i="1"/>
  <c r="C157" i="408"/>
  <c r="AB37" i="1"/>
  <c r="K142" i="1"/>
  <c r="AI103" i="408"/>
  <c r="AS174" i="408"/>
  <c r="L126" i="408"/>
  <c r="Z2" i="1"/>
  <c r="Z73" i="408"/>
  <c r="AV17" i="408"/>
  <c r="AK48" i="408"/>
  <c r="W11" i="408"/>
  <c r="AR104" i="408"/>
  <c r="C71" i="408"/>
  <c r="V18" i="1"/>
  <c r="H31" i="408"/>
  <c r="M4" i="1"/>
  <c r="N140" i="408"/>
  <c r="N81" i="408"/>
  <c r="AM48" i="408"/>
  <c r="H154" i="1"/>
  <c r="AH172" i="408"/>
  <c r="R96" i="1"/>
  <c r="V90" i="408"/>
  <c r="AK110" i="408"/>
  <c r="W151" i="1"/>
  <c r="I51" i="1"/>
  <c r="E124" i="408"/>
  <c r="H21" i="408"/>
  <c r="U26" i="408"/>
  <c r="Q27" i="1"/>
  <c r="AQ112" i="408"/>
  <c r="J70" i="1"/>
  <c r="K95" i="408"/>
  <c r="AU159" i="408"/>
  <c r="L151" i="408"/>
  <c r="O112" i="1"/>
  <c r="O105" i="1"/>
  <c r="E36" i="408"/>
  <c r="AI73" i="408"/>
  <c r="K73" i="1"/>
  <c r="AW8" i="408"/>
  <c r="AG111" i="408"/>
  <c r="O138" i="408"/>
  <c r="AK140" i="408"/>
  <c r="T150" i="1"/>
  <c r="AW153" i="408"/>
  <c r="X55" i="408"/>
  <c r="AT88" i="408"/>
  <c r="AC126" i="408"/>
  <c r="J106" i="408"/>
  <c r="J167" i="1"/>
  <c r="N43" i="1"/>
  <c r="AS72" i="408"/>
  <c r="H151" i="1"/>
  <c r="AO123" i="408"/>
  <c r="AI88" i="408"/>
  <c r="G89" i="408"/>
  <c r="AV13" i="408"/>
  <c r="AE9" i="408"/>
  <c r="K40" i="408"/>
  <c r="AA23" i="1"/>
  <c r="B169" i="408"/>
  <c r="M80" i="408"/>
  <c r="V168" i="1"/>
  <c r="N48" i="1"/>
  <c r="AU115" i="408"/>
  <c r="L80" i="408"/>
  <c r="X19" i="1"/>
  <c r="I34" i="408"/>
  <c r="G105" i="408"/>
  <c r="AB2" i="1"/>
  <c r="N37" i="1"/>
  <c r="T19" i="1"/>
  <c r="AU119" i="408"/>
  <c r="L126" i="1"/>
  <c r="AQ28" i="408"/>
  <c r="AD45" i="408"/>
  <c r="AB150" i="1"/>
  <c r="P69" i="408"/>
  <c r="Q180" i="1"/>
  <c r="S199" i="1"/>
  <c r="Z56" i="1"/>
  <c r="V36" i="408"/>
  <c r="P22" i="408"/>
  <c r="AU194" i="408"/>
  <c r="P146" i="408"/>
  <c r="N196" i="408"/>
  <c r="H42" i="1"/>
  <c r="AN45" i="408"/>
  <c r="AW74" i="408"/>
  <c r="AJ121" i="408"/>
  <c r="AF172" i="408"/>
  <c r="X89" i="408"/>
  <c r="P133" i="1"/>
  <c r="AK179" i="408"/>
  <c r="N142" i="408"/>
  <c r="B143" i="408"/>
  <c r="R177" i="1"/>
  <c r="AR95" i="408"/>
  <c r="B7" i="1"/>
  <c r="AS12" i="408"/>
  <c r="U66" i="408"/>
  <c r="D75" i="408"/>
  <c r="E89" i="408"/>
  <c r="L40" i="1"/>
  <c r="V81" i="1"/>
  <c r="O196" i="1"/>
  <c r="G120" i="408"/>
  <c r="K174" i="408"/>
  <c r="AQ23" i="408"/>
  <c r="AP35" i="408"/>
  <c r="P83" i="1"/>
  <c r="B14" i="1"/>
  <c r="AF90" i="408"/>
  <c r="Y32" i="408"/>
  <c r="S172" i="408"/>
  <c r="AF111" i="408"/>
  <c r="S26" i="1"/>
  <c r="U72" i="1"/>
  <c r="AO105" i="408"/>
  <c r="H68" i="408"/>
  <c r="I91" i="1"/>
  <c r="AO36" i="408"/>
  <c r="W158" i="1"/>
  <c r="I61" i="1"/>
  <c r="Q37" i="1"/>
  <c r="AH103" i="408"/>
  <c r="X153" i="1"/>
  <c r="S90" i="408"/>
  <c r="AF99" i="408"/>
  <c r="I122" i="408"/>
  <c r="AW84" i="408"/>
  <c r="G38" i="408"/>
  <c r="G19" i="408"/>
  <c r="J44" i="1"/>
  <c r="O168" i="1"/>
  <c r="AV65" i="408"/>
  <c r="I42" i="408"/>
  <c r="AP124" i="408"/>
  <c r="O62" i="1"/>
  <c r="W34" i="408"/>
  <c r="K59" i="1"/>
  <c r="AK50" i="408"/>
  <c r="H170" i="1"/>
  <c r="AM34" i="408"/>
  <c r="W71" i="408"/>
  <c r="AN155" i="408"/>
  <c r="J182" i="1"/>
  <c r="W153" i="408"/>
  <c r="P51" i="408"/>
  <c r="AT154" i="408"/>
  <c r="P162" i="408"/>
  <c r="Z115" i="1"/>
  <c r="O12" i="1"/>
  <c r="E115" i="408"/>
  <c r="AS17" i="408"/>
  <c r="U9" i="408"/>
  <c r="E12" i="408"/>
  <c r="S20" i="408"/>
  <c r="I108" i="1"/>
  <c r="B25" i="408"/>
  <c r="M36" i="1"/>
  <c r="G174" i="408"/>
  <c r="D135" i="408"/>
  <c r="AS107" i="408"/>
  <c r="H83" i="1"/>
  <c r="L3" i="1"/>
  <c r="L30" i="1"/>
  <c r="Q93" i="1"/>
  <c r="Z54" i="408"/>
  <c r="AB136" i="408"/>
  <c r="V151" i="408"/>
  <c r="H60" i="1"/>
  <c r="T6" i="1"/>
  <c r="X36" i="408"/>
  <c r="O65" i="408"/>
  <c r="T195" i="1"/>
  <c r="O97" i="408"/>
  <c r="AH185" i="408"/>
  <c r="O72" i="408"/>
  <c r="W176" i="1"/>
  <c r="X65" i="408"/>
  <c r="AB164" i="408"/>
  <c r="O104" i="408"/>
  <c r="S133" i="408"/>
  <c r="B104" i="1"/>
  <c r="AU174" i="408"/>
  <c r="X142" i="1"/>
  <c r="H25" i="408"/>
  <c r="I37" i="1"/>
  <c r="H119" i="408"/>
  <c r="K169" i="408"/>
  <c r="Q80" i="408"/>
  <c r="S105" i="1"/>
  <c r="X159" i="408"/>
  <c r="K201" i="1"/>
  <c r="AV43" i="408"/>
  <c r="X115" i="1"/>
  <c r="O34" i="408"/>
  <c r="T3" i="1"/>
  <c r="O155" i="1"/>
  <c r="N33" i="1"/>
  <c r="D95" i="408"/>
  <c r="AU157" i="408"/>
  <c r="AA139" i="408"/>
  <c r="I118" i="1"/>
  <c r="Q15" i="1"/>
  <c r="AU42" i="408"/>
  <c r="M102" i="1"/>
  <c r="B191" i="1"/>
  <c r="AK94" i="408"/>
  <c r="B195" i="1"/>
  <c r="C156" i="408"/>
  <c r="AU41" i="408"/>
  <c r="L60" i="408"/>
  <c r="AA35" i="408"/>
  <c r="K96" i="408"/>
  <c r="O115" i="408"/>
  <c r="L38" i="1"/>
  <c r="U162" i="1"/>
  <c r="AJ41" i="408"/>
  <c r="R181" i="1"/>
  <c r="K37" i="1"/>
  <c r="L52" i="408"/>
  <c r="E151" i="408"/>
  <c r="P34" i="1"/>
  <c r="AH47" i="408"/>
  <c r="AF180" i="408"/>
  <c r="F8" i="408"/>
  <c r="AE163" i="408"/>
  <c r="AW89" i="408"/>
  <c r="B102" i="408"/>
  <c r="Q98" i="408"/>
  <c r="J66" i="1"/>
  <c r="AQ54" i="408"/>
  <c r="B52" i="408"/>
  <c r="S55" i="1"/>
  <c r="R143" i="408"/>
  <c r="S40" i="1"/>
  <c r="AW56" i="408"/>
  <c r="M156" i="408"/>
  <c r="J65" i="408"/>
  <c r="P29" i="408"/>
  <c r="N124" i="408"/>
  <c r="AB13" i="1"/>
  <c r="D165" i="408"/>
  <c r="V105" i="1"/>
  <c r="AT147" i="408"/>
  <c r="AE83" i="408"/>
  <c r="AB112" i="1"/>
  <c r="AV20" i="408"/>
  <c r="AB155" i="408"/>
  <c r="AR6" i="408"/>
  <c r="V143" i="408"/>
  <c r="Z112" i="1"/>
  <c r="AM134" i="408"/>
  <c r="P10" i="1"/>
  <c r="R200" i="1"/>
  <c r="J86" i="408"/>
  <c r="D127" i="408"/>
  <c r="T167" i="1"/>
  <c r="O48" i="408"/>
  <c r="V26" i="1"/>
  <c r="W92" i="408"/>
  <c r="I132" i="408"/>
  <c r="J169" i="1"/>
  <c r="AH56" i="408"/>
  <c r="AB119" i="1"/>
  <c r="AG122" i="408"/>
  <c r="W69" i="408"/>
  <c r="AQ69" i="408"/>
  <c r="AA38" i="1"/>
  <c r="H74" i="408"/>
  <c r="AF148" i="408"/>
  <c r="AO30" i="408"/>
  <c r="AM117" i="408"/>
  <c r="Q26" i="1"/>
  <c r="O23" i="408"/>
  <c r="R149" i="408"/>
  <c r="M76" i="408"/>
  <c r="B126" i="408"/>
  <c r="V7" i="1"/>
  <c r="AF65" i="408"/>
  <c r="R170" i="1"/>
  <c r="H187" i="1"/>
  <c r="O8" i="408"/>
  <c r="AA141" i="1"/>
  <c r="AF6" i="408"/>
  <c r="L19" i="408"/>
  <c r="V21" i="408"/>
  <c r="T140" i="408"/>
  <c r="H27" i="408"/>
  <c r="AE16" i="408"/>
  <c r="AH120" i="408"/>
  <c r="I98" i="1"/>
  <c r="P91" i="1"/>
  <c r="X28" i="408"/>
  <c r="AE90" i="408"/>
  <c r="T71" i="1"/>
  <c r="H138" i="408"/>
  <c r="M22" i="1"/>
  <c r="L101" i="408"/>
  <c r="I93" i="408"/>
  <c r="AS45" i="408"/>
  <c r="AQ135" i="408"/>
  <c r="AB126" i="408"/>
  <c r="AE49" i="408"/>
  <c r="S33" i="408"/>
  <c r="AP39" i="408"/>
  <c r="AR153" i="408"/>
  <c r="AH78" i="408"/>
  <c r="V13" i="1"/>
  <c r="L109" i="1"/>
  <c r="AA32" i="408"/>
  <c r="AB119" i="408"/>
  <c r="AM67" i="408"/>
  <c r="AF34" i="408"/>
  <c r="D134" i="408"/>
  <c r="I7" i="408"/>
  <c r="F96" i="408"/>
  <c r="B69" i="1"/>
  <c r="AO96" i="408"/>
  <c r="AW161" i="408"/>
  <c r="AC171" i="408"/>
  <c r="AM30" i="408"/>
  <c r="AO5" i="408"/>
  <c r="P148" i="1"/>
  <c r="R163" i="1"/>
  <c r="X100" i="1"/>
  <c r="W45" i="408"/>
  <c r="AA92" i="408"/>
  <c r="AL158" i="408"/>
  <c r="Q176" i="1"/>
  <c r="O103" i="408"/>
  <c r="AF125" i="408"/>
  <c r="P118" i="408"/>
  <c r="AK46" i="408"/>
  <c r="K190" i="1"/>
  <c r="X105" i="408"/>
  <c r="R20" i="1"/>
  <c r="P25" i="408"/>
  <c r="K137" i="408"/>
  <c r="I137" i="408"/>
  <c r="Y116" i="1"/>
  <c r="O69" i="408"/>
  <c r="AN34" i="408"/>
  <c r="V58" i="408"/>
  <c r="AQ162" i="408"/>
  <c r="AN38" i="408"/>
  <c r="T13" i="1"/>
  <c r="Q164" i="1"/>
  <c r="U43" i="1"/>
  <c r="S143" i="408"/>
  <c r="AP65" i="408"/>
  <c r="AB53" i="408"/>
  <c r="Z68" i="1"/>
  <c r="K52" i="1"/>
  <c r="AS115" i="408"/>
  <c r="W157" i="1"/>
  <c r="D16" i="408"/>
  <c r="S72" i="1"/>
  <c r="Y35" i="408"/>
  <c r="O181" i="408"/>
  <c r="W68" i="408"/>
  <c r="X187" i="1"/>
  <c r="Z29" i="408"/>
  <c r="G12" i="408"/>
  <c r="Z133" i="408"/>
  <c r="H65" i="1"/>
  <c r="AG139" i="408"/>
  <c r="AU140" i="408"/>
  <c r="T22" i="1"/>
  <c r="Q115" i="1"/>
  <c r="H127" i="408"/>
  <c r="S14" i="1"/>
  <c r="T28" i="408"/>
  <c r="AT45" i="408"/>
  <c r="H175" i="1"/>
  <c r="N15" i="408"/>
  <c r="W63" i="1"/>
  <c r="F78" i="408"/>
  <c r="M90" i="1"/>
  <c r="J83" i="408"/>
  <c r="I45" i="1"/>
  <c r="AA72" i="408"/>
  <c r="AA81" i="408"/>
  <c r="K14" i="408"/>
  <c r="B114" i="1"/>
  <c r="AB89" i="408"/>
  <c r="U62" i="408"/>
  <c r="AP146" i="408"/>
  <c r="X132" i="408"/>
  <c r="AQ182" i="408"/>
  <c r="H51" i="408"/>
  <c r="I151" i="408"/>
  <c r="AI9" i="408"/>
  <c r="N32" i="408"/>
  <c r="R91" i="408"/>
  <c r="AR180" i="408"/>
  <c r="H108" i="1"/>
  <c r="X61" i="1"/>
  <c r="AM4" i="408"/>
  <c r="AB17" i="408"/>
  <c r="S53" i="1"/>
  <c r="J108" i="408"/>
  <c r="AR8" i="408"/>
  <c r="G55" i="408"/>
  <c r="AS61" i="408"/>
  <c r="AN50" i="408"/>
  <c r="AC175" i="408"/>
  <c r="AU94" i="408"/>
  <c r="J66" i="408"/>
  <c r="AN24" i="408"/>
  <c r="X193" i="1"/>
  <c r="AL10" i="408"/>
  <c r="AO65" i="408"/>
  <c r="T138" i="408"/>
  <c r="AN49" i="408"/>
  <c r="B174" i="1"/>
  <c r="AG121" i="408"/>
  <c r="U5" i="408"/>
  <c r="P121" i="1"/>
  <c r="H63" i="1"/>
  <c r="AU22" i="408"/>
  <c r="I32" i="1"/>
  <c r="AA78" i="1"/>
  <c r="AA36" i="408"/>
  <c r="AA22" i="1"/>
  <c r="AV149" i="408"/>
  <c r="R116" i="408"/>
  <c r="AK6" i="408"/>
  <c r="U135" i="408"/>
  <c r="Q109" i="408"/>
  <c r="P182" i="408"/>
  <c r="T7" i="408"/>
  <c r="U119" i="408"/>
  <c r="J196" i="1"/>
  <c r="O44" i="1"/>
  <c r="V48" i="1"/>
  <c r="AI157" i="408"/>
  <c r="Y28" i="408"/>
  <c r="AA96" i="408"/>
  <c r="AW111" i="408"/>
  <c r="AF118" i="408"/>
  <c r="T153" i="408"/>
  <c r="Y176" i="1"/>
  <c r="P141" i="408"/>
  <c r="J179" i="1"/>
  <c r="Z24" i="408"/>
  <c r="AH54" i="408"/>
  <c r="AN76" i="408"/>
  <c r="B155" i="408"/>
  <c r="J126" i="408"/>
  <c r="H182" i="1"/>
  <c r="F134" i="408"/>
  <c r="K60" i="1"/>
  <c r="B153" i="408"/>
  <c r="H133" i="408"/>
  <c r="AK107" i="408"/>
  <c r="C50" i="408"/>
  <c r="AD166" i="408"/>
  <c r="H142" i="1"/>
  <c r="Q179" i="1"/>
  <c r="AV37" i="408"/>
  <c r="K132" i="408"/>
  <c r="AD61" i="408"/>
  <c r="Y89" i="1"/>
  <c r="U60" i="408"/>
  <c r="H84" i="1"/>
  <c r="AC122" i="408"/>
  <c r="AW65" i="408"/>
  <c r="G104" i="408"/>
  <c r="O134" i="408"/>
  <c r="AA21" i="408"/>
  <c r="AD162" i="408"/>
  <c r="U159" i="1"/>
  <c r="I39" i="408"/>
  <c r="W184" i="1"/>
  <c r="E105" i="408"/>
  <c r="B22" i="408"/>
  <c r="N112" i="408"/>
  <c r="P94" i="1"/>
  <c r="G103" i="408"/>
  <c r="P61" i="1"/>
  <c r="T178" i="1"/>
  <c r="W115" i="408"/>
  <c r="H39" i="408"/>
  <c r="L80" i="1"/>
  <c r="P51" i="1"/>
  <c r="U156" i="1"/>
  <c r="I65" i="1"/>
  <c r="N28" i="1"/>
  <c r="F135" i="408"/>
  <c r="AG88" i="408"/>
  <c r="P85" i="408"/>
  <c r="L148" i="408"/>
  <c r="L55" i="1"/>
  <c r="AR142" i="408"/>
  <c r="AK51" i="408"/>
  <c r="AL44" i="408"/>
  <c r="R28" i="1"/>
  <c r="H125" i="408"/>
  <c r="H132" i="1"/>
  <c r="AB161" i="1"/>
  <c r="AD18" i="408"/>
  <c r="T145" i="408"/>
  <c r="AH45" i="408"/>
  <c r="K26" i="408"/>
  <c r="Q103" i="408"/>
  <c r="O9" i="408"/>
  <c r="AA54" i="1"/>
  <c r="AW185" i="408"/>
  <c r="AK82" i="408"/>
  <c r="Y38" i="1"/>
  <c r="E18" i="408"/>
  <c r="D61" i="408"/>
  <c r="AD140" i="408"/>
  <c r="B117" i="1"/>
  <c r="AS71" i="408"/>
  <c r="AB156" i="408"/>
  <c r="W30" i="408"/>
  <c r="M131" i="1"/>
  <c r="Y201" i="1"/>
  <c r="F4" i="408"/>
  <c r="Y96" i="408"/>
  <c r="Y63" i="408"/>
  <c r="M101" i="1"/>
  <c r="H115" i="408"/>
  <c r="W131" i="408"/>
  <c r="N93" i="408"/>
  <c r="AJ16" i="408"/>
  <c r="AD10" i="408"/>
  <c r="M115" i="1"/>
  <c r="E120" i="408"/>
  <c r="U152" i="1"/>
  <c r="V46" i="408"/>
  <c r="AI59" i="408"/>
  <c r="AA60" i="408"/>
  <c r="O197" i="1"/>
  <c r="Q113" i="1"/>
  <c r="AJ104" i="408"/>
  <c r="O12" i="408"/>
  <c r="AM50" i="408"/>
  <c r="P33" i="1"/>
  <c r="AC25" i="408"/>
  <c r="M8" i="1"/>
  <c r="AD136" i="408"/>
  <c r="Q157" i="408"/>
  <c r="AB120" i="408"/>
  <c r="AF119" i="408"/>
  <c r="B103" i="408"/>
  <c r="Q46" i="408"/>
  <c r="B134" i="408"/>
  <c r="K155" i="408"/>
  <c r="AJ46" i="408"/>
  <c r="R73" i="1"/>
  <c r="H115" i="1"/>
  <c r="N158" i="408"/>
  <c r="AJ134" i="408"/>
  <c r="AD165" i="408"/>
  <c r="H30" i="1"/>
  <c r="L82" i="408"/>
  <c r="J161" i="408"/>
  <c r="I35" i="1"/>
  <c r="P8" i="1"/>
  <c r="AA54" i="408"/>
  <c r="M172" i="408"/>
  <c r="N2" i="1"/>
  <c r="AA69" i="1"/>
  <c r="Y26" i="1"/>
  <c r="N54" i="1"/>
  <c r="AT143" i="408"/>
  <c r="AA43" i="1"/>
  <c r="Y60" i="1"/>
  <c r="B132" i="1"/>
  <c r="S187" i="1"/>
  <c r="V122" i="408"/>
  <c r="Z106" i="1"/>
  <c r="F138" i="408"/>
  <c r="J5" i="1"/>
  <c r="F145" i="408"/>
  <c r="N78" i="1"/>
  <c r="B93" i="408"/>
  <c r="AD151" i="408"/>
  <c r="AN111" i="408"/>
  <c r="AE109" i="408"/>
  <c r="AV182" i="408"/>
  <c r="Y6" i="408"/>
  <c r="R37" i="1"/>
  <c r="C76" i="408"/>
  <c r="N92" i="1"/>
  <c r="AI89" i="408"/>
  <c r="AU36" i="408"/>
  <c r="O145" i="408"/>
  <c r="D117" i="408"/>
  <c r="E47" i="408"/>
  <c r="L98" i="408"/>
  <c r="AB147" i="1"/>
  <c r="AE117" i="408"/>
  <c r="E60" i="408"/>
  <c r="AA124" i="1"/>
  <c r="M84" i="408"/>
  <c r="G130" i="408"/>
  <c r="R167" i="408"/>
  <c r="O184" i="408"/>
  <c r="AP141" i="408"/>
  <c r="AM19" i="408"/>
  <c r="K86" i="1"/>
  <c r="AI100" i="408"/>
  <c r="J9" i="1"/>
  <c r="N121" i="408"/>
  <c r="O107" i="1"/>
  <c r="AM158" i="408"/>
  <c r="AR19" i="408"/>
  <c r="P173" i="1"/>
  <c r="K95" i="1"/>
  <c r="Q72" i="1"/>
  <c r="AC39" i="408"/>
  <c r="AA4" i="408"/>
  <c r="C18" i="408"/>
  <c r="Y73" i="408"/>
  <c r="AA71" i="408"/>
  <c r="H18" i="408"/>
  <c r="AQ192" i="408"/>
  <c r="V100" i="1"/>
  <c r="AC109" i="408"/>
  <c r="G21" i="408"/>
  <c r="O83" i="408"/>
  <c r="AG80" i="408"/>
  <c r="C38" i="408"/>
  <c r="V15" i="408"/>
  <c r="AG118" i="408"/>
  <c r="T30" i="408"/>
  <c r="J131" i="1"/>
  <c r="K158" i="1"/>
  <c r="AT67" i="408"/>
  <c r="AB175" i="408"/>
  <c r="S42" i="1"/>
  <c r="AO182" i="408"/>
  <c r="L63" i="408"/>
  <c r="AW146" i="408"/>
  <c r="O64" i="1"/>
  <c r="T196" i="1"/>
  <c r="B111" i="408"/>
  <c r="O5" i="408"/>
  <c r="K9" i="1"/>
  <c r="AW60" i="408"/>
  <c r="O60" i="1"/>
  <c r="K45" i="1"/>
  <c r="B83" i="1"/>
  <c r="I37" i="408"/>
  <c r="I153" i="408"/>
  <c r="E144" i="408"/>
  <c r="Z85" i="1"/>
  <c r="X164" i="1"/>
  <c r="X132" i="1"/>
  <c r="K79" i="1"/>
  <c r="AB104" i="1"/>
  <c r="O25" i="408"/>
  <c r="AA121" i="1"/>
  <c r="AL95" i="408"/>
  <c r="Y151" i="1"/>
  <c r="U106" i="1"/>
  <c r="Y87" i="1"/>
  <c r="AB25" i="1"/>
  <c r="AP95" i="408"/>
  <c r="F75" i="408"/>
  <c r="M2" i="408"/>
  <c r="S55" i="408"/>
  <c r="J183" i="1"/>
  <c r="X161" i="408"/>
  <c r="AW158" i="408"/>
  <c r="P122" i="408"/>
  <c r="AG49" i="408"/>
  <c r="AS135" i="408"/>
  <c r="AH146" i="408"/>
  <c r="AI5" i="408"/>
  <c r="X77" i="1"/>
  <c r="AJ87" i="408"/>
  <c r="U10" i="408"/>
  <c r="G57" i="408"/>
  <c r="B57" i="1"/>
  <c r="V104" i="408"/>
  <c r="AN151" i="408"/>
  <c r="Q104" i="1"/>
  <c r="AG153" i="408"/>
  <c r="AT95" i="408"/>
  <c r="AC40" i="408"/>
  <c r="AA154" i="408"/>
  <c r="V53" i="408"/>
  <c r="Y176" i="408"/>
  <c r="AH88" i="408"/>
  <c r="AL54" i="408"/>
  <c r="G24" i="408"/>
  <c r="AD92" i="408"/>
  <c r="B133" i="1"/>
  <c r="T121" i="408"/>
  <c r="AS10" i="408"/>
  <c r="AG93" i="408"/>
  <c r="AO135" i="408"/>
  <c r="J20" i="1"/>
  <c r="AQ74" i="408"/>
  <c r="W61" i="1"/>
  <c r="Y124" i="408"/>
  <c r="AS81" i="408"/>
  <c r="S155" i="1"/>
  <c r="AB110" i="408"/>
  <c r="C81" i="408"/>
  <c r="Q79" i="408"/>
  <c r="I94" i="1"/>
  <c r="C39" i="408"/>
  <c r="L179" i="1"/>
  <c r="I41" i="408"/>
  <c r="U63" i="408"/>
  <c r="I79" i="1"/>
  <c r="AH33" i="408"/>
  <c r="AB23" i="1"/>
  <c r="AE60" i="408"/>
  <c r="M3" i="408"/>
  <c r="T142" i="408"/>
  <c r="Y109" i="408"/>
  <c r="AI66" i="408"/>
  <c r="N61" i="408"/>
  <c r="AU147" i="408"/>
  <c r="Y14" i="408"/>
  <c r="Y174" i="1"/>
  <c r="J19" i="1"/>
  <c r="AB103" i="408"/>
  <c r="K161" i="408"/>
  <c r="X68" i="408"/>
  <c r="AE56" i="408"/>
  <c r="P42" i="408"/>
  <c r="I23" i="1"/>
  <c r="Y118" i="408"/>
  <c r="K11" i="408"/>
  <c r="P45" i="408"/>
  <c r="Q124" i="1"/>
  <c r="K35" i="1"/>
  <c r="I162" i="408"/>
  <c r="AT68" i="408"/>
  <c r="AS149" i="408"/>
  <c r="S74" i="408"/>
  <c r="AQ148" i="408"/>
  <c r="R11" i="1"/>
  <c r="J58" i="408"/>
  <c r="R182" i="1"/>
  <c r="AB125" i="408"/>
  <c r="S167" i="1"/>
  <c r="AI195" i="408"/>
  <c r="C158" i="408"/>
  <c r="O7" i="1"/>
  <c r="AQ91" i="408"/>
  <c r="Y81" i="1"/>
  <c r="H95" i="408"/>
  <c r="AE63" i="408"/>
  <c r="Q130" i="1"/>
  <c r="AQ139" i="408"/>
  <c r="AO188" i="408"/>
  <c r="M99" i="1"/>
  <c r="G72" i="408"/>
  <c r="AF9" i="408"/>
  <c r="AA147" i="1"/>
  <c r="L199" i="1"/>
  <c r="O153" i="1"/>
  <c r="W122" i="1"/>
  <c r="R4" i="1"/>
  <c r="I180" i="408"/>
  <c r="AB123" i="1"/>
  <c r="Z67" i="1"/>
  <c r="W56" i="1"/>
  <c r="M86" i="408"/>
  <c r="R18" i="408"/>
  <c r="X91" i="1"/>
  <c r="Q24" i="408"/>
  <c r="Q85" i="408"/>
  <c r="AM118" i="408"/>
  <c r="F169" i="408"/>
  <c r="AA149" i="1"/>
  <c r="J180" i="1"/>
  <c r="X83" i="408"/>
  <c r="X113" i="408"/>
  <c r="E154" i="408"/>
  <c r="O102" i="1"/>
  <c r="L159" i="408"/>
  <c r="P30" i="1"/>
  <c r="AM135" i="408"/>
  <c r="L81" i="1"/>
  <c r="AW182" i="408"/>
  <c r="R201" i="1"/>
  <c r="B85" i="408"/>
  <c r="L41" i="1"/>
  <c r="H9" i="1"/>
  <c r="S195" i="1"/>
  <c r="AL27" i="408"/>
  <c r="S100" i="408"/>
  <c r="AT155" i="408"/>
  <c r="D136" i="408"/>
  <c r="AL141" i="408"/>
  <c r="O125" i="1"/>
  <c r="S156" i="408"/>
  <c r="F53" i="408"/>
  <c r="U41" i="1"/>
  <c r="AE47" i="408"/>
  <c r="AN105" i="408"/>
  <c r="Z59" i="408"/>
  <c r="AJ4" i="408"/>
  <c r="I171" i="1"/>
  <c r="C12" i="408"/>
  <c r="H43" i="408"/>
  <c r="O38" i="1"/>
  <c r="AA73" i="408"/>
  <c r="Q173" i="408"/>
  <c r="B157" i="408"/>
  <c r="AF63" i="408"/>
  <c r="W134" i="408"/>
  <c r="K187" i="1"/>
  <c r="X123" i="408"/>
  <c r="AW17" i="408"/>
  <c r="Q184" i="1"/>
  <c r="F79" i="408"/>
  <c r="AK142" i="408"/>
  <c r="AW99" i="408"/>
  <c r="W104" i="408"/>
  <c r="V41" i="408"/>
  <c r="Z56" i="408"/>
  <c r="M103" i="1"/>
  <c r="T3" i="408"/>
  <c r="AC176" i="408"/>
  <c r="Z35" i="1"/>
  <c r="L10" i="408"/>
  <c r="O169" i="1"/>
  <c r="N189" i="1"/>
  <c r="V132" i="1"/>
  <c r="M15" i="1"/>
  <c r="M35" i="408"/>
  <c r="J4" i="1"/>
  <c r="AA48" i="1"/>
  <c r="T174" i="1"/>
  <c r="AA200" i="1"/>
  <c r="L91" i="1"/>
  <c r="V195" i="1"/>
  <c r="AA126" i="1"/>
  <c r="AO153" i="408"/>
  <c r="F116" i="408"/>
  <c r="P121" i="408"/>
  <c r="N51" i="1"/>
  <c r="AC52" i="408"/>
  <c r="T159" i="1"/>
  <c r="AG44" i="408"/>
  <c r="P58" i="408"/>
  <c r="U35" i="1"/>
  <c r="X93" i="408"/>
  <c r="M79" i="1"/>
  <c r="W169" i="1"/>
  <c r="AV111" i="408"/>
  <c r="U149" i="1"/>
  <c r="AB122" i="408"/>
  <c r="S81" i="408"/>
  <c r="S188" i="1"/>
  <c r="N20" i="408"/>
  <c r="P65" i="408"/>
  <c r="Y96" i="1"/>
  <c r="X41" i="408"/>
  <c r="AE7" i="408"/>
  <c r="U36" i="1"/>
  <c r="O110" i="1"/>
  <c r="AL28" i="408"/>
  <c r="AB88" i="408"/>
  <c r="R115" i="1"/>
  <c r="AD81" i="408"/>
  <c r="AP122" i="408"/>
  <c r="R93" i="1"/>
  <c r="T145" i="1"/>
  <c r="H154" i="408"/>
  <c r="K165" i="408"/>
  <c r="AE48" i="408"/>
  <c r="AQ73" i="408"/>
  <c r="AA136" i="408"/>
  <c r="AE96" i="408"/>
  <c r="Z22" i="1"/>
  <c r="D40" i="408"/>
  <c r="I9" i="408"/>
  <c r="AP94" i="408"/>
  <c r="AR12" i="408"/>
  <c r="N152" i="408"/>
  <c r="F76" i="408"/>
  <c r="F58" i="408"/>
  <c r="S87" i="408"/>
  <c r="X166" i="1"/>
  <c r="V151" i="1"/>
  <c r="AE151" i="408"/>
  <c r="J130" i="1"/>
  <c r="N24" i="408"/>
  <c r="S85" i="1"/>
  <c r="T42" i="408"/>
  <c r="AB140" i="1"/>
  <c r="E102" i="408"/>
  <c r="AG34" i="408"/>
  <c r="AV38" i="408"/>
  <c r="AP73" i="408"/>
  <c r="E112" i="408"/>
  <c r="AB149" i="408"/>
  <c r="S59" i="1"/>
  <c r="AK181" i="408"/>
  <c r="Z71" i="408"/>
  <c r="O125" i="408"/>
  <c r="AQ157" i="408"/>
  <c r="S67" i="1"/>
  <c r="T95" i="1"/>
  <c r="E104" i="408"/>
  <c r="B27" i="408"/>
  <c r="AN109" i="408"/>
  <c r="AR35" i="408"/>
  <c r="W82" i="1"/>
  <c r="AI152" i="408"/>
  <c r="M33" i="408"/>
  <c r="U56" i="1"/>
  <c r="AK15" i="408"/>
  <c r="E184" i="408"/>
  <c r="O120" i="408"/>
  <c r="AO113" i="408"/>
  <c r="N132" i="1"/>
  <c r="S168" i="1"/>
  <c r="P138" i="408"/>
  <c r="AS139" i="408"/>
  <c r="T18" i="1"/>
  <c r="AS20" i="408"/>
  <c r="AJ55" i="408"/>
  <c r="AM40" i="408"/>
  <c r="AI48" i="408"/>
  <c r="AG46" i="408"/>
  <c r="AV196" i="408"/>
  <c r="I138" i="408"/>
  <c r="M85" i="1"/>
  <c r="R157" i="408"/>
  <c r="L161" i="408"/>
  <c r="D147" i="408"/>
  <c r="AL33" i="408"/>
  <c r="AI42" i="408"/>
  <c r="L89" i="1"/>
  <c r="AG5" i="408"/>
  <c r="AB68" i="1"/>
  <c r="Q148" i="408"/>
  <c r="Z31" i="1"/>
  <c r="W17" i="1"/>
  <c r="AU107" i="408"/>
  <c r="X128" i="1"/>
  <c r="AO158" i="408"/>
  <c r="AU92" i="408"/>
  <c r="V92" i="1"/>
  <c r="AG62" i="408"/>
  <c r="AE139" i="408"/>
  <c r="T86" i="1"/>
  <c r="R83" i="1"/>
  <c r="AH118" i="408"/>
  <c r="AB12" i="1"/>
  <c r="X45" i="408"/>
  <c r="AW26" i="408"/>
  <c r="AJ145" i="408"/>
  <c r="AH51" i="408"/>
  <c r="R83" i="408"/>
  <c r="AB25" i="408"/>
  <c r="Z57" i="1"/>
  <c r="G27" i="408"/>
  <c r="I57" i="408"/>
  <c r="R146" i="1"/>
  <c r="AC135" i="408"/>
  <c r="N34" i="1"/>
  <c r="Z83" i="1"/>
  <c r="AE74" i="408"/>
  <c r="X149" i="1"/>
  <c r="J135" i="408"/>
  <c r="H23" i="408"/>
  <c r="J109" i="408"/>
  <c r="E55" i="408"/>
  <c r="H27" i="1"/>
  <c r="X12" i="1"/>
  <c r="AA95" i="408"/>
  <c r="Q44" i="408"/>
  <c r="S110" i="1"/>
  <c r="AB151" i="408"/>
  <c r="E135" i="408"/>
  <c r="N78" i="408"/>
  <c r="Z159" i="408"/>
  <c r="J84" i="1"/>
  <c r="P153" i="408"/>
  <c r="I156" i="1"/>
  <c r="AB16" i="408"/>
  <c r="W86" i="408"/>
  <c r="U193" i="1"/>
  <c r="P124" i="408"/>
  <c r="AW51" i="408"/>
  <c r="Q7" i="1"/>
  <c r="P128" i="408"/>
  <c r="AW128" i="408"/>
  <c r="L66" i="408"/>
  <c r="J94" i="408"/>
  <c r="D137" i="408"/>
  <c r="Y97" i="408"/>
  <c r="H87" i="1"/>
  <c r="G77" i="408"/>
  <c r="M50" i="1"/>
  <c r="Z130" i="1"/>
  <c r="B148" i="1"/>
  <c r="R121" i="408"/>
  <c r="S6" i="408"/>
  <c r="Q28" i="408"/>
  <c r="N128" i="408"/>
  <c r="M128" i="408"/>
  <c r="AM151" i="408"/>
  <c r="AP18" i="408"/>
  <c r="X56" i="408"/>
  <c r="U122" i="408"/>
  <c r="AI124" i="408"/>
  <c r="L147" i="408"/>
  <c r="AI94" i="408"/>
  <c r="AL20" i="408"/>
  <c r="V164" i="1"/>
  <c r="Z194" i="1"/>
  <c r="L79" i="408"/>
  <c r="W89" i="1"/>
  <c r="G33" i="408"/>
  <c r="AG145" i="408"/>
  <c r="Y118" i="1"/>
  <c r="N172" i="1"/>
  <c r="E95" i="408"/>
  <c r="K163" i="1"/>
  <c r="E41" i="408"/>
  <c r="AQ82" i="408"/>
  <c r="AG115" i="408"/>
  <c r="B24" i="1"/>
  <c r="O98" i="408"/>
  <c r="O85" i="1"/>
  <c r="V182" i="1"/>
  <c r="G153" i="408"/>
  <c r="AJ24" i="408"/>
  <c r="W185" i="1"/>
  <c r="J95" i="1"/>
  <c r="T99" i="408"/>
  <c r="I72" i="1"/>
  <c r="T11" i="408"/>
  <c r="L149" i="1"/>
  <c r="I117" i="1"/>
  <c r="P69" i="1"/>
  <c r="AC111" i="408"/>
  <c r="Z191" i="1"/>
  <c r="AG7" i="408"/>
  <c r="AR106" i="408"/>
  <c r="AC41" i="408"/>
  <c r="Q90" i="1"/>
  <c r="Y125" i="1"/>
  <c r="AD86" i="408"/>
  <c r="U56" i="408"/>
  <c r="AU93" i="408"/>
  <c r="AB127" i="1"/>
  <c r="AD84" i="408"/>
  <c r="L107" i="408"/>
  <c r="Y57" i="1"/>
  <c r="AT131" i="408"/>
  <c r="AB168" i="1"/>
  <c r="I55" i="408"/>
  <c r="X99" i="408"/>
  <c r="AG14" i="408"/>
  <c r="Y150" i="408"/>
  <c r="AG41" i="408"/>
  <c r="AD21" i="408"/>
  <c r="AA57" i="1"/>
  <c r="AI58" i="408"/>
  <c r="Z136" i="408"/>
  <c r="E93" i="408"/>
  <c r="Y127" i="408"/>
  <c r="B176" i="408"/>
  <c r="S164" i="1"/>
  <c r="O95" i="1"/>
  <c r="H61" i="1"/>
  <c r="C31" i="408"/>
  <c r="AG24" i="408"/>
  <c r="AU130" i="408"/>
  <c r="C168" i="408"/>
  <c r="J54" i="1"/>
  <c r="T132" i="408"/>
  <c r="G99" i="408"/>
  <c r="AB67" i="1"/>
  <c r="W109" i="408"/>
  <c r="U18" i="1"/>
  <c r="AI23" i="408"/>
  <c r="W46" i="408"/>
  <c r="I31" i="1"/>
  <c r="J55" i="1"/>
  <c r="U158" i="1"/>
  <c r="S181" i="1"/>
  <c r="AF95" i="408"/>
  <c r="AM33" i="408"/>
  <c r="AB181" i="408"/>
  <c r="H40" i="408"/>
  <c r="AS116" i="408"/>
  <c r="J74" i="408"/>
  <c r="T4" i="1"/>
  <c r="B110" i="1"/>
  <c r="Z47" i="408"/>
  <c r="O119" i="408"/>
  <c r="Q129" i="408"/>
  <c r="AO124" i="408"/>
  <c r="Z75" i="1"/>
  <c r="AW32" i="408"/>
  <c r="AS92" i="408"/>
  <c r="Y78" i="408"/>
  <c r="W53" i="1"/>
  <c r="AR37" i="408"/>
  <c r="H169" i="408"/>
  <c r="AW49" i="408"/>
  <c r="AA113" i="1"/>
  <c r="AO75" i="408"/>
  <c r="AN88" i="408"/>
  <c r="AS108" i="408"/>
  <c r="T197" i="1"/>
  <c r="AB199" i="1"/>
  <c r="S140" i="408"/>
  <c r="U146" i="408"/>
  <c r="K38" i="1"/>
  <c r="M100" i="408"/>
  <c r="AN87" i="408"/>
  <c r="AD144" i="408"/>
  <c r="AD180" i="408"/>
  <c r="P153" i="1"/>
  <c r="T80" i="1"/>
  <c r="B70" i="408"/>
  <c r="P22" i="1"/>
  <c r="AE43" i="408"/>
  <c r="AU33" i="408"/>
  <c r="N107" i="408"/>
  <c r="Y147" i="1"/>
  <c r="AJ65" i="408"/>
  <c r="AR182" i="408"/>
  <c r="M113" i="1"/>
  <c r="Y195" i="408"/>
  <c r="L156" i="1"/>
  <c r="M173" i="1"/>
  <c r="AB151" i="1"/>
  <c r="I172" i="1"/>
  <c r="B2" i="408"/>
  <c r="B145" i="408"/>
  <c r="Q21" i="1"/>
  <c r="O158" i="408"/>
  <c r="AJ32" i="408"/>
  <c r="O106" i="408"/>
  <c r="O81" i="408"/>
  <c r="P177" i="408"/>
  <c r="AL96" i="408"/>
  <c r="Z92" i="1"/>
  <c r="Z94" i="1"/>
  <c r="F32" i="408"/>
  <c r="T73" i="408"/>
  <c r="AQ85" i="408"/>
  <c r="R44" i="408"/>
  <c r="AW87" i="408"/>
  <c r="AW12" i="408"/>
  <c r="X5" i="1"/>
  <c r="P39" i="408"/>
  <c r="M97" i="1"/>
  <c r="AA62" i="408"/>
  <c r="T128" i="408"/>
  <c r="G132" i="408"/>
  <c r="J114" i="408"/>
  <c r="V115" i="408"/>
  <c r="Z77" i="408"/>
  <c r="AT83" i="408"/>
  <c r="J71" i="1"/>
  <c r="O94" i="1"/>
  <c r="B32" i="408"/>
  <c r="B54" i="408"/>
  <c r="C55" i="408"/>
  <c r="AE39" i="408"/>
  <c r="R111" i="1"/>
  <c r="S21" i="1"/>
  <c r="X23" i="408"/>
  <c r="T35" i="1"/>
  <c r="X184" i="1"/>
  <c r="N68" i="408"/>
  <c r="B48" i="408"/>
  <c r="G64" i="408"/>
  <c r="AD82" i="408"/>
  <c r="AJ64" i="408"/>
  <c r="T122" i="408"/>
  <c r="AO194" i="408"/>
  <c r="L26" i="408"/>
  <c r="U125" i="1"/>
  <c r="AH80" i="408"/>
  <c r="R128" i="408"/>
  <c r="J175" i="1"/>
  <c r="B124" i="408"/>
  <c r="M84" i="1"/>
  <c r="N29" i="1"/>
  <c r="Y113" i="1"/>
  <c r="AR3" i="408"/>
  <c r="V139" i="408"/>
  <c r="N17" i="408"/>
  <c r="U142" i="1"/>
  <c r="AA26" i="408"/>
  <c r="B96" i="408"/>
  <c r="O102" i="408"/>
  <c r="AG95" i="408"/>
  <c r="Q64" i="408"/>
  <c r="Q22" i="1"/>
  <c r="AO141" i="408"/>
  <c r="AF10" i="408"/>
  <c r="X116" i="408"/>
  <c r="H144" i="408"/>
  <c r="L115" i="1"/>
  <c r="AG125" i="408"/>
  <c r="M93" i="1"/>
  <c r="I114" i="1"/>
  <c r="AT161" i="408"/>
  <c r="Y183" i="1"/>
  <c r="S191" i="1"/>
  <c r="N72" i="1"/>
  <c r="M70" i="1"/>
  <c r="D21" i="408"/>
  <c r="Z43" i="1"/>
  <c r="AE84" i="408"/>
  <c r="AQ95" i="408"/>
  <c r="L120" i="408"/>
  <c r="H55" i="408"/>
  <c r="AQ94" i="408"/>
  <c r="H37" i="1"/>
  <c r="X103" i="1"/>
  <c r="AU87" i="408"/>
  <c r="N105" i="1"/>
  <c r="W150" i="408"/>
  <c r="M157" i="1"/>
  <c r="S24" i="408"/>
  <c r="AR135" i="408"/>
  <c r="L109" i="408"/>
  <c r="T43" i="1"/>
  <c r="X104" i="408"/>
  <c r="AB55" i="408"/>
  <c r="I14" i="408"/>
  <c r="J56" i="1"/>
  <c r="AT66" i="408"/>
  <c r="V143" i="1"/>
  <c r="P163" i="1"/>
  <c r="H165" i="1"/>
  <c r="AO60" i="408"/>
  <c r="D51" i="408"/>
  <c r="N155" i="408"/>
  <c r="AF155" i="408"/>
  <c r="Q121" i="1"/>
  <c r="I77" i="408"/>
  <c r="AI6" i="408"/>
  <c r="X9" i="1"/>
  <c r="AV139" i="408"/>
  <c r="O195" i="1"/>
  <c r="AE75" i="408"/>
  <c r="K13" i="408"/>
  <c r="I69" i="1"/>
  <c r="B105" i="408"/>
  <c r="G85" i="408"/>
  <c r="W108" i="408"/>
  <c r="P112" i="1"/>
  <c r="R70" i="408"/>
  <c r="J113" i="1"/>
  <c r="AN61" i="408"/>
  <c r="AP160" i="408"/>
  <c r="I130" i="1"/>
  <c r="AJ62" i="408"/>
  <c r="AS180" i="408"/>
  <c r="H58" i="1"/>
  <c r="V171" i="408"/>
  <c r="Y194" i="1"/>
  <c r="AB95" i="408"/>
  <c r="U179" i="408"/>
  <c r="N134" i="408"/>
  <c r="X109" i="1"/>
  <c r="B33" i="1"/>
  <c r="G26" i="408"/>
  <c r="V97" i="1"/>
  <c r="O124" i="1"/>
  <c r="B107" i="1"/>
  <c r="AA59" i="1"/>
  <c r="R52" i="408"/>
  <c r="M180" i="1"/>
  <c r="W36" i="408"/>
  <c r="V144" i="408"/>
  <c r="AM82" i="408"/>
  <c r="M138" i="408"/>
  <c r="B81" i="408"/>
  <c r="AL81" i="408"/>
  <c r="X87" i="408"/>
  <c r="AB3" i="408"/>
  <c r="U61" i="408"/>
  <c r="AP107" i="408"/>
  <c r="Q17" i="1"/>
  <c r="H46" i="1"/>
  <c r="I173" i="1"/>
  <c r="AQ159" i="408"/>
  <c r="AB131" i="408"/>
  <c r="I51" i="408"/>
  <c r="Q37" i="408"/>
  <c r="P84" i="1"/>
  <c r="AF80" i="408"/>
  <c r="C114" i="408"/>
  <c r="AA43" i="408"/>
  <c r="I148" i="408"/>
  <c r="AC136" i="408"/>
  <c r="P196" i="1"/>
  <c r="AT116" i="408"/>
  <c r="AE155" i="408"/>
  <c r="F109" i="408"/>
  <c r="AG45" i="408"/>
  <c r="V67" i="1"/>
  <c r="AQ26" i="408"/>
  <c r="T77" i="408"/>
  <c r="AQ84" i="408"/>
  <c r="J89" i="408"/>
  <c r="C53" i="408"/>
  <c r="AG113" i="408"/>
  <c r="O11" i="1"/>
  <c r="J106" i="1"/>
  <c r="T107" i="408"/>
  <c r="AN3" i="408"/>
  <c r="M116" i="1"/>
  <c r="Q55" i="408"/>
  <c r="J38" i="408"/>
  <c r="AR134" i="408"/>
  <c r="R38" i="1"/>
  <c r="J44" i="408"/>
  <c r="R74" i="408"/>
  <c r="AQ79" i="408"/>
  <c r="X131" i="1"/>
  <c r="AU148" i="408"/>
  <c r="K32" i="1"/>
  <c r="B80" i="1"/>
  <c r="D62" i="408"/>
  <c r="AG3" i="408"/>
  <c r="AA108" i="1"/>
  <c r="X100" i="408"/>
  <c r="S151" i="408"/>
  <c r="M121" i="408"/>
  <c r="AS145" i="408"/>
  <c r="I80" i="1"/>
  <c r="J163" i="408"/>
  <c r="B161" i="408"/>
  <c r="T40" i="408"/>
  <c r="T53" i="1"/>
  <c r="B33" i="408"/>
  <c r="W76" i="408"/>
  <c r="P84" i="408"/>
  <c r="Q160" i="1"/>
  <c r="J57" i="408"/>
  <c r="AU117" i="408"/>
  <c r="AI43" i="408"/>
  <c r="B55" i="1"/>
  <c r="W165" i="408"/>
  <c r="S68" i="1"/>
  <c r="AM98" i="408"/>
  <c r="AT111" i="408"/>
  <c r="AE58" i="408"/>
  <c r="AJ25" i="408"/>
  <c r="I87" i="1"/>
  <c r="Z181" i="1"/>
  <c r="Z120" i="408"/>
  <c r="AC168" i="408"/>
  <c r="Q3" i="1"/>
  <c r="O58" i="408"/>
  <c r="L21" i="408"/>
  <c r="O142" i="1"/>
  <c r="B189" i="1"/>
  <c r="Q82" i="1"/>
  <c r="AT41" i="408"/>
  <c r="AK137" i="408"/>
  <c r="AA2" i="408"/>
  <c r="V136" i="408"/>
  <c r="Y58" i="1"/>
  <c r="M79" i="408"/>
  <c r="K101" i="1"/>
  <c r="T9" i="408"/>
  <c r="R62" i="1"/>
  <c r="X58" i="1"/>
  <c r="AH121" i="408"/>
  <c r="D148" i="408"/>
  <c r="R179" i="1"/>
  <c r="X108" i="1"/>
  <c r="N93" i="1"/>
  <c r="AI145" i="408"/>
  <c r="AB159" i="408"/>
  <c r="T90" i="408"/>
  <c r="P178" i="1"/>
  <c r="W34" i="1"/>
  <c r="AQ104" i="408"/>
  <c r="AA126" i="408"/>
  <c r="Z64" i="408"/>
  <c r="AO64" i="408"/>
  <c r="N130" i="1"/>
  <c r="T167" i="408"/>
  <c r="S103" i="1"/>
  <c r="S135" i="408"/>
  <c r="X4" i="1"/>
  <c r="E67" i="408"/>
  <c r="S37" i="408"/>
  <c r="P4" i="1"/>
  <c r="M149" i="408"/>
  <c r="Q40" i="408"/>
  <c r="K83" i="1"/>
  <c r="AO49" i="408"/>
  <c r="AI17" i="408"/>
  <c r="B129" i="408"/>
  <c r="AI40" i="408"/>
  <c r="E143" i="408"/>
  <c r="S27" i="408"/>
  <c r="D104" i="408"/>
  <c r="AB76" i="1"/>
  <c r="Q63" i="408"/>
  <c r="R183" i="1"/>
  <c r="AB126" i="1"/>
  <c r="AA32" i="1"/>
  <c r="AW193" i="408"/>
  <c r="AG116" i="408"/>
  <c r="Q14" i="1"/>
  <c r="AU114" i="408"/>
  <c r="K81" i="408"/>
  <c r="R86" i="1"/>
  <c r="H3" i="408"/>
  <c r="AW104" i="408"/>
  <c r="N80" i="1"/>
  <c r="U17" i="408"/>
  <c r="AC55" i="408"/>
  <c r="W70" i="408"/>
  <c r="AF92" i="408"/>
  <c r="V5" i="408"/>
  <c r="V74" i="408"/>
  <c r="V75" i="408"/>
  <c r="AQ2" i="408"/>
  <c r="H47" i="1"/>
  <c r="AO62" i="408"/>
  <c r="O129" i="408"/>
  <c r="E51" i="408"/>
  <c r="AS9" i="408"/>
  <c r="L188" i="1"/>
  <c r="P135" i="408"/>
  <c r="X116" i="1"/>
  <c r="M133" i="1"/>
  <c r="T105" i="1"/>
  <c r="S153" i="1"/>
  <c r="V4" i="408"/>
  <c r="AE108" i="408"/>
  <c r="AB69" i="408"/>
  <c r="O132" i="1"/>
  <c r="U115" i="1"/>
  <c r="S96" i="1"/>
  <c r="AI29" i="408"/>
  <c r="AJ85" i="408"/>
  <c r="Y95" i="1"/>
  <c r="X155" i="408"/>
  <c r="K6" i="408"/>
  <c r="AI118" i="408"/>
  <c r="H131" i="408"/>
  <c r="W189" i="1"/>
  <c r="AT23" i="408"/>
  <c r="X135" i="408"/>
  <c r="AV2" i="408"/>
  <c r="O70" i="1"/>
  <c r="D18" i="408"/>
  <c r="Q92" i="1"/>
  <c r="Q11" i="408"/>
  <c r="L60" i="1"/>
  <c r="H122" i="408"/>
  <c r="M26" i="1"/>
  <c r="P120" i="1"/>
  <c r="X98" i="1"/>
  <c r="N156" i="408"/>
  <c r="R40" i="1"/>
  <c r="R132" i="408"/>
  <c r="AC74" i="408"/>
  <c r="X99" i="1"/>
  <c r="Y145" i="1"/>
  <c r="U19" i="1"/>
  <c r="AV56" i="408"/>
  <c r="V62" i="408"/>
  <c r="AK31" i="408"/>
  <c r="P21" i="408"/>
  <c r="I52" i="1"/>
  <c r="R2" i="1"/>
  <c r="J48" i="408"/>
  <c r="D179" i="408"/>
  <c r="F30" i="408"/>
  <c r="K78" i="1"/>
  <c r="N195" i="1"/>
  <c r="M43" i="1"/>
  <c r="K106" i="1"/>
  <c r="AA70" i="1"/>
  <c r="AT118" i="408"/>
  <c r="S161" i="408"/>
  <c r="AI142" i="408"/>
  <c r="AW145" i="408"/>
  <c r="AJ123" i="408"/>
  <c r="U35" i="408"/>
  <c r="Y85" i="1"/>
  <c r="M153" i="1"/>
  <c r="D140" i="408"/>
  <c r="AH41" i="408"/>
  <c r="H25" i="1"/>
  <c r="AM23" i="408"/>
  <c r="I166" i="408"/>
  <c r="J5" i="408"/>
  <c r="V29" i="408"/>
  <c r="V18" i="408"/>
  <c r="I36" i="408"/>
  <c r="V19" i="1"/>
  <c r="H94" i="408"/>
  <c r="H12" i="408"/>
  <c r="L116" i="408"/>
  <c r="P171" i="1"/>
  <c r="J9" i="408"/>
  <c r="Z33" i="1"/>
  <c r="Z62" i="1"/>
  <c r="P18" i="408"/>
  <c r="T27" i="408"/>
  <c r="M21" i="408"/>
  <c r="P189" i="1"/>
  <c r="M132" i="408"/>
  <c r="X2" i="1"/>
  <c r="B144" i="1"/>
  <c r="AV70" i="408"/>
  <c r="S31" i="1"/>
  <c r="AN196" i="408"/>
  <c r="N190" i="1"/>
  <c r="D83" i="408"/>
  <c r="AL152" i="408"/>
  <c r="W130" i="1"/>
  <c r="AB73" i="408"/>
  <c r="N11" i="408"/>
  <c r="B86" i="408"/>
  <c r="AO88" i="408"/>
  <c r="B130" i="408"/>
  <c r="P200" i="1"/>
  <c r="AB155" i="1"/>
  <c r="J138" i="408"/>
  <c r="Q92" i="408"/>
  <c r="N62" i="1"/>
  <c r="AE57" i="408"/>
  <c r="X88" i="408"/>
  <c r="M64" i="1"/>
  <c r="R68" i="408"/>
  <c r="AA195" i="1"/>
  <c r="Y56" i="408"/>
  <c r="AA120" i="408"/>
  <c r="E176" i="408"/>
  <c r="V11" i="408"/>
  <c r="AB14" i="408"/>
  <c r="AA80" i="408"/>
  <c r="AJ29" i="408"/>
  <c r="AB175" i="1"/>
  <c r="H103" i="1"/>
  <c r="G97" i="408"/>
  <c r="AB91" i="408"/>
  <c r="O113" i="1"/>
  <c r="J82" i="408"/>
  <c r="W155" i="408"/>
  <c r="R28" i="408"/>
  <c r="R72" i="408"/>
  <c r="Y147" i="408"/>
  <c r="B47" i="408"/>
  <c r="AS36" i="408"/>
  <c r="V63" i="1"/>
  <c r="AP179" i="408"/>
  <c r="Y104" i="1"/>
  <c r="I8" i="1"/>
  <c r="R105" i="1"/>
  <c r="J194" i="1"/>
  <c r="B141" i="1"/>
  <c r="Z74" i="1"/>
  <c r="AW18" i="408"/>
  <c r="AU104" i="408"/>
  <c r="T126" i="1"/>
  <c r="U156" i="408"/>
  <c r="O140" i="408"/>
  <c r="AW43" i="408"/>
  <c r="F81" i="408"/>
  <c r="H75" i="408"/>
  <c r="AP2" i="408"/>
  <c r="U81" i="1"/>
  <c r="X84" i="408"/>
  <c r="G73" i="408"/>
  <c r="B131" i="1"/>
  <c r="I10" i="408"/>
  <c r="B59" i="1"/>
  <c r="AU37" i="408"/>
  <c r="V51" i="408"/>
  <c r="H111" i="1"/>
  <c r="AR168" i="408"/>
  <c r="AD73" i="408"/>
  <c r="V45" i="408"/>
  <c r="J79" i="1"/>
  <c r="G91" i="408"/>
  <c r="AT127" i="408"/>
  <c r="Z58" i="408"/>
  <c r="I2" i="1"/>
  <c r="AF68" i="408"/>
  <c r="Q46" i="1"/>
  <c r="T137" i="408"/>
  <c r="P150" i="1"/>
  <c r="AE131" i="408"/>
  <c r="N7" i="408"/>
  <c r="U92" i="1"/>
  <c r="P103" i="1"/>
  <c r="X16" i="408"/>
  <c r="C106" i="408"/>
  <c r="D131" i="408"/>
  <c r="AE149" i="408"/>
  <c r="V64" i="1"/>
  <c r="AA39" i="408"/>
  <c r="Q55" i="1"/>
  <c r="U44" i="1"/>
  <c r="W6" i="408"/>
  <c r="AE52" i="408"/>
  <c r="J117" i="1"/>
  <c r="AO152" i="408"/>
  <c r="J51" i="1"/>
  <c r="B119" i="408"/>
  <c r="P154" i="408"/>
  <c r="P144" i="1"/>
  <c r="AW120" i="408"/>
  <c r="AS42" i="408"/>
  <c r="L117" i="1"/>
  <c r="AI107" i="408"/>
  <c r="G65" i="408"/>
  <c r="S47" i="408"/>
  <c r="AB195" i="1"/>
  <c r="AE50" i="408"/>
  <c r="AC83" i="408"/>
  <c r="U24" i="408"/>
  <c r="J196" i="408"/>
  <c r="C148" i="408"/>
  <c r="S8" i="408"/>
  <c r="K93" i="408"/>
  <c r="T69" i="1"/>
  <c r="H178" i="1"/>
  <c r="AK24" i="408"/>
  <c r="M201" i="1"/>
  <c r="AR63" i="408"/>
  <c r="T156" i="1"/>
  <c r="B122" i="1"/>
  <c r="F72" i="408"/>
  <c r="AL135" i="408"/>
  <c r="W140" i="408"/>
  <c r="L159" i="1"/>
  <c r="AU136" i="408"/>
  <c r="AH150" i="408"/>
  <c r="Z106" i="408"/>
  <c r="AU127" i="408"/>
  <c r="O136" i="408"/>
  <c r="AQ144" i="408"/>
  <c r="M142" i="1"/>
  <c r="X92" i="1"/>
  <c r="Z39" i="1"/>
  <c r="AL75" i="408"/>
  <c r="Z201" i="1"/>
  <c r="Z150" i="1"/>
  <c r="X52" i="1"/>
  <c r="Z45" i="408"/>
  <c r="L15" i="1"/>
  <c r="AA3" i="1"/>
  <c r="AP15" i="408"/>
  <c r="K28" i="408"/>
  <c r="AW69" i="408"/>
  <c r="P100" i="408"/>
  <c r="I166" i="1"/>
  <c r="L119" i="1"/>
  <c r="Z88" i="1"/>
  <c r="I28" i="408"/>
  <c r="N118" i="408"/>
  <c r="AR4" i="408"/>
  <c r="AC103" i="408"/>
  <c r="K112" i="1"/>
  <c r="L4" i="408"/>
  <c r="J153" i="408"/>
  <c r="Z3" i="408"/>
  <c r="AQ86" i="408"/>
  <c r="I47" i="408"/>
  <c r="T152" i="1"/>
  <c r="V132" i="408"/>
  <c r="AT20" i="408"/>
  <c r="T180" i="408"/>
  <c r="AA157" i="1"/>
  <c r="Y29" i="1"/>
  <c r="AF79" i="408"/>
  <c r="V55" i="1"/>
  <c r="C77" i="408"/>
  <c r="AB4" i="1"/>
  <c r="B86" i="1"/>
  <c r="Z144" i="1"/>
  <c r="AR15" i="408"/>
  <c r="J69" i="1"/>
  <c r="B114" i="408"/>
  <c r="B145" i="1"/>
  <c r="AO9" i="408"/>
  <c r="I111" i="1"/>
  <c r="M152" i="408"/>
  <c r="E153" i="408"/>
  <c r="K56" i="408"/>
  <c r="AO138" i="408"/>
  <c r="AF60" i="408"/>
  <c r="S120" i="1"/>
  <c r="C61" i="408"/>
  <c r="Z159" i="1"/>
  <c r="AJ70" i="408"/>
  <c r="Y76" i="1"/>
  <c r="V95" i="408"/>
  <c r="O17" i="1"/>
  <c r="AN42" i="408"/>
  <c r="AB144" i="408"/>
  <c r="AF3" i="408"/>
  <c r="D64" i="408"/>
  <c r="AK177" i="408"/>
  <c r="B117" i="408"/>
  <c r="T28" i="1"/>
  <c r="AS46" i="408"/>
  <c r="W102" i="1"/>
  <c r="R144" i="408"/>
  <c r="AP134" i="408"/>
  <c r="AF109" i="408"/>
  <c r="K102" i="1"/>
  <c r="Z127" i="1"/>
  <c r="AB137" i="408"/>
  <c r="H96" i="1"/>
  <c r="I178" i="408"/>
  <c r="Q110" i="408"/>
  <c r="I13" i="1"/>
  <c r="O96" i="408"/>
  <c r="T98" i="408"/>
  <c r="U126" i="1"/>
  <c r="U32" i="408"/>
  <c r="AJ146" i="408"/>
  <c r="N150" i="408"/>
  <c r="Z18" i="408"/>
  <c r="Z110" i="1"/>
  <c r="AQ109" i="408"/>
  <c r="AI171" i="408"/>
  <c r="N10" i="408"/>
  <c r="AQ18" i="408"/>
  <c r="N119" i="1"/>
  <c r="AI55" i="408"/>
  <c r="R17" i="408"/>
  <c r="D44" i="408"/>
  <c r="K55" i="408"/>
  <c r="AJ109" i="408"/>
  <c r="AQ147" i="408"/>
  <c r="AT146" i="408"/>
  <c r="AI39" i="408"/>
  <c r="AM76" i="408"/>
  <c r="S109" i="408"/>
  <c r="AA130" i="1"/>
  <c r="AP155" i="408"/>
  <c r="D5" i="408"/>
  <c r="R109" i="408"/>
  <c r="X58" i="408"/>
  <c r="W39" i="408"/>
  <c r="AQ55" i="408"/>
  <c r="AH145" i="408"/>
  <c r="Q6" i="1"/>
  <c r="AF144" i="408"/>
  <c r="F17" i="408"/>
  <c r="R127" i="1"/>
  <c r="M137" i="408"/>
  <c r="R107" i="408"/>
  <c r="J140" i="1"/>
  <c r="J87" i="408"/>
  <c r="AD83" i="408"/>
  <c r="C82" i="408"/>
  <c r="N47" i="1"/>
  <c r="AF179" i="408"/>
  <c r="X24" i="408"/>
  <c r="M89" i="408"/>
  <c r="K94" i="1"/>
  <c r="E3" i="408"/>
  <c r="J124" i="408"/>
  <c r="D105" i="408"/>
  <c r="Z149" i="1"/>
  <c r="Y16" i="1"/>
  <c r="AA106" i="1"/>
  <c r="AK79" i="408"/>
  <c r="R84" i="408"/>
  <c r="AB157" i="1"/>
  <c r="K36" i="1"/>
  <c r="S106" i="1"/>
  <c r="AJ157" i="408"/>
  <c r="AP143" i="408"/>
  <c r="Y19" i="1"/>
  <c r="N77" i="1"/>
  <c r="AS176" i="408"/>
  <c r="AT167" i="408"/>
  <c r="AW107" i="408"/>
  <c r="Q97" i="408"/>
  <c r="AC24" i="408"/>
  <c r="AL58" i="408"/>
  <c r="L14" i="1"/>
  <c r="AU135" i="408"/>
  <c r="AE100" i="408"/>
  <c r="AJ28" i="408"/>
  <c r="O162" i="1"/>
  <c r="K29" i="1"/>
  <c r="AA163" i="1"/>
  <c r="X126" i="1"/>
  <c r="U165" i="1"/>
  <c r="S66" i="408"/>
  <c r="B61" i="1"/>
  <c r="M19" i="1"/>
  <c r="B150" i="1"/>
  <c r="V38" i="408"/>
  <c r="L95" i="408"/>
  <c r="AA75" i="1"/>
  <c r="AP106" i="408"/>
  <c r="AA29" i="408"/>
  <c r="AB62" i="1"/>
  <c r="X150" i="1"/>
  <c r="S90" i="1"/>
  <c r="I71" i="1"/>
  <c r="P13" i="1"/>
  <c r="R32" i="408"/>
  <c r="U31" i="408"/>
  <c r="L25" i="408"/>
  <c r="AS119" i="408"/>
  <c r="V169" i="1"/>
  <c r="H106" i="408"/>
  <c r="AH6" i="408"/>
  <c r="AA123" i="408"/>
  <c r="AU109" i="408"/>
  <c r="Q127" i="408"/>
  <c r="T87" i="408"/>
  <c r="O33" i="1"/>
  <c r="B22" i="1"/>
  <c r="AL143" i="408"/>
  <c r="L144" i="1"/>
  <c r="S144" i="1"/>
  <c r="W94" i="1"/>
  <c r="AC45" i="408"/>
  <c r="N116" i="408"/>
  <c r="I42" i="1"/>
  <c r="AK93" i="408"/>
  <c r="I5" i="408"/>
  <c r="G87" i="408"/>
  <c r="W80" i="1"/>
  <c r="F25" i="408"/>
  <c r="AF28" i="408"/>
  <c r="H40" i="1"/>
  <c r="P64" i="1"/>
  <c r="AF97" i="408"/>
  <c r="AO177" i="408"/>
  <c r="AI47" i="408"/>
  <c r="V201" i="1"/>
  <c r="Y52" i="408"/>
  <c r="AC80" i="408"/>
  <c r="V71" i="1"/>
  <c r="J68" i="408"/>
  <c r="B42" i="408"/>
  <c r="J12" i="408"/>
  <c r="V17" i="1"/>
  <c r="K194" i="1"/>
  <c r="W170" i="408"/>
  <c r="R188" i="1"/>
  <c r="L196" i="1"/>
  <c r="Y179" i="1"/>
  <c r="L148" i="1"/>
  <c r="Z141" i="408"/>
  <c r="Y36" i="1"/>
  <c r="P157" i="408"/>
  <c r="W68" i="1"/>
  <c r="B61" i="408"/>
  <c r="J178" i="408"/>
  <c r="AK146" i="408"/>
  <c r="W71" i="1"/>
  <c r="B64" i="1"/>
  <c r="AL101" i="408"/>
  <c r="L57" i="1"/>
  <c r="AC92" i="408"/>
  <c r="P111" i="408"/>
  <c r="M177" i="408"/>
  <c r="L111" i="1"/>
  <c r="AF130" i="408"/>
  <c r="N154" i="408"/>
  <c r="E145" i="408"/>
  <c r="R76" i="408"/>
  <c r="B183" i="1"/>
  <c r="T175" i="1"/>
  <c r="Z156" i="1"/>
  <c r="L135" i="408"/>
  <c r="AC108" i="408"/>
  <c r="AD134" i="408"/>
  <c r="AB58" i="408"/>
  <c r="Q107" i="408"/>
  <c r="AA20" i="1"/>
  <c r="M160" i="408"/>
  <c r="AT89" i="408"/>
  <c r="AH123" i="408"/>
  <c r="AA105" i="1"/>
  <c r="J114" i="1"/>
  <c r="AL67" i="408"/>
  <c r="AI116" i="408"/>
  <c r="R85" i="1"/>
  <c r="AV155" i="408"/>
  <c r="AV30" i="408"/>
  <c r="AK9" i="408"/>
  <c r="Z96" i="1"/>
  <c r="Z11" i="1"/>
  <c r="AF72" i="408"/>
  <c r="J7" i="1"/>
  <c r="AQ119" i="408"/>
  <c r="F168" i="408"/>
  <c r="C104" i="408"/>
  <c r="B45" i="408"/>
  <c r="AV128" i="408"/>
  <c r="F113" i="408"/>
  <c r="H167" i="1"/>
  <c r="G160" i="408"/>
  <c r="O42" i="408"/>
  <c r="X169" i="1"/>
  <c r="AI68" i="408"/>
  <c r="Z81" i="1"/>
  <c r="AN131" i="408"/>
  <c r="N87" i="408"/>
  <c r="P60" i="408"/>
  <c r="C110" i="408"/>
  <c r="B6" i="408"/>
  <c r="Q157" i="1"/>
  <c r="V172" i="1"/>
  <c r="R116" i="1"/>
  <c r="AV47" i="408"/>
  <c r="AG23" i="408"/>
  <c r="AG109" i="408"/>
  <c r="AU111" i="408"/>
  <c r="AL159" i="408"/>
  <c r="D108" i="408"/>
  <c r="U6" i="408"/>
  <c r="V99" i="408"/>
  <c r="L85" i="408"/>
  <c r="AB145" i="408"/>
  <c r="AC79" i="408"/>
  <c r="M170" i="1"/>
  <c r="N42" i="1"/>
  <c r="T2" i="408"/>
  <c r="M25" i="1"/>
  <c r="B32" i="1"/>
  <c r="K178" i="1"/>
  <c r="O199" i="1"/>
  <c r="AG77" i="408"/>
  <c r="E99" i="408"/>
  <c r="AK108" i="408"/>
  <c r="L129" i="408"/>
  <c r="AO6" i="408"/>
  <c r="AM109" i="408"/>
  <c r="S115" i="1"/>
  <c r="N69" i="1"/>
  <c r="J159" i="408"/>
  <c r="AP71" i="408"/>
  <c r="H15" i="1"/>
  <c r="H117" i="1"/>
  <c r="H4" i="1"/>
  <c r="O10" i="1"/>
  <c r="AA23" i="408"/>
  <c r="K33" i="408"/>
  <c r="AS48" i="408"/>
  <c r="Z27" i="1"/>
  <c r="P17" i="408"/>
  <c r="I106" i="408"/>
  <c r="P116" i="1"/>
  <c r="K43" i="408"/>
  <c r="AF8" i="408"/>
  <c r="I155" i="408"/>
  <c r="T89" i="408"/>
  <c r="X192" i="1"/>
  <c r="AM42" i="408"/>
  <c r="G148" i="408"/>
  <c r="I154" i="408"/>
  <c r="AI11" i="408"/>
  <c r="W100" i="408"/>
  <c r="Y4" i="408"/>
  <c r="AG79" i="408"/>
  <c r="E46" i="408"/>
  <c r="AA6" i="1"/>
  <c r="AI3" i="408"/>
  <c r="R145" i="1"/>
  <c r="B57" i="408"/>
  <c r="P158" i="408"/>
  <c r="T33" i="408"/>
  <c r="Z78" i="1"/>
  <c r="U47" i="1"/>
  <c r="AC106" i="408"/>
  <c r="K68" i="408"/>
  <c r="AV84" i="408"/>
  <c r="G69" i="408"/>
  <c r="Q52" i="408"/>
  <c r="AI78" i="408"/>
  <c r="S175" i="1"/>
  <c r="F35" i="408"/>
  <c r="Z152" i="1"/>
  <c r="P26" i="1"/>
  <c r="R53" i="408"/>
  <c r="Y75" i="408"/>
  <c r="AK25" i="408"/>
  <c r="AL116" i="408"/>
  <c r="O110" i="408"/>
  <c r="AH122" i="408"/>
  <c r="M108" i="1"/>
  <c r="AT81" i="408"/>
  <c r="R106" i="408"/>
  <c r="N164" i="1"/>
  <c r="AH132" i="408"/>
  <c r="X34" i="1"/>
  <c r="H159" i="408"/>
  <c r="V89" i="408"/>
  <c r="V19" i="408"/>
  <c r="F18" i="408"/>
  <c r="R14" i="1"/>
  <c r="J63" i="408"/>
  <c r="AH111" i="408"/>
  <c r="AG96" i="408"/>
  <c r="AL142" i="408"/>
  <c r="X178" i="408"/>
  <c r="AT157" i="408"/>
  <c r="AR70" i="408"/>
  <c r="P77" i="1"/>
  <c r="J182" i="408"/>
  <c r="AW41" i="408"/>
  <c r="AK136" i="408"/>
  <c r="C41" i="408"/>
  <c r="J177" i="408"/>
  <c r="V165" i="408"/>
  <c r="J169" i="408"/>
  <c r="P176" i="408"/>
  <c r="AO126" i="408"/>
  <c r="J67" i="1"/>
  <c r="B93" i="1"/>
  <c r="J157" i="408"/>
  <c r="R199" i="1"/>
  <c r="AO140" i="408"/>
  <c r="L62" i="408"/>
  <c r="AV126" i="408"/>
  <c r="H48" i="1"/>
  <c r="X110" i="1"/>
  <c r="H38" i="1"/>
  <c r="S54" i="1"/>
  <c r="S171" i="1"/>
  <c r="H184" i="1"/>
  <c r="Y117" i="1"/>
  <c r="S91" i="408"/>
  <c r="M122" i="408"/>
  <c r="T60" i="408"/>
  <c r="AT123" i="408"/>
  <c r="I132" i="1"/>
  <c r="J186" i="1"/>
  <c r="D23" i="408"/>
  <c r="AV159" i="408"/>
  <c r="T179" i="408"/>
  <c r="I48" i="1"/>
  <c r="H66" i="1"/>
  <c r="E9" i="408"/>
  <c r="T172" i="1"/>
  <c r="W50" i="1"/>
  <c r="AB165" i="1"/>
  <c r="AQ33" i="408"/>
  <c r="W79" i="408"/>
  <c r="X86" i="1"/>
  <c r="U19" i="408"/>
  <c r="AP150" i="408"/>
  <c r="AA7" i="1"/>
  <c r="I94" i="408"/>
  <c r="AK20" i="408"/>
  <c r="L42" i="1"/>
  <c r="K115" i="408"/>
  <c r="AB75" i="408"/>
  <c r="AC153" i="408"/>
  <c r="AR100" i="408"/>
  <c r="AA107" i="1"/>
  <c r="AD127" i="408"/>
  <c r="M98" i="1"/>
  <c r="O38" i="408"/>
  <c r="Q57" i="1"/>
  <c r="D32" i="408"/>
  <c r="AJ2" i="408"/>
  <c r="E38" i="408"/>
  <c r="S79" i="408"/>
  <c r="Y181" i="1"/>
  <c r="G62" i="408"/>
  <c r="U160" i="1"/>
  <c r="C146" i="408"/>
  <c r="P55" i="408"/>
  <c r="J174" i="1"/>
  <c r="AB61" i="408"/>
  <c r="I103" i="408"/>
  <c r="V70" i="408"/>
  <c r="AS94" i="408"/>
  <c r="AV170" i="408"/>
  <c r="V87" i="408"/>
  <c r="Z42" i="1"/>
  <c r="D87" i="408"/>
  <c r="R73" i="408"/>
  <c r="M60" i="408"/>
  <c r="B187" i="1"/>
  <c r="U98" i="1"/>
  <c r="C67" i="408"/>
  <c r="O65" i="1"/>
  <c r="AU156" i="408"/>
  <c r="L92" i="408"/>
  <c r="Q136" i="408"/>
  <c r="AU139" i="408"/>
  <c r="B127" i="408"/>
  <c r="F123" i="408"/>
  <c r="AI49" i="408"/>
  <c r="AK153" i="408"/>
  <c r="AO78" i="408"/>
  <c r="AU47" i="408"/>
  <c r="V97" i="408"/>
  <c r="AW54" i="408"/>
  <c r="M145" i="408"/>
  <c r="AU44" i="408"/>
  <c r="L105" i="408"/>
  <c r="AA177" i="1"/>
  <c r="N105" i="408"/>
  <c r="Z103" i="1"/>
  <c r="T50" i="408"/>
  <c r="AS34" i="408"/>
  <c r="Q140" i="1"/>
  <c r="Y159" i="1"/>
  <c r="N71" i="1"/>
  <c r="V108" i="1"/>
  <c r="R65" i="1"/>
  <c r="AN159" i="408"/>
  <c r="AI19" i="408"/>
  <c r="AA161" i="408"/>
  <c r="AC32" i="408"/>
  <c r="I13" i="408"/>
  <c r="AG91" i="408"/>
  <c r="AO148" i="408"/>
  <c r="AN17" i="408"/>
  <c r="L111" i="408"/>
  <c r="B152" i="408"/>
  <c r="D153" i="408"/>
  <c r="W177" i="1"/>
  <c r="P201" i="1"/>
  <c r="H54" i="408"/>
  <c r="AR149" i="408"/>
  <c r="B115" i="408"/>
  <c r="AF82" i="408"/>
  <c r="P38" i="1"/>
  <c r="K80" i="408"/>
  <c r="S21" i="408"/>
  <c r="AM127" i="408"/>
  <c r="AJ73" i="408"/>
  <c r="AK61" i="408"/>
  <c r="O61" i="408"/>
  <c r="V77" i="1"/>
  <c r="AK45" i="408"/>
  <c r="AU146" i="408"/>
  <c r="Y99" i="408"/>
  <c r="D45" i="408"/>
  <c r="T48" i="408"/>
  <c r="AE30" i="408"/>
  <c r="AT153" i="408"/>
  <c r="AF124" i="408"/>
  <c r="H121" i="1"/>
  <c r="AA103" i="408"/>
  <c r="X15" i="1"/>
  <c r="C160" i="408"/>
  <c r="U169" i="1"/>
  <c r="R38" i="408"/>
  <c r="AA165" i="1"/>
  <c r="P97" i="408"/>
  <c r="AP152" i="408"/>
  <c r="Z182" i="1"/>
  <c r="AH79" i="408"/>
  <c r="U157" i="408"/>
  <c r="AD57" i="408"/>
  <c r="N33" i="408"/>
  <c r="U45" i="408"/>
  <c r="M11" i="408"/>
  <c r="AK18" i="408"/>
  <c r="H196" i="1"/>
  <c r="AN29" i="408"/>
  <c r="B35" i="1"/>
  <c r="AJ115" i="408"/>
  <c r="H45" i="1"/>
  <c r="AF88" i="408"/>
  <c r="AL69" i="408"/>
  <c r="Y115" i="1"/>
  <c r="W164" i="408"/>
  <c r="C125" i="408"/>
  <c r="AR73" i="408"/>
  <c r="AV127" i="408"/>
  <c r="F39" i="408"/>
  <c r="C92" i="408"/>
  <c r="M69" i="408"/>
  <c r="J33" i="1"/>
  <c r="H57" i="408"/>
  <c r="F33" i="408"/>
  <c r="L59" i="408"/>
  <c r="Q88" i="1"/>
  <c r="AF85" i="408"/>
  <c r="C155" i="408"/>
  <c r="R121" i="1"/>
  <c r="H4" i="408"/>
  <c r="AV57" i="408"/>
  <c r="AA15" i="1"/>
  <c r="AE53" i="408"/>
  <c r="V155" i="1"/>
  <c r="O61" i="1"/>
  <c r="K51" i="1"/>
  <c r="P56" i="1"/>
  <c r="D47" i="408"/>
  <c r="M127" i="1"/>
  <c r="X76" i="1"/>
  <c r="AB142" i="408"/>
  <c r="AJ135" i="408"/>
  <c r="AF133" i="408"/>
  <c r="R122" i="408"/>
  <c r="AN66" i="408"/>
  <c r="AE81" i="408"/>
  <c r="N177" i="1"/>
  <c r="AA132" i="1"/>
  <c r="AO22" i="408"/>
  <c r="AM100" i="408"/>
  <c r="F74" i="408"/>
  <c r="L181" i="1"/>
  <c r="AA16" i="1"/>
  <c r="X7" i="1"/>
  <c r="P191" i="1"/>
  <c r="O145" i="1"/>
  <c r="AF191" i="408"/>
  <c r="E122" i="408"/>
  <c r="AL174" i="408"/>
  <c r="M18" i="1"/>
  <c r="S94" i="408"/>
  <c r="E121" i="408"/>
  <c r="S5" i="408"/>
  <c r="AN107" i="408"/>
  <c r="AN140" i="408"/>
  <c r="L175" i="1"/>
  <c r="M179" i="1"/>
  <c r="L165" i="1"/>
  <c r="AS77" i="408"/>
  <c r="X146" i="408"/>
  <c r="Q78" i="1"/>
  <c r="K132" i="1"/>
  <c r="AK195" i="408"/>
  <c r="AE20" i="408"/>
  <c r="B5" i="1"/>
  <c r="AD76" i="408"/>
  <c r="AR34" i="408"/>
  <c r="K125" i="408"/>
  <c r="AB193" i="1"/>
  <c r="R196" i="1"/>
  <c r="H161" i="408"/>
  <c r="L70" i="1"/>
  <c r="AP55" i="408"/>
  <c r="N141" i="1"/>
  <c r="AC145" i="408"/>
  <c r="AU161" i="408"/>
  <c r="E150" i="408"/>
  <c r="X25" i="1"/>
  <c r="AJ147" i="408"/>
  <c r="V43" i="1"/>
  <c r="X155" i="1"/>
  <c r="AK103" i="408"/>
  <c r="G107" i="408"/>
  <c r="T44" i="408"/>
  <c r="AE26" i="408"/>
  <c r="T6" i="408"/>
  <c r="P106" i="408"/>
  <c r="T19" i="408"/>
  <c r="T108" i="408"/>
  <c r="H163" i="1"/>
  <c r="AH36" i="408"/>
  <c r="G158" i="408"/>
  <c r="G128" i="408"/>
  <c r="AB200" i="1"/>
  <c r="W25" i="1"/>
  <c r="AP46" i="408"/>
  <c r="B35" i="408"/>
  <c r="L157" i="1"/>
  <c r="N114" i="408"/>
  <c r="K24" i="408"/>
  <c r="W127" i="1"/>
  <c r="J25" i="1"/>
  <c r="AL121" i="408"/>
  <c r="AA118" i="1"/>
  <c r="H186" i="1"/>
  <c r="X118" i="408"/>
  <c r="Z77" i="1"/>
  <c r="AM124" i="408"/>
  <c r="Q67" i="1"/>
  <c r="AF108" i="408"/>
  <c r="X130" i="408"/>
  <c r="AE87" i="408"/>
  <c r="AA88" i="408"/>
  <c r="W148" i="408"/>
  <c r="AC186" i="408"/>
  <c r="X30" i="1"/>
  <c r="AH126" i="408"/>
  <c r="I43" i="408"/>
  <c r="J7" i="408"/>
  <c r="I144" i="1"/>
  <c r="Y74" i="408"/>
  <c r="AG54" i="408"/>
  <c r="AK2" i="408"/>
  <c r="L45" i="408"/>
  <c r="X178" i="1"/>
  <c r="L15" i="408"/>
  <c r="B142" i="408"/>
  <c r="AQ67" i="408"/>
  <c r="AT101" i="408"/>
  <c r="P73" i="1"/>
  <c r="B162" i="1"/>
  <c r="U139" i="408"/>
  <c r="Q29" i="1"/>
  <c r="B190" i="1"/>
  <c r="I154" i="1"/>
  <c r="J104" i="408"/>
  <c r="X82" i="1"/>
  <c r="AH42" i="408"/>
  <c r="Z110" i="408"/>
  <c r="AL6" i="408"/>
  <c r="K9" i="408"/>
  <c r="Y24" i="408"/>
  <c r="O161" i="1"/>
  <c r="Z167" i="1"/>
  <c r="AK183" i="408"/>
  <c r="Y166" i="1"/>
  <c r="P9" i="408"/>
  <c r="W66" i="408"/>
  <c r="AI77" i="408"/>
  <c r="AW20" i="408"/>
  <c r="AU120" i="408"/>
  <c r="AD141" i="408"/>
  <c r="O200" i="1"/>
  <c r="Z61" i="1"/>
  <c r="AN132" i="408"/>
  <c r="K58" i="408"/>
  <c r="G30" i="408"/>
  <c r="AD93" i="408"/>
  <c r="AA80" i="1"/>
  <c r="AQ117" i="408"/>
  <c r="O171" i="1"/>
  <c r="W187" i="1"/>
  <c r="AA106" i="408"/>
  <c r="R23" i="1"/>
  <c r="AN152" i="408"/>
  <c r="Z9" i="408"/>
  <c r="I176" i="408"/>
  <c r="K153" i="408"/>
  <c r="V153" i="408"/>
  <c r="N46" i="408"/>
  <c r="P99" i="408"/>
  <c r="AW148" i="408"/>
  <c r="C123" i="408"/>
  <c r="AP177" i="408"/>
  <c r="M120" i="408"/>
  <c r="T39" i="408"/>
  <c r="V86" i="1"/>
  <c r="Y148" i="1"/>
  <c r="AA159" i="1"/>
  <c r="V14" i="408"/>
  <c r="AT145" i="408"/>
  <c r="AK128" i="408"/>
  <c r="N173" i="408"/>
  <c r="D172" i="408"/>
  <c r="Y121" i="408"/>
  <c r="AA119" i="1"/>
  <c r="M106" i="1"/>
  <c r="AM73" i="408"/>
  <c r="AR121" i="408"/>
  <c r="N186" i="408"/>
  <c r="AS110" i="408"/>
  <c r="T79" i="408"/>
  <c r="X161" i="1"/>
  <c r="AD148" i="408"/>
  <c r="G118" i="408"/>
  <c r="R82" i="1"/>
  <c r="O13" i="1"/>
  <c r="AP25" i="408"/>
  <c r="H74" i="1"/>
  <c r="AB65" i="408"/>
  <c r="AG67" i="408"/>
  <c r="AQ99" i="408"/>
  <c r="P160" i="408"/>
  <c r="AM107" i="408"/>
  <c r="Y142" i="408"/>
  <c r="E22" i="408"/>
  <c r="AJ139" i="408"/>
  <c r="AB81" i="408"/>
  <c r="F112" i="408"/>
  <c r="Y12" i="408"/>
  <c r="AH129" i="408"/>
  <c r="T191" i="408"/>
  <c r="AD108" i="408"/>
  <c r="Y81" i="408"/>
  <c r="I176" i="1"/>
  <c r="W89" i="408"/>
  <c r="AB5" i="1"/>
  <c r="W199" i="1"/>
  <c r="AM160" i="408"/>
  <c r="AB105" i="1"/>
  <c r="Y97" i="1"/>
  <c r="AQ57" i="408"/>
  <c r="AV194" i="408"/>
  <c r="R155" i="408"/>
  <c r="AS100" i="408"/>
  <c r="R114" i="408"/>
  <c r="R64" i="1"/>
  <c r="M128" i="1"/>
  <c r="AK117" i="408"/>
  <c r="W137" i="408"/>
  <c r="AI22" i="408"/>
  <c r="N173" i="1"/>
  <c r="AE44" i="408"/>
  <c r="AF131" i="408"/>
  <c r="W193" i="1"/>
  <c r="N130" i="408"/>
  <c r="M30" i="1"/>
  <c r="E56" i="408"/>
  <c r="H150" i="1"/>
  <c r="D58" i="408"/>
  <c r="AA24" i="1"/>
  <c r="AV39" i="408"/>
  <c r="O47" i="1"/>
  <c r="K149" i="408"/>
  <c r="O191" i="408"/>
  <c r="AP5" i="408"/>
  <c r="G48" i="408"/>
  <c r="T15" i="408"/>
  <c r="AW137" i="408"/>
  <c r="V53" i="1"/>
  <c r="I25" i="1"/>
  <c r="E28" i="408"/>
  <c r="T199" i="1"/>
  <c r="AE55" i="408"/>
  <c r="G34" i="408"/>
  <c r="L155" i="408"/>
  <c r="AU102" i="408"/>
  <c r="AW42" i="408"/>
  <c r="AF62" i="408"/>
  <c r="AD112" i="408"/>
  <c r="AM108" i="408"/>
  <c r="V119" i="408"/>
  <c r="J58" i="1"/>
  <c r="H188" i="1"/>
  <c r="AA146" i="1"/>
  <c r="G96" i="408"/>
  <c r="AK83" i="408"/>
  <c r="N88" i="1"/>
  <c r="AJ92" i="408"/>
  <c r="I112" i="1"/>
  <c r="AO21" i="408"/>
  <c r="AH153" i="408"/>
  <c r="J123" i="408"/>
  <c r="S72" i="408"/>
  <c r="H67" i="408"/>
  <c r="AB184" i="1"/>
  <c r="AK143" i="408"/>
  <c r="T144" i="408"/>
  <c r="Z82" i="1"/>
  <c r="AF94" i="408"/>
  <c r="AA98" i="408"/>
  <c r="Y91" i="1"/>
  <c r="V103" i="408"/>
  <c r="AG15" i="408"/>
  <c r="AN14" i="408"/>
  <c r="U168" i="1"/>
  <c r="T189" i="1"/>
  <c r="P77" i="408"/>
  <c r="AB56" i="1"/>
  <c r="Q31" i="408"/>
  <c r="D8" i="408"/>
  <c r="AF66" i="408"/>
  <c r="Z124" i="1"/>
  <c r="Z31" i="408"/>
  <c r="I188" i="1"/>
  <c r="N66" i="1"/>
  <c r="V110" i="1"/>
  <c r="AV102" i="408"/>
  <c r="Q183" i="1"/>
  <c r="AC85" i="408"/>
  <c r="X92" i="408"/>
  <c r="B92" i="408"/>
  <c r="AT32" i="408"/>
  <c r="U159" i="408"/>
  <c r="N169" i="408"/>
  <c r="T133" i="1"/>
  <c r="AC17" i="408"/>
  <c r="U137" i="408"/>
  <c r="H158" i="408"/>
  <c r="L136" i="408"/>
  <c r="X32" i="1"/>
  <c r="N157" i="1"/>
  <c r="O26" i="1"/>
  <c r="AC114" i="408"/>
  <c r="H156" i="408"/>
  <c r="L32" i="1"/>
  <c r="AB36" i="1"/>
  <c r="I160" i="408"/>
  <c r="Q20" i="408"/>
  <c r="S18" i="408"/>
  <c r="AK19" i="408"/>
  <c r="G122" i="408"/>
  <c r="P54" i="408"/>
  <c r="AF19" i="408"/>
  <c r="P6" i="408"/>
  <c r="AS136" i="408"/>
  <c r="P71" i="1"/>
  <c r="S7" i="1"/>
  <c r="M104" i="408"/>
  <c r="AB95" i="1"/>
  <c r="N169" i="1"/>
  <c r="O101" i="1"/>
  <c r="U27" i="408"/>
  <c r="V109" i="408"/>
  <c r="R107" i="1"/>
  <c r="AJ153" i="408"/>
  <c r="AG12" i="408"/>
  <c r="AV118" i="408"/>
  <c r="L75" i="1"/>
  <c r="AQ49" i="408"/>
  <c r="AN52" i="408"/>
  <c r="K66" i="1"/>
  <c r="G119" i="408"/>
  <c r="B15" i="1"/>
  <c r="C70" i="408"/>
  <c r="S93" i="1"/>
  <c r="K85" i="408"/>
  <c r="AM8" i="408"/>
  <c r="Y30" i="1"/>
  <c r="J70" i="408"/>
  <c r="O73" i="408"/>
  <c r="AP16" i="408"/>
  <c r="H181" i="1"/>
  <c r="W139" i="408"/>
  <c r="AB4" i="408"/>
  <c r="O18" i="408"/>
  <c r="AE54" i="408"/>
  <c r="W123" i="1"/>
  <c r="W57" i="408"/>
  <c r="AA93" i="408"/>
  <c r="AN33" i="408"/>
  <c r="AD135" i="408"/>
  <c r="AM152" i="408"/>
  <c r="Y10" i="1"/>
  <c r="D129" i="408"/>
  <c r="AL94" i="408"/>
  <c r="M117" i="408"/>
  <c r="AW90" i="408"/>
  <c r="AR72" i="408"/>
  <c r="AL102" i="408"/>
  <c r="AS63" i="408"/>
  <c r="AE64" i="408"/>
  <c r="AD121" i="408"/>
  <c r="N20" i="1"/>
  <c r="Y93" i="408"/>
  <c r="AG66" i="408"/>
  <c r="O150" i="408"/>
  <c r="AQ12" i="408"/>
  <c r="AC154" i="408"/>
  <c r="Q194" i="1"/>
  <c r="X70" i="408"/>
  <c r="AO112" i="408"/>
  <c r="S193" i="1"/>
  <c r="L11" i="408"/>
  <c r="H34" i="408"/>
  <c r="Q127" i="1"/>
  <c r="Q61" i="408"/>
  <c r="AN6" i="408"/>
  <c r="Y56" i="1"/>
  <c r="Y161" i="408"/>
  <c r="AP41" i="408"/>
  <c r="N99" i="408"/>
  <c r="T65" i="408"/>
  <c r="S16" i="408"/>
  <c r="F70" i="408"/>
  <c r="AU29" i="408"/>
  <c r="Y116" i="408"/>
  <c r="J93" i="408"/>
  <c r="AP54" i="408"/>
  <c r="AP47" i="408"/>
  <c r="G50" i="408"/>
  <c r="AP139" i="408"/>
  <c r="T44" i="1"/>
  <c r="X177" i="1"/>
  <c r="I68" i="1"/>
  <c r="J119" i="1"/>
  <c r="K114" i="408"/>
  <c r="AJ69" i="408"/>
  <c r="M58" i="1"/>
  <c r="AM31" i="408"/>
  <c r="AH59" i="408"/>
  <c r="AB156" i="1"/>
  <c r="F137" i="408"/>
  <c r="AC56" i="408"/>
  <c r="AU38" i="408"/>
  <c r="AR130" i="408"/>
  <c r="S197" i="1"/>
  <c r="W61" i="408"/>
  <c r="AE125" i="408"/>
  <c r="H37" i="408"/>
  <c r="AA115" i="1"/>
  <c r="AD119" i="408"/>
  <c r="H169" i="1"/>
  <c r="AM119" i="408"/>
  <c r="W153" i="1"/>
  <c r="G3" i="408"/>
  <c r="E30" i="408"/>
  <c r="T180" i="1"/>
  <c r="J74" i="1"/>
  <c r="H35" i="408"/>
  <c r="T37" i="408"/>
  <c r="W136" i="408"/>
  <c r="Y57" i="408"/>
  <c r="N122" i="1"/>
  <c r="AA156" i="1"/>
  <c r="V11" i="1"/>
  <c r="AR99" i="408"/>
  <c r="Z112" i="408"/>
  <c r="U143" i="1"/>
  <c r="AM111" i="408"/>
  <c r="O101" i="408"/>
  <c r="E90" i="408"/>
  <c r="AP138" i="408"/>
  <c r="AC90" i="408"/>
  <c r="N14" i="1"/>
  <c r="AU169" i="408"/>
  <c r="Y100" i="1"/>
  <c r="S19" i="408"/>
  <c r="AI16" i="408"/>
  <c r="U30" i="408"/>
  <c r="P25" i="1"/>
  <c r="N23" i="408"/>
  <c r="N68" i="1"/>
  <c r="R57" i="1"/>
  <c r="D196" i="408"/>
  <c r="M113" i="408"/>
  <c r="AA151" i="408"/>
  <c r="R64" i="408"/>
  <c r="AE133" i="408"/>
  <c r="F156" i="408"/>
  <c r="AJ96" i="408"/>
  <c r="AO100" i="408"/>
  <c r="U77" i="1"/>
  <c r="H32" i="1"/>
  <c r="AA42" i="1"/>
  <c r="P42" i="1"/>
  <c r="AJ136" i="408"/>
  <c r="K17" i="1"/>
  <c r="M135" i="408"/>
  <c r="AM104" i="408"/>
  <c r="Y107" i="1"/>
  <c r="B90" i="408"/>
  <c r="O58" i="1"/>
  <c r="AF40" i="408"/>
  <c r="AT35" i="408"/>
  <c r="AP74" i="408"/>
  <c r="C19" i="408"/>
  <c r="AT163" i="408"/>
  <c r="Z23" i="408"/>
  <c r="AL80" i="408"/>
  <c r="K12" i="408"/>
  <c r="X157" i="408"/>
  <c r="V171" i="1"/>
  <c r="AV116" i="408"/>
  <c r="K5" i="408"/>
  <c r="X73" i="408"/>
  <c r="V108" i="408"/>
  <c r="AK69" i="408"/>
  <c r="L56" i="1"/>
  <c r="H13" i="408"/>
  <c r="L68" i="408"/>
  <c r="AL88" i="408"/>
  <c r="U189" i="1"/>
  <c r="Y157" i="1"/>
  <c r="X51" i="408"/>
  <c r="AF154" i="408"/>
  <c r="U128" i="1"/>
  <c r="O32" i="408"/>
  <c r="AH73" i="408"/>
  <c r="I56" i="1"/>
  <c r="H136" i="408"/>
  <c r="Z187" i="1"/>
  <c r="K98" i="1"/>
  <c r="M13" i="1"/>
  <c r="AK38" i="408"/>
  <c r="C128" i="408"/>
  <c r="AE93" i="408"/>
  <c r="M20" i="1"/>
  <c r="AB132" i="1"/>
  <c r="P98" i="408"/>
  <c r="Z169" i="1"/>
  <c r="AW97" i="408"/>
  <c r="M87" i="408"/>
  <c r="AR65" i="408"/>
  <c r="AH114" i="408"/>
  <c r="H126" i="408"/>
  <c r="V47" i="1"/>
  <c r="Q111" i="408"/>
  <c r="Z3" i="1"/>
  <c r="Y126" i="1"/>
  <c r="AN85" i="408"/>
  <c r="B19" i="1"/>
  <c r="AU43" i="408"/>
  <c r="K73" i="408"/>
  <c r="R123" i="1"/>
  <c r="X34" i="408"/>
  <c r="AS118" i="408"/>
  <c r="U186" i="1"/>
  <c r="N110" i="408"/>
  <c r="AB50" i="1"/>
  <c r="AR96" i="408"/>
  <c r="AJ159" i="408"/>
  <c r="S71" i="408"/>
  <c r="N13" i="1"/>
  <c r="AL38" i="408"/>
  <c r="J46" i="1"/>
  <c r="P147" i="1"/>
  <c r="S56" i="408"/>
  <c r="AQ108" i="408"/>
  <c r="X13" i="408"/>
  <c r="P78" i="1"/>
  <c r="U146" i="1"/>
  <c r="AQ41" i="408"/>
  <c r="I20" i="408"/>
  <c r="I31" i="408"/>
  <c r="AR101" i="408"/>
  <c r="AB74" i="408"/>
  <c r="B97" i="408"/>
  <c r="X119" i="1"/>
  <c r="AP8" i="408"/>
  <c r="AK16" i="408"/>
  <c r="N124" i="1"/>
  <c r="I101" i="408"/>
  <c r="Z53" i="1"/>
  <c r="AA57" i="408"/>
  <c r="AO20" i="408"/>
  <c r="H79" i="408"/>
  <c r="AB145" i="1"/>
  <c r="Y3" i="408"/>
  <c r="AI35" i="408"/>
  <c r="X121" i="1"/>
  <c r="P52" i="1"/>
  <c r="AK101" i="408"/>
  <c r="AS101" i="408"/>
  <c r="K66" i="408"/>
  <c r="Z120" i="1"/>
  <c r="X67" i="408"/>
  <c r="M38" i="1"/>
  <c r="N38" i="1"/>
  <c r="R69" i="1"/>
  <c r="AB30" i="1"/>
  <c r="Z55" i="1"/>
  <c r="AC96" i="408"/>
  <c r="AF64" i="408"/>
  <c r="W96" i="1"/>
  <c r="AL138" i="408"/>
  <c r="L35" i="1"/>
  <c r="O32" i="1"/>
  <c r="AK68" i="408"/>
  <c r="AK131" i="408"/>
  <c r="N56" i="1"/>
  <c r="AS129" i="408"/>
  <c r="AR110" i="408"/>
  <c r="B91" i="408"/>
  <c r="B182" i="1"/>
  <c r="AB46" i="1"/>
  <c r="AT165" i="408"/>
  <c r="U65" i="1"/>
  <c r="J137" i="408"/>
  <c r="J122" i="408"/>
  <c r="AT184" i="408"/>
  <c r="X45" i="1"/>
  <c r="AN116" i="408"/>
  <c r="AB41" i="1"/>
  <c r="Z134" i="408"/>
  <c r="Y78" i="1"/>
  <c r="AU16" i="408"/>
  <c r="AA108" i="408"/>
  <c r="P7" i="1"/>
  <c r="AF129" i="408"/>
  <c r="O9" i="1"/>
  <c r="L52" i="1"/>
  <c r="AT53" i="408"/>
  <c r="X73" i="1"/>
  <c r="AE141" i="408"/>
  <c r="O70" i="408"/>
  <c r="R62" i="408"/>
  <c r="T109" i="1"/>
  <c r="X63" i="408"/>
  <c r="I147" i="408"/>
  <c r="AO109" i="408"/>
  <c r="S194" i="1"/>
  <c r="U96" i="1"/>
  <c r="V15" i="1"/>
  <c r="Y143" i="408"/>
  <c r="AB140" i="408"/>
  <c r="Y18" i="408"/>
  <c r="AF61" i="408"/>
  <c r="AT91" i="408"/>
  <c r="T141" i="408"/>
  <c r="AG31" i="408"/>
  <c r="G66" i="408"/>
  <c r="AB135" i="408"/>
  <c r="F121" i="408"/>
  <c r="P55" i="1"/>
  <c r="I182" i="1"/>
  <c r="V74" i="1"/>
  <c r="G164" i="408"/>
  <c r="T176" i="1"/>
  <c r="AA44" i="1"/>
  <c r="C23" i="408"/>
  <c r="L71" i="1"/>
  <c r="AT133" i="408"/>
  <c r="Q188" i="1"/>
  <c r="R89" i="1"/>
  <c r="AS75" i="408"/>
  <c r="L69" i="1"/>
  <c r="I84" i="1"/>
  <c r="L23" i="1"/>
  <c r="O121" i="408"/>
  <c r="K181" i="1"/>
  <c r="P160" i="1"/>
  <c r="R50" i="1"/>
  <c r="Y160" i="408"/>
  <c r="Q118" i="1"/>
  <c r="AM79" i="408"/>
  <c r="AK88" i="408"/>
  <c r="AA111" i="1"/>
  <c r="AI141" i="408"/>
  <c r="O130" i="1"/>
  <c r="M118" i="408"/>
  <c r="Q87" i="1"/>
  <c r="AB185" i="1"/>
  <c r="Z17" i="1"/>
  <c r="S47" i="1"/>
  <c r="AF106" i="408"/>
  <c r="AO76" i="408"/>
  <c r="AS102" i="408"/>
  <c r="B28" i="1"/>
  <c r="AK72" i="408"/>
  <c r="AP89" i="408"/>
  <c r="U86" i="408"/>
  <c r="R124" i="408"/>
  <c r="O118" i="408"/>
  <c r="Y151" i="408"/>
  <c r="AN175" i="408"/>
  <c r="E15" i="408"/>
  <c r="AJ107" i="408"/>
  <c r="N161" i="1"/>
  <c r="AI115" i="408"/>
  <c r="J150" i="1"/>
  <c r="O36" i="1"/>
  <c r="U142" i="408"/>
  <c r="F129" i="408"/>
  <c r="F20" i="408"/>
  <c r="AE80" i="408"/>
  <c r="AC152" i="408"/>
  <c r="AF24" i="408"/>
  <c r="O177" i="1"/>
  <c r="B154" i="408"/>
  <c r="D106" i="408"/>
  <c r="AE37" i="408"/>
  <c r="S9" i="1"/>
  <c r="H52" i="408"/>
  <c r="P43" i="408"/>
  <c r="AN10" i="408"/>
  <c r="M96" i="1"/>
  <c r="AB9" i="1"/>
  <c r="AO45" i="408"/>
  <c r="AI32" i="408"/>
  <c r="M48" i="408"/>
  <c r="Q111" i="1"/>
  <c r="AB54" i="408"/>
  <c r="AM163" i="408"/>
  <c r="AO51" i="408"/>
  <c r="Z37" i="1"/>
  <c r="AB149" i="1"/>
  <c r="T162" i="408"/>
  <c r="N72" i="408"/>
  <c r="AT34" i="408"/>
  <c r="O151" i="408"/>
  <c r="AJ103" i="408"/>
  <c r="AT86" i="408"/>
  <c r="AG107" i="408"/>
  <c r="I54" i="408"/>
  <c r="K60" i="408"/>
  <c r="D46" i="408"/>
  <c r="AA76" i="408"/>
  <c r="F62" i="408"/>
  <c r="K77" i="408"/>
  <c r="N158" i="1"/>
  <c r="AE76" i="408"/>
  <c r="I125" i="1"/>
  <c r="AB139" i="408"/>
  <c r="I22" i="1"/>
  <c r="H41" i="1"/>
  <c r="H44" i="1"/>
  <c r="C26" i="408"/>
  <c r="L122" i="1"/>
  <c r="AA176" i="1"/>
  <c r="K192" i="1"/>
  <c r="AQ78" i="408"/>
  <c r="N182" i="1"/>
  <c r="AK106" i="408"/>
  <c r="J78" i="1"/>
  <c r="AR109" i="408"/>
  <c r="O108" i="408"/>
  <c r="AS83" i="408"/>
  <c r="R75" i="408"/>
  <c r="AQ141" i="408"/>
  <c r="AQ124" i="408"/>
  <c r="R99" i="1"/>
  <c r="L193" i="1"/>
  <c r="V35" i="408"/>
  <c r="W74" i="408"/>
  <c r="AJ9" i="408"/>
  <c r="AN139" i="408"/>
  <c r="W22" i="1"/>
  <c r="R120" i="408"/>
  <c r="F104" i="408"/>
  <c r="J145" i="1"/>
  <c r="AH99" i="408"/>
  <c r="T76" i="408"/>
  <c r="H112" i="1"/>
  <c r="AO81" i="408"/>
  <c r="X18" i="408"/>
  <c r="O35" i="1"/>
  <c r="M100" i="1"/>
  <c r="H112" i="408"/>
  <c r="AE158" i="408"/>
  <c r="H89" i="408"/>
  <c r="Q45" i="1"/>
  <c r="R80" i="1"/>
  <c r="AA35" i="1"/>
  <c r="T188" i="1"/>
  <c r="M182" i="1"/>
  <c r="AJ122" i="408"/>
  <c r="AM140" i="408"/>
  <c r="Q181" i="408"/>
  <c r="AA69" i="408"/>
  <c r="U62" i="1"/>
  <c r="AJ124" i="408"/>
  <c r="Q131" i="408"/>
  <c r="AJ17" i="408"/>
  <c r="G161" i="408"/>
  <c r="AS153" i="408"/>
  <c r="AT13" i="408"/>
  <c r="AM123" i="408"/>
  <c r="U15" i="408"/>
  <c r="AL105" i="408"/>
  <c r="E10" i="408"/>
  <c r="Y40" i="1"/>
  <c r="S201" i="1"/>
  <c r="I52" i="408"/>
  <c r="E156" i="408"/>
  <c r="R7" i="1"/>
  <c r="Y84" i="1"/>
  <c r="AN13" i="408"/>
  <c r="O103" i="1"/>
  <c r="AT60" i="408"/>
  <c r="Y119" i="408"/>
  <c r="P162" i="1"/>
  <c r="K15" i="408"/>
  <c r="J52" i="408"/>
  <c r="J51" i="408"/>
  <c r="Z46" i="408"/>
  <c r="AI117" i="408"/>
  <c r="W180" i="1"/>
  <c r="X10" i="408"/>
  <c r="AQ102" i="408"/>
  <c r="O77" i="408"/>
  <c r="AB183" i="1"/>
  <c r="P113" i="408"/>
  <c r="Z111" i="408"/>
  <c r="H128" i="1"/>
  <c r="X109" i="408"/>
  <c r="AB123" i="408"/>
  <c r="AG30" i="408"/>
  <c r="AK5" i="408"/>
  <c r="K3" i="408"/>
  <c r="AR127" i="408"/>
  <c r="AA27" i="1"/>
  <c r="M149" i="1"/>
  <c r="O189" i="1"/>
  <c r="T85" i="408"/>
  <c r="AB172" i="1"/>
  <c r="O131" i="1"/>
  <c r="C52" i="408"/>
  <c r="AI26" i="408"/>
  <c r="J158" i="1"/>
  <c r="AC129" i="408"/>
  <c r="Z88" i="408"/>
  <c r="AA74" i="408"/>
  <c r="I77" i="1"/>
  <c r="AN118" i="408"/>
  <c r="G135" i="408"/>
  <c r="AH81" i="408"/>
  <c r="H99" i="1"/>
  <c r="U123" i="1"/>
  <c r="R58" i="408"/>
  <c r="AH9" i="408"/>
  <c r="AJ152" i="408"/>
  <c r="J65" i="1"/>
  <c r="Q143" i="408"/>
  <c r="J141" i="408"/>
  <c r="P37" i="1"/>
  <c r="AQ13" i="408"/>
  <c r="Q75" i="408"/>
  <c r="N24" i="1"/>
  <c r="S192" i="1"/>
  <c r="AL47" i="408"/>
  <c r="M121" i="1"/>
  <c r="AD170" i="408"/>
  <c r="AU131" i="408"/>
  <c r="AV133" i="408"/>
  <c r="L76" i="1"/>
  <c r="W43" i="1"/>
  <c r="AJ150" i="408"/>
  <c r="AR11" i="408"/>
  <c r="AW68" i="408"/>
  <c r="L22" i="1"/>
  <c r="AU67" i="408"/>
  <c r="J199" i="1"/>
  <c r="R96" i="408"/>
  <c r="Q18" i="1"/>
  <c r="AR38" i="408"/>
  <c r="AH175" i="408"/>
  <c r="Q93" i="408"/>
  <c r="S128" i="408"/>
  <c r="AM155" i="408"/>
  <c r="L99" i="408"/>
  <c r="Z173" i="1"/>
  <c r="V89" i="1"/>
  <c r="AN86" i="408"/>
  <c r="AD23" i="408"/>
  <c r="J77" i="1"/>
  <c r="V126" i="1"/>
  <c r="AM57" i="408"/>
  <c r="Y82" i="408"/>
  <c r="AH141" i="408"/>
  <c r="Z21" i="408"/>
  <c r="D52" i="408"/>
  <c r="X29" i="408"/>
  <c r="X170" i="1"/>
  <c r="P5" i="1"/>
  <c r="AK3" i="408"/>
  <c r="AV96" i="408"/>
  <c r="U151" i="1"/>
  <c r="Q125" i="408"/>
  <c r="I149" i="408"/>
  <c r="V40" i="1"/>
  <c r="AS89" i="408"/>
  <c r="X167" i="1"/>
  <c r="R98" i="1"/>
  <c r="H83" i="408"/>
  <c r="AM9" i="408"/>
  <c r="AC77" i="408"/>
  <c r="T62" i="1"/>
  <c r="AP114" i="408"/>
  <c r="Z116" i="408"/>
  <c r="V47" i="408"/>
  <c r="M114" i="408"/>
  <c r="R70" i="1"/>
  <c r="Y189" i="1"/>
  <c r="I133" i="1"/>
  <c r="O174" i="1"/>
  <c r="S50" i="1"/>
  <c r="AA13" i="408"/>
  <c r="E117" i="408"/>
  <c r="L160" i="1"/>
  <c r="E71" i="408"/>
  <c r="K133" i="1"/>
  <c r="U68" i="408"/>
  <c r="AW157" i="408"/>
  <c r="U150" i="1"/>
  <c r="AL134" i="408"/>
  <c r="M123" i="408"/>
  <c r="AT138" i="408"/>
  <c r="O160" i="1"/>
  <c r="S161" i="1"/>
  <c r="Y109" i="1"/>
  <c r="F54" i="408"/>
  <c r="G71" i="408"/>
  <c r="AB109" i="1"/>
  <c r="AB189" i="1"/>
  <c r="Q43" i="1"/>
  <c r="O79" i="408"/>
  <c r="D57" i="408"/>
  <c r="U124" i="408"/>
  <c r="V5" i="1"/>
  <c r="AP10" i="408"/>
  <c r="F119" i="408"/>
  <c r="K55" i="1"/>
  <c r="AN104" i="408"/>
  <c r="AI24" i="408"/>
  <c r="AW109" i="408"/>
  <c r="AC101" i="408"/>
  <c r="AF53" i="408"/>
  <c r="W93" i="408"/>
  <c r="P71" i="408"/>
  <c r="G47" i="408"/>
  <c r="B182" i="408"/>
  <c r="P120" i="408"/>
  <c r="S165" i="1"/>
  <c r="AL9" i="408"/>
  <c r="AS39" i="408"/>
  <c r="B109" i="1"/>
  <c r="W95" i="408"/>
  <c r="X179" i="1"/>
  <c r="M188" i="1"/>
  <c r="Q138" i="408"/>
  <c r="D178" i="408"/>
  <c r="V32" i="408"/>
  <c r="AE69" i="408"/>
  <c r="Z48" i="1"/>
  <c r="O78" i="408"/>
  <c r="AE59" i="408"/>
  <c r="AG90" i="408"/>
  <c r="AH93" i="408"/>
  <c r="C95" i="408"/>
  <c r="U176" i="1"/>
  <c r="I93" i="1"/>
  <c r="AQ142" i="408"/>
  <c r="T101" i="408"/>
  <c r="E79" i="408"/>
  <c r="AM43" i="408"/>
  <c r="D3" i="408"/>
  <c r="L157" i="408"/>
  <c r="AU158" i="408"/>
  <c r="V104" i="1"/>
  <c r="S87" i="1"/>
  <c r="P95" i="1"/>
  <c r="AK78" i="408"/>
  <c r="Q161" i="408"/>
  <c r="AV82" i="408"/>
  <c r="K53" i="1"/>
  <c r="Y171" i="408"/>
  <c r="Y3" i="1"/>
  <c r="S5" i="1"/>
  <c r="P187" i="1"/>
  <c r="AV138" i="408"/>
  <c r="K170" i="408"/>
  <c r="AV153" i="408"/>
  <c r="AQ6" i="408"/>
  <c r="AB45" i="408"/>
  <c r="P117" i="1"/>
  <c r="P82" i="1"/>
  <c r="V127" i="408"/>
  <c r="AJ3" i="408"/>
  <c r="H192" i="1"/>
  <c r="AQ103" i="408"/>
  <c r="J47" i="1"/>
  <c r="L163" i="1"/>
  <c r="AC76" i="408"/>
  <c r="I105" i="408"/>
  <c r="J112" i="408"/>
  <c r="X8" i="408"/>
  <c r="J154" i="408"/>
  <c r="Y62" i="1"/>
  <c r="AW19" i="408"/>
  <c r="S102" i="408"/>
  <c r="AN125" i="408"/>
  <c r="T14" i="1"/>
  <c r="W42" i="408"/>
  <c r="AA104" i="408"/>
  <c r="W188" i="408"/>
  <c r="AU8" i="408"/>
  <c r="AW108" i="408"/>
  <c r="M22" i="408"/>
  <c r="Q86" i="408"/>
  <c r="J130" i="408"/>
  <c r="AD129" i="408"/>
  <c r="U46" i="408"/>
  <c r="J125" i="1"/>
  <c r="F65" i="408"/>
  <c r="N5" i="408"/>
  <c r="AB124" i="1"/>
  <c r="AV161" i="408"/>
  <c r="T83" i="408"/>
  <c r="I29" i="408"/>
  <c r="Q141" i="408"/>
  <c r="AB75" i="1"/>
  <c r="C90" i="408"/>
  <c r="W65" i="1"/>
  <c r="AH136" i="408"/>
  <c r="AS2" i="408"/>
  <c r="R148" i="408"/>
  <c r="AF7" i="408"/>
  <c r="AS127" i="408"/>
  <c r="AD183" i="408"/>
  <c r="AT98" i="408"/>
  <c r="K172" i="1"/>
  <c r="U39" i="1"/>
  <c r="AI15" i="408"/>
  <c r="AJ54" i="408"/>
  <c r="AJ117" i="408"/>
  <c r="F189" i="408"/>
  <c r="H44" i="408"/>
  <c r="X165" i="408"/>
  <c r="W166" i="1"/>
  <c r="AL120" i="408"/>
  <c r="AL17" i="408"/>
  <c r="N94" i="1"/>
  <c r="K74" i="408"/>
  <c r="O178" i="1"/>
  <c r="AD124" i="408"/>
  <c r="K79" i="408"/>
  <c r="AD69" i="408"/>
  <c r="R29" i="408"/>
  <c r="AF37" i="408"/>
  <c r="AD38" i="408"/>
  <c r="D2" i="408"/>
  <c r="O2" i="408"/>
  <c r="L14" i="408"/>
  <c r="I133" i="408"/>
  <c r="U93" i="408"/>
  <c r="R151" i="408"/>
  <c r="I165" i="1"/>
  <c r="P68" i="1"/>
  <c r="Z15" i="408"/>
  <c r="B101" i="1"/>
  <c r="J28" i="408"/>
  <c r="AF150" i="408"/>
  <c r="N131" i="408"/>
  <c r="Q44" i="1"/>
  <c r="N131" i="1"/>
  <c r="L163" i="408"/>
  <c r="S159" i="1"/>
  <c r="P28" i="1"/>
  <c r="H168" i="1"/>
  <c r="Z80" i="408"/>
  <c r="L106" i="408"/>
  <c r="AP110" i="408"/>
  <c r="AU13" i="408"/>
  <c r="T127" i="1"/>
  <c r="Q163" i="1"/>
  <c r="AN141" i="408"/>
  <c r="AA83" i="408"/>
  <c r="AR129" i="408"/>
  <c r="Y192" i="1"/>
  <c r="M59" i="408"/>
  <c r="F29" i="408"/>
  <c r="N85" i="1"/>
  <c r="K30" i="408"/>
  <c r="O85" i="408"/>
  <c r="AO19" i="408"/>
  <c r="N40" i="1"/>
  <c r="Y103" i="1"/>
  <c r="V120" i="1"/>
  <c r="X150" i="408"/>
  <c r="AT80" i="408"/>
  <c r="AN46" i="408"/>
  <c r="AS114" i="408"/>
  <c r="P101" i="1"/>
  <c r="J43" i="408"/>
  <c r="I104" i="408"/>
  <c r="N55" i="408"/>
  <c r="R108" i="1"/>
  <c r="AU154" i="408"/>
  <c r="S194" i="408"/>
  <c r="M144" i="408"/>
  <c r="B45" i="1"/>
  <c r="N12" i="1"/>
  <c r="R142" i="1"/>
  <c r="AD8" i="408"/>
  <c r="S91" i="1"/>
  <c r="AL71" i="408"/>
  <c r="AK75" i="408"/>
  <c r="V23" i="1"/>
  <c r="Q189" i="1"/>
  <c r="H157" i="408"/>
  <c r="AW119" i="408"/>
  <c r="K116" i="1"/>
  <c r="AA96" i="1"/>
  <c r="AL185" i="408"/>
  <c r="AM17" i="408"/>
  <c r="O67" i="408"/>
  <c r="AI114" i="408"/>
  <c r="K80" i="1"/>
  <c r="D151" i="408"/>
  <c r="AA45" i="408"/>
  <c r="F26" i="408"/>
  <c r="Y110" i="1"/>
  <c r="P8" i="408"/>
  <c r="AF25" i="408"/>
  <c r="Y139" i="408"/>
  <c r="M112" i="1"/>
  <c r="M47" i="408"/>
  <c r="D97" i="408"/>
  <c r="X16" i="1"/>
  <c r="O50" i="1"/>
  <c r="S18" i="1"/>
  <c r="AR160" i="408"/>
  <c r="AW10" i="408"/>
  <c r="R7" i="408"/>
  <c r="AW162" i="408"/>
  <c r="L73" i="408"/>
  <c r="M20" i="408"/>
  <c r="AQ61" i="408"/>
  <c r="H195" i="1"/>
  <c r="Q120" i="1"/>
  <c r="Y110" i="408"/>
  <c r="AK87" i="408"/>
  <c r="N102" i="408"/>
  <c r="AA100" i="1"/>
  <c r="R105" i="408"/>
  <c r="H92" i="408"/>
  <c r="AU89" i="408"/>
  <c r="S110" i="408"/>
  <c r="AA129" i="1"/>
  <c r="AU150" i="408"/>
  <c r="AG148" i="408"/>
  <c r="AO97" i="408"/>
  <c r="Q19" i="408"/>
  <c r="Z148" i="408"/>
  <c r="E63" i="408"/>
  <c r="AE3" i="408"/>
  <c r="AU137" i="408"/>
  <c r="O127" i="408"/>
  <c r="AA157" i="408"/>
  <c r="AW160" i="408"/>
  <c r="AK40" i="408"/>
  <c r="C122" i="408"/>
  <c r="AA158" i="1"/>
  <c r="R21" i="1"/>
  <c r="Q80" i="1"/>
  <c r="AE129" i="408"/>
  <c r="N35" i="1"/>
  <c r="Z43" i="408"/>
  <c r="O188" i="1"/>
  <c r="AR39" i="408"/>
  <c r="AA178" i="1"/>
  <c r="I20" i="1"/>
  <c r="I146" i="1"/>
  <c r="N25" i="1"/>
  <c r="H38" i="408"/>
  <c r="Z132" i="408"/>
  <c r="X152" i="408"/>
  <c r="W15" i="1"/>
  <c r="S89" i="408"/>
  <c r="K97" i="1"/>
  <c r="P67" i="1"/>
  <c r="S127" i="1"/>
  <c r="Q33" i="1"/>
  <c r="M44" i="1"/>
  <c r="X124" i="408"/>
  <c r="Q7" i="408"/>
  <c r="AF26" i="408"/>
  <c r="K124" i="408"/>
  <c r="S48" i="1"/>
  <c r="AN98" i="408"/>
  <c r="J131" i="408"/>
  <c r="M44" i="408"/>
  <c r="AU86" i="408"/>
  <c r="N126" i="1"/>
  <c r="T144" i="1"/>
  <c r="AA18" i="1"/>
  <c r="M57" i="408"/>
  <c r="AF84" i="408"/>
  <c r="N117" i="1"/>
  <c r="AM13" i="408"/>
  <c r="O63" i="408"/>
  <c r="N19" i="408"/>
  <c r="U129" i="408"/>
  <c r="J62" i="1"/>
  <c r="U93" i="1"/>
  <c r="T110" i="408"/>
  <c r="J115" i="408"/>
  <c r="S127" i="408"/>
  <c r="AB181" i="1"/>
  <c r="AD44" i="408"/>
  <c r="N184" i="1"/>
  <c r="J75" i="408"/>
  <c r="P104" i="1"/>
  <c r="AW82" i="408"/>
  <c r="AW25" i="408"/>
  <c r="AV67" i="408"/>
  <c r="AN20" i="408"/>
  <c r="AJ158" i="408"/>
  <c r="H8" i="408"/>
  <c r="J45" i="1"/>
  <c r="U29" i="1"/>
  <c r="N183" i="1"/>
  <c r="AT117" i="408"/>
  <c r="T97" i="1"/>
  <c r="AA152" i="1"/>
  <c r="W10" i="1"/>
  <c r="W9" i="408"/>
  <c r="R120" i="1"/>
  <c r="Z183" i="1"/>
  <c r="AM85" i="408"/>
  <c r="N112" i="1"/>
  <c r="AR45" i="408"/>
  <c r="L73" i="1"/>
  <c r="M29" i="1"/>
  <c r="V149" i="408"/>
  <c r="T36" i="408"/>
  <c r="I184" i="1"/>
  <c r="Q98" i="1"/>
  <c r="AU53" i="408"/>
  <c r="AB116" i="1"/>
  <c r="AM121" i="408"/>
  <c r="B76" i="1"/>
  <c r="U82" i="408"/>
  <c r="AQ110" i="408"/>
  <c r="J163" i="1"/>
  <c r="Z60" i="1"/>
  <c r="S70" i="1"/>
  <c r="D4" i="408"/>
  <c r="AW78" i="408"/>
  <c r="M147" i="1"/>
  <c r="AL15" i="408"/>
  <c r="AG52" i="408"/>
  <c r="B201" i="1"/>
  <c r="M28" i="408"/>
  <c r="H12" i="1"/>
  <c r="M83" i="1"/>
  <c r="AM68" i="408"/>
  <c r="R54" i="1"/>
  <c r="K115" i="1"/>
  <c r="B71" i="1"/>
  <c r="K2" i="408"/>
  <c r="F44" i="408"/>
  <c r="AD46" i="408"/>
  <c r="X149" i="408"/>
  <c r="L22" i="408"/>
  <c r="S54" i="408"/>
  <c r="AD54" i="408"/>
  <c r="AS85" i="408"/>
  <c r="AU65" i="408"/>
  <c r="S20" i="1"/>
  <c r="B25" i="1"/>
  <c r="AH84" i="408"/>
  <c r="L192" i="1"/>
  <c r="Q142" i="408"/>
  <c r="K156" i="408"/>
  <c r="AS57" i="408"/>
  <c r="V69" i="1"/>
  <c r="T115" i="1"/>
  <c r="AF54" i="408"/>
  <c r="AK159" i="408"/>
  <c r="L23" i="408"/>
  <c r="J156" i="408"/>
  <c r="E65" i="408"/>
  <c r="R89" i="408"/>
  <c r="C147" i="408"/>
  <c r="AA34" i="1"/>
  <c r="AJ126" i="408"/>
  <c r="T126" i="408"/>
  <c r="AK11" i="408"/>
  <c r="AT22" i="408"/>
  <c r="M73" i="1"/>
  <c r="U91" i="1"/>
  <c r="Y34" i="1"/>
  <c r="L6" i="408"/>
  <c r="B156" i="408"/>
  <c r="N156" i="1"/>
  <c r="B142" i="1"/>
  <c r="AN119" i="408"/>
  <c r="S129" i="408"/>
  <c r="AW100" i="408"/>
  <c r="AL32" i="408"/>
  <c r="AA133" i="1"/>
  <c r="AS161" i="408"/>
  <c r="P40" i="408"/>
  <c r="P94" i="408"/>
  <c r="AT57" i="408"/>
  <c r="Q106" i="1"/>
  <c r="O118" i="1"/>
  <c r="R129" i="1"/>
  <c r="V129" i="1"/>
  <c r="AT73" i="408"/>
  <c r="AD96" i="408"/>
  <c r="AJ48" i="408"/>
  <c r="Y101" i="1"/>
  <c r="B151" i="1"/>
  <c r="V145" i="408"/>
  <c r="AT159" i="408"/>
  <c r="X17" i="1"/>
  <c r="AO50" i="408"/>
  <c r="Y192" i="408"/>
  <c r="X174" i="1"/>
  <c r="Q63" i="1"/>
  <c r="U18" i="408"/>
  <c r="R25" i="408"/>
  <c r="Q192" i="1"/>
  <c r="M161" i="1"/>
  <c r="U40" i="408"/>
  <c r="AT108" i="408"/>
  <c r="H70" i="1"/>
  <c r="V31" i="408"/>
  <c r="R161" i="408"/>
  <c r="W20" i="408"/>
  <c r="P180" i="1"/>
  <c r="C196" i="408"/>
  <c r="O4" i="408"/>
  <c r="Q36" i="1"/>
  <c r="X46" i="1"/>
  <c r="H126" i="1"/>
  <c r="Z36" i="1"/>
  <c r="I7" i="1"/>
  <c r="AP100" i="408"/>
  <c r="J16" i="408"/>
  <c r="M24" i="1"/>
  <c r="AA116" i="408"/>
  <c r="J146" i="408"/>
  <c r="AR60" i="408"/>
  <c r="AT29" i="408"/>
  <c r="AT130" i="408"/>
  <c r="AV36" i="408"/>
  <c r="AM41" i="408"/>
  <c r="K100" i="1"/>
  <c r="AW23" i="408"/>
  <c r="AH31" i="408"/>
  <c r="V140" i="1"/>
  <c r="U71" i="408"/>
  <c r="J69" i="408"/>
  <c r="AA91" i="1"/>
  <c r="T89" i="1"/>
  <c r="M32" i="408"/>
  <c r="O68" i="408"/>
  <c r="Q86" i="1"/>
  <c r="AT12" i="408"/>
  <c r="AS19" i="408"/>
  <c r="AW75" i="408"/>
  <c r="X148" i="408"/>
  <c r="AA131" i="408"/>
  <c r="AM53" i="408"/>
  <c r="N89" i="1"/>
  <c r="N119" i="408"/>
  <c r="AN89" i="408"/>
  <c r="AL25" i="408"/>
  <c r="AD79" i="408"/>
  <c r="T130" i="408"/>
  <c r="Q114" i="1"/>
  <c r="L143" i="408"/>
  <c r="J109" i="1"/>
  <c r="AK129" i="408"/>
  <c r="W53" i="408"/>
  <c r="M157" i="408"/>
  <c r="AK133" i="408"/>
  <c r="N104" i="1"/>
  <c r="T111" i="408"/>
  <c r="AN21" i="408"/>
  <c r="U17" i="1"/>
  <c r="R72" i="1"/>
  <c r="AE85" i="408"/>
  <c r="AE82" i="408"/>
  <c r="B34" i="1"/>
  <c r="AK164" i="408"/>
  <c r="AW124" i="408"/>
  <c r="N185" i="408"/>
  <c r="AO57" i="408"/>
  <c r="E43" i="408"/>
  <c r="L125" i="1"/>
  <c r="AF135" i="408"/>
  <c r="W29" i="408"/>
  <c r="M70" i="408"/>
  <c r="AR141" i="408"/>
  <c r="AC31" i="408"/>
  <c r="E97" i="408"/>
  <c r="H5" i="408"/>
  <c r="V134" i="408"/>
  <c r="U177" i="1"/>
  <c r="P31" i="408"/>
  <c r="F158" i="408"/>
  <c r="S45" i="1"/>
  <c r="U42" i="408"/>
  <c r="X127" i="1"/>
  <c r="K5" i="1"/>
  <c r="AS146" i="408"/>
  <c r="T25" i="1"/>
  <c r="L55" i="408"/>
  <c r="W44" i="1"/>
  <c r="V58" i="1"/>
  <c r="AV100" i="408"/>
  <c r="AL110" i="408"/>
  <c r="J184" i="1"/>
  <c r="X21" i="408"/>
  <c r="AO122" i="408"/>
  <c r="Y144" i="1"/>
  <c r="AI111" i="408"/>
  <c r="AM65" i="408"/>
  <c r="AJ14" i="408"/>
  <c r="P7" i="408"/>
  <c r="Y5" i="408"/>
  <c r="S122" i="408"/>
  <c r="AV140" i="408"/>
  <c r="AG37" i="408"/>
  <c r="R19" i="408"/>
  <c r="T93" i="1"/>
  <c r="X40" i="1"/>
  <c r="W90" i="1"/>
  <c r="AV11" i="408"/>
  <c r="AB171" i="1"/>
  <c r="L166" i="408"/>
  <c r="I185" i="1"/>
  <c r="O10" i="408"/>
  <c r="AL14" i="408"/>
  <c r="Y77" i="1"/>
  <c r="W102" i="408"/>
  <c r="O75" i="408"/>
  <c r="Z183" i="408"/>
  <c r="K151" i="1"/>
  <c r="AE189" i="408"/>
  <c r="F89" i="408"/>
  <c r="U7" i="408"/>
  <c r="X81" i="408"/>
  <c r="V153" i="1"/>
  <c r="J142" i="408"/>
  <c r="P194" i="1"/>
  <c r="Z137" i="408"/>
  <c r="AP48" i="408"/>
  <c r="W117" i="408"/>
  <c r="I24" i="408"/>
  <c r="H197" i="1"/>
  <c r="I192" i="1"/>
  <c r="K108" i="1"/>
  <c r="AA155" i="408"/>
  <c r="X195" i="408"/>
  <c r="T62" i="408"/>
  <c r="Y47" i="408"/>
  <c r="E72" i="408"/>
  <c r="J36" i="408"/>
  <c r="Z11" i="408"/>
  <c r="W54" i="408"/>
  <c r="R156" i="1"/>
  <c r="AJ8" i="408"/>
  <c r="Z59" i="1"/>
  <c r="T43" i="408"/>
  <c r="AE113" i="408"/>
  <c r="AO164" i="408"/>
  <c r="I152" i="408"/>
  <c r="AF20" i="408"/>
  <c r="G110" i="408"/>
  <c r="P26" i="408"/>
  <c r="F69" i="408"/>
  <c r="AB186" i="1"/>
  <c r="V67" i="408"/>
  <c r="N69" i="408"/>
  <c r="AW2" i="408"/>
  <c r="AC158" i="408"/>
  <c r="K82" i="1"/>
  <c r="AE42" i="408"/>
  <c r="AB103" i="1"/>
  <c r="AL127" i="408"/>
  <c r="N63" i="1"/>
  <c r="AW93" i="408"/>
  <c r="J21" i="408"/>
  <c r="U76" i="408"/>
  <c r="AJ15" i="408"/>
  <c r="O76" i="1"/>
  <c r="M73" i="408"/>
  <c r="H10" i="1"/>
  <c r="L195" i="1"/>
  <c r="AI159" i="408"/>
  <c r="X48" i="1"/>
  <c r="N15" i="1"/>
  <c r="AA25" i="408"/>
  <c r="AW95" i="408"/>
  <c r="S73" i="1"/>
  <c r="U145" i="408"/>
  <c r="AW122" i="408"/>
  <c r="S11" i="1"/>
  <c r="Q96" i="408"/>
  <c r="AJ105" i="408"/>
  <c r="E32" i="408"/>
  <c r="E61" i="408"/>
  <c r="AT151" i="408"/>
  <c r="AG70" i="408"/>
  <c r="AR40" i="408"/>
  <c r="N176" i="408"/>
  <c r="B51" i="1"/>
  <c r="AV147" i="408"/>
  <c r="AQ17" i="408"/>
  <c r="AT158" i="408"/>
  <c r="P182" i="1"/>
  <c r="B27" i="1"/>
  <c r="Q47" i="1"/>
  <c r="L58" i="408"/>
  <c r="AR61" i="408"/>
  <c r="N35" i="408"/>
  <c r="AV6" i="408"/>
  <c r="U105" i="1"/>
  <c r="AS177" i="408"/>
  <c r="K54" i="408"/>
  <c r="P122" i="1"/>
  <c r="I119" i="408"/>
  <c r="S156" i="1"/>
  <c r="R192" i="1"/>
  <c r="M110" i="1"/>
  <c r="O157" i="408"/>
  <c r="B194" i="1"/>
  <c r="N3" i="408"/>
  <c r="X80" i="1"/>
  <c r="AP130" i="408"/>
  <c r="L128" i="408"/>
  <c r="H23" i="1"/>
  <c r="T177" i="408"/>
  <c r="AC29" i="408"/>
  <c r="H42" i="408"/>
  <c r="AG83" i="408"/>
  <c r="L114" i="408"/>
  <c r="T66" i="408"/>
  <c r="AC94" i="408"/>
  <c r="E119" i="408"/>
  <c r="P116" i="408"/>
  <c r="V94" i="408"/>
  <c r="AM61" i="408"/>
  <c r="O149" i="408"/>
  <c r="AR9" i="408"/>
  <c r="AF91" i="408"/>
  <c r="Z32" i="1"/>
  <c r="AQ31" i="408"/>
  <c r="N95" i="408"/>
  <c r="P175" i="408"/>
  <c r="AD159" i="408"/>
  <c r="Z162" i="408"/>
  <c r="AA140" i="1"/>
  <c r="V54" i="1"/>
  <c r="S163" i="1"/>
  <c r="AU55" i="408"/>
  <c r="T85" i="1"/>
  <c r="W62" i="1"/>
  <c r="AU185" i="408"/>
  <c r="U165" i="408"/>
  <c r="Z97" i="1"/>
  <c r="J161" i="1"/>
  <c r="I114" i="408"/>
  <c r="R32" i="1"/>
  <c r="AW172" i="408"/>
  <c r="AU124" i="408"/>
  <c r="R104" i="408"/>
  <c r="Y129" i="1"/>
  <c r="AP97" i="408"/>
  <c r="T182" i="1"/>
  <c r="AH14" i="408"/>
  <c r="B28" i="408"/>
  <c r="AA92" i="1"/>
  <c r="T150" i="408"/>
  <c r="Y126" i="408"/>
  <c r="R117" i="1"/>
  <c r="AI65" i="408"/>
  <c r="AB66" i="408"/>
  <c r="B75" i="1"/>
  <c r="R68" i="1"/>
  <c r="AU15" i="408"/>
  <c r="Q85" i="1"/>
  <c r="AK39" i="408"/>
  <c r="W18" i="1"/>
  <c r="N94" i="408"/>
  <c r="AC4" i="408"/>
  <c r="AV7" i="408"/>
  <c r="B24" i="408"/>
  <c r="U95" i="1"/>
  <c r="Z32" i="408"/>
  <c r="T190" i="1"/>
  <c r="C57" i="408"/>
  <c r="AV145" i="408"/>
  <c r="R8" i="1"/>
  <c r="W192" i="1"/>
  <c r="K110" i="408"/>
  <c r="AH155" i="408"/>
  <c r="B77" i="408"/>
  <c r="F99" i="408"/>
  <c r="AI10" i="408"/>
  <c r="AG156" i="408"/>
  <c r="AA192" i="1"/>
  <c r="AU113" i="408"/>
  <c r="R33" i="1"/>
  <c r="AS87" i="408"/>
  <c r="AA13" i="1"/>
  <c r="S25" i="1"/>
  <c r="AS80" i="408"/>
  <c r="T124" i="408"/>
  <c r="J80" i="1"/>
  <c r="U184" i="1"/>
  <c r="F126" i="408"/>
  <c r="AO29" i="408"/>
  <c r="W133" i="1"/>
  <c r="M136" i="408"/>
  <c r="AO72" i="408"/>
  <c r="AK176" i="408"/>
  <c r="B66" i="408"/>
  <c r="AR119" i="408"/>
  <c r="W60" i="408"/>
  <c r="N44" i="1"/>
  <c r="K150" i="1"/>
  <c r="AB19" i="408"/>
  <c r="AS32" i="408"/>
  <c r="S170" i="408"/>
  <c r="Q73" i="1"/>
  <c r="D11" i="408"/>
  <c r="B62" i="408"/>
  <c r="K131" i="408"/>
  <c r="AJ58" i="408"/>
  <c r="AG137" i="408"/>
  <c r="AS106" i="408"/>
  <c r="AA169" i="1"/>
  <c r="V33" i="1"/>
  <c r="R118" i="408"/>
  <c r="P17" i="1"/>
  <c r="E118" i="408"/>
  <c r="O131" i="408"/>
  <c r="AC99" i="408"/>
  <c r="Z95" i="408"/>
  <c r="H116" i="408"/>
  <c r="AU76" i="408"/>
  <c r="F85" i="408"/>
  <c r="E134" i="408"/>
  <c r="M17" i="1"/>
  <c r="I38" i="1"/>
  <c r="J99" i="1"/>
  <c r="AR91" i="408"/>
  <c r="K119" i="1"/>
  <c r="AN154" i="408"/>
  <c r="O182" i="1"/>
  <c r="M35" i="1"/>
  <c r="D138" i="408"/>
  <c r="L53" i="1"/>
  <c r="V158" i="408"/>
  <c r="W164" i="1"/>
  <c r="B101" i="408"/>
  <c r="W100" i="1"/>
  <c r="H69" i="1"/>
  <c r="J12" i="1"/>
  <c r="O11" i="408"/>
  <c r="AA179" i="1"/>
  <c r="AL160" i="408"/>
  <c r="AE142" i="408"/>
  <c r="J108" i="1"/>
  <c r="R108" i="408"/>
  <c r="I38" i="408"/>
  <c r="R52" i="1"/>
  <c r="S75" i="1"/>
  <c r="G40" i="408"/>
  <c r="Z121" i="1"/>
  <c r="AJ23" i="408"/>
  <c r="Q36" i="408"/>
  <c r="U101" i="408"/>
  <c r="AD19" i="408"/>
  <c r="S61" i="1"/>
  <c r="AC87" i="408"/>
  <c r="B72" i="408"/>
  <c r="AD111" i="408"/>
  <c r="D36" i="408"/>
  <c r="Q107" i="1"/>
  <c r="Z16" i="408"/>
  <c r="J32" i="1"/>
  <c r="AS47" i="408"/>
  <c r="M67" i="1"/>
  <c r="I83" i="408"/>
  <c r="Y47" i="1"/>
  <c r="R102" i="408"/>
  <c r="AD20" i="408"/>
  <c r="AH7" i="408"/>
  <c r="S9" i="408"/>
  <c r="J37" i="408"/>
  <c r="AP90" i="408"/>
  <c r="V79" i="1"/>
  <c r="L91" i="408"/>
  <c r="AT97" i="408"/>
  <c r="S117" i="408"/>
  <c r="K169" i="1"/>
  <c r="Q12" i="1"/>
  <c r="AF78" i="408"/>
  <c r="AU100" i="408"/>
  <c r="L81" i="408"/>
  <c r="H161" i="1"/>
  <c r="B124" i="1"/>
  <c r="D158" i="408"/>
  <c r="U138" i="408"/>
  <c r="D91" i="408"/>
  <c r="AH174" i="408"/>
  <c r="P111" i="1"/>
  <c r="AE122" i="408"/>
  <c r="P76" i="1"/>
  <c r="E94" i="408"/>
  <c r="P173" i="408"/>
  <c r="L46" i="408"/>
  <c r="S6" i="1"/>
  <c r="H72" i="408"/>
  <c r="AM75" i="408"/>
  <c r="G98" i="408"/>
  <c r="AD9" i="408"/>
  <c r="AW117" i="408"/>
  <c r="AV63" i="408"/>
  <c r="AP56" i="408"/>
  <c r="T29" i="1"/>
  <c r="C112" i="408"/>
  <c r="AO116" i="408"/>
  <c r="AO41" i="408"/>
  <c r="AA146" i="408"/>
  <c r="K154" i="408"/>
  <c r="Y169" i="1"/>
  <c r="AG158" i="408"/>
  <c r="AI149" i="408"/>
  <c r="U170" i="1"/>
  <c r="I32" i="408"/>
  <c r="O30" i="1"/>
  <c r="R141" i="1"/>
  <c r="V72" i="408"/>
  <c r="B23" i="408"/>
  <c r="AE89" i="408"/>
  <c r="V30" i="1"/>
  <c r="AS26" i="408"/>
  <c r="AQ134" i="408"/>
  <c r="M91" i="1"/>
  <c r="H50" i="1"/>
  <c r="U84" i="408"/>
  <c r="AA81" i="1"/>
  <c r="U111" i="1"/>
  <c r="N106" i="408"/>
  <c r="AF151" i="408"/>
  <c r="AP87" i="408"/>
  <c r="V159" i="408"/>
  <c r="Y76" i="408"/>
  <c r="I79" i="408"/>
  <c r="H157" i="1"/>
  <c r="AJ120" i="408"/>
  <c r="AV22" i="408"/>
  <c r="Y152" i="408"/>
  <c r="U182" i="1"/>
  <c r="AU68" i="408"/>
  <c r="W79" i="1"/>
  <c r="M74" i="1"/>
  <c r="V93" i="408"/>
  <c r="Y79" i="408"/>
  <c r="AL49" i="408"/>
  <c r="AB53" i="1"/>
  <c r="AJ132" i="408"/>
  <c r="Q119" i="408"/>
  <c r="P44" i="1"/>
  <c r="AJ75" i="408"/>
  <c r="U89" i="408"/>
  <c r="AG51" i="408"/>
  <c r="AM110" i="408"/>
  <c r="F182" i="408"/>
  <c r="M190" i="408"/>
  <c r="V73" i="1"/>
  <c r="AK57" i="408"/>
  <c r="AG138" i="408"/>
  <c r="AC48" i="408"/>
  <c r="J36" i="1"/>
  <c r="AJ95" i="408"/>
  <c r="P124" i="1"/>
  <c r="AE135" i="408"/>
  <c r="AC127" i="408"/>
  <c r="AI113" i="408"/>
  <c r="V85" i="408"/>
  <c r="S118" i="408"/>
  <c r="Y43" i="408"/>
  <c r="U96" i="408"/>
  <c r="L40" i="408"/>
  <c r="B59" i="408"/>
  <c r="S59" i="408"/>
  <c r="AF2" i="408"/>
  <c r="Y117" i="408"/>
  <c r="AN99" i="408"/>
  <c r="W58" i="1"/>
  <c r="M144" i="1"/>
  <c r="AC8" i="408"/>
  <c r="Q73" i="408"/>
  <c r="N126" i="408"/>
  <c r="P48" i="408"/>
  <c r="AT114" i="408"/>
  <c r="AQ65" i="408"/>
  <c r="AQ122" i="408"/>
  <c r="AR88" i="408"/>
  <c r="U21" i="1"/>
  <c r="W31" i="408"/>
  <c r="H62" i="408"/>
  <c r="Q32" i="1"/>
  <c r="AM80" i="408"/>
  <c r="AB71" i="408"/>
  <c r="S121" i="408"/>
  <c r="AR68" i="408"/>
  <c r="AU149" i="408"/>
  <c r="AA10" i="408"/>
  <c r="R109" i="1"/>
  <c r="H176" i="1"/>
  <c r="Q130" i="408"/>
  <c r="AJ74" i="408"/>
  <c r="M184" i="408"/>
  <c r="E29" i="408"/>
  <c r="AE106" i="408"/>
  <c r="N145" i="1"/>
  <c r="O6" i="408"/>
  <c r="AW98" i="408"/>
  <c r="G79" i="408"/>
  <c r="K63" i="408"/>
  <c r="R30" i="1"/>
  <c r="Y121" i="1"/>
  <c r="AB162" i="1"/>
  <c r="C167" i="408"/>
  <c r="AG157" i="408"/>
  <c r="D100" i="408"/>
  <c r="Z123" i="1"/>
  <c r="H150" i="408"/>
  <c r="I101" i="1"/>
  <c r="F146" i="408"/>
  <c r="R6" i="1"/>
  <c r="J133" i="1"/>
  <c r="K74" i="1"/>
  <c r="R166" i="408"/>
  <c r="AB8" i="1"/>
  <c r="R40" i="408"/>
  <c r="W12" i="408"/>
  <c r="O159" i="408"/>
  <c r="Y177" i="408"/>
  <c r="V109" i="1"/>
  <c r="AI147" i="408"/>
  <c r="O93" i="1"/>
  <c r="AF156" i="408"/>
  <c r="E2" i="408"/>
  <c r="B99" i="1"/>
  <c r="AQ72" i="408"/>
  <c r="AP7" i="408"/>
  <c r="Q35" i="408"/>
  <c r="AL31" i="408"/>
  <c r="T34" i="408"/>
  <c r="AD59" i="408"/>
  <c r="M13" i="408"/>
  <c r="AD29" i="408"/>
  <c r="AA48" i="408"/>
  <c r="N67" i="408"/>
  <c r="Q2" i="1"/>
  <c r="AP82" i="408"/>
  <c r="L50" i="408"/>
  <c r="O35" i="408"/>
  <c r="S15" i="408"/>
  <c r="Z131" i="408"/>
  <c r="Z147" i="1"/>
  <c r="AC3" i="408"/>
  <c r="X114" i="408"/>
  <c r="Z141" i="1"/>
  <c r="V34" i="1"/>
  <c r="P41" i="408"/>
  <c r="AA97" i="1"/>
  <c r="X176" i="1"/>
  <c r="Q21" i="408"/>
  <c r="O176" i="1"/>
  <c r="E142" i="408"/>
  <c r="L133" i="1"/>
  <c r="AQ35" i="408"/>
  <c r="L167" i="1"/>
  <c r="AI143" i="408"/>
  <c r="R119" i="408"/>
  <c r="K67" i="408"/>
  <c r="S17" i="1"/>
  <c r="O108" i="1"/>
  <c r="H101" i="408"/>
  <c r="K200" i="1"/>
  <c r="AR24" i="408"/>
  <c r="AH13" i="408"/>
  <c r="X2" i="408"/>
  <c r="H50" i="408"/>
  <c r="S193" i="408"/>
  <c r="AJ34" i="408"/>
  <c r="AA53" i="1"/>
  <c r="Q89" i="1"/>
  <c r="AH28" i="408"/>
  <c r="R67" i="408"/>
  <c r="Y173" i="1"/>
  <c r="K10" i="408"/>
  <c r="F55" i="408"/>
  <c r="D69" i="408"/>
  <c r="T143" i="408"/>
  <c r="Q166" i="1"/>
  <c r="T31" i="1"/>
  <c r="AH148" i="408"/>
  <c r="I134" i="408"/>
  <c r="T169" i="1"/>
  <c r="K185" i="1"/>
  <c r="J2" i="1"/>
  <c r="Z20" i="408"/>
  <c r="N183" i="408"/>
  <c r="U79" i="1"/>
  <c r="R46" i="408"/>
  <c r="J151" i="408"/>
  <c r="AA90" i="1"/>
  <c r="B13" i="1"/>
  <c r="AJ51" i="408"/>
  <c r="AC61" i="408"/>
  <c r="Y168" i="1"/>
  <c r="AD182" i="408"/>
  <c r="K6" i="1"/>
  <c r="R75" i="1"/>
  <c r="W3" i="408"/>
  <c r="Q102" i="408"/>
  <c r="F16" i="408"/>
  <c r="R77" i="1"/>
  <c r="K140" i="1"/>
  <c r="AQ101" i="408"/>
  <c r="AS52" i="408"/>
  <c r="AE36" i="408"/>
  <c r="X6" i="1"/>
  <c r="AL93" i="408"/>
  <c r="AL56" i="408"/>
  <c r="AB80" i="408"/>
  <c r="V157" i="1"/>
  <c r="M153" i="408"/>
  <c r="V98" i="1"/>
  <c r="AJ30" i="408"/>
  <c r="AB15" i="408"/>
  <c r="AP78" i="408"/>
  <c r="X28" i="1"/>
  <c r="S108" i="408"/>
  <c r="T143" i="1"/>
  <c r="AI122" i="408"/>
  <c r="AI144" i="408"/>
  <c r="AF67" i="408"/>
  <c r="Z143" i="408"/>
  <c r="AB85" i="1"/>
  <c r="AC7" i="408"/>
  <c r="AA133" i="408"/>
  <c r="E108" i="408"/>
  <c r="K62" i="1"/>
  <c r="J83" i="1"/>
  <c r="AR114" i="408"/>
  <c r="Y142" i="1"/>
  <c r="AS131" i="408"/>
  <c r="Y164" i="1"/>
  <c r="J105" i="408"/>
  <c r="K81" i="1"/>
  <c r="P32" i="408"/>
  <c r="AD5" i="408"/>
  <c r="K54" i="1"/>
  <c r="AL35" i="408"/>
  <c r="P177" i="1"/>
  <c r="I112" i="408"/>
  <c r="AA26" i="1"/>
  <c r="G18" i="408"/>
  <c r="AU11" i="408"/>
  <c r="AK119" i="408"/>
  <c r="AF38" i="408"/>
  <c r="W156" i="408"/>
  <c r="R141" i="408"/>
  <c r="L90" i="1"/>
  <c r="T187" i="1"/>
  <c r="L11" i="1"/>
  <c r="J128" i="408"/>
  <c r="W174" i="408"/>
  <c r="S93" i="408"/>
  <c r="E159" i="408"/>
  <c r="K3" i="1"/>
  <c r="I90" i="1"/>
  <c r="AE159" i="408"/>
  <c r="Y24" i="1"/>
  <c r="R3" i="408"/>
  <c r="I117" i="408"/>
  <c r="K16" i="1"/>
  <c r="AC88" i="408"/>
  <c r="AP111" i="408"/>
  <c r="N120" i="408"/>
  <c r="T10" i="408"/>
  <c r="T173" i="1"/>
  <c r="AP6" i="408"/>
  <c r="AN182" i="408"/>
  <c r="G147" i="408"/>
  <c r="T56" i="1"/>
  <c r="AG69" i="408"/>
  <c r="U148" i="1"/>
  <c r="C97" i="408"/>
  <c r="V156" i="408"/>
  <c r="G32" i="408"/>
  <c r="F92" i="408"/>
  <c r="AT25" i="408"/>
  <c r="AG76" i="408"/>
  <c r="J149" i="408"/>
  <c r="AN32" i="408"/>
  <c r="D41" i="408"/>
  <c r="O193" i="1"/>
  <c r="E31" i="408"/>
  <c r="I190" i="408"/>
  <c r="AC23" i="408"/>
  <c r="N50" i="408"/>
  <c r="AK124" i="408"/>
  <c r="L97" i="408"/>
  <c r="M71" i="1"/>
  <c r="AK22" i="408"/>
  <c r="Q8" i="1"/>
  <c r="AT90" i="408"/>
  <c r="AN2" i="408"/>
  <c r="AA22" i="408"/>
  <c r="X185" i="1"/>
  <c r="AN70" i="408"/>
  <c r="S131" i="1"/>
  <c r="B120" i="1"/>
  <c r="AQ29" i="408"/>
  <c r="Z119" i="1"/>
  <c r="V26" i="408"/>
  <c r="E20" i="408"/>
  <c r="AN126" i="408"/>
  <c r="D130" i="408"/>
  <c r="N85" i="408"/>
  <c r="U140" i="408"/>
  <c r="AE127" i="408"/>
  <c r="V106" i="1"/>
  <c r="AA137" i="408"/>
  <c r="AW184" i="408"/>
  <c r="K128" i="1"/>
  <c r="W91" i="1"/>
  <c r="M31" i="1"/>
  <c r="AU26" i="408"/>
  <c r="AC151" i="408"/>
  <c r="X66" i="408"/>
  <c r="F80" i="408"/>
  <c r="M2" i="1"/>
  <c r="X53" i="1"/>
  <c r="AA99" i="408"/>
  <c r="W141" i="408"/>
  <c r="X112" i="1"/>
  <c r="K120" i="1"/>
  <c r="B41" i="408"/>
  <c r="Z144" i="408"/>
  <c r="AE101" i="408"/>
  <c r="L141" i="1"/>
  <c r="X151" i="408"/>
  <c r="L174" i="1"/>
  <c r="X89" i="1"/>
  <c r="I150" i="1"/>
  <c r="O120" i="1"/>
  <c r="C154" i="408"/>
  <c r="B95" i="408"/>
  <c r="AQ14" i="408"/>
  <c r="M6" i="1"/>
  <c r="AU24" i="408"/>
  <c r="AV26" i="408"/>
  <c r="B128" i="408"/>
  <c r="K136" i="408"/>
  <c r="V193" i="1"/>
  <c r="T129" i="408"/>
  <c r="Q69" i="408"/>
  <c r="I73" i="408"/>
  <c r="X96" i="408"/>
  <c r="Q99" i="408"/>
  <c r="AG38" i="408"/>
  <c r="T55" i="408"/>
  <c r="AN22" i="408"/>
  <c r="AU4" i="408"/>
  <c r="P169" i="1"/>
  <c r="W121" i="1"/>
  <c r="F13" i="408"/>
  <c r="J132" i="1"/>
  <c r="U58" i="1"/>
  <c r="C102" i="408"/>
  <c r="V22" i="1"/>
  <c r="K151" i="408"/>
  <c r="K179" i="1"/>
  <c r="U116" i="408"/>
  <c r="AD22" i="408"/>
  <c r="Y83" i="408"/>
  <c r="AR66" i="408"/>
  <c r="AF152" i="408"/>
  <c r="AE132" i="408"/>
  <c r="G133" i="408"/>
  <c r="I128" i="408"/>
  <c r="M187" i="1"/>
  <c r="H92" i="1"/>
  <c r="T8" i="408"/>
  <c r="H15" i="408"/>
  <c r="X147" i="408"/>
  <c r="W156" i="1"/>
  <c r="U16" i="408"/>
  <c r="J67" i="408"/>
  <c r="X156" i="1"/>
  <c r="AT140" i="408"/>
  <c r="AR42" i="408"/>
  <c r="AQ10" i="408"/>
  <c r="F114" i="408"/>
  <c r="U30" i="1"/>
  <c r="K50" i="1"/>
  <c r="AN62" i="408"/>
  <c r="AR102" i="408"/>
  <c r="P188" i="1"/>
  <c r="L96" i="1"/>
  <c r="AA175" i="1"/>
  <c r="K93" i="1"/>
  <c r="AA77" i="1"/>
  <c r="AR124" i="408"/>
  <c r="N90" i="408"/>
  <c r="X125" i="1"/>
  <c r="H132" i="408"/>
  <c r="AK32" i="408"/>
  <c r="AD39" i="408"/>
  <c r="H110" i="1"/>
  <c r="I28" i="1"/>
  <c r="T71" i="408"/>
  <c r="K10" i="1"/>
  <c r="Y32" i="1"/>
  <c r="Y72" i="1"/>
  <c r="R180" i="408"/>
  <c r="AJ47" i="408"/>
  <c r="P5" i="408"/>
  <c r="AA12" i="1"/>
  <c r="AS22" i="408"/>
  <c r="R88" i="1"/>
  <c r="N39" i="408"/>
  <c r="T116" i="408"/>
  <c r="V161" i="1"/>
  <c r="S102" i="1"/>
  <c r="K20" i="408"/>
  <c r="K171" i="1"/>
  <c r="T155" i="408"/>
  <c r="J191" i="1"/>
  <c r="AP135" i="408"/>
  <c r="M105" i="1"/>
  <c r="S126" i="408"/>
  <c r="AB102" i="408"/>
  <c r="AP129" i="408"/>
  <c r="B26" i="408"/>
  <c r="AV136" i="408"/>
  <c r="I153" i="1"/>
  <c r="AL41" i="408"/>
  <c r="V128" i="1"/>
  <c r="S190" i="1"/>
  <c r="P128" i="1"/>
  <c r="AK148" i="408"/>
  <c r="AB84" i="1"/>
  <c r="AD75" i="408"/>
  <c r="Y53" i="408"/>
  <c r="Q162" i="1"/>
  <c r="P35" i="1"/>
  <c r="AQ81" i="408"/>
  <c r="AO94" i="408"/>
  <c r="Z10" i="1"/>
  <c r="AM74" i="408"/>
  <c r="P80" i="408"/>
  <c r="G129" i="408"/>
  <c r="AL126" i="408"/>
  <c r="K196" i="1"/>
  <c r="AC115" i="408"/>
  <c r="H152" i="1"/>
  <c r="I58" i="408"/>
  <c r="N154" i="1"/>
  <c r="AI182" i="408"/>
  <c r="T26" i="1"/>
  <c r="AB98" i="408"/>
  <c r="R152" i="1"/>
  <c r="AT92" i="408"/>
  <c r="X69" i="1"/>
  <c r="U117" i="1"/>
  <c r="X81" i="1"/>
  <c r="H139" i="408"/>
  <c r="AR156" i="408"/>
  <c r="AQ154" i="408"/>
  <c r="V196" i="1"/>
  <c r="AU84" i="408"/>
  <c r="I92" i="1"/>
  <c r="V131" i="1"/>
  <c r="U64" i="1"/>
  <c r="AB12" i="408"/>
  <c r="M119" i="408"/>
  <c r="M148" i="408"/>
  <c r="AW173" i="408"/>
  <c r="S86" i="408"/>
  <c r="O89" i="1"/>
  <c r="W69" i="1"/>
  <c r="T105" i="408"/>
  <c r="AF52" i="408"/>
  <c r="AT137" i="408"/>
  <c r="J110" i="1"/>
  <c r="J115" i="1"/>
  <c r="AB10" i="1"/>
  <c r="V12" i="408"/>
  <c r="Z122" i="1"/>
  <c r="N129" i="1"/>
  <c r="AM25" i="408"/>
  <c r="AM18" i="408"/>
  <c r="AS60" i="408"/>
  <c r="AT82" i="408"/>
  <c r="AC14" i="408"/>
  <c r="AW28" i="408"/>
  <c r="AB71" i="1"/>
  <c r="AB64" i="1"/>
  <c r="AA68" i="408"/>
  <c r="AQ34" i="408"/>
  <c r="G44" i="408"/>
  <c r="U183" i="408"/>
  <c r="C163" i="408"/>
  <c r="R22" i="1"/>
  <c r="U59" i="408"/>
  <c r="AR151" i="408"/>
  <c r="AW13" i="408"/>
  <c r="AN84" i="408"/>
  <c r="X130" i="1"/>
  <c r="AM62" i="408"/>
  <c r="X146" i="1"/>
  <c r="Z114" i="408"/>
  <c r="Q11" i="1"/>
  <c r="Y149" i="1"/>
  <c r="U44" i="408"/>
  <c r="X143" i="408"/>
  <c r="AW142" i="408"/>
  <c r="U154" i="408"/>
  <c r="Z175" i="1"/>
  <c r="V186" i="1"/>
  <c r="H140" i="1"/>
  <c r="AT102" i="408"/>
  <c r="K168" i="1"/>
  <c r="I99" i="408"/>
  <c r="C85" i="408"/>
  <c r="AB60" i="1"/>
  <c r="H52" i="1"/>
  <c r="B121" i="408"/>
  <c r="AT44" i="408"/>
  <c r="AD154" i="408"/>
  <c r="AJ144" i="408"/>
  <c r="AW70" i="408"/>
  <c r="J95" i="408"/>
  <c r="AB18" i="408"/>
  <c r="AA193" i="1"/>
  <c r="AF142" i="408"/>
  <c r="AF50" i="408"/>
  <c r="T81" i="408"/>
  <c r="J125" i="408"/>
  <c r="AA85" i="408"/>
  <c r="Z129" i="1"/>
  <c r="X158" i="1"/>
  <c r="AD51" i="408"/>
  <c r="AH85" i="408"/>
  <c r="AF59" i="408"/>
  <c r="I130" i="408"/>
  <c r="AO93" i="408"/>
  <c r="AU132" i="408"/>
  <c r="Y64" i="408"/>
  <c r="M104" i="1"/>
  <c r="I17" i="1"/>
  <c r="Q65" i="1"/>
  <c r="P3" i="408"/>
  <c r="M131" i="408"/>
  <c r="U69" i="408"/>
  <c r="N9" i="1"/>
  <c r="AD27" i="408"/>
  <c r="AT40" i="408"/>
  <c r="J23" i="408"/>
  <c r="K21" i="1"/>
  <c r="N81" i="1"/>
  <c r="AO161" i="408"/>
  <c r="H78" i="408"/>
  <c r="AE46" i="408"/>
  <c r="L48" i="408"/>
  <c r="P36" i="1"/>
  <c r="C29" i="408"/>
  <c r="AG110" i="408"/>
  <c r="B4" i="408"/>
  <c r="H68" i="1"/>
  <c r="V114" i="408"/>
  <c r="Q120" i="408"/>
  <c r="K20" i="1"/>
  <c r="K2" i="1"/>
  <c r="Y59" i="1"/>
  <c r="S60" i="408"/>
  <c r="W111" i="408"/>
  <c r="B62" i="1"/>
  <c r="AO101" i="408"/>
  <c r="O172" i="1"/>
  <c r="AM94" i="408"/>
  <c r="S172" i="1"/>
  <c r="X7" i="408"/>
  <c r="C79" i="408"/>
  <c r="AL115" i="408"/>
  <c r="Z174" i="1"/>
  <c r="AI69" i="408"/>
  <c r="AQ47" i="408"/>
  <c r="O8" i="1"/>
  <c r="C42" i="408"/>
  <c r="M56" i="408"/>
  <c r="AN25" i="408"/>
  <c r="X90" i="408"/>
  <c r="N159" i="408"/>
  <c r="AD152" i="408"/>
  <c r="AE111" i="408"/>
  <c r="AA67" i="1"/>
  <c r="J29" i="1"/>
  <c r="Y182" i="1"/>
  <c r="Y63" i="1"/>
  <c r="Y7" i="408"/>
  <c r="N16" i="408"/>
  <c r="O116" i="408"/>
  <c r="X11" i="1"/>
  <c r="AL50" i="408"/>
  <c r="J20" i="408"/>
  <c r="Q171" i="1"/>
  <c r="Y92" i="1"/>
  <c r="B104" i="408"/>
  <c r="T52" i="1"/>
  <c r="R100" i="408"/>
  <c r="L16" i="1"/>
  <c r="AU74" i="408"/>
  <c r="AG132" i="408"/>
  <c r="AM51" i="408"/>
  <c r="AB70" i="408"/>
  <c r="S60" i="1"/>
  <c r="Q48" i="408"/>
  <c r="F86" i="408"/>
  <c r="K84" i="408"/>
  <c r="AB78" i="408"/>
  <c r="S112" i="1"/>
  <c r="D139" i="408"/>
  <c r="L110" i="408"/>
  <c r="AP128" i="408"/>
  <c r="AC71" i="408"/>
  <c r="E11" i="408"/>
  <c r="O46" i="1"/>
  <c r="B173" i="1"/>
  <c r="AS41" i="408"/>
  <c r="X157" i="1"/>
  <c r="U52" i="1"/>
  <c r="I62" i="408"/>
  <c r="J134" i="408"/>
  <c r="G60" i="408"/>
  <c r="AO14" i="408"/>
  <c r="K23" i="1"/>
  <c r="B193" i="1"/>
  <c r="AW140" i="408"/>
  <c r="P13" i="408"/>
  <c r="M89" i="1"/>
  <c r="K104" i="1"/>
  <c r="AS56" i="408"/>
  <c r="N54" i="408"/>
  <c r="Y21" i="1"/>
  <c r="H164" i="1"/>
  <c r="Q103" i="1"/>
  <c r="N122" i="408"/>
  <c r="S10" i="408"/>
  <c r="U155" i="1"/>
  <c r="AM52" i="408"/>
  <c r="X101" i="408"/>
  <c r="W175" i="1"/>
  <c r="AA10" i="1"/>
  <c r="H166" i="1"/>
  <c r="AH52" i="408"/>
  <c r="N27" i="1"/>
  <c r="AV108" i="408"/>
  <c r="U178" i="1"/>
  <c r="AL170" i="408"/>
  <c r="AC93" i="408"/>
  <c r="W83" i="408"/>
  <c r="E26" i="408"/>
  <c r="W52" i="408"/>
  <c r="L29" i="408"/>
  <c r="R145" i="408"/>
  <c r="AF114" i="408"/>
  <c r="R63" i="1"/>
  <c r="M27" i="408"/>
  <c r="AU172" i="408"/>
  <c r="F139" i="408"/>
  <c r="AD13" i="408"/>
  <c r="N186" i="1"/>
  <c r="AS97" i="408"/>
  <c r="AB31" i="408"/>
  <c r="L65" i="408"/>
  <c r="AR28" i="408"/>
  <c r="J30" i="408"/>
  <c r="I8" i="408"/>
  <c r="P154" i="1"/>
  <c r="Y44" i="408"/>
  <c r="Y42" i="1"/>
  <c r="I175" i="1"/>
  <c r="S4" i="1"/>
  <c r="L59" i="1"/>
  <c r="W155" i="1"/>
  <c r="I3" i="1"/>
  <c r="AA19" i="408"/>
  <c r="V146" i="408"/>
  <c r="O81" i="1"/>
  <c r="X140" i="408"/>
  <c r="AA4" i="1"/>
  <c r="AL161" i="408"/>
  <c r="U95" i="408"/>
  <c r="X102" i="1"/>
  <c r="AK21" i="408"/>
  <c r="Z36" i="408"/>
  <c r="AP108" i="408"/>
  <c r="P130" i="408"/>
  <c r="B144" i="408"/>
  <c r="AE120" i="408"/>
  <c r="AR52" i="408"/>
  <c r="B94" i="1"/>
  <c r="Z108" i="408"/>
  <c r="X78" i="408"/>
  <c r="K48" i="408"/>
  <c r="J164" i="1"/>
  <c r="O75" i="1"/>
  <c r="Z67" i="408"/>
  <c r="R23" i="408"/>
  <c r="K29" i="408"/>
  <c r="AF32" i="408"/>
  <c r="AG74" i="408"/>
  <c r="AA70" i="408"/>
  <c r="F122" i="408"/>
  <c r="T201" i="1"/>
  <c r="AE98" i="408"/>
  <c r="Z126" i="408"/>
  <c r="C74" i="408"/>
  <c r="F2" i="408"/>
  <c r="J201" i="1"/>
  <c r="AS142" i="408"/>
  <c r="Q14" i="408"/>
  <c r="J96" i="1"/>
  <c r="AB121" i="408"/>
  <c r="H3" i="1"/>
  <c r="O148" i="1"/>
  <c r="AF100" i="408"/>
  <c r="Q181" i="1"/>
  <c r="O114" i="1"/>
  <c r="AV51" i="408"/>
  <c r="Y95" i="408"/>
  <c r="I46" i="1"/>
  <c r="C28" i="408"/>
  <c r="Q83" i="408"/>
  <c r="AG142" i="408"/>
  <c r="R158" i="1"/>
  <c r="H91" i="1"/>
  <c r="AG143" i="408"/>
  <c r="L171" i="1"/>
  <c r="AK134" i="408"/>
  <c r="B108" i="408"/>
  <c r="N96" i="1"/>
  <c r="T21" i="408"/>
  <c r="AC35" i="408"/>
  <c r="M101" i="408"/>
  <c r="M63" i="1"/>
  <c r="T16" i="1"/>
  <c r="U144" i="408"/>
  <c r="B118" i="408"/>
  <c r="AV45" i="408"/>
  <c r="AB192" i="1"/>
  <c r="Y67" i="408"/>
  <c r="Y177" i="1"/>
  <c r="AL16" i="408"/>
  <c r="AS16" i="408"/>
  <c r="AF136" i="408"/>
  <c r="H141" i="1"/>
  <c r="AA144" i="1"/>
  <c r="Q32" i="408"/>
  <c r="AK189" i="408"/>
  <c r="P18" i="1"/>
  <c r="D35" i="408"/>
  <c r="N27" i="408"/>
  <c r="J136" i="408"/>
  <c r="V125" i="408"/>
  <c r="V116" i="1"/>
  <c r="AR143" i="408"/>
  <c r="AR93" i="408"/>
  <c r="B79" i="408"/>
  <c r="AP88" i="408"/>
  <c r="B69" i="408"/>
  <c r="AJ119" i="408"/>
  <c r="S15" i="1"/>
  <c r="AP33" i="408"/>
  <c r="Y51" i="1"/>
  <c r="H59" i="408"/>
  <c r="AO92" i="408"/>
  <c r="AR139" i="408"/>
  <c r="AR122" i="408"/>
  <c r="L142" i="408"/>
  <c r="I131" i="1"/>
  <c r="N151" i="1"/>
  <c r="W72" i="408"/>
  <c r="H158" i="1"/>
  <c r="AI106" i="408"/>
  <c r="AB20" i="1"/>
  <c r="AM27" i="408"/>
  <c r="S11" i="408"/>
  <c r="K8" i="1"/>
  <c r="AW91" i="408"/>
  <c r="Z12" i="408"/>
  <c r="AC26" i="408"/>
  <c r="AN8" i="408"/>
  <c r="Y70" i="408"/>
  <c r="AW57" i="408"/>
  <c r="B85" i="1"/>
  <c r="B139" i="408"/>
  <c r="AA116" i="1"/>
  <c r="Y135" i="408"/>
  <c r="AQ48" i="408"/>
  <c r="X182" i="1"/>
  <c r="AF123" i="408"/>
  <c r="Y146" i="408"/>
  <c r="X18" i="1"/>
  <c r="Y167" i="1"/>
  <c r="Y90" i="1"/>
  <c r="AP24" i="408"/>
  <c r="H11" i="408"/>
  <c r="AI96" i="408"/>
  <c r="O94" i="408"/>
  <c r="C103" i="408"/>
  <c r="H111" i="408"/>
  <c r="AQ11" i="408"/>
  <c r="AA181" i="1"/>
  <c r="L37" i="1"/>
  <c r="W126" i="1"/>
  <c r="H109" i="1"/>
  <c r="AN18" i="408"/>
  <c r="Z26" i="408"/>
  <c r="AK73" i="408"/>
  <c r="AA147" i="408"/>
  <c r="U161" i="408"/>
  <c r="Z89" i="408"/>
  <c r="AD131" i="408"/>
  <c r="Y91" i="408"/>
  <c r="R130" i="408"/>
  <c r="I19" i="1"/>
  <c r="W103" i="1"/>
  <c r="AS152" i="408"/>
  <c r="W60" i="1"/>
  <c r="B10" i="1"/>
  <c r="AD66" i="408"/>
  <c r="AA19" i="1"/>
  <c r="AE171" i="408"/>
  <c r="R19" i="1"/>
  <c r="O51" i="1"/>
  <c r="AP51" i="408"/>
  <c r="T135" i="408"/>
  <c r="N104" i="408"/>
  <c r="H103" i="408"/>
  <c r="H97" i="1"/>
  <c r="I10" i="1"/>
  <c r="X160" i="1"/>
  <c r="X55" i="1"/>
  <c r="B53" i="1"/>
  <c r="AU50" i="408"/>
  <c r="S171" i="408"/>
  <c r="AI38" i="408"/>
  <c r="Y59" i="408"/>
  <c r="B89" i="1"/>
  <c r="W84" i="1"/>
  <c r="H155" i="1"/>
  <c r="F50" i="408"/>
  <c r="H59" i="1"/>
  <c r="Z55" i="408"/>
  <c r="V123" i="1"/>
  <c r="AS35" i="408"/>
  <c r="X38" i="408"/>
  <c r="I11" i="408"/>
  <c r="O92" i="1"/>
  <c r="AF21" i="408"/>
  <c r="AS120" i="408"/>
  <c r="E76" i="408"/>
  <c r="U100" i="408"/>
  <c r="AO80" i="408"/>
  <c r="AB197" i="1"/>
  <c r="V42" i="1"/>
  <c r="U54" i="1"/>
  <c r="B29" i="1"/>
  <c r="AS43" i="408"/>
  <c r="AP131" i="408"/>
  <c r="G31" i="408"/>
  <c r="I9" i="1"/>
  <c r="X27" i="408"/>
  <c r="L129" i="1"/>
  <c r="H62" i="1"/>
  <c r="S133" i="1"/>
  <c r="AR118" i="408"/>
  <c r="D48" i="408"/>
  <c r="X42" i="1"/>
  <c r="K105" i="1"/>
  <c r="O51" i="408"/>
  <c r="AG58" i="408"/>
  <c r="S155" i="408"/>
  <c r="S38" i="408"/>
  <c r="AA12" i="408"/>
  <c r="P165" i="1"/>
  <c r="F93" i="408"/>
  <c r="AN44" i="408"/>
  <c r="O43" i="1"/>
  <c r="E25" i="408"/>
  <c r="AV18" i="408"/>
  <c r="L75" i="408"/>
  <c r="P107" i="408"/>
  <c r="S73" i="408"/>
  <c r="AO66" i="408"/>
  <c r="C2" i="408"/>
  <c r="Z58" i="1"/>
  <c r="AR111" i="408"/>
  <c r="AQ133" i="408"/>
  <c r="D9" i="408"/>
  <c r="AO69" i="408"/>
  <c r="O183" i="1"/>
  <c r="AQ59" i="408"/>
  <c r="AT150" i="408"/>
  <c r="L63" i="1"/>
  <c r="AA94" i="1"/>
  <c r="Z145" i="1"/>
  <c r="P117" i="408"/>
  <c r="C181" i="408"/>
  <c r="T96" i="1"/>
  <c r="H98" i="1"/>
  <c r="O23" i="1"/>
  <c r="AD97" i="408"/>
  <c r="AO18" i="408"/>
  <c r="AK4" i="408"/>
  <c r="B63" i="1"/>
  <c r="J88" i="408"/>
  <c r="W72" i="1"/>
  <c r="N86" i="408"/>
  <c r="AV95" i="408"/>
  <c r="U134" i="408"/>
  <c r="K85" i="1"/>
  <c r="I107" i="408"/>
  <c r="L104" i="1"/>
  <c r="G39" i="408"/>
  <c r="AB187" i="1"/>
  <c r="C115" i="408"/>
  <c r="AE173" i="408"/>
  <c r="J117" i="408"/>
  <c r="V59" i="408"/>
  <c r="L154" i="408"/>
  <c r="L125" i="408"/>
  <c r="H20" i="408"/>
  <c r="W143" i="408"/>
  <c r="H173" i="408"/>
  <c r="AA61" i="408"/>
  <c r="W99" i="1"/>
  <c r="AM37" i="408"/>
  <c r="S126" i="1"/>
  <c r="F9" i="408"/>
  <c r="H194" i="1"/>
  <c r="B116" i="408"/>
  <c r="T60" i="1"/>
  <c r="I167" i="1"/>
  <c r="AL83" i="408"/>
  <c r="Q82" i="408"/>
  <c r="Z79" i="1"/>
  <c r="Z72" i="408"/>
  <c r="R21" i="408"/>
  <c r="U200" i="1"/>
  <c r="B92" i="1"/>
  <c r="M94" i="1"/>
  <c r="AR144" i="408"/>
  <c r="P66" i="1"/>
  <c r="AE103" i="408"/>
  <c r="G78" i="408"/>
  <c r="AW118" i="408"/>
  <c r="M5" i="408"/>
  <c r="AW58" i="408"/>
  <c r="AF30" i="408"/>
  <c r="V6" i="1"/>
  <c r="N157" i="408"/>
  <c r="R174" i="1"/>
  <c r="M15" i="408"/>
  <c r="AE156" i="408"/>
  <c r="P93" i="408"/>
  <c r="W20" i="1"/>
  <c r="AI57" i="408"/>
  <c r="AK86" i="408"/>
  <c r="AF31" i="408"/>
  <c r="L36" i="408"/>
  <c r="AK33" i="408"/>
  <c r="T34" i="1"/>
  <c r="O52" i="1"/>
  <c r="AW88" i="408"/>
  <c r="AO99" i="408"/>
  <c r="AH57" i="408"/>
  <c r="AD88" i="408"/>
  <c r="AV4" i="408"/>
  <c r="AV52" i="408"/>
  <c r="AO34" i="408"/>
  <c r="T25" i="408"/>
  <c r="S144" i="408"/>
  <c r="X165" i="1"/>
  <c r="V152" i="408"/>
  <c r="Q197" i="1"/>
  <c r="AO17" i="408"/>
  <c r="AT106" i="408"/>
  <c r="AK17" i="408"/>
  <c r="Q58" i="408"/>
  <c r="V190" i="1"/>
  <c r="N146" i="408"/>
  <c r="X71" i="1"/>
  <c r="J39" i="1"/>
  <c r="AS73" i="408"/>
  <c r="X112" i="408"/>
  <c r="K70" i="408"/>
  <c r="AO48" i="408"/>
  <c r="AB153" i="1"/>
  <c r="Y156" i="408"/>
  <c r="AN64" i="408"/>
  <c r="M99" i="408"/>
  <c r="AP116" i="408"/>
  <c r="AC100" i="408"/>
  <c r="AE40" i="408"/>
  <c r="AR97" i="408"/>
  <c r="D161" i="408"/>
  <c r="V124" i="1"/>
  <c r="Z165" i="1"/>
  <c r="S149" i="408"/>
  <c r="K154" i="1"/>
  <c r="R154" i="1"/>
  <c r="AG123" i="408"/>
  <c r="S23" i="1"/>
  <c r="AA185" i="1"/>
  <c r="U12" i="408"/>
  <c r="N98" i="1"/>
  <c r="K24" i="1"/>
  <c r="Q51" i="408"/>
  <c r="P35" i="408"/>
  <c r="Q17" i="408"/>
  <c r="B109" i="408"/>
  <c r="V130" i="1"/>
  <c r="Q147" i="1"/>
  <c r="U16" i="1"/>
  <c r="AR55" i="408"/>
  <c r="X9" i="408"/>
  <c r="X200" i="1"/>
  <c r="AM126" i="408"/>
  <c r="AJ59" i="408"/>
  <c r="AA94" i="408"/>
  <c r="D92" i="408"/>
  <c r="Y123" i="1"/>
  <c r="AR84" i="408"/>
  <c r="S52" i="408"/>
  <c r="AB100" i="408"/>
  <c r="AS171" i="408"/>
  <c r="AJ128" i="408"/>
  <c r="AG146" i="408"/>
  <c r="L131" i="408"/>
  <c r="P185" i="1"/>
  <c r="B16" i="1"/>
  <c r="W107" i="408"/>
  <c r="M30" i="408"/>
  <c r="AL90" i="408"/>
  <c r="Q154" i="1"/>
  <c r="AV130" i="408"/>
  <c r="J8" i="1"/>
  <c r="T160" i="1"/>
  <c r="N59" i="408"/>
  <c r="D7" i="408"/>
  <c r="O39" i="408"/>
  <c r="AV142" i="408"/>
  <c r="B150" i="408"/>
  <c r="AB43" i="1"/>
  <c r="AB170" i="1"/>
  <c r="Z151" i="408"/>
  <c r="AA109" i="408"/>
  <c r="AE119" i="408"/>
  <c r="M192" i="1"/>
  <c r="N199" i="1"/>
  <c r="W73" i="1"/>
  <c r="V70" i="1"/>
  <c r="V61" i="1"/>
  <c r="K56" i="1"/>
  <c r="AE153" i="408"/>
  <c r="Y29" i="408"/>
  <c r="AO143" i="408"/>
  <c r="AR18" i="408"/>
  <c r="E126" i="408"/>
  <c r="R180" i="1"/>
  <c r="H100" i="408"/>
  <c r="F102" i="408"/>
  <c r="AE12" i="408"/>
  <c r="R138" i="408"/>
  <c r="AR176" i="408"/>
  <c r="AB33" i="408"/>
  <c r="T7" i="1"/>
  <c r="AM141" i="408"/>
  <c r="AM95" i="408"/>
  <c r="AB13" i="408"/>
  <c r="AO150" i="408"/>
  <c r="V35" i="1"/>
  <c r="H58" i="408"/>
  <c r="AP99" i="408"/>
  <c r="AE166" i="408"/>
  <c r="B151" i="408"/>
  <c r="AA123" i="1"/>
  <c r="AS141" i="408"/>
  <c r="V144" i="1"/>
  <c r="W77" i="408"/>
  <c r="AA187" i="1"/>
  <c r="P110" i="408"/>
  <c r="AL24" i="408"/>
  <c r="AI154" i="408"/>
  <c r="J73" i="1"/>
  <c r="T118" i="1"/>
  <c r="R153" i="408"/>
  <c r="J120" i="1"/>
  <c r="AN166" i="408"/>
  <c r="AH40" i="408"/>
  <c r="AJ148" i="408"/>
  <c r="R91" i="1"/>
  <c r="W132" i="408"/>
  <c r="AL87" i="408"/>
  <c r="K35" i="408"/>
  <c r="AW114" i="408"/>
  <c r="AN117" i="408"/>
  <c r="AV8" i="408"/>
  <c r="AB152" i="1"/>
  <c r="AH160" i="408"/>
  <c r="AW30" i="408"/>
  <c r="AD55" i="408"/>
  <c r="S112" i="408"/>
  <c r="E34" i="408"/>
  <c r="AR131" i="408"/>
  <c r="AL64" i="408"/>
  <c r="D123" i="408"/>
  <c r="AB23" i="408"/>
  <c r="H8" i="1"/>
  <c r="X194" i="1"/>
  <c r="X47" i="1"/>
  <c r="B181" i="1"/>
  <c r="AW151" i="408"/>
  <c r="H153" i="408"/>
  <c r="R191" i="1"/>
  <c r="AH182" i="408"/>
  <c r="AO151" i="408"/>
  <c r="R195" i="1"/>
  <c r="V59" i="1"/>
  <c r="AU64" i="408"/>
  <c r="Y86" i="408"/>
  <c r="E100" i="408"/>
  <c r="N99" i="1"/>
  <c r="N8" i="1"/>
  <c r="X96" i="1"/>
  <c r="B168" i="1"/>
  <c r="AH156" i="408"/>
  <c r="J55" i="408"/>
  <c r="C48" i="408"/>
  <c r="AA122" i="1"/>
  <c r="I16" i="1"/>
  <c r="AG114" i="408"/>
  <c r="AR47" i="408"/>
  <c r="L127" i="1"/>
  <c r="O133" i="408"/>
  <c r="AV19" i="408"/>
  <c r="AE114" i="408"/>
  <c r="N193" i="1"/>
  <c r="R22" i="408"/>
  <c r="Q186" i="1"/>
  <c r="AR113" i="408"/>
  <c r="H5" i="1"/>
  <c r="AB46" i="408"/>
  <c r="Z25" i="1"/>
  <c r="V22" i="408"/>
  <c r="B116" i="1"/>
  <c r="S122" i="1"/>
  <c r="N38" i="408"/>
  <c r="P151" i="408"/>
  <c r="AE147" i="408"/>
  <c r="AH144" i="408"/>
  <c r="J96" i="408"/>
  <c r="Y15" i="1"/>
  <c r="W106" i="408"/>
  <c r="K32" i="408"/>
  <c r="K36" i="408"/>
  <c r="Z50" i="1"/>
  <c r="V8" i="408"/>
  <c r="G150" i="408"/>
  <c r="R131" i="1"/>
  <c r="D112" i="408"/>
  <c r="AR54" i="408"/>
  <c r="Q67" i="408"/>
  <c r="AW61" i="408"/>
  <c r="N143" i="1"/>
  <c r="AO114" i="408"/>
  <c r="T40" i="1"/>
  <c r="AQ9" i="408"/>
  <c r="AG155" i="408"/>
  <c r="I16" i="408"/>
  <c r="Q194" i="408"/>
  <c r="S128" i="1"/>
  <c r="N200" i="1"/>
  <c r="M37" i="1"/>
  <c r="R47" i="408"/>
  <c r="W97" i="1"/>
  <c r="K39" i="1"/>
  <c r="AC102" i="408"/>
  <c r="W4" i="1"/>
  <c r="G68" i="408"/>
  <c r="Q148" i="1"/>
  <c r="N100" i="408"/>
  <c r="N84" i="408"/>
  <c r="C98" i="408"/>
  <c r="G42" i="408"/>
  <c r="AQ97" i="408"/>
  <c r="AB47" i="1"/>
  <c r="N3" i="1"/>
  <c r="AA189" i="1"/>
  <c r="AB90" i="1"/>
  <c r="L139" i="408"/>
  <c r="F172" i="408"/>
  <c r="AB29" i="408"/>
  <c r="J43" i="1"/>
  <c r="U25" i="408"/>
  <c r="V176" i="1"/>
  <c r="X3" i="1"/>
  <c r="AO25" i="408"/>
  <c r="J54" i="408"/>
  <c r="B10" i="408"/>
  <c r="AJ81" i="408"/>
  <c r="Y45" i="408"/>
  <c r="I161" i="1"/>
  <c r="V54" i="408"/>
  <c r="Z47" i="1"/>
  <c r="Q95" i="1"/>
  <c r="X13" i="1"/>
  <c r="AU133" i="408"/>
  <c r="B43" i="408"/>
  <c r="AB22" i="1"/>
  <c r="N153" i="408"/>
  <c r="L137" i="408"/>
  <c r="AM20" i="408"/>
  <c r="T147" i="1"/>
  <c r="K18" i="1"/>
  <c r="AW64" i="408"/>
  <c r="O191" i="1"/>
  <c r="P31" i="1"/>
  <c r="Y196" i="1"/>
  <c r="X117" i="1"/>
  <c r="AV141" i="408"/>
  <c r="AD181" i="408"/>
  <c r="H16" i="408"/>
  <c r="J195" i="1"/>
  <c r="S189" i="1"/>
  <c r="Y180" i="408"/>
  <c r="AE102" i="408"/>
  <c r="P59" i="408"/>
  <c r="H124" i="1"/>
  <c r="O22" i="1"/>
  <c r="Q56" i="1"/>
  <c r="Y19" i="408"/>
  <c r="X37" i="408"/>
  <c r="AH11" i="408"/>
  <c r="T68" i="408"/>
  <c r="AT5" i="408"/>
  <c r="U78" i="1"/>
  <c r="B152" i="1"/>
  <c r="L8" i="1"/>
  <c r="Y131" i="1"/>
  <c r="P47" i="408"/>
  <c r="H24" i="1"/>
  <c r="T164" i="1"/>
  <c r="AD98" i="408"/>
  <c r="J176" i="1"/>
  <c r="C140" i="408"/>
  <c r="P15" i="408"/>
  <c r="Z51" i="408"/>
  <c r="I128" i="1"/>
  <c r="U3" i="1"/>
  <c r="L185" i="1"/>
  <c r="R140" i="408"/>
  <c r="P81" i="1"/>
  <c r="P140" i="408"/>
  <c r="W12" i="1"/>
  <c r="U162" i="408"/>
  <c r="AJ12" i="408"/>
  <c r="AP183" i="408"/>
  <c r="C108" i="408"/>
  <c r="AU103" i="408"/>
  <c r="AJ72" i="408"/>
  <c r="C58" i="408"/>
  <c r="AT112" i="408"/>
  <c r="S76" i="1"/>
  <c r="S61" i="408"/>
  <c r="V105" i="408"/>
  <c r="V160" i="1"/>
  <c r="AO129" i="408"/>
  <c r="F37" i="408"/>
  <c r="T58" i="408"/>
  <c r="C105" i="408"/>
  <c r="Z162" i="1"/>
  <c r="Q66" i="1"/>
  <c r="M42" i="1"/>
  <c r="X31" i="408"/>
  <c r="AG59" i="408"/>
  <c r="V107" i="408"/>
  <c r="V115" i="1"/>
  <c r="W99" i="408"/>
  <c r="G156" i="408"/>
  <c r="H94" i="1"/>
  <c r="AG22" i="408"/>
  <c r="M171" i="1"/>
  <c r="O164" i="1"/>
  <c r="B164" i="1"/>
  <c r="E178" i="408"/>
  <c r="AA84" i="408"/>
  <c r="AK35" i="408"/>
  <c r="K40" i="1"/>
  <c r="R15" i="1"/>
  <c r="W138" i="408"/>
  <c r="L67" i="408"/>
  <c r="U104" i="1"/>
  <c r="J37" i="1"/>
  <c r="I48" i="408"/>
  <c r="N18" i="408"/>
  <c r="AA104" i="1"/>
  <c r="U173" i="1"/>
  <c r="E80" i="408"/>
  <c r="W5" i="1"/>
  <c r="AR133" i="408"/>
  <c r="C56" i="408"/>
  <c r="U102" i="1"/>
  <c r="S43" i="408"/>
  <c r="H121" i="408"/>
  <c r="AA79" i="408"/>
  <c r="AA150" i="408"/>
  <c r="H129" i="408"/>
  <c r="AB40" i="408"/>
  <c r="N111" i="1"/>
  <c r="AT59" i="408"/>
  <c r="M146" i="408"/>
  <c r="AG71" i="408"/>
  <c r="B58" i="408"/>
  <c r="AI30" i="408"/>
  <c r="N98" i="408"/>
  <c r="AR138" i="408"/>
  <c r="G127" i="408"/>
  <c r="J143" i="1"/>
  <c r="AE168" i="408"/>
  <c r="AK138" i="408"/>
  <c r="AV131" i="408"/>
  <c r="V6" i="408"/>
  <c r="B112" i="408"/>
  <c r="T194" i="1"/>
  <c r="AP40" i="408"/>
  <c r="S62" i="1"/>
  <c r="T119" i="408"/>
  <c r="AB107" i="408"/>
  <c r="U97" i="408"/>
  <c r="AW186" i="408"/>
  <c r="P62" i="408"/>
  <c r="AM131" i="408"/>
  <c r="Y71" i="1"/>
  <c r="AI37" i="408"/>
  <c r="W128" i="1"/>
  <c r="AW11" i="408"/>
  <c r="D6" i="408"/>
  <c r="AQ53" i="408"/>
  <c r="AJ40" i="408"/>
  <c r="Z91" i="408"/>
  <c r="AD36" i="408"/>
  <c r="O181" i="1"/>
  <c r="C89" i="408"/>
  <c r="D82" i="408"/>
  <c r="AP101" i="408"/>
  <c r="P78" i="408"/>
  <c r="AC137" i="408"/>
  <c r="AC30" i="408"/>
  <c r="AB36" i="408"/>
  <c r="AR157" i="408"/>
  <c r="U57" i="408"/>
  <c r="Q108" i="408"/>
  <c r="AQ169" i="408"/>
  <c r="AT160" i="408"/>
  <c r="AS66" i="408"/>
  <c r="AA11" i="408"/>
  <c r="AD138" i="408"/>
  <c r="AL57" i="408"/>
  <c r="AV148" i="408"/>
  <c r="B177" i="1"/>
  <c r="P127" i="408"/>
  <c r="X26" i="1"/>
  <c r="AJ57" i="408"/>
  <c r="N2" i="408"/>
  <c r="T151" i="408"/>
  <c r="AM77" i="408"/>
  <c r="AD115" i="408"/>
  <c r="L3" i="408"/>
  <c r="J103" i="408"/>
  <c r="O53" i="408"/>
  <c r="H113" i="1"/>
  <c r="AC10" i="408"/>
  <c r="S22" i="408"/>
  <c r="Q24" i="1"/>
  <c r="AU121" i="408"/>
  <c r="K31" i="408"/>
  <c r="AD101" i="408"/>
  <c r="X160" i="408"/>
  <c r="K195" i="1"/>
  <c r="Y132" i="1"/>
  <c r="T78" i="1"/>
  <c r="F63" i="408"/>
  <c r="B54" i="1"/>
  <c r="AV14" i="408"/>
  <c r="W159" i="1"/>
  <c r="B44" i="1"/>
  <c r="O180" i="1"/>
  <c r="P9" i="1"/>
  <c r="X117" i="408"/>
  <c r="P53" i="1"/>
  <c r="Q146" i="408"/>
  <c r="AC9" i="408"/>
  <c r="AH29" i="408"/>
  <c r="K176" i="1"/>
  <c r="M77" i="408"/>
  <c r="L201" i="1"/>
  <c r="AA110" i="408"/>
  <c r="E139" i="408"/>
  <c r="AV99" i="408"/>
  <c r="N180" i="1"/>
  <c r="AR17" i="408"/>
  <c r="R34" i="408"/>
  <c r="P123" i="408"/>
  <c r="AL148" i="408"/>
  <c r="Z123" i="408"/>
  <c r="Y122" i="408"/>
  <c r="V40" i="408"/>
  <c r="N36" i="408"/>
  <c r="AI70" i="408"/>
  <c r="U100" i="1"/>
  <c r="AA9" i="1"/>
  <c r="AP50" i="408"/>
  <c r="O37" i="408"/>
  <c r="V170" i="408"/>
  <c r="AI101" i="408"/>
  <c r="W28" i="1"/>
  <c r="F144" i="408"/>
  <c r="T185" i="408"/>
  <c r="J61" i="408"/>
  <c r="AO73" i="408"/>
  <c r="W125" i="408"/>
  <c r="Y153" i="408"/>
  <c r="R110" i="1"/>
  <c r="L88" i="1"/>
  <c r="X140" i="1"/>
  <c r="C135" i="408"/>
  <c r="AG154" i="408"/>
  <c r="AS65" i="408"/>
  <c r="Z193" i="1"/>
  <c r="D119" i="408"/>
  <c r="F152" i="408"/>
  <c r="Y130" i="408"/>
  <c r="AR86" i="408"/>
  <c r="Z109" i="1"/>
  <c r="AW110" i="408"/>
  <c r="AV60" i="408"/>
  <c r="AS157" i="408"/>
  <c r="AA141" i="408"/>
  <c r="N121" i="1"/>
  <c r="AU31" i="408"/>
  <c r="S105" i="408"/>
  <c r="AQ66" i="408"/>
  <c r="AU153" i="408"/>
  <c r="G155" i="408"/>
  <c r="Y171" i="1"/>
  <c r="B127" i="1"/>
  <c r="W150" i="1"/>
  <c r="AI148" i="408"/>
  <c r="AS175" i="408"/>
  <c r="AO107" i="408"/>
  <c r="Y105" i="408"/>
  <c r="C150" i="408"/>
  <c r="P72" i="408"/>
  <c r="L189" i="1"/>
  <c r="N14" i="408"/>
  <c r="B129" i="1"/>
  <c r="AD74" i="408"/>
  <c r="R92" i="1"/>
  <c r="AB129" i="1"/>
  <c r="H109" i="408"/>
  <c r="AT149" i="408"/>
  <c r="M26" i="408"/>
  <c r="O71" i="408"/>
  <c r="G51" i="408"/>
  <c r="M159" i="408"/>
  <c r="T113" i="408"/>
  <c r="AB120" i="1"/>
  <c r="J6" i="408"/>
  <c r="T104" i="408"/>
  <c r="S58" i="408"/>
  <c r="G117" i="408"/>
  <c r="AB154" i="1"/>
  <c r="E50" i="408"/>
  <c r="Q112" i="408"/>
  <c r="I201" i="1"/>
  <c r="AC144" i="408"/>
  <c r="V118" i="1"/>
  <c r="R51" i="408"/>
  <c r="AT156" i="408"/>
  <c r="AU27" i="408"/>
  <c r="L24" i="408"/>
  <c r="AR164" i="408"/>
  <c r="AU75" i="408"/>
  <c r="H75" i="1"/>
  <c r="I30" i="408"/>
  <c r="Q114" i="408"/>
  <c r="AB24" i="1"/>
  <c r="AW35" i="408"/>
  <c r="W30" i="1"/>
  <c r="W41" i="1"/>
  <c r="U75" i="408"/>
  <c r="AH5" i="408"/>
  <c r="AA64" i="408"/>
  <c r="AR112" i="408"/>
  <c r="S111" i="408"/>
  <c r="S200" i="1"/>
  <c r="AG150" i="408"/>
  <c r="AL61" i="408"/>
  <c r="AO85" i="408"/>
  <c r="N125" i="408"/>
  <c r="AI20" i="408"/>
  <c r="AG149" i="408"/>
  <c r="AF39" i="408"/>
  <c r="U72" i="408"/>
  <c r="AB44" i="1"/>
  <c r="X26" i="408"/>
  <c r="W124" i="1"/>
  <c r="C162" i="408"/>
  <c r="X124" i="1"/>
  <c r="R54" i="408"/>
  <c r="W50" i="408"/>
  <c r="M168" i="1"/>
  <c r="AO104" i="408"/>
  <c r="S150" i="408"/>
  <c r="AG47" i="408"/>
  <c r="K112" i="408"/>
  <c r="T129" i="1"/>
  <c r="O19" i="1"/>
  <c r="P119" i="1"/>
  <c r="I148" i="1"/>
  <c r="S121" i="1"/>
  <c r="N188" i="1"/>
  <c r="D77" i="408"/>
  <c r="K99" i="1"/>
  <c r="O99" i="1"/>
  <c r="L5" i="408"/>
  <c r="Y162" i="1"/>
  <c r="AB83" i="408"/>
  <c r="AH44" i="408"/>
  <c r="P166" i="1"/>
  <c r="AN15" i="408"/>
  <c r="AM91" i="408"/>
  <c r="L124" i="408"/>
  <c r="I39" i="1"/>
  <c r="L94" i="408"/>
  <c r="AE34" i="408"/>
  <c r="AH60" i="408"/>
  <c r="I69" i="408"/>
  <c r="AQ115" i="408"/>
  <c r="AB182" i="1"/>
  <c r="T4" i="408"/>
  <c r="C34" i="408"/>
  <c r="Q23" i="1"/>
  <c r="N161" i="408"/>
  <c r="AH39" i="408"/>
  <c r="Y86" i="1"/>
  <c r="M189" i="1"/>
  <c r="P199" i="1"/>
  <c r="J98" i="1"/>
  <c r="AL140" i="408"/>
  <c r="Q72" i="408"/>
  <c r="Z26" i="1"/>
  <c r="AN97" i="408"/>
  <c r="I191" i="1"/>
  <c r="M124" i="408"/>
  <c r="X199" i="1"/>
  <c r="AB161" i="408"/>
  <c r="AL51" i="408"/>
  <c r="H34" i="1"/>
  <c r="P85" i="1"/>
  <c r="Y72" i="408"/>
  <c r="AA125" i="1"/>
  <c r="AE157" i="408"/>
  <c r="G82" i="408"/>
  <c r="U53" i="408"/>
  <c r="AE99" i="408"/>
  <c r="AE107" i="408"/>
  <c r="E147" i="408"/>
  <c r="Q105" i="408"/>
  <c r="W109" i="1"/>
  <c r="V154" i="408"/>
  <c r="AC65" i="408"/>
  <c r="Y41" i="1"/>
  <c r="Z119" i="408"/>
  <c r="W27" i="1"/>
  <c r="AR132" i="408"/>
  <c r="Z178" i="1"/>
  <c r="AG97" i="408"/>
  <c r="D146" i="408"/>
  <c r="P179" i="1"/>
  <c r="M65" i="1"/>
  <c r="D99" i="408"/>
  <c r="AJ110" i="408"/>
  <c r="H153" i="1"/>
  <c r="V161" i="408"/>
  <c r="P12" i="408"/>
  <c r="X139" i="408"/>
  <c r="V99" i="1"/>
  <c r="W135" i="408"/>
  <c r="AF149" i="408"/>
  <c r="P109" i="408"/>
  <c r="AQ20" i="408"/>
  <c r="N25" i="408"/>
  <c r="AK123" i="408"/>
  <c r="L143" i="1"/>
  <c r="K8" i="408"/>
  <c r="U122" i="1"/>
  <c r="H28" i="1"/>
  <c r="S174" i="1"/>
  <c r="V46" i="1"/>
  <c r="AD147" i="408"/>
  <c r="T84" i="1"/>
  <c r="O99" i="408"/>
  <c r="AI56" i="408"/>
  <c r="X84" i="1"/>
  <c r="AC37" i="408"/>
  <c r="AQ89" i="408"/>
  <c r="AE104" i="408"/>
  <c r="AD133" i="408"/>
  <c r="C130" i="408"/>
  <c r="J154" i="1"/>
  <c r="AI27" i="408"/>
  <c r="Y165" i="408"/>
  <c r="M33" i="1"/>
  <c r="V142" i="408"/>
  <c r="AU110" i="408"/>
  <c r="AD64" i="408"/>
  <c r="AC21" i="408"/>
  <c r="W11" i="1"/>
  <c r="AL132" i="408"/>
  <c r="L100" i="408"/>
  <c r="X181" i="1"/>
  <c r="AA17" i="1"/>
  <c r="G25" i="408"/>
  <c r="Y90" i="408"/>
  <c r="Z41" i="1"/>
  <c r="I68" i="408"/>
  <c r="P16" i="1"/>
  <c r="AA183" i="1"/>
  <c r="J107" i="1"/>
  <c r="I115" i="408"/>
  <c r="Z122" i="408"/>
  <c r="AN93" i="408"/>
  <c r="G182" i="408"/>
  <c r="O16" i="1"/>
  <c r="S114" i="408"/>
  <c r="Z160" i="1"/>
  <c r="AL79" i="408"/>
  <c r="J171" i="1"/>
  <c r="AR103" i="408"/>
  <c r="F82" i="408"/>
  <c r="AG29" i="408"/>
  <c r="AH19" i="408"/>
  <c r="AN108" i="408"/>
  <c r="I183" i="1"/>
  <c r="AE88" i="408"/>
  <c r="AN37" i="408"/>
  <c r="U175" i="1"/>
  <c r="AB99" i="1"/>
  <c r="AG11" i="408"/>
  <c r="Y144" i="408"/>
  <c r="U41" i="408"/>
  <c r="M91" i="408"/>
  <c r="AI98" i="408"/>
  <c r="W9" i="1"/>
  <c r="L151" i="1"/>
  <c r="W119" i="1"/>
  <c r="V24" i="408"/>
  <c r="Z126" i="1"/>
  <c r="AV94" i="408"/>
  <c r="B186" i="1"/>
  <c r="AM72" i="408"/>
  <c r="F14" i="408"/>
  <c r="G20" i="408"/>
  <c r="X90" i="1"/>
  <c r="Y83" i="1"/>
  <c r="AA62" i="1"/>
  <c r="G100" i="408"/>
  <c r="AA154" i="1"/>
  <c r="Z101" i="408"/>
  <c r="Z7" i="1"/>
  <c r="J29" i="408"/>
  <c r="E52" i="408"/>
  <c r="AU17" i="408"/>
  <c r="D125" i="408"/>
  <c r="AJ60" i="408"/>
  <c r="P143" i="1"/>
  <c r="I108" i="408"/>
  <c r="AF134" i="408"/>
  <c r="M43" i="408"/>
  <c r="W108" i="1"/>
  <c r="AQ32" i="408"/>
  <c r="AO160" i="408"/>
  <c r="T63" i="1"/>
  <c r="AV88" i="408"/>
  <c r="AO82" i="408"/>
  <c r="Y180" i="1"/>
  <c r="AC86" i="408"/>
  <c r="P126" i="408"/>
  <c r="AE121" i="408"/>
  <c r="AG17" i="408"/>
  <c r="W142" i="1"/>
  <c r="AA41" i="408"/>
  <c r="K159" i="1"/>
  <c r="N41" i="408"/>
  <c r="M3" i="1"/>
  <c r="O19" i="408"/>
  <c r="AP104" i="408"/>
  <c r="AK145" i="408"/>
  <c r="Q42" i="408"/>
  <c r="O105" i="408"/>
  <c r="AA60" i="1"/>
  <c r="H77" i="408"/>
  <c r="AH25" i="408"/>
  <c r="U120" i="408"/>
  <c r="T33" i="1"/>
  <c r="X172" i="1"/>
  <c r="AN77" i="408"/>
  <c r="AW92" i="408"/>
  <c r="AQ37" i="408"/>
  <c r="AP42" i="408"/>
  <c r="V16" i="1"/>
  <c r="B84" i="408"/>
  <c r="L153" i="1"/>
  <c r="Z8" i="408"/>
  <c r="G53" i="408"/>
  <c r="Y150" i="1"/>
  <c r="H11" i="1"/>
  <c r="J31" i="408"/>
  <c r="AI31" i="408"/>
  <c r="T155" i="1"/>
  <c r="U11" i="408"/>
  <c r="AK90" i="408"/>
  <c r="AB94" i="1"/>
  <c r="AB8" i="408"/>
  <c r="N45" i="1"/>
  <c r="B18" i="408"/>
  <c r="AD104" i="408"/>
  <c r="L2" i="1"/>
  <c r="AT187" i="408"/>
  <c r="AJ19" i="408"/>
  <c r="AM56" i="408"/>
  <c r="AJ79" i="408"/>
  <c r="AC124" i="408"/>
  <c r="AP38" i="408"/>
  <c r="H137" i="408"/>
  <c r="AP63" i="408"/>
  <c r="K7" i="408"/>
  <c r="P19" i="1"/>
  <c r="AW130" i="408"/>
  <c r="AD63" i="408"/>
  <c r="W21" i="1"/>
  <c r="AO90" i="408"/>
  <c r="N71" i="408"/>
  <c r="R50" i="408"/>
  <c r="T116" i="1"/>
  <c r="V191" i="1"/>
  <c r="W81" i="1"/>
  <c r="AH116" i="408"/>
  <c r="M177" i="1"/>
  <c r="W82" i="408"/>
  <c r="P150" i="408"/>
  <c r="AP113" i="408"/>
  <c r="M132" i="1"/>
  <c r="AV74" i="408"/>
  <c r="U51" i="1"/>
  <c r="I18" i="408"/>
  <c r="P27" i="1"/>
  <c r="AG16" i="408"/>
  <c r="V133" i="1"/>
  <c r="B88" i="408"/>
  <c r="K143" i="1"/>
  <c r="AP20" i="408"/>
  <c r="B68" i="1"/>
  <c r="Z42" i="408"/>
  <c r="T47" i="408"/>
  <c r="M117" i="1"/>
  <c r="AK30" i="408"/>
  <c r="W122" i="408"/>
  <c r="AG78" i="408"/>
  <c r="E128" i="408"/>
  <c r="K69" i="1"/>
  <c r="F117" i="408"/>
  <c r="AN27" i="408"/>
  <c r="U26" i="1"/>
  <c r="AE51" i="408"/>
  <c r="AM97" i="408"/>
  <c r="X105" i="1"/>
  <c r="R132" i="1"/>
  <c r="AB35" i="1"/>
  <c r="C177" i="408"/>
  <c r="X91" i="408"/>
  <c r="AR2" i="408"/>
  <c r="O6" i="1"/>
  <c r="AE27" i="408"/>
  <c r="X97" i="1"/>
  <c r="AL118" i="408"/>
  <c r="K34" i="408"/>
  <c r="Z37" i="408"/>
  <c r="L89" i="408"/>
  <c r="Y133" i="1"/>
  <c r="M41" i="408"/>
  <c r="AI21" i="408"/>
  <c r="B11" i="408"/>
  <c r="AA197" i="1"/>
  <c r="AF13" i="408"/>
  <c r="V131" i="408"/>
  <c r="W174" i="1"/>
  <c r="C33" i="408"/>
  <c r="K76" i="408"/>
  <c r="AT94" i="408"/>
  <c r="Y87" i="408"/>
  <c r="T8" i="1"/>
  <c r="U128" i="408"/>
  <c r="C134" i="408"/>
  <c r="AR58" i="408"/>
  <c r="AH140" i="408"/>
  <c r="AB93" i="408"/>
  <c r="M109" i="1"/>
  <c r="K131" i="1"/>
  <c r="AE31" i="408"/>
  <c r="AK116" i="408"/>
  <c r="AW34" i="408"/>
  <c r="AR126" i="408"/>
  <c r="K123" i="408"/>
  <c r="O47" i="408"/>
  <c r="J47" i="408"/>
  <c r="AU141" i="408"/>
  <c r="S64" i="408"/>
  <c r="C96" i="408"/>
  <c r="Z102" i="408"/>
  <c r="K69" i="408"/>
  <c r="H120" i="408"/>
  <c r="U20" i="1"/>
  <c r="V82" i="1"/>
  <c r="X191" i="1"/>
  <c r="AU32" i="408"/>
  <c r="C43" i="408"/>
  <c r="R151" i="1"/>
  <c r="AK53" i="408"/>
  <c r="AT141" i="408"/>
  <c r="AR78" i="408"/>
  <c r="E136" i="408"/>
  <c r="P86" i="408"/>
  <c r="V175" i="1"/>
  <c r="AI63" i="408"/>
  <c r="AC42" i="408"/>
  <c r="M164" i="1"/>
  <c r="Z170" i="1"/>
  <c r="AI86" i="408"/>
  <c r="S80" i="408"/>
  <c r="AB52" i="408"/>
  <c r="S46" i="408"/>
  <c r="U130" i="1"/>
  <c r="X72" i="408"/>
  <c r="P11" i="1"/>
  <c r="T104" i="1"/>
  <c r="H130" i="1"/>
  <c r="AH20" i="408"/>
  <c r="R104" i="1"/>
  <c r="T14" i="408"/>
  <c r="S123" i="1"/>
  <c r="X48" i="408"/>
  <c r="M141" i="1"/>
  <c r="B37" i="1"/>
  <c r="M155" i="1"/>
  <c r="J162" i="1"/>
  <c r="Y128" i="408"/>
  <c r="R48" i="408"/>
  <c r="M51" i="408"/>
  <c r="T192" i="1"/>
  <c r="U91" i="408"/>
  <c r="AG191" i="408"/>
  <c r="D70" i="408"/>
  <c r="U4" i="1"/>
  <c r="J166" i="1"/>
  <c r="X30" i="408"/>
  <c r="AS29" i="408"/>
  <c r="U47" i="408"/>
  <c r="W55" i="1"/>
  <c r="X3" i="408"/>
  <c r="N108" i="1"/>
  <c r="AK41" i="408"/>
  <c r="P110" i="1"/>
  <c r="M66" i="1"/>
  <c r="AA63" i="408"/>
  <c r="AP9" i="408"/>
  <c r="AK132" i="408"/>
  <c r="J18" i="408"/>
  <c r="S41" i="1"/>
  <c r="O31" i="408"/>
  <c r="F6" i="408"/>
  <c r="F155" i="408"/>
  <c r="AJ71" i="408"/>
  <c r="V184" i="1"/>
  <c r="AB125" i="1"/>
  <c r="AE134" i="408"/>
  <c r="L41" i="408"/>
  <c r="J87" i="1"/>
  <c r="AD67" i="408"/>
  <c r="B38" i="408"/>
  <c r="T54" i="1"/>
  <c r="C161" i="408"/>
  <c r="Y42" i="408"/>
  <c r="Y60" i="408"/>
  <c r="AT51" i="408"/>
  <c r="K50" i="408"/>
  <c r="AA3" i="408"/>
  <c r="AO156" i="408"/>
  <c r="H6" i="408"/>
  <c r="H88" i="408"/>
  <c r="B130" i="1"/>
  <c r="V4" i="1"/>
  <c r="AI44" i="408"/>
  <c r="AS117" i="408"/>
  <c r="AS155" i="408"/>
  <c r="T38" i="408"/>
  <c r="AP76" i="408"/>
  <c r="W16" i="1"/>
  <c r="U131" i="1"/>
  <c r="T124" i="1"/>
  <c r="M181" i="1"/>
  <c r="AQ24" i="408"/>
  <c r="V41" i="1"/>
  <c r="AC98" i="408"/>
  <c r="X152" i="1"/>
  <c r="Q122" i="1"/>
  <c r="B46" i="1"/>
  <c r="C107" i="408"/>
  <c r="C133" i="408"/>
  <c r="X79" i="408"/>
  <c r="Y11" i="1"/>
  <c r="B63" i="408"/>
  <c r="J72" i="1"/>
  <c r="AC104" i="408"/>
  <c r="Q96" i="1"/>
  <c r="L61" i="408"/>
  <c r="X33" i="1"/>
  <c r="AF89" i="408"/>
  <c r="T46" i="408"/>
  <c r="N70" i="408"/>
  <c r="U25" i="1"/>
  <c r="O69" i="1"/>
  <c r="R155" i="1"/>
  <c r="AW190" i="408"/>
  <c r="AF159" i="408"/>
  <c r="Y170" i="1"/>
  <c r="K118" i="1"/>
  <c r="AN147" i="408"/>
  <c r="K84" i="1"/>
  <c r="AR152" i="408"/>
  <c r="H80" i="1"/>
  <c r="AB114" i="1"/>
  <c r="T23" i="408"/>
  <c r="Z107" i="1"/>
  <c r="V30" i="408"/>
  <c r="AH102" i="408"/>
  <c r="AJ99" i="408"/>
  <c r="AB138" i="408"/>
  <c r="AM146" i="408"/>
  <c r="P46" i="408"/>
  <c r="N118" i="1"/>
  <c r="AQ27" i="408"/>
  <c r="N91" i="408"/>
  <c r="S3" i="1"/>
  <c r="AS137" i="408"/>
  <c r="T75" i="1"/>
  <c r="AM120" i="408"/>
  <c r="X111" i="408"/>
  <c r="O187" i="408"/>
  <c r="X197" i="1"/>
  <c r="Q26" i="408"/>
  <c r="G146" i="408"/>
  <c r="AQ21" i="408"/>
  <c r="V174" i="1"/>
  <c r="R51" i="1"/>
  <c r="AB129" i="408"/>
  <c r="E101" i="408"/>
  <c r="Q110" i="1"/>
  <c r="AI138" i="408"/>
  <c r="K145" i="1"/>
  <c r="E96" i="408"/>
  <c r="N91" i="1"/>
  <c r="I152" i="1"/>
  <c r="I97" i="1"/>
  <c r="AM144" i="408"/>
  <c r="K52" i="408"/>
  <c r="X125" i="408"/>
  <c r="C121" i="408"/>
  <c r="N56" i="408"/>
  <c r="P56" i="408"/>
  <c r="B20" i="1"/>
  <c r="C66" i="408"/>
  <c r="I33" i="1"/>
  <c r="J116" i="1"/>
  <c r="R150" i="1"/>
  <c r="N18" i="1"/>
  <c r="AW116" i="408"/>
  <c r="AO144" i="408"/>
  <c r="P62" i="1"/>
  <c r="L186" i="1"/>
  <c r="U141" i="408"/>
  <c r="AN59" i="408"/>
  <c r="H200" i="1"/>
  <c r="AU21" i="408"/>
  <c r="B23" i="1"/>
  <c r="AS124" i="408"/>
  <c r="L28" i="1"/>
  <c r="G157" i="408"/>
  <c r="AD4" i="408"/>
  <c r="AA33" i="1"/>
  <c r="AH101" i="408"/>
  <c r="U85" i="408"/>
  <c r="Z163" i="1"/>
  <c r="B179" i="1"/>
  <c r="L5" i="1"/>
  <c r="H141" i="408"/>
  <c r="C64" i="408"/>
  <c r="AN135" i="408"/>
  <c r="U36" i="408"/>
  <c r="AB47" i="408"/>
  <c r="J84" i="408"/>
  <c r="I53" i="1"/>
  <c r="AD77" i="408"/>
  <c r="O123" i="1"/>
  <c r="AC95" i="408"/>
  <c r="M154" i="408"/>
  <c r="J92" i="408"/>
  <c r="T139" i="408"/>
  <c r="AT120" i="408"/>
  <c r="AW59" i="408"/>
  <c r="L191" i="1"/>
  <c r="R27" i="408"/>
  <c r="B167" i="1"/>
  <c r="AI45" i="408"/>
  <c r="L120" i="1"/>
  <c r="E59" i="408"/>
  <c r="B11" i="1"/>
  <c r="G45" i="408"/>
  <c r="Y14" i="1"/>
  <c r="AB33" i="1"/>
  <c r="D90" i="408"/>
  <c r="P105" i="408"/>
  <c r="V158" i="1"/>
  <c r="I83" i="1"/>
  <c r="J193" i="1"/>
  <c r="AH134" i="408"/>
  <c r="H155" i="408"/>
  <c r="T99" i="1"/>
  <c r="S4" i="408"/>
  <c r="O53" i="1"/>
  <c r="S30" i="408"/>
  <c r="AM54" i="408"/>
  <c r="AC123" i="408"/>
  <c r="M63" i="408"/>
  <c r="AU79" i="408"/>
  <c r="Z114" i="1"/>
  <c r="AB91" i="1"/>
  <c r="T13" i="408"/>
  <c r="V96" i="408"/>
  <c r="AQ156" i="408"/>
  <c r="AD110" i="408"/>
  <c r="B42" i="1"/>
  <c r="G94" i="408"/>
  <c r="O182" i="408"/>
  <c r="I89" i="408"/>
  <c r="H177" i="1"/>
  <c r="I27" i="1"/>
  <c r="AD95" i="408"/>
  <c r="P183" i="1"/>
  <c r="N128" i="1"/>
  <c r="M72" i="408"/>
  <c r="F151" i="408"/>
  <c r="S154" i="1"/>
  <c r="Q42" i="1"/>
  <c r="AQ63" i="408"/>
  <c r="P23" i="408"/>
  <c r="L82" i="1"/>
  <c r="J19" i="408"/>
  <c r="H81" i="1"/>
  <c r="K146" i="1"/>
  <c r="U61" i="1"/>
  <c r="P145" i="408"/>
  <c r="T184" i="1"/>
  <c r="X78" i="1"/>
  <c r="AH135" i="408"/>
  <c r="AV12" i="408"/>
  <c r="AO7" i="408"/>
  <c r="AF47" i="408"/>
  <c r="AN156" i="408"/>
  <c r="AB80" i="1"/>
  <c r="AM122" i="408"/>
  <c r="S147" i="1"/>
  <c r="F132" i="408"/>
  <c r="AB146" i="1"/>
  <c r="AK92" i="408"/>
  <c r="AN144" i="408"/>
  <c r="Z152" i="408"/>
  <c r="V181" i="1"/>
  <c r="U196" i="1"/>
  <c r="Y16" i="408"/>
  <c r="T21" i="1"/>
  <c r="AU60" i="408"/>
  <c r="I44" i="1"/>
  <c r="V128" i="408"/>
  <c r="AL146" i="408"/>
  <c r="Z84" i="408"/>
  <c r="Z54" i="1"/>
  <c r="I98" i="408"/>
  <c r="W101" i="1"/>
  <c r="AK63" i="408"/>
  <c r="AD47" i="408"/>
  <c r="G84" i="408"/>
  <c r="W181" i="1"/>
  <c r="T72" i="1"/>
  <c r="AB191" i="1"/>
  <c r="AC6" i="408"/>
  <c r="J133" i="408"/>
  <c r="AB30" i="408"/>
  <c r="N64" i="408"/>
  <c r="T148" i="408"/>
  <c r="R95" i="1"/>
  <c r="AF160" i="408"/>
  <c r="AF194" i="408"/>
  <c r="W32" i="1"/>
  <c r="Z86" i="1"/>
  <c r="AV64" i="408"/>
  <c r="H152" i="408"/>
  <c r="S104" i="1"/>
  <c r="K183" i="1"/>
  <c r="Z125" i="408"/>
  <c r="O14" i="1"/>
  <c r="AJ108" i="408"/>
  <c r="AE126" i="408"/>
  <c r="T115" i="408"/>
  <c r="O146" i="408"/>
  <c r="AM132" i="408"/>
  <c r="U48" i="1"/>
  <c r="U164" i="1"/>
  <c r="AP36" i="408"/>
  <c r="AO10" i="408"/>
  <c r="I157" i="1"/>
  <c r="I15" i="408"/>
  <c r="AA142" i="1"/>
  <c r="AV132" i="408"/>
  <c r="I63" i="1"/>
  <c r="W64" i="1"/>
  <c r="V93" i="1"/>
  <c r="I76" i="408"/>
  <c r="I109" i="1"/>
  <c r="AA63" i="1"/>
  <c r="Z98" i="1"/>
  <c r="Z116" i="1"/>
  <c r="AN127" i="408"/>
  <c r="O5" i="1"/>
  <c r="AH97" i="408"/>
  <c r="AB67" i="408"/>
  <c r="AN110" i="408"/>
  <c r="Q39" i="408"/>
  <c r="AU7" i="408"/>
  <c r="AV135" i="408"/>
  <c r="AJ43" i="408"/>
  <c r="B13" i="408"/>
  <c r="B112" i="1"/>
  <c r="X98" i="408"/>
  <c r="U185" i="1"/>
  <c r="AQ25" i="408"/>
  <c r="J132" i="408"/>
  <c r="L20" i="408"/>
  <c r="AO8" i="408"/>
  <c r="C111" i="408"/>
  <c r="AM35" i="408"/>
  <c r="R124" i="1"/>
  <c r="I89" i="1"/>
  <c r="G108" i="408"/>
  <c r="Y156" i="1"/>
  <c r="AG106" i="408"/>
  <c r="X120" i="1"/>
  <c r="N170" i="1"/>
  <c r="K134" i="408"/>
  <c r="P74" i="1"/>
  <c r="AH22" i="408"/>
  <c r="AI64" i="408"/>
  <c r="P119" i="408"/>
  <c r="AI121" i="408"/>
  <c r="AQ50" i="408"/>
  <c r="H79" i="1"/>
  <c r="E88" i="408"/>
  <c r="AC113" i="408"/>
  <c r="B171" i="408"/>
  <c r="P50" i="1"/>
  <c r="AF102" i="408"/>
  <c r="P4" i="408"/>
  <c r="K91" i="1"/>
  <c r="P53" i="408"/>
  <c r="P38" i="408"/>
  <c r="L50" i="1"/>
  <c r="AV83" i="408"/>
  <c r="O172" i="408"/>
  <c r="AU23" i="408"/>
  <c r="Z176" i="1"/>
  <c r="AM116" i="408"/>
  <c r="J79" i="408"/>
  <c r="L21" i="1"/>
  <c r="AV66" i="408"/>
  <c r="AF46" i="408"/>
  <c r="I81" i="1"/>
  <c r="S140" i="1"/>
  <c r="W105" i="1"/>
  <c r="H201" i="1"/>
  <c r="O52" i="408"/>
  <c r="O22" i="408"/>
  <c r="B77" i="1"/>
  <c r="AK97" i="408"/>
  <c r="AM46" i="408"/>
  <c r="O18" i="1"/>
  <c r="J93" i="1"/>
  <c r="AD155" i="408"/>
  <c r="Q146" i="1"/>
  <c r="AA47" i="408"/>
  <c r="Y92" i="408"/>
  <c r="AB65" i="1"/>
  <c r="B147" i="408"/>
  <c r="V179" i="1"/>
  <c r="AK154" i="408"/>
  <c r="AQ131" i="408"/>
  <c r="Z99" i="408"/>
  <c r="O107" i="408"/>
  <c r="AL129" i="408"/>
  <c r="K4" i="1"/>
  <c r="T140" i="1"/>
  <c r="AA162" i="1"/>
  <c r="J42" i="408"/>
  <c r="AP98" i="408"/>
  <c r="B3" i="1"/>
  <c r="K25" i="408"/>
  <c r="O66" i="408"/>
  <c r="M57" i="1"/>
  <c r="AG32" i="408"/>
  <c r="AL72" i="408"/>
  <c r="S75" i="408"/>
  <c r="AC62" i="408"/>
  <c r="Y186" i="1"/>
  <c r="H96" i="408"/>
  <c r="AW45" i="408"/>
  <c r="AA110" i="1"/>
  <c r="N187" i="1"/>
  <c r="AE124" i="408"/>
  <c r="AB87" i="1"/>
  <c r="Y46" i="1"/>
  <c r="R94" i="408"/>
  <c r="AE143" i="408"/>
  <c r="AQ51" i="408"/>
  <c r="AB29" i="1"/>
  <c r="AB57" i="1"/>
  <c r="M16" i="1"/>
  <c r="L10" i="1"/>
  <c r="AK130" i="408"/>
  <c r="C136" i="408"/>
  <c r="AQ179" i="408"/>
  <c r="AH55" i="408"/>
  <c r="X69" i="408"/>
  <c r="AA28" i="408"/>
  <c r="P181" i="1"/>
  <c r="P137" i="408"/>
  <c r="Z50" i="408"/>
  <c r="R65" i="408"/>
  <c r="AO44" i="408"/>
  <c r="R130" i="1"/>
  <c r="X183" i="1"/>
  <c r="AF132" i="408"/>
  <c r="AO89" i="408"/>
  <c r="K117" i="1"/>
  <c r="S103" i="408"/>
  <c r="Q113" i="408"/>
  <c r="AM148" i="408"/>
  <c r="X14" i="408"/>
  <c r="Q122" i="408"/>
  <c r="N74" i="408"/>
  <c r="J152" i="1"/>
  <c r="R10" i="1"/>
  <c r="K114" i="1"/>
  <c r="M14" i="1"/>
  <c r="I100" i="408"/>
  <c r="O147" i="1"/>
  <c r="AR154" i="408"/>
  <c r="AQ146" i="408"/>
  <c r="AB48" i="408"/>
  <c r="E37" i="408"/>
  <c r="AE65" i="408"/>
  <c r="J101" i="1"/>
  <c r="P142" i="408"/>
  <c r="W154" i="408"/>
  <c r="B70" i="1"/>
  <c r="I62" i="1"/>
  <c r="Y17" i="1"/>
  <c r="Q39" i="1"/>
  <c r="AP37" i="408"/>
  <c r="AT4" i="408"/>
  <c r="R9" i="1"/>
  <c r="T165" i="1"/>
  <c r="AN72" i="408"/>
  <c r="T82" i="1"/>
  <c r="AU10" i="408"/>
  <c r="U50" i="408"/>
  <c r="AB39" i="1"/>
  <c r="AP173" i="408"/>
  <c r="I107" i="1"/>
  <c r="AI82" i="408"/>
  <c r="Z78" i="408"/>
  <c r="S51" i="1"/>
  <c r="AM44" i="408"/>
  <c r="AM161" i="408"/>
  <c r="T161" i="408"/>
  <c r="E8" i="408"/>
  <c r="G109" i="408"/>
  <c r="R66" i="408"/>
  <c r="V77" i="408"/>
  <c r="I91" i="408"/>
  <c r="AT14" i="408"/>
  <c r="F91" i="408"/>
  <c r="E35" i="408"/>
  <c r="I102" i="1"/>
  <c r="F84" i="408"/>
  <c r="E130" i="408"/>
  <c r="P43" i="1"/>
  <c r="V135" i="408"/>
  <c r="AL30" i="408"/>
  <c r="W114" i="1"/>
  <c r="H86" i="1"/>
  <c r="AF74" i="408"/>
  <c r="Z158" i="408"/>
  <c r="Q30" i="408"/>
  <c r="AF11" i="408"/>
  <c r="U9" i="1"/>
  <c r="H193" i="1"/>
  <c r="AH112" i="408"/>
  <c r="X61" i="408"/>
  <c r="AF138" i="408"/>
  <c r="Y22" i="408"/>
  <c r="D124" i="408"/>
  <c r="R18" i="1"/>
  <c r="AA191" i="1"/>
  <c r="AM136" i="408"/>
  <c r="T113" i="1"/>
  <c r="B8" i="408"/>
  <c r="Z7" i="408"/>
  <c r="Y163" i="1"/>
  <c r="J123" i="1"/>
  <c r="P87" i="1"/>
  <c r="H101" i="1"/>
  <c r="P16" i="408"/>
  <c r="AA30" i="1"/>
  <c r="AA47" i="1"/>
  <c r="N28" i="408"/>
  <c r="AW115" i="408"/>
  <c r="AJ56" i="408"/>
  <c r="L28" i="408"/>
  <c r="AW21" i="408"/>
  <c r="AQ121" i="408"/>
  <c r="V60" i="1"/>
  <c r="AD89" i="408"/>
  <c r="AB52" i="1"/>
  <c r="K186" i="1"/>
  <c r="AE5" i="408"/>
  <c r="AC149" i="408"/>
  <c r="Y140" i="1"/>
  <c r="R106" i="1"/>
  <c r="AK102" i="408"/>
  <c r="H199" i="1"/>
  <c r="H28" i="408"/>
  <c r="O87" i="408"/>
  <c r="AN106" i="408"/>
  <c r="T41" i="1"/>
  <c r="V157" i="408"/>
  <c r="AB17" i="1"/>
  <c r="G80" i="408"/>
  <c r="S35" i="408"/>
  <c r="AN90" i="408"/>
  <c r="AP67" i="408"/>
  <c r="AO157" i="408"/>
  <c r="AH2" i="408"/>
  <c r="N144" i="408"/>
  <c r="V117" i="1"/>
  <c r="Z18" i="1"/>
  <c r="U75" i="1"/>
  <c r="AB55" i="1"/>
  <c r="AB153" i="408"/>
  <c r="U112" i="408"/>
  <c r="U6" i="1"/>
  <c r="R25" i="1"/>
  <c r="N102" i="1"/>
  <c r="AN115" i="408"/>
  <c r="Q10" i="408"/>
  <c r="I88" i="1"/>
  <c r="F98" i="408"/>
  <c r="P74" i="408"/>
  <c r="U33" i="1"/>
  <c r="AB45" i="1"/>
  <c r="F95" i="408"/>
  <c r="W113" i="408"/>
  <c r="T5" i="408"/>
  <c r="Z195" i="1"/>
  <c r="X133" i="1"/>
  <c r="AJ112" i="408"/>
  <c r="AD31" i="408"/>
  <c r="AT26" i="408"/>
  <c r="B98" i="1"/>
  <c r="Y4" i="1"/>
  <c r="AS140" i="408"/>
  <c r="Q165" i="1"/>
  <c r="AH71" i="408"/>
  <c r="AJ42" i="408"/>
  <c r="E78" i="408"/>
  <c r="AA45" i="1"/>
  <c r="AU3" i="408"/>
  <c r="AP85" i="408"/>
  <c r="S107" i="1"/>
  <c r="AL39" i="408"/>
  <c r="B21" i="408"/>
  <c r="L106" i="1"/>
  <c r="X15" i="408"/>
  <c r="L6" i="1"/>
  <c r="I121" i="1"/>
  <c r="AA55" i="1"/>
  <c r="AH64" i="408"/>
  <c r="V101" i="408"/>
  <c r="AW103" i="408"/>
  <c r="AA143" i="1"/>
  <c r="V73" i="408"/>
  <c r="K22" i="1"/>
  <c r="Z118" i="1"/>
  <c r="H172" i="1"/>
  <c r="AD91" i="408"/>
  <c r="Z105" i="408"/>
  <c r="AO110" i="408"/>
  <c r="F23" i="408"/>
  <c r="AG128" i="408"/>
  <c r="H98" i="408"/>
  <c r="AN83" i="408"/>
  <c r="AQ118" i="408"/>
  <c r="I85" i="408"/>
  <c r="AA161" i="1"/>
  <c r="C75" i="408"/>
  <c r="AT71" i="408"/>
  <c r="R94" i="1"/>
  <c r="M28" i="1"/>
  <c r="B161" i="1"/>
  <c r="AK118" i="408"/>
  <c r="V117" i="408"/>
  <c r="Y50" i="1"/>
  <c r="N162" i="1"/>
  <c r="Y119" i="1"/>
  <c r="E73" i="408"/>
  <c r="T111" i="1"/>
  <c r="H117" i="408"/>
  <c r="L84" i="408"/>
  <c r="Y103" i="408"/>
  <c r="AC20" i="408"/>
  <c r="T26" i="408"/>
  <c r="Y69" i="1"/>
  <c r="AQ158" i="408"/>
  <c r="U22" i="1"/>
  <c r="L170" i="1"/>
  <c r="W51" i="408"/>
  <c r="X62" i="408"/>
  <c r="V163" i="1"/>
  <c r="K47" i="1"/>
  <c r="G52" i="408"/>
  <c r="AK114" i="408"/>
  <c r="E103" i="408"/>
  <c r="AT110" i="408"/>
  <c r="AL63" i="408"/>
  <c r="AB92" i="408"/>
  <c r="P2" i="1"/>
  <c r="AH66" i="408"/>
  <c r="N179" i="1"/>
  <c r="R86" i="408"/>
  <c r="AV25" i="408"/>
  <c r="N73" i="1"/>
  <c r="R13" i="408"/>
  <c r="AC156" i="408"/>
  <c r="R80" i="408"/>
  <c r="M55" i="408"/>
  <c r="AM103" i="408"/>
  <c r="AG75" i="408"/>
  <c r="AM159" i="408"/>
  <c r="Q71" i="408"/>
  <c r="U87" i="408"/>
  <c r="B16" i="408"/>
  <c r="AB101" i="408"/>
  <c r="I196" i="1"/>
  <c r="B91" i="1"/>
  <c r="U187" i="1"/>
  <c r="AO120" i="408"/>
  <c r="AL122" i="408"/>
  <c r="AQ43" i="408"/>
  <c r="D86" i="408"/>
  <c r="O34" i="1"/>
  <c r="AP153" i="408"/>
  <c r="C138" i="408"/>
  <c r="V12" i="1"/>
  <c r="AS28" i="408"/>
  <c r="W104" i="1"/>
  <c r="AG129" i="408"/>
  <c r="R156" i="408"/>
  <c r="S132" i="408"/>
  <c r="AG33" i="408"/>
  <c r="AG94" i="408"/>
  <c r="AR7" i="408"/>
  <c r="AJ133" i="408"/>
  <c r="AE145" i="408"/>
  <c r="H73" i="1"/>
  <c r="K153" i="1"/>
  <c r="S27" i="1"/>
  <c r="AL42" i="408"/>
  <c r="U69" i="1"/>
  <c r="U180" i="1"/>
  <c r="AO87" i="408"/>
  <c r="L150" i="1"/>
  <c r="AR41" i="408"/>
  <c r="W151" i="408"/>
  <c r="T12" i="408"/>
  <c r="W70" i="1"/>
  <c r="M54" i="408"/>
  <c r="AM71" i="408"/>
  <c r="Y33" i="1"/>
  <c r="J181" i="1"/>
  <c r="R98" i="408"/>
  <c r="B18" i="1"/>
  <c r="N8" i="408"/>
  <c r="Z89" i="1"/>
  <c r="AD157" i="408"/>
  <c r="AM143" i="408"/>
  <c r="AB77" i="408"/>
  <c r="AS121" i="408"/>
  <c r="D126" i="408"/>
  <c r="J118" i="1"/>
  <c r="V200" i="1"/>
  <c r="H60" i="408"/>
  <c r="U78" i="408"/>
  <c r="N29" i="408"/>
  <c r="AR77" i="408"/>
  <c r="R135" i="408"/>
  <c r="W97" i="408"/>
  <c r="Z155" i="1"/>
  <c r="AH127" i="408"/>
  <c r="N127" i="1"/>
  <c r="C44" i="408"/>
  <c r="N84" i="1"/>
  <c r="AT46" i="408"/>
  <c r="N53" i="1"/>
  <c r="AU82" i="408"/>
  <c r="AU106" i="408"/>
  <c r="M88" i="1"/>
  <c r="S63" i="408"/>
  <c r="R74" i="1"/>
  <c r="AS138" i="408"/>
  <c r="O186" i="1"/>
  <c r="X103" i="408"/>
  <c r="F28" i="408"/>
  <c r="I36" i="1"/>
  <c r="AB32" i="408"/>
  <c r="L78" i="1"/>
  <c r="U58" i="408"/>
  <c r="R157" i="1"/>
  <c r="S45" i="408"/>
  <c r="AA102" i="408"/>
  <c r="M23" i="1"/>
  <c r="E82" i="408"/>
  <c r="AS79" i="408"/>
  <c r="W41" i="408"/>
  <c r="G75" i="408"/>
  <c r="G134" i="408"/>
  <c r="L130" i="408"/>
  <c r="M21" i="1"/>
  <c r="W18" i="408"/>
  <c r="AB113" i="1"/>
  <c r="X77" i="408"/>
  <c r="N165" i="1"/>
  <c r="P167" i="1"/>
  <c r="M133" i="408"/>
  <c r="C13" i="408"/>
  <c r="K64" i="1"/>
  <c r="M97" i="408"/>
  <c r="AL117" i="408"/>
  <c r="Q78" i="408"/>
  <c r="AW79" i="408"/>
  <c r="AB101" i="1"/>
  <c r="X59" i="1"/>
  <c r="D88" i="408"/>
  <c r="K189" i="1"/>
  <c r="T131" i="1"/>
  <c r="P131" i="408"/>
  <c r="AO121" i="408"/>
  <c r="AI110" i="408"/>
  <c r="L169" i="1"/>
  <c r="AP28" i="408"/>
  <c r="C142" i="408"/>
  <c r="E75" i="408"/>
  <c r="S173" i="1"/>
  <c r="I157" i="408"/>
  <c r="H123" i="408"/>
  <c r="R119" i="1"/>
  <c r="G76" i="408"/>
  <c r="R41" i="408"/>
  <c r="J172" i="1"/>
  <c r="AO28" i="408"/>
  <c r="Q167" i="1"/>
  <c r="T84" i="408"/>
  <c r="W121" i="408"/>
  <c r="AF27" i="408"/>
  <c r="G8" i="408"/>
  <c r="AU91" i="408"/>
  <c r="AH139" i="408"/>
  <c r="F143" i="408"/>
  <c r="O167" i="1"/>
  <c r="AR174" i="408"/>
  <c r="AS27" i="408"/>
  <c r="E106" i="408"/>
  <c r="L83" i="1"/>
  <c r="AH24" i="408"/>
  <c r="X44" i="408"/>
  <c r="R126" i="1"/>
  <c r="G176" i="408"/>
  <c r="AT186" i="408"/>
  <c r="AK120" i="408"/>
  <c r="B137" i="408"/>
  <c r="AK98" i="408"/>
  <c r="C7" i="408"/>
  <c r="AQ4" i="408"/>
  <c r="S89" i="1"/>
  <c r="F43" i="408"/>
  <c r="AH137" i="408"/>
  <c r="S160" i="408"/>
  <c r="U8" i="1"/>
  <c r="AO79" i="408"/>
  <c r="C22" i="408"/>
  <c r="AJ61" i="408"/>
  <c r="Z190" i="1"/>
  <c r="AV166" i="408"/>
  <c r="T5" i="1"/>
  <c r="AA82" i="1"/>
  <c r="H56" i="408"/>
  <c r="R167" i="1"/>
  <c r="Q30" i="1"/>
  <c r="J177" i="1"/>
  <c r="AA11" i="1"/>
  <c r="AO147" i="408"/>
  <c r="AT70" i="408"/>
  <c r="AN178" i="408"/>
  <c r="AI133" i="408"/>
  <c r="AG152" i="408"/>
  <c r="E138" i="408"/>
  <c r="AB158" i="408"/>
  <c r="AA91" i="408"/>
  <c r="AJ44" i="408"/>
  <c r="M112" i="408"/>
  <c r="M24" i="408"/>
  <c r="Q95" i="408"/>
  <c r="AH149" i="408"/>
  <c r="J101" i="408"/>
  <c r="AL68" i="408"/>
  <c r="AD116" i="408"/>
  <c r="S28" i="408"/>
  <c r="K12" i="1"/>
  <c r="AR108" i="408"/>
  <c r="AQ36" i="408"/>
  <c r="O63" i="1"/>
  <c r="F21" i="408"/>
  <c r="O88" i="1"/>
  <c r="R171" i="1"/>
  <c r="AA2" i="1"/>
  <c r="U37" i="408"/>
  <c r="AD118" i="408"/>
  <c r="B173" i="408"/>
  <c r="W124" i="408"/>
  <c r="K107" i="1"/>
  <c r="M143" i="1"/>
  <c r="X53" i="408"/>
  <c r="V91" i="408"/>
  <c r="AG48" i="408"/>
  <c r="AH75" i="408"/>
  <c r="V9" i="1"/>
  <c r="X97" i="408"/>
  <c r="V56" i="408"/>
  <c r="M86" i="1"/>
  <c r="J23" i="1"/>
  <c r="R175" i="1"/>
  <c r="AP140" i="408"/>
  <c r="AG13" i="408"/>
  <c r="P146" i="1"/>
  <c r="H19" i="1"/>
  <c r="AU72" i="408"/>
  <c r="G159" i="408"/>
  <c r="C21" i="408"/>
  <c r="AC157" i="408"/>
  <c r="K87" i="408"/>
  <c r="P92" i="1"/>
  <c r="AC128" i="408"/>
  <c r="Z76" i="408"/>
  <c r="J160" i="408"/>
  <c r="I177" i="1"/>
  <c r="D12" i="408"/>
  <c r="N178" i="1"/>
  <c r="W36" i="1"/>
  <c r="N153" i="1"/>
  <c r="AE62" i="408"/>
  <c r="I136" i="408"/>
  <c r="Z65" i="408"/>
  <c r="AB51" i="408"/>
  <c r="R92" i="408"/>
  <c r="AT38" i="408"/>
  <c r="P14" i="408"/>
  <c r="O100" i="408"/>
  <c r="X75" i="408"/>
  <c r="AM145" i="408"/>
  <c r="Y154" i="408"/>
  <c r="J129" i="1"/>
  <c r="T103" i="1"/>
  <c r="AO146" i="408"/>
  <c r="V3" i="408"/>
  <c r="H53" i="408"/>
  <c r="M147" i="408"/>
  <c r="AA88" i="1"/>
  <c r="AN71" i="408"/>
  <c r="R123" i="408"/>
  <c r="Z70" i="1"/>
  <c r="D155" i="408"/>
  <c r="AW29" i="408"/>
  <c r="AJ100" i="408"/>
  <c r="AL43" i="408"/>
  <c r="AL133" i="408"/>
  <c r="K155" i="1"/>
  <c r="AI53" i="408"/>
  <c r="AW132" i="408"/>
  <c r="AQ15" i="408"/>
  <c r="J92" i="1"/>
  <c r="J127" i="408"/>
  <c r="N57" i="408"/>
  <c r="AO52" i="408"/>
  <c r="L160" i="408"/>
  <c r="I156" i="408"/>
  <c r="AH105" i="408"/>
  <c r="AD143" i="408"/>
  <c r="I102" i="408"/>
  <c r="AK105" i="408"/>
  <c r="AM101" i="408"/>
  <c r="B171" i="1"/>
  <c r="K152" i="408"/>
  <c r="AS90" i="408"/>
  <c r="AC70" i="408"/>
  <c r="T100" i="408"/>
  <c r="K158" i="408"/>
  <c r="AQ75" i="408"/>
  <c r="AC16" i="408"/>
  <c r="Y79" i="1"/>
  <c r="AI46" i="408"/>
  <c r="R90" i="408"/>
  <c r="AL89" i="408"/>
  <c r="Q70" i="1"/>
  <c r="J143" i="408"/>
  <c r="AC19" i="408"/>
  <c r="K26" i="1"/>
  <c r="D28" i="408"/>
  <c r="AH125" i="408"/>
  <c r="AH158" i="408"/>
  <c r="K126" i="1"/>
  <c r="AH27" i="408"/>
  <c r="Z101" i="1"/>
  <c r="J178" i="1"/>
  <c r="B125" i="1"/>
  <c r="H33" i="408"/>
  <c r="AT74" i="408"/>
  <c r="S12" i="408"/>
  <c r="R9" i="408"/>
  <c r="I162" i="1"/>
  <c r="H189" i="1"/>
  <c r="U190" i="1"/>
  <c r="AN28" i="408"/>
  <c r="O117" i="1"/>
  <c r="K47" i="408"/>
  <c r="J62" i="408"/>
  <c r="B31" i="1"/>
  <c r="N60" i="408"/>
  <c r="C37" i="408"/>
  <c r="W26" i="1"/>
  <c r="AW33" i="408"/>
  <c r="AV23" i="408"/>
  <c r="AC47" i="408"/>
  <c r="X41" i="1"/>
  <c r="AI62" i="408"/>
  <c r="AQ60" i="408"/>
  <c r="E4" i="408"/>
  <c r="X154" i="408"/>
  <c r="AI72" i="408"/>
  <c r="AW129" i="408"/>
  <c r="T103" i="408"/>
  <c r="AS147" i="408"/>
  <c r="W113" i="1"/>
  <c r="B14" i="408"/>
  <c r="G28" i="408"/>
  <c r="J14" i="408"/>
  <c r="V133" i="408"/>
  <c r="AB34" i="408"/>
  <c r="N73" i="408"/>
  <c r="AA103" i="1"/>
  <c r="AT107" i="408"/>
  <c r="K99" i="408"/>
  <c r="C132" i="408"/>
  <c r="AA90" i="408"/>
  <c r="N107" i="1"/>
  <c r="S29" i="1"/>
  <c r="O142" i="408"/>
  <c r="AJ137" i="408"/>
  <c r="D154" i="408"/>
  <c r="R102" i="1"/>
  <c r="AH100" i="408"/>
  <c r="V48" i="408"/>
  <c r="AB121" i="1"/>
  <c r="B119" i="1"/>
  <c r="AR150" i="408"/>
  <c r="U83" i="408"/>
  <c r="S152" i="1"/>
  <c r="B160" i="408"/>
  <c r="V52" i="1"/>
  <c r="AB38" i="408"/>
  <c r="P46" i="1"/>
  <c r="P103" i="408"/>
  <c r="AD107" i="408"/>
  <c r="W120" i="1"/>
  <c r="P159" i="1"/>
  <c r="R78" i="408"/>
  <c r="Q129" i="1"/>
  <c r="AT125" i="408"/>
  <c r="AP69" i="408"/>
  <c r="AN113" i="408"/>
  <c r="AM36" i="408"/>
  <c r="AB133" i="1"/>
  <c r="Q43" i="408"/>
  <c r="U7" i="1"/>
  <c r="AN103" i="408"/>
  <c r="B160" i="1"/>
  <c r="AC121" i="408"/>
  <c r="S92" i="1"/>
  <c r="L48" i="1"/>
  <c r="AG131" i="408"/>
  <c r="W191" i="1"/>
  <c r="Q132" i="1"/>
  <c r="M81" i="1"/>
  <c r="AG21" i="408"/>
  <c r="K62" i="408"/>
  <c r="AR53" i="408"/>
  <c r="AS6" i="408"/>
  <c r="AS55" i="408"/>
  <c r="W96" i="408"/>
  <c r="AR137" i="408"/>
  <c r="S111" i="1"/>
  <c r="G139" i="408"/>
  <c r="AH35" i="408"/>
  <c r="H140" i="408"/>
  <c r="AC89" i="408"/>
  <c r="K152" i="1"/>
  <c r="AK13" i="408"/>
  <c r="AB102" i="1"/>
  <c r="F118" i="408"/>
  <c r="AR80" i="408"/>
  <c r="P95" i="408"/>
  <c r="T70" i="1"/>
  <c r="N4" i="408"/>
  <c r="B52" i="1"/>
  <c r="X154" i="1"/>
  <c r="J4" i="408"/>
  <c r="AA50" i="408"/>
  <c r="AA143" i="408"/>
  <c r="AL40" i="408"/>
  <c r="Z105" i="1"/>
  <c r="AC49" i="408"/>
  <c r="G37" i="408"/>
  <c r="AN60" i="408"/>
  <c r="AP137" i="408"/>
  <c r="B176" i="1"/>
  <c r="AQ114" i="408"/>
  <c r="AR5" i="408"/>
  <c r="AB160" i="1"/>
  <c r="T100" i="1"/>
  <c r="Z17" i="408"/>
  <c r="AO31" i="408"/>
  <c r="AD30" i="408"/>
  <c r="AA180" i="1"/>
  <c r="X47" i="408"/>
  <c r="AI34" i="408"/>
  <c r="U145" i="1"/>
  <c r="X43" i="408"/>
  <c r="AG119" i="408"/>
  <c r="D34" i="408"/>
  <c r="AA194" i="1"/>
  <c r="P61" i="408"/>
  <c r="AK65" i="408"/>
  <c r="Y5" i="1"/>
  <c r="P90" i="408"/>
  <c r="AJ125" i="408"/>
  <c r="AJ160" i="408"/>
  <c r="L145" i="1"/>
  <c r="I27" i="408"/>
  <c r="I21" i="408"/>
  <c r="AA156" i="408"/>
  <c r="H106" i="1"/>
  <c r="F94" i="408"/>
  <c r="L149" i="408"/>
  <c r="J197" i="1"/>
  <c r="S29" i="408"/>
  <c r="N10" i="1"/>
  <c r="AU14" i="408"/>
  <c r="AU77" i="408"/>
  <c r="AJ118" i="408"/>
  <c r="C25" i="408"/>
  <c r="Y158" i="408"/>
  <c r="G179" i="408"/>
  <c r="AB130" i="1"/>
  <c r="S3" i="408"/>
  <c r="N5" i="1"/>
  <c r="V29" i="1"/>
  <c r="K162" i="1"/>
  <c r="F41" i="408"/>
  <c r="P88" i="1"/>
  <c r="K103" i="1"/>
  <c r="AR117" i="408"/>
  <c r="R97" i="408"/>
  <c r="W7" i="1"/>
  <c r="AG40" i="408"/>
  <c r="R93" i="408"/>
  <c r="V28" i="408"/>
  <c r="AU35" i="408"/>
  <c r="AM90" i="408"/>
  <c r="X188" i="1"/>
  <c r="AL74" i="408"/>
  <c r="S46" i="1"/>
  <c r="AP117" i="408"/>
  <c r="AA128" i="1"/>
  <c r="Y26" i="408"/>
  <c r="AD16" i="408"/>
  <c r="H47" i="408"/>
  <c r="X74" i="1"/>
  <c r="K25" i="1"/>
  <c r="H145" i="408"/>
  <c r="AK111" i="408"/>
  <c r="AR67" i="408"/>
  <c r="R26" i="408"/>
  <c r="AL123" i="408"/>
  <c r="M150" i="1"/>
  <c r="M172" i="1"/>
  <c r="AP3" i="408"/>
  <c r="Q99" i="1"/>
  <c r="U143" i="408"/>
  <c r="AQ92" i="408"/>
  <c r="Z154" i="1"/>
  <c r="U57" i="1"/>
  <c r="H108" i="408"/>
  <c r="X94" i="1"/>
  <c r="AA66" i="1"/>
  <c r="P20" i="1"/>
  <c r="AU45" i="408"/>
  <c r="R95" i="408"/>
  <c r="V194" i="1"/>
  <c r="AS169" i="408"/>
  <c r="AF98" i="408"/>
  <c r="V9" i="408"/>
  <c r="V112" i="408"/>
  <c r="T181" i="1"/>
  <c r="U14" i="408"/>
  <c r="M78" i="1"/>
  <c r="T83" i="1"/>
  <c r="H76" i="1"/>
  <c r="AL113" i="408"/>
  <c r="S178" i="1"/>
  <c r="I70" i="1"/>
  <c r="Q151" i="1"/>
  <c r="I22" i="408"/>
  <c r="P36" i="408"/>
  <c r="AS91" i="408"/>
  <c r="Y138" i="408"/>
  <c r="Y37" i="1"/>
  <c r="I106" i="1"/>
  <c r="AM186" i="408"/>
  <c r="Z140" i="1"/>
  <c r="AH89" i="408"/>
  <c r="Q5" i="408"/>
  <c r="U45" i="1"/>
  <c r="K121" i="408"/>
  <c r="AS96" i="408"/>
  <c r="X65" i="1"/>
  <c r="B123" i="408"/>
  <c r="AO117" i="408"/>
  <c r="AH90" i="408"/>
  <c r="AR161" i="408"/>
  <c r="R181" i="408"/>
  <c r="AM92" i="408"/>
  <c r="L127" i="408"/>
  <c r="Z81" i="408"/>
  <c r="AB56" i="408"/>
  <c r="S41" i="408"/>
  <c r="S36" i="408"/>
  <c r="I170" i="1"/>
  <c r="Y160" i="1"/>
  <c r="O82" i="1"/>
  <c r="AO174" i="408"/>
  <c r="AK182" i="408"/>
  <c r="AO32" i="408"/>
  <c r="AA56" i="1"/>
  <c r="AU69" i="408"/>
  <c r="R48" i="1"/>
  <c r="D78" i="408"/>
  <c r="M80" i="1"/>
  <c r="Y69" i="408"/>
  <c r="Q53" i="1"/>
  <c r="F11" i="408"/>
  <c r="AA97" i="408"/>
  <c r="AT27" i="408"/>
  <c r="AD122" i="408"/>
  <c r="X151" i="1"/>
  <c r="O62" i="408"/>
  <c r="AL150" i="408"/>
  <c r="N7" i="1"/>
  <c r="AP30" i="408"/>
  <c r="X129" i="1"/>
  <c r="O90" i="408"/>
  <c r="AV106" i="408"/>
  <c r="I21" i="1"/>
  <c r="AN51" i="408"/>
  <c r="C139" i="408"/>
  <c r="J26" i="1"/>
  <c r="W19" i="1"/>
  <c r="AM89" i="408"/>
  <c r="Y65" i="408"/>
  <c r="AC11" i="408"/>
  <c r="U121" i="408"/>
  <c r="Q91" i="408"/>
  <c r="T9" i="1"/>
  <c r="J147" i="408"/>
  <c r="Y98" i="1"/>
  <c r="L92" i="1"/>
  <c r="G114" i="408"/>
  <c r="S13" i="1"/>
  <c r="Y104" i="408"/>
  <c r="AV146" i="408"/>
  <c r="N58" i="1"/>
  <c r="T88" i="1"/>
  <c r="Y197" i="1"/>
  <c r="AE160" i="408"/>
  <c r="AK113" i="408"/>
  <c r="I54" i="1"/>
  <c r="G106" i="408"/>
  <c r="X4" i="408"/>
  <c r="AN78" i="408"/>
  <c r="R12" i="1"/>
  <c r="Y66" i="408"/>
  <c r="L132" i="1"/>
  <c r="B67" i="1"/>
  <c r="J94" i="1"/>
  <c r="R185" i="408"/>
  <c r="L132" i="408"/>
  <c r="D141" i="408"/>
  <c r="S19" i="1"/>
  <c r="AG103" i="408"/>
  <c r="O54" i="408"/>
  <c r="U148" i="408"/>
  <c r="W57" i="1"/>
  <c r="Q22" i="408"/>
  <c r="W81" i="408"/>
  <c r="S119" i="1"/>
  <c r="AU123" i="408"/>
  <c r="I64" i="1"/>
  <c r="AG55" i="408"/>
  <c r="G115" i="408"/>
  <c r="AT72" i="408"/>
  <c r="AJ31" i="408"/>
  <c r="G7" i="408"/>
  <c r="K41" i="408"/>
  <c r="M176" i="1"/>
  <c r="Y39" i="408"/>
  <c r="V27" i="408"/>
  <c r="Y52" i="1"/>
  <c r="Z149" i="408"/>
  <c r="X31" i="1"/>
  <c r="P91" i="408"/>
  <c r="R97" i="1"/>
  <c r="J28" i="1"/>
  <c r="U42" i="1"/>
  <c r="T112" i="1"/>
  <c r="G177" i="408"/>
  <c r="AL147" i="408"/>
  <c r="S50" i="408"/>
  <c r="W85" i="408"/>
  <c r="O76" i="408"/>
  <c r="Q116" i="1"/>
  <c r="AM102" i="408"/>
  <c r="J32" i="408"/>
  <c r="AK47" i="408"/>
  <c r="AV113" i="408"/>
  <c r="N89" i="408"/>
  <c r="R133" i="1"/>
  <c r="AM14" i="408"/>
  <c r="AC138" i="408"/>
  <c r="Z125" i="1"/>
  <c r="G126" i="408"/>
  <c r="AN122" i="408"/>
  <c r="N4" i="1"/>
  <c r="H107" i="1"/>
  <c r="AD102" i="408"/>
  <c r="I111" i="408"/>
  <c r="Y106" i="408"/>
  <c r="D145" i="408"/>
  <c r="R99" i="408"/>
  <c r="N191" i="1"/>
  <c r="M96" i="408"/>
  <c r="W152" i="1"/>
  <c r="P33" i="408"/>
  <c r="AB21" i="408"/>
  <c r="B87" i="1"/>
  <c r="P89" i="1"/>
  <c r="AA118" i="408"/>
  <c r="AP11" i="408"/>
  <c r="AR29" i="408"/>
  <c r="R87" i="408"/>
  <c r="U84" i="1"/>
  <c r="AB62" i="408"/>
  <c r="AJ68" i="408"/>
  <c r="Y20" i="408"/>
  <c r="Q175" i="1"/>
  <c r="V183" i="1"/>
  <c r="AA52" i="1"/>
  <c r="C141" i="408"/>
  <c r="V34" i="408"/>
  <c r="B65" i="408"/>
  <c r="T16" i="408"/>
  <c r="R35" i="1"/>
  <c r="P66" i="408"/>
  <c r="H86" i="408"/>
  <c r="AP151" i="408"/>
  <c r="AT100" i="408"/>
  <c r="AG63" i="408"/>
  <c r="C4" i="408"/>
  <c r="Z94" i="408"/>
  <c r="J121" i="408"/>
  <c r="AH98" i="408"/>
  <c r="I73" i="1"/>
  <c r="L47" i="1"/>
  <c r="AS88" i="408"/>
  <c r="S175" i="408"/>
  <c r="AU88" i="408"/>
  <c r="AM2" i="408"/>
  <c r="AH147" i="408"/>
  <c r="AC82" i="408"/>
  <c r="AA52" i="408"/>
  <c r="AC140" i="408"/>
  <c r="AA196" i="1"/>
  <c r="R82" i="408"/>
  <c r="S157" i="1"/>
  <c r="AR49" i="408"/>
  <c r="AJ93" i="408"/>
  <c r="O26" i="408"/>
  <c r="Z38" i="1"/>
  <c r="AT16" i="408"/>
  <c r="Q139" i="408"/>
  <c r="L64" i="408"/>
  <c r="P21" i="1"/>
  <c r="K77" i="1"/>
  <c r="H130" i="408"/>
  <c r="AS112" i="408"/>
  <c r="B200" i="1"/>
  <c r="I187" i="1"/>
  <c r="AE110" i="408"/>
  <c r="M93" i="408"/>
  <c r="AL103" i="408"/>
  <c r="X63" i="1"/>
  <c r="I72" i="408"/>
  <c r="Y8" i="1"/>
  <c r="V66" i="408"/>
  <c r="AU28" i="408"/>
  <c r="AA27" i="408"/>
  <c r="AD71" i="408"/>
  <c r="P11" i="408"/>
  <c r="D152" i="408"/>
  <c r="AP147" i="408"/>
  <c r="O111" i="1"/>
  <c r="Y113" i="408"/>
  <c r="L87" i="1"/>
  <c r="AN81" i="408"/>
  <c r="Z199" i="1"/>
  <c r="AJ142" i="408"/>
  <c r="D118" i="408"/>
  <c r="AQ161" i="408"/>
  <c r="AF41" i="408"/>
  <c r="Y148" i="408"/>
  <c r="S88" i="408"/>
  <c r="AM45" i="408"/>
  <c r="X11" i="408"/>
  <c r="K92" i="1"/>
  <c r="G22" i="408"/>
  <c r="Q23" i="408"/>
  <c r="AJ178" i="408"/>
  <c r="D20" i="408"/>
  <c r="N45" i="408"/>
  <c r="C16" i="408"/>
  <c r="H124" i="408"/>
  <c r="H35" i="1"/>
  <c r="AP112" i="408"/>
  <c r="C30" i="408"/>
  <c r="S52" i="1"/>
  <c r="AN41" i="408"/>
  <c r="Z139" i="408"/>
  <c r="O114" i="408"/>
  <c r="AB194" i="1"/>
  <c r="R88" i="408"/>
  <c r="D74" i="408"/>
  <c r="AO149" i="408"/>
  <c r="J40" i="1"/>
  <c r="N65" i="1"/>
  <c r="U48" i="408"/>
  <c r="AH151" i="408"/>
  <c r="O126" i="408"/>
  <c r="X127" i="408"/>
  <c r="AA114" i="408"/>
  <c r="V66" i="1"/>
  <c r="I95" i="408"/>
  <c r="AK84" i="408"/>
  <c r="Q89" i="408"/>
  <c r="T163" i="1"/>
  <c r="I11" i="1"/>
  <c r="AP171" i="408"/>
  <c r="AO133" i="408"/>
  <c r="H82" i="1"/>
  <c r="AH72" i="408"/>
  <c r="J185" i="1"/>
  <c r="J59" i="408"/>
  <c r="AA181" i="408"/>
  <c r="AB85" i="408"/>
  <c r="K90" i="1"/>
  <c r="S148" i="408"/>
  <c r="AH3" i="408"/>
  <c r="M29" i="408"/>
  <c r="J148" i="408"/>
  <c r="R44" i="1"/>
  <c r="N58" i="408"/>
  <c r="D94" i="408"/>
  <c r="R60" i="1"/>
  <c r="V56" i="1"/>
  <c r="V138" i="408"/>
  <c r="AI14" i="408"/>
  <c r="H185" i="1"/>
  <c r="O140" i="1"/>
  <c r="AT33" i="408"/>
  <c r="AV62" i="408"/>
  <c r="R111" i="408"/>
  <c r="AK91" i="408"/>
  <c r="AB134" i="408"/>
  <c r="W131" i="1"/>
  <c r="AM24" i="408"/>
  <c r="K199" i="1"/>
  <c r="N36" i="1"/>
  <c r="I140" i="408"/>
  <c r="G4" i="408"/>
  <c r="S113" i="1"/>
  <c r="F120" i="408"/>
  <c r="AG92" i="408"/>
  <c r="Z151" i="1"/>
  <c r="X50" i="408"/>
  <c r="AW44" i="408"/>
  <c r="AQ111" i="408"/>
  <c r="B15" i="408"/>
  <c r="C6" i="408"/>
  <c r="Q13" i="408"/>
  <c r="Q145" i="1"/>
  <c r="J107" i="408"/>
  <c r="AD153" i="408"/>
  <c r="Z69" i="1"/>
  <c r="Z160" i="408"/>
  <c r="X148" i="1"/>
  <c r="U172" i="1"/>
  <c r="AR14" i="408"/>
  <c r="I144" i="408"/>
  <c r="AA145" i="1"/>
  <c r="L74" i="408"/>
  <c r="V114" i="1"/>
  <c r="U8" i="408"/>
  <c r="W119" i="408"/>
  <c r="Q77" i="1"/>
  <c r="V150" i="1"/>
  <c r="J104" i="1"/>
  <c r="L34" i="408"/>
  <c r="P166" i="408"/>
  <c r="B30" i="1"/>
  <c r="AJ20" i="408"/>
  <c r="AA99" i="1"/>
  <c r="AA93" i="1"/>
  <c r="R2" i="408"/>
  <c r="AK89" i="408"/>
  <c r="R84" i="1"/>
  <c r="U28" i="408"/>
  <c r="S146" i="408"/>
  <c r="AD14" i="408"/>
  <c r="AI104" i="408"/>
  <c r="AI50" i="408"/>
  <c r="S26" i="408"/>
  <c r="R10" i="408"/>
  <c r="O37" i="1"/>
  <c r="AR76" i="408"/>
  <c r="M53" i="1"/>
  <c r="F127" i="408"/>
  <c r="K21" i="408"/>
  <c r="K105" i="408"/>
  <c r="C129" i="408"/>
  <c r="AH23" i="408"/>
  <c r="AH34" i="408"/>
  <c r="AL37" i="408"/>
  <c r="AK80" i="408"/>
  <c r="Q199" i="1"/>
  <c r="P113" i="1"/>
  <c r="M139" i="408"/>
  <c r="B110" i="408"/>
  <c r="X162" i="1"/>
  <c r="Z100" i="408"/>
  <c r="S97" i="408"/>
  <c r="Q94" i="408"/>
  <c r="AA59" i="408"/>
  <c r="S32" i="408"/>
  <c r="U152" i="408"/>
  <c r="Q158" i="1"/>
  <c r="J8" i="408"/>
  <c r="R71" i="408"/>
  <c r="T161" i="1"/>
  <c r="AG99" i="408"/>
  <c r="AV180" i="408"/>
  <c r="AG105" i="408"/>
  <c r="AS21" i="408"/>
  <c r="AQ98" i="408"/>
  <c r="AG89" i="408"/>
  <c r="W37" i="408"/>
  <c r="F27" i="408"/>
  <c r="Z117" i="408"/>
  <c r="AL109" i="408"/>
  <c r="C47" i="408"/>
  <c r="M160" i="1"/>
  <c r="Z93" i="1"/>
  <c r="AR128" i="408"/>
  <c r="AN146" i="408"/>
  <c r="I131" i="408"/>
  <c r="AO67" i="408"/>
  <c r="AB118" i="1"/>
  <c r="F45" i="408"/>
  <c r="U147" i="1"/>
  <c r="T30" i="1"/>
  <c r="D89" i="408"/>
  <c r="G152" i="408"/>
  <c r="S22" i="1"/>
  <c r="N47" i="408"/>
  <c r="AB31" i="1"/>
  <c r="AT121" i="408"/>
  <c r="AT6" i="408"/>
  <c r="D43" i="408"/>
  <c r="J81" i="408"/>
  <c r="AR44" i="408"/>
  <c r="U3" i="408"/>
  <c r="X114" i="1"/>
  <c r="U15" i="1"/>
  <c r="E92" i="408"/>
  <c r="Y94" i="1"/>
  <c r="AN75" i="408"/>
  <c r="P143" i="408"/>
  <c r="AL155" i="408"/>
  <c r="W145" i="408"/>
  <c r="Q177" i="1"/>
  <c r="T47" i="1"/>
  <c r="AL26" i="408"/>
  <c r="L184" i="1"/>
  <c r="R159" i="408"/>
  <c r="S149" i="1"/>
  <c r="AC189" i="408"/>
  <c r="W91" i="408"/>
  <c r="AT104" i="408"/>
  <c r="AV48" i="408"/>
  <c r="W27" i="408"/>
  <c r="AP79" i="408"/>
  <c r="U140" i="1"/>
  <c r="AO58" i="408"/>
  <c r="Z147" i="408"/>
  <c r="AU58" i="408"/>
  <c r="AD52" i="408"/>
  <c r="AF17" i="408"/>
  <c r="N146" i="1"/>
  <c r="M130" i="408"/>
  <c r="Y161" i="1"/>
  <c r="Q61" i="1"/>
  <c r="M154" i="1"/>
  <c r="AU9" i="408"/>
  <c r="N88" i="408"/>
  <c r="AE123" i="408"/>
  <c r="AA86" i="1"/>
  <c r="B48" i="1"/>
  <c r="AV87" i="408"/>
  <c r="AB73" i="1"/>
  <c r="AB7" i="1"/>
  <c r="O152" i="408"/>
  <c r="Q54" i="408"/>
  <c r="I124" i="1"/>
  <c r="AL84" i="408"/>
  <c r="AB35" i="408"/>
  <c r="M27" i="1"/>
  <c r="H61" i="408"/>
  <c r="AQ30" i="408"/>
  <c r="L168" i="1"/>
  <c r="R58" i="1"/>
  <c r="B121" i="1"/>
  <c r="AJ7" i="408"/>
  <c r="W128" i="408"/>
  <c r="W142" i="408"/>
  <c r="Y10" i="408"/>
  <c r="AB86" i="408"/>
  <c r="AI153" i="408"/>
  <c r="K113" i="408"/>
  <c r="Q109" i="1"/>
  <c r="Z168" i="1"/>
  <c r="N22" i="1"/>
  <c r="Q62" i="1"/>
  <c r="E87" i="408"/>
  <c r="V140" i="408"/>
  <c r="AS130" i="408"/>
  <c r="N42" i="408"/>
  <c r="X180" i="1"/>
  <c r="AK100" i="408"/>
  <c r="R24" i="1"/>
  <c r="AE86" i="408"/>
  <c r="AW31" i="408"/>
  <c r="AF35" i="408"/>
  <c r="O20" i="1"/>
  <c r="Q18" i="408"/>
  <c r="Z79" i="408"/>
  <c r="AP66" i="408"/>
  <c r="AW36" i="408"/>
  <c r="J102" i="1"/>
  <c r="V146" i="1"/>
  <c r="L26" i="1"/>
  <c r="AM115" i="408"/>
  <c r="AH159" i="408"/>
  <c r="AA130" i="408"/>
  <c r="AT124" i="408"/>
  <c r="X83" i="1"/>
  <c r="Q124" i="408"/>
  <c r="H160" i="408"/>
  <c r="M52" i="408"/>
  <c r="O148" i="408"/>
  <c r="AN68" i="408"/>
  <c r="R71" i="1"/>
  <c r="N140" i="1"/>
  <c r="L116" i="1"/>
  <c r="AG133" i="408"/>
  <c r="X14" i="1"/>
  <c r="AE137" i="408"/>
  <c r="W190" i="1"/>
  <c r="J155" i="408"/>
  <c r="AK156" i="408"/>
  <c r="X40" i="408"/>
  <c r="AM96" i="408"/>
  <c r="AV9" i="408"/>
  <c r="R147" i="1"/>
  <c r="Q123" i="408"/>
  <c r="AR64" i="408"/>
  <c r="O170" i="1"/>
  <c r="N147" i="408"/>
  <c r="Y115" i="408"/>
  <c r="AI131" i="408"/>
  <c r="J157" i="1"/>
  <c r="AB63" i="1"/>
  <c r="AM157" i="408"/>
  <c r="Z15" i="1"/>
  <c r="Q8" i="408"/>
  <c r="L146" i="408"/>
  <c r="T35" i="408"/>
  <c r="AO40" i="408"/>
  <c r="V55" i="408"/>
  <c r="X44" i="1"/>
  <c r="AE95" i="408"/>
  <c r="T24" i="1"/>
  <c r="AF93" i="408"/>
  <c r="S142" i="408"/>
  <c r="AJ140" i="408"/>
  <c r="L101" i="1"/>
  <c r="AB89" i="1"/>
  <c r="N76" i="1"/>
  <c r="AB146" i="408"/>
  <c r="H48" i="408"/>
  <c r="AT119" i="408"/>
  <c r="S78" i="408"/>
  <c r="C86" i="408"/>
  <c r="AM150" i="408"/>
  <c r="Y145" i="408"/>
  <c r="AB58" i="1"/>
  <c r="AJ127" i="408"/>
  <c r="AQ64" i="408"/>
  <c r="S169" i="1"/>
  <c r="W26" i="408"/>
  <c r="S123" i="408"/>
  <c r="I113" i="1"/>
  <c r="D163" i="408"/>
  <c r="V188" i="1"/>
  <c r="E86" i="408"/>
  <c r="K104" i="408"/>
  <c r="AL100" i="408"/>
  <c r="J60" i="408"/>
  <c r="AM3" i="408"/>
  <c r="Y146" i="1"/>
  <c r="AB166" i="1"/>
  <c r="Z96" i="408"/>
  <c r="AO108" i="408"/>
  <c r="B148" i="408"/>
  <c r="O190" i="1"/>
  <c r="AN56" i="408"/>
  <c r="AU98" i="408"/>
  <c r="AK23" i="408"/>
  <c r="H173" i="1"/>
  <c r="Q10" i="1"/>
  <c r="N83" i="408"/>
  <c r="B169" i="1"/>
  <c r="AK64" i="408"/>
  <c r="O72" i="1"/>
  <c r="AN92" i="408"/>
  <c r="R16" i="408"/>
  <c r="AR20" i="408"/>
  <c r="R35" i="408"/>
  <c r="AK43" i="408"/>
  <c r="L42" i="408"/>
  <c r="B68" i="408"/>
  <c r="AP29" i="408"/>
  <c r="AA72" i="1"/>
  <c r="AR81" i="408"/>
  <c r="AB97" i="408"/>
  <c r="X195" i="1"/>
  <c r="X17" i="408"/>
  <c r="R11" i="408"/>
  <c r="AK95" i="408"/>
  <c r="D17" i="408"/>
  <c r="Y159" i="408"/>
  <c r="U14" i="1"/>
  <c r="F64" i="408"/>
  <c r="AC72" i="408"/>
  <c r="V121" i="1"/>
  <c r="AB112" i="408"/>
  <c r="AR147" i="408"/>
  <c r="J141" i="1"/>
  <c r="J11" i="1"/>
  <c r="W146" i="408"/>
  <c r="X156" i="408"/>
  <c r="U99" i="1"/>
  <c r="F71" i="408"/>
  <c r="P168" i="1"/>
  <c r="AO74" i="408"/>
  <c r="AL107" i="408"/>
  <c r="I4" i="408"/>
  <c r="X86" i="408"/>
  <c r="V50" i="1"/>
  <c r="AC112" i="408"/>
  <c r="S185" i="1"/>
  <c r="AF96" i="408"/>
  <c r="AA89" i="408"/>
  <c r="O154" i="1"/>
  <c r="AI108" i="408"/>
  <c r="U67" i="1"/>
  <c r="AN138" i="408"/>
  <c r="AB97" i="1"/>
  <c r="K88" i="408"/>
  <c r="X70" i="1"/>
  <c r="AC146" i="408"/>
  <c r="S82" i="408"/>
  <c r="S116" i="408"/>
  <c r="V199" i="1"/>
  <c r="S12" i="1"/>
  <c r="AP61" i="408"/>
  <c r="T61" i="408"/>
  <c r="AM99" i="408"/>
  <c r="E137" i="408"/>
  <c r="AB143" i="408"/>
  <c r="AP83" i="408"/>
  <c r="AH86" i="408"/>
  <c r="T82" i="408"/>
  <c r="S16" i="1"/>
  <c r="J85" i="1"/>
  <c r="Q133" i="408"/>
  <c r="AE146" i="408"/>
  <c r="Z164" i="1"/>
  <c r="Z64" i="1"/>
  <c r="AK12" i="408"/>
  <c r="H176" i="408"/>
  <c r="AS82" i="408"/>
  <c r="G141" i="408"/>
  <c r="Y141" i="408"/>
  <c r="Q155" i="1"/>
  <c r="Q28" i="1"/>
  <c r="AD149" i="408"/>
  <c r="U150" i="408"/>
  <c r="P155" i="408"/>
  <c r="AJ141" i="408"/>
  <c r="AN148" i="408"/>
  <c r="AH37" i="408"/>
  <c r="R186" i="408"/>
  <c r="P132" i="1"/>
  <c r="P70" i="408"/>
  <c r="B107" i="408"/>
  <c r="U188" i="1"/>
  <c r="AB28" i="1"/>
  <c r="AI90" i="408"/>
  <c r="AD6" i="408"/>
  <c r="J64" i="408"/>
  <c r="AL144" i="408"/>
  <c r="O74" i="408"/>
  <c r="Q38" i="408"/>
  <c r="P192" i="408"/>
  <c r="U153" i="1"/>
  <c r="E158" i="408"/>
  <c r="AR59" i="408"/>
  <c r="I186" i="1"/>
  <c r="AL82" i="408"/>
  <c r="L152" i="408"/>
  <c r="E161" i="408"/>
  <c r="J33" i="408"/>
  <c r="S130" i="408"/>
  <c r="L102" i="408"/>
  <c r="AA113" i="408"/>
  <c r="H51" i="1"/>
  <c r="AF69" i="408"/>
  <c r="K51" i="408"/>
  <c r="K140" i="408"/>
  <c r="N41" i="1"/>
  <c r="AD41" i="408"/>
  <c r="AV49" i="408"/>
  <c r="P170" i="1"/>
  <c r="K166" i="1"/>
  <c r="AT30" i="408"/>
  <c r="Q45" i="408"/>
  <c r="I2" i="408"/>
  <c r="D13" i="408"/>
  <c r="L51" i="408"/>
  <c r="AV107" i="408"/>
  <c r="AF71" i="408"/>
  <c r="AF56" i="408"/>
  <c r="AN16" i="408"/>
  <c r="N39" i="1"/>
  <c r="H69" i="408"/>
  <c r="Z166" i="1"/>
  <c r="N116" i="1"/>
  <c r="T57" i="1"/>
  <c r="G136" i="408"/>
  <c r="Q159" i="1"/>
  <c r="P81" i="408"/>
  <c r="V17" i="408"/>
  <c r="U94" i="1"/>
  <c r="AB111" i="408"/>
  <c r="R127" i="408"/>
  <c r="AH94" i="408"/>
  <c r="J46" i="408"/>
  <c r="T11" i="1"/>
  <c r="B113" i="1"/>
  <c r="L46" i="1"/>
  <c r="AA31" i="1"/>
  <c r="AC51" i="408"/>
  <c r="E157" i="408"/>
  <c r="AE66" i="408"/>
  <c r="AC53" i="408"/>
  <c r="V116" i="408"/>
  <c r="N17" i="1"/>
  <c r="E155" i="408"/>
  <c r="V69" i="408"/>
  <c r="P105" i="1"/>
  <c r="L122" i="408"/>
  <c r="AW135" i="408"/>
  <c r="AQ56" i="408"/>
  <c r="M34" i="408"/>
  <c r="AD48" i="408"/>
  <c r="AT87" i="408"/>
  <c r="B87" i="408"/>
  <c r="U11" i="1"/>
  <c r="J60" i="1"/>
  <c r="AS132" i="408"/>
  <c r="AK135" i="408"/>
  <c r="Y31" i="408"/>
  <c r="AP22" i="408"/>
  <c r="AB106" i="408"/>
  <c r="B56" i="408"/>
  <c r="S145" i="1"/>
  <c r="X133" i="408"/>
  <c r="X24" i="1"/>
  <c r="AW37" i="408"/>
  <c r="AN65" i="408"/>
  <c r="K57" i="408"/>
  <c r="AE78" i="408"/>
  <c r="J128" i="1"/>
  <c r="R6" i="408"/>
  <c r="O2" i="1"/>
  <c r="AO145" i="408"/>
  <c r="B159" i="408"/>
  <c r="AA78" i="408"/>
  <c r="AU48" i="408"/>
  <c r="C80" i="408"/>
  <c r="S32" i="1"/>
  <c r="I103" i="1"/>
  <c r="J78" i="408"/>
  <c r="S39" i="408"/>
  <c r="X138" i="408"/>
  <c r="AU59" i="408"/>
  <c r="F46" i="408"/>
  <c r="I6" i="1"/>
  <c r="Q123" i="1"/>
  <c r="S80" i="1"/>
  <c r="M107" i="1"/>
  <c r="T10" i="1"/>
  <c r="P12" i="1"/>
  <c r="M183" i="408"/>
  <c r="AI33" i="408"/>
  <c r="F90" i="408"/>
  <c r="H99" i="408"/>
  <c r="S119" i="408"/>
  <c r="W160" i="408"/>
  <c r="C120" i="408"/>
  <c r="X111" i="1"/>
  <c r="V170" i="1"/>
  <c r="R133" i="408"/>
  <c r="E140" i="408"/>
  <c r="J13" i="1"/>
  <c r="J16" i="1"/>
  <c r="T146" i="408"/>
  <c r="Y7" i="1"/>
  <c r="J100" i="1"/>
  <c r="K146" i="408"/>
  <c r="B40" i="408"/>
  <c r="O159" i="1"/>
  <c r="AL137" i="408"/>
  <c r="R79" i="1"/>
  <c r="N79" i="408"/>
  <c r="P83" i="408"/>
  <c r="AE71" i="408"/>
  <c r="O179" i="1"/>
  <c r="K111" i="1"/>
  <c r="AN133" i="408"/>
  <c r="AB166" i="408"/>
  <c r="AR191" i="408"/>
  <c r="AM166" i="408"/>
  <c r="O56" i="1"/>
  <c r="S34" i="408"/>
  <c r="Q137" i="408"/>
  <c r="F22" i="408"/>
  <c r="C36" i="408"/>
  <c r="C35" i="408"/>
  <c r="AO70" i="408"/>
  <c r="AD42" i="408"/>
  <c r="Q54" i="1"/>
  <c r="N16" i="1"/>
  <c r="W46" i="1"/>
  <c r="S109" i="1"/>
  <c r="N201" i="1"/>
  <c r="U98" i="408"/>
  <c r="P32" i="1"/>
  <c r="U87" i="1"/>
  <c r="Q20" i="1"/>
  <c r="I139" i="408"/>
  <c r="AJ33" i="408"/>
  <c r="W154" i="1"/>
  <c r="L108" i="1"/>
  <c r="T61" i="1"/>
  <c r="AL5" i="408"/>
  <c r="Q191" i="1"/>
  <c r="AA111" i="408"/>
  <c r="AM81" i="408"/>
  <c r="Z184" i="1"/>
  <c r="W98" i="1"/>
  <c r="Q153" i="408"/>
  <c r="Q182" i="1"/>
  <c r="AU20" i="408"/>
  <c r="Q135" i="408"/>
  <c r="U13" i="408"/>
  <c r="AK151" i="408"/>
  <c r="AD109" i="408"/>
  <c r="K19" i="1"/>
  <c r="O33" i="408"/>
  <c r="V32" i="1"/>
  <c r="V81" i="408"/>
  <c r="I87" i="408"/>
  <c r="K18" i="408"/>
  <c r="K120" i="408"/>
  <c r="I59" i="1"/>
  <c r="AJ5" i="408"/>
  <c r="AA119" i="408"/>
  <c r="AK77" i="408"/>
  <c r="X190" i="1"/>
  <c r="AA9" i="408"/>
  <c r="AA42" i="408"/>
  <c r="S138" i="408"/>
  <c r="AT105" i="408"/>
  <c r="I15" i="1"/>
  <c r="U51" i="408"/>
  <c r="I160" i="1"/>
  <c r="AQ71" i="408"/>
  <c r="M148" i="1"/>
  <c r="W35" i="408"/>
  <c r="M162" i="408"/>
  <c r="Q178" i="408"/>
  <c r="AI93" i="408"/>
  <c r="P174" i="1"/>
  <c r="O141" i="408"/>
  <c r="AA125" i="408"/>
  <c r="W110" i="1"/>
  <c r="AM128" i="408"/>
  <c r="AP70" i="408"/>
  <c r="AF44" i="408"/>
  <c r="AA115" i="408"/>
  <c r="B9" i="408"/>
  <c r="AE148" i="408"/>
  <c r="AP58" i="408"/>
  <c r="M124" i="1"/>
  <c r="AB76" i="408"/>
  <c r="AI126" i="408"/>
  <c r="AE174" i="1" l="1"/>
  <c r="AF190" i="1"/>
  <c r="AE32" i="1"/>
  <c r="AF111" i="1"/>
  <c r="AE12" i="1"/>
  <c r="AF24" i="1"/>
  <c r="AE105" i="1"/>
  <c r="AC113" i="1"/>
  <c r="AE170" i="1"/>
  <c r="AD51" i="1"/>
  <c r="AG28" i="1"/>
  <c r="AE132" i="1"/>
  <c r="AF70" i="1"/>
  <c r="AG97" i="1"/>
  <c r="AE168" i="1"/>
  <c r="AF195" i="1"/>
  <c r="AC169" i="1"/>
  <c r="AD173" i="1"/>
  <c r="AG166" i="1"/>
  <c r="AG58" i="1"/>
  <c r="AG89" i="1"/>
  <c r="AF44" i="1"/>
  <c r="AG63" i="1"/>
  <c r="AF14" i="1"/>
  <c r="AF83" i="1"/>
  <c r="AF180" i="1"/>
  <c r="AC121" i="1"/>
  <c r="AG7" i="1"/>
  <c r="AG73" i="1"/>
  <c r="AC48" i="1"/>
  <c r="AF114" i="1"/>
  <c r="AG31" i="1"/>
  <c r="AG118" i="1"/>
  <c r="AF162" i="1"/>
  <c r="AE113" i="1"/>
  <c r="AC30" i="1"/>
  <c r="AF148" i="1"/>
  <c r="AD185" i="1"/>
  <c r="AD82" i="1"/>
  <c r="AG194" i="1"/>
  <c r="AD35" i="1"/>
  <c r="AF63" i="1"/>
  <c r="AC200" i="1"/>
  <c r="AE21" i="1"/>
  <c r="AE89" i="1"/>
  <c r="AC87" i="1"/>
  <c r="AD107" i="1"/>
  <c r="AF31" i="1"/>
  <c r="AC67" i="1"/>
  <c r="AF129" i="1"/>
  <c r="AF151" i="1"/>
  <c r="AF65" i="1"/>
  <c r="AD76" i="1"/>
  <c r="AE20" i="1"/>
  <c r="AF94" i="1"/>
  <c r="AF74" i="1"/>
  <c r="AF188" i="1"/>
  <c r="AE88" i="1"/>
  <c r="AG130" i="1"/>
  <c r="AD106" i="1"/>
  <c r="AG160" i="1"/>
  <c r="AC176" i="1"/>
  <c r="AF154" i="1"/>
  <c r="AC52" i="1"/>
  <c r="AG102" i="1"/>
  <c r="AC160" i="1"/>
  <c r="AG133" i="1"/>
  <c r="AE159" i="1"/>
  <c r="AE46" i="1"/>
  <c r="AC119" i="1"/>
  <c r="AG121" i="1"/>
  <c r="AF41" i="1"/>
  <c r="AC31" i="1"/>
  <c r="AD189" i="1"/>
  <c r="AC125" i="1"/>
  <c r="AC171" i="1"/>
  <c r="AE92" i="1"/>
  <c r="AD19" i="1"/>
  <c r="AE146" i="1"/>
  <c r="AF59" i="1"/>
  <c r="AG101" i="1"/>
  <c r="AE167" i="1"/>
  <c r="AG113" i="1"/>
  <c r="AC18" i="1"/>
  <c r="AD73" i="1"/>
  <c r="AC91" i="1"/>
  <c r="AE2" i="1"/>
  <c r="AC161" i="1"/>
  <c r="AD172" i="1"/>
  <c r="AC98" i="1"/>
  <c r="AF133" i="1"/>
  <c r="AG45" i="1"/>
  <c r="AG55" i="1"/>
  <c r="AG17" i="1"/>
  <c r="AD199" i="1"/>
  <c r="AG52" i="1"/>
  <c r="AD101" i="1"/>
  <c r="AE87" i="1"/>
  <c r="AD193" i="1"/>
  <c r="AD86" i="1"/>
  <c r="AE43" i="1"/>
  <c r="AG39" i="1"/>
  <c r="AC70" i="1"/>
  <c r="AF183" i="1"/>
  <c r="AE181" i="1"/>
  <c r="AG57" i="1"/>
  <c r="AG29" i="1"/>
  <c r="AG87" i="1"/>
  <c r="AC3" i="1"/>
  <c r="AG65" i="1"/>
  <c r="AC77" i="1"/>
  <c r="AD201" i="1"/>
  <c r="AE50" i="1"/>
  <c r="AD79" i="1"/>
  <c r="AE74" i="1"/>
  <c r="AF120" i="1"/>
  <c r="AC112" i="1"/>
  <c r="AG191" i="1"/>
  <c r="AG146" i="1"/>
  <c r="AG80" i="1"/>
  <c r="AF78" i="1"/>
  <c r="AD81" i="1"/>
  <c r="AE183" i="1"/>
  <c r="AD177" i="1"/>
  <c r="AC42" i="1"/>
  <c r="AG91" i="1"/>
  <c r="AG33" i="1"/>
  <c r="AC11" i="1"/>
  <c r="AC167" i="1"/>
  <c r="AC179" i="1"/>
  <c r="AC23" i="1"/>
  <c r="AD200" i="1"/>
  <c r="AE62" i="1"/>
  <c r="AC20" i="1"/>
  <c r="AF197" i="1"/>
  <c r="AG114" i="1"/>
  <c r="AD80" i="1"/>
  <c r="AF33" i="1"/>
  <c r="AC46" i="1"/>
  <c r="AF152" i="1"/>
  <c r="AC130" i="1"/>
  <c r="AG125" i="1"/>
  <c r="AE110" i="1"/>
  <c r="AC37" i="1"/>
  <c r="AD130" i="1"/>
  <c r="AE11" i="1"/>
  <c r="AF191" i="1"/>
  <c r="AF97" i="1"/>
  <c r="AG35" i="1"/>
  <c r="AF105" i="1"/>
  <c r="AC68" i="1"/>
  <c r="AE27" i="1"/>
  <c r="AE19" i="1"/>
  <c r="AG94" i="1"/>
  <c r="AD11" i="1"/>
  <c r="AF172" i="1"/>
  <c r="AE143" i="1"/>
  <c r="AF90" i="1"/>
  <c r="AC186" i="1"/>
  <c r="AG99" i="1"/>
  <c r="AE16" i="1"/>
  <c r="AF181" i="1"/>
  <c r="AF84" i="1"/>
  <c r="AD28" i="1"/>
  <c r="AD153" i="1"/>
  <c r="AE179" i="1"/>
  <c r="AE85" i="1"/>
  <c r="AD34" i="1"/>
  <c r="AF199" i="1"/>
  <c r="AE199" i="1"/>
  <c r="AG182" i="1"/>
  <c r="AE166" i="1"/>
  <c r="AE119" i="1"/>
  <c r="AF124" i="1"/>
  <c r="AG44" i="1"/>
  <c r="AG24" i="1"/>
  <c r="AD75" i="1"/>
  <c r="AG154" i="1"/>
  <c r="AG120" i="1"/>
  <c r="AG129" i="1"/>
  <c r="AC129" i="1"/>
  <c r="AC127" i="1"/>
  <c r="AF140" i="1"/>
  <c r="AE53" i="1"/>
  <c r="AE9" i="1"/>
  <c r="AC44" i="1"/>
  <c r="AC54" i="1"/>
  <c r="AD113" i="1"/>
  <c r="AF26" i="1"/>
  <c r="AC177" i="1"/>
  <c r="AC164" i="1"/>
  <c r="AD94" i="1"/>
  <c r="AE81" i="1"/>
  <c r="AD24" i="1"/>
  <c r="AC152" i="1"/>
  <c r="AD124" i="1"/>
  <c r="AF117" i="1"/>
  <c r="AE31" i="1"/>
  <c r="AG22" i="1"/>
  <c r="AF13" i="1"/>
  <c r="AF3" i="1"/>
  <c r="AG90" i="1"/>
  <c r="AG47" i="1"/>
  <c r="AC116" i="1"/>
  <c r="AD5" i="1"/>
  <c r="AC168" i="1"/>
  <c r="AF96" i="1"/>
  <c r="AC181" i="1"/>
  <c r="AF47" i="1"/>
  <c r="AF194" i="1"/>
  <c r="AD8" i="1"/>
  <c r="AG152" i="1"/>
  <c r="AG170" i="1"/>
  <c r="AG43" i="1"/>
  <c r="AC16" i="1"/>
  <c r="AE185" i="1"/>
  <c r="AF200" i="1"/>
  <c r="AG153" i="1"/>
  <c r="AF71" i="1"/>
  <c r="AF165" i="1"/>
  <c r="AE66" i="1"/>
  <c r="AC92" i="1"/>
  <c r="AD194" i="1"/>
  <c r="AG187" i="1"/>
  <c r="AC63" i="1"/>
  <c r="AD98" i="1"/>
  <c r="AE165" i="1"/>
  <c r="AF42" i="1"/>
  <c r="AD62" i="1"/>
  <c r="AC29" i="1"/>
  <c r="AG197" i="1"/>
  <c r="AD59" i="1"/>
  <c r="AD155" i="1"/>
  <c r="AC89" i="1"/>
  <c r="AC53" i="1"/>
  <c r="AF55" i="1"/>
  <c r="AF160" i="1"/>
  <c r="AD97" i="1"/>
  <c r="AC10" i="1"/>
  <c r="AD109" i="1"/>
  <c r="AF18" i="1"/>
  <c r="AF182" i="1"/>
  <c r="AC85" i="1"/>
  <c r="AG20" i="1"/>
  <c r="AD158" i="1"/>
  <c r="AE18" i="1"/>
  <c r="AD141" i="1"/>
  <c r="AG192" i="1"/>
  <c r="AD91" i="1"/>
  <c r="AD3" i="1"/>
  <c r="AC94" i="1"/>
  <c r="AF102" i="1"/>
  <c r="AE154" i="1"/>
  <c r="AD166" i="1"/>
  <c r="AD164" i="1"/>
  <c r="AC193" i="1"/>
  <c r="AF157" i="1"/>
  <c r="AC173" i="1"/>
  <c r="AF11" i="1"/>
  <c r="AC62" i="1"/>
  <c r="AD68" i="1"/>
  <c r="AE36" i="1"/>
  <c r="AF158" i="1"/>
  <c r="AD52" i="1"/>
  <c r="AG60" i="1"/>
  <c r="AD140" i="1"/>
  <c r="AF146" i="1"/>
  <c r="AF130" i="1"/>
  <c r="AG64" i="1"/>
  <c r="AG71" i="1"/>
  <c r="AG10" i="1"/>
  <c r="AF81" i="1"/>
  <c r="AF69" i="1"/>
  <c r="AD152" i="1"/>
  <c r="AE35" i="1"/>
  <c r="AG84" i="1"/>
  <c r="AE128" i="1"/>
  <c r="AD110" i="1"/>
  <c r="AF125" i="1"/>
  <c r="AE188" i="1"/>
  <c r="AF156" i="1"/>
  <c r="AD92" i="1"/>
  <c r="AE169" i="1"/>
  <c r="AF89" i="1"/>
  <c r="AF112" i="1"/>
  <c r="AF53" i="1"/>
  <c r="AC120" i="1"/>
  <c r="AF185" i="1"/>
  <c r="AE177" i="1"/>
  <c r="AG85" i="1"/>
  <c r="AF28" i="1"/>
  <c r="AF6" i="1"/>
  <c r="AC13" i="1"/>
  <c r="AF176" i="1"/>
  <c r="AC99" i="1"/>
  <c r="AG8" i="1"/>
  <c r="AG162" i="1"/>
  <c r="AD176" i="1"/>
  <c r="AE124" i="1"/>
  <c r="AE44" i="1"/>
  <c r="AG53" i="1"/>
  <c r="AD157" i="1"/>
  <c r="AD50" i="1"/>
  <c r="AE76" i="1"/>
  <c r="AE111" i="1"/>
  <c r="AC124" i="1"/>
  <c r="AD161" i="1"/>
  <c r="AD69" i="1"/>
  <c r="AE17" i="1"/>
  <c r="AC75" i="1"/>
  <c r="AD23" i="1"/>
  <c r="AF80" i="1"/>
  <c r="AC194" i="1"/>
  <c r="AE122" i="1"/>
  <c r="AC27" i="1"/>
  <c r="AE182" i="1"/>
  <c r="AC51" i="1"/>
  <c r="AF48" i="1"/>
  <c r="AD10" i="1"/>
  <c r="AG103" i="1"/>
  <c r="AG186" i="1"/>
  <c r="AD197" i="1"/>
  <c r="AE194" i="1"/>
  <c r="AG171" i="1"/>
  <c r="AF40" i="1"/>
  <c r="AF127" i="1"/>
  <c r="AC34" i="1"/>
  <c r="AD126" i="1"/>
  <c r="AF46" i="1"/>
  <c r="AE180" i="1"/>
  <c r="AD70" i="1"/>
  <c r="AF174" i="1"/>
  <c r="AF17" i="1"/>
  <c r="AC151" i="1"/>
  <c r="AC142" i="1"/>
  <c r="AC25" i="1"/>
  <c r="AC71" i="1"/>
  <c r="AD12" i="1"/>
  <c r="AC201" i="1"/>
  <c r="AC76" i="1"/>
  <c r="AG116" i="1"/>
  <c r="AE104" i="1"/>
  <c r="AG181" i="1"/>
  <c r="AE67" i="1"/>
  <c r="AD195" i="1"/>
  <c r="AF16" i="1"/>
  <c r="AC45" i="1"/>
  <c r="AE101" i="1"/>
  <c r="AD168" i="1"/>
  <c r="AE28" i="1"/>
  <c r="AC101" i="1"/>
  <c r="AE68" i="1"/>
  <c r="AG75" i="1"/>
  <c r="AG124" i="1"/>
  <c r="AD192" i="1"/>
  <c r="AE82" i="1"/>
  <c r="AE117" i="1"/>
  <c r="AE187" i="1"/>
  <c r="AE95" i="1"/>
  <c r="AF179" i="1"/>
  <c r="AC109" i="1"/>
  <c r="AG189" i="1"/>
  <c r="AG109" i="1"/>
  <c r="AF167" i="1"/>
  <c r="AE5" i="1"/>
  <c r="AF170" i="1"/>
  <c r="AE37" i="1"/>
  <c r="AD99" i="1"/>
  <c r="AG172" i="1"/>
  <c r="AD128" i="1"/>
  <c r="AG183" i="1"/>
  <c r="AE162" i="1"/>
  <c r="AD112" i="1"/>
  <c r="AD44" i="1"/>
  <c r="AD41" i="1"/>
  <c r="AG149" i="1"/>
  <c r="AG9" i="1"/>
  <c r="AC28" i="1"/>
  <c r="AG185" i="1"/>
  <c r="AE160" i="1"/>
  <c r="AE55" i="1"/>
  <c r="AF73" i="1"/>
  <c r="AE7" i="1"/>
  <c r="AG41" i="1"/>
  <c r="AF45" i="1"/>
  <c r="AG46" i="1"/>
  <c r="AC182" i="1"/>
  <c r="AG30" i="1"/>
  <c r="AE52" i="1"/>
  <c r="AF121" i="1"/>
  <c r="AG145" i="1"/>
  <c r="AF119" i="1"/>
  <c r="AE78" i="1"/>
  <c r="AE147" i="1"/>
  <c r="AG50" i="1"/>
  <c r="AC19" i="1"/>
  <c r="AG132" i="1"/>
  <c r="AE42" i="1"/>
  <c r="AD32" i="1"/>
  <c r="AE25" i="1"/>
  <c r="AD169" i="1"/>
  <c r="AG156" i="1"/>
  <c r="AF177" i="1"/>
  <c r="AD181" i="1"/>
  <c r="AC15" i="1"/>
  <c r="AG95" i="1"/>
  <c r="AE71" i="1"/>
  <c r="AG36" i="1"/>
  <c r="AF32" i="1"/>
  <c r="AG56" i="1"/>
  <c r="AG184" i="1"/>
  <c r="AD188" i="1"/>
  <c r="AD150" i="1"/>
  <c r="AG105" i="1"/>
  <c r="AG5" i="1"/>
  <c r="AD74" i="1"/>
  <c r="AF161" i="1"/>
  <c r="AF82" i="1"/>
  <c r="AC190" i="1"/>
  <c r="AC162" i="1"/>
  <c r="AE73" i="1"/>
  <c r="AF178" i="1"/>
  <c r="AF30" i="1"/>
  <c r="AD186" i="1"/>
  <c r="AG200" i="1"/>
  <c r="AD163" i="1"/>
  <c r="AF155" i="1"/>
  <c r="AF25" i="1"/>
  <c r="AG193" i="1"/>
  <c r="AC5" i="1"/>
  <c r="AE191" i="1"/>
  <c r="AF7" i="1"/>
  <c r="AF76" i="1"/>
  <c r="AE56" i="1"/>
  <c r="AD45" i="1"/>
  <c r="AC35" i="1"/>
  <c r="AD196" i="1"/>
  <c r="AF15" i="1"/>
  <c r="AD121" i="1"/>
  <c r="AE38" i="1"/>
  <c r="AE201" i="1"/>
  <c r="AC187" i="1"/>
  <c r="AF86" i="1"/>
  <c r="AG165" i="1"/>
  <c r="AD66" i="1"/>
  <c r="AD184" i="1"/>
  <c r="AD38" i="1"/>
  <c r="AF110" i="1"/>
  <c r="AD48" i="1"/>
  <c r="AC93" i="1"/>
  <c r="AE77" i="1"/>
  <c r="AF34" i="1"/>
  <c r="AE26" i="1"/>
  <c r="AF192" i="1"/>
  <c r="AE116" i="1"/>
  <c r="AD4" i="1"/>
  <c r="AD117" i="1"/>
  <c r="AD15" i="1"/>
  <c r="AC32" i="1"/>
  <c r="AF169" i="1"/>
  <c r="AD167" i="1"/>
  <c r="AC183" i="1"/>
  <c r="AC64" i="1"/>
  <c r="AE64" i="1"/>
  <c r="AD40" i="1"/>
  <c r="AC22" i="1"/>
  <c r="AE13" i="1"/>
  <c r="AF150" i="1"/>
  <c r="AG62" i="1"/>
  <c r="AC150" i="1"/>
  <c r="AC61" i="1"/>
  <c r="AF126" i="1"/>
  <c r="AG157" i="1"/>
  <c r="AD96" i="1"/>
  <c r="AC145" i="1"/>
  <c r="AC86" i="1"/>
  <c r="AG4" i="1"/>
  <c r="AF52" i="1"/>
  <c r="AF92" i="1"/>
  <c r="AC122" i="1"/>
  <c r="AD178" i="1"/>
  <c r="AG195" i="1"/>
  <c r="AE144" i="1"/>
  <c r="AE103" i="1"/>
  <c r="AE150" i="1"/>
  <c r="AD111" i="1"/>
  <c r="AC59" i="1"/>
  <c r="AC131" i="1"/>
  <c r="AC141" i="1"/>
  <c r="AD103" i="1"/>
  <c r="AG175" i="1"/>
  <c r="AG155" i="1"/>
  <c r="AE200" i="1"/>
  <c r="AC144" i="1"/>
  <c r="AF2" i="1"/>
  <c r="AE189" i="1"/>
  <c r="AE171" i="1"/>
  <c r="AD25" i="1"/>
  <c r="AF99" i="1"/>
  <c r="AF98" i="1"/>
  <c r="AE120" i="1"/>
  <c r="AF116" i="1"/>
  <c r="AD47" i="1"/>
  <c r="AG126" i="1"/>
  <c r="AG76" i="1"/>
  <c r="AE4" i="1"/>
  <c r="AF4" i="1"/>
  <c r="AE178" i="1"/>
  <c r="AF108" i="1"/>
  <c r="AF58" i="1"/>
  <c r="AC189" i="1"/>
  <c r="AC55" i="1"/>
  <c r="AC80" i="1"/>
  <c r="AF131" i="1"/>
  <c r="AE196" i="1"/>
  <c r="AE84" i="1"/>
  <c r="AD46" i="1"/>
  <c r="AC107" i="1"/>
  <c r="AC33" i="1"/>
  <c r="AF109" i="1"/>
  <c r="AD58" i="1"/>
  <c r="AE112" i="1"/>
  <c r="AF9" i="1"/>
  <c r="AD165" i="1"/>
  <c r="AE163" i="1"/>
  <c r="AF103" i="1"/>
  <c r="AD37" i="1"/>
  <c r="AF184" i="1"/>
  <c r="AF5" i="1"/>
  <c r="AG151" i="1"/>
  <c r="AE22" i="1"/>
  <c r="AE153" i="1"/>
  <c r="AG199" i="1"/>
  <c r="AC110" i="1"/>
  <c r="AG67" i="1"/>
  <c r="AD61" i="1"/>
  <c r="AG168" i="1"/>
  <c r="AG127" i="1"/>
  <c r="AE69" i="1"/>
  <c r="AC24" i="1"/>
  <c r="AC148" i="1"/>
  <c r="AD87" i="1"/>
  <c r="AF12" i="1"/>
  <c r="AD27" i="1"/>
  <c r="AF149" i="1"/>
  <c r="AG12" i="1"/>
  <c r="AF128" i="1"/>
  <c r="AG68" i="1"/>
  <c r="AG140" i="1"/>
  <c r="AF166" i="1"/>
  <c r="AD9" i="1"/>
  <c r="AE30" i="1"/>
  <c r="AF91" i="1"/>
  <c r="AG123" i="1"/>
  <c r="AG23" i="1"/>
  <c r="AC133" i="1"/>
  <c r="AC57" i="1"/>
  <c r="AF77" i="1"/>
  <c r="AG25" i="1"/>
  <c r="AG104" i="1"/>
  <c r="AF132" i="1"/>
  <c r="AF164" i="1"/>
  <c r="AC83" i="1"/>
  <c r="AE173" i="1"/>
  <c r="AG147" i="1"/>
  <c r="AC132" i="1"/>
  <c r="AE8" i="1"/>
  <c r="AD30" i="1"/>
  <c r="AD115" i="1"/>
  <c r="AE33" i="1"/>
  <c r="AC117" i="1"/>
  <c r="AG161" i="1"/>
  <c r="AD132" i="1"/>
  <c r="AE51" i="1"/>
  <c r="AE61" i="1"/>
  <c r="AE94" i="1"/>
  <c r="AD84" i="1"/>
  <c r="AD142" i="1"/>
  <c r="AD182" i="1"/>
  <c r="AD63" i="1"/>
  <c r="AE121" i="1"/>
  <c r="AC174" i="1"/>
  <c r="AF193" i="1"/>
  <c r="AF61" i="1"/>
  <c r="AD108" i="1"/>
  <c r="AC114" i="1"/>
  <c r="AD175" i="1"/>
  <c r="AD65" i="1"/>
  <c r="AF187" i="1"/>
  <c r="AF100" i="1"/>
  <c r="AE148" i="1"/>
  <c r="AC69" i="1"/>
  <c r="AE91" i="1"/>
  <c r="AD187" i="1"/>
  <c r="AG119" i="1"/>
  <c r="AE10" i="1"/>
  <c r="AG112" i="1"/>
  <c r="AG13" i="1"/>
  <c r="AE34" i="1"/>
  <c r="AC195" i="1"/>
  <c r="AC191" i="1"/>
  <c r="AF115" i="1"/>
  <c r="AF142" i="1"/>
  <c r="AC104" i="1"/>
  <c r="AD60" i="1"/>
  <c r="AD83" i="1"/>
  <c r="AD170" i="1"/>
  <c r="AF153" i="1"/>
  <c r="AC14" i="1"/>
  <c r="AE83" i="1"/>
  <c r="AC7" i="1"/>
  <c r="AE133" i="1"/>
  <c r="AD42" i="1"/>
  <c r="AG150" i="1"/>
  <c r="AG2" i="1"/>
  <c r="AF19" i="1"/>
  <c r="AD151" i="1"/>
  <c r="AD154" i="1"/>
  <c r="AG37" i="1"/>
  <c r="AC95" i="1"/>
  <c r="AE157" i="1"/>
  <c r="AC21" i="1"/>
  <c r="AF39" i="1"/>
  <c r="AG6" i="1"/>
  <c r="AG93" i="1"/>
  <c r="AF106" i="1"/>
  <c r="AG54" i="1"/>
  <c r="AF186" i="1"/>
  <c r="AG110" i="1"/>
  <c r="AC97" i="1"/>
  <c r="AE176" i="1"/>
  <c r="AE129" i="1"/>
  <c r="AC154" i="1"/>
  <c r="AD105" i="1"/>
  <c r="AD122" i="1"/>
  <c r="AD116" i="1"/>
  <c r="AF175" i="1"/>
  <c r="AE164" i="1"/>
  <c r="AG196" i="1"/>
  <c r="AE15" i="1"/>
  <c r="AE79" i="1"/>
  <c r="AE65" i="1"/>
  <c r="AF113" i="1"/>
  <c r="AF163" i="1"/>
  <c r="AE58" i="1"/>
  <c r="AC81" i="1"/>
  <c r="AG108" i="1"/>
  <c r="AE93" i="1"/>
  <c r="AF27" i="1"/>
  <c r="AD146" i="1"/>
  <c r="AC115" i="1"/>
  <c r="AD13" i="1"/>
  <c r="AE6" i="1"/>
  <c r="AF29" i="1"/>
  <c r="AG51" i="1"/>
  <c r="AF147" i="1"/>
  <c r="AG141" i="1"/>
  <c r="AF141" i="1"/>
  <c r="AC9" i="1"/>
  <c r="AG174" i="1"/>
  <c r="AG190" i="1"/>
  <c r="AD54" i="1"/>
  <c r="AE98" i="1"/>
  <c r="AC156" i="1"/>
  <c r="AF196" i="1"/>
  <c r="AD147" i="1"/>
  <c r="AD67" i="1"/>
  <c r="AE145" i="1"/>
  <c r="AG88" i="1"/>
  <c r="AE108" i="1"/>
  <c r="AD179" i="1"/>
  <c r="AE127" i="1"/>
  <c r="AF79" i="1"/>
  <c r="AE80" i="1"/>
  <c r="AG117" i="1"/>
  <c r="AE29" i="1"/>
  <c r="AE99" i="1"/>
  <c r="AD26" i="1"/>
  <c r="AF85" i="1"/>
  <c r="AD162" i="1"/>
  <c r="AD100" i="1"/>
  <c r="AG173" i="1"/>
  <c r="AG61" i="1"/>
  <c r="AF50" i="1"/>
  <c r="AC56" i="1"/>
  <c r="AG180" i="1"/>
  <c r="AG34" i="1"/>
  <c r="AE70" i="1"/>
  <c r="AE107" i="1"/>
  <c r="AD190" i="1"/>
  <c r="AF57" i="1"/>
  <c r="AE140" i="1"/>
  <c r="AC84" i="1"/>
  <c r="AD18" i="1"/>
  <c r="AG86" i="1"/>
  <c r="AF171" i="1"/>
  <c r="AE3" i="1"/>
  <c r="AF54" i="1"/>
  <c r="AG66" i="1"/>
  <c r="AD119" i="1"/>
  <c r="AD88" i="1"/>
  <c r="AF189" i="1"/>
  <c r="AC100" i="1"/>
  <c r="AE59" i="1"/>
  <c r="AG72" i="1"/>
  <c r="AC178" i="1"/>
  <c r="AG201" i="1"/>
  <c r="AE186" i="1"/>
  <c r="AC128" i="1"/>
  <c r="AC40" i="1"/>
  <c r="AG21" i="1"/>
  <c r="AG19" i="1"/>
  <c r="AG27" i="1"/>
  <c r="AC6" i="1"/>
  <c r="AE175" i="1"/>
  <c r="AE172" i="1"/>
  <c r="AG69" i="1"/>
  <c r="AC159" i="1"/>
  <c r="AD148" i="1"/>
  <c r="AF21" i="1"/>
  <c r="AD16" i="1"/>
  <c r="AC39" i="1"/>
  <c r="AC103" i="1"/>
  <c r="AG143" i="1"/>
  <c r="AG74" i="1"/>
  <c r="AG176" i="1"/>
  <c r="AF62" i="1"/>
  <c r="AF75" i="1"/>
  <c r="AD118" i="1"/>
  <c r="AD123" i="1"/>
  <c r="AG148" i="1"/>
  <c r="AC170" i="1"/>
  <c r="AG32" i="1"/>
  <c r="AG164" i="1"/>
  <c r="AC180" i="1"/>
  <c r="AE118" i="1"/>
  <c r="AD72" i="1"/>
  <c r="AC118" i="1"/>
  <c r="AD78" i="1"/>
  <c r="AE24" i="1"/>
  <c r="AD131" i="1"/>
  <c r="AC140" i="1"/>
  <c r="AF104" i="1"/>
  <c r="AE149" i="1"/>
  <c r="AD6" i="1"/>
  <c r="AE86" i="1"/>
  <c r="AD31" i="1"/>
  <c r="AC157" i="1"/>
  <c r="AD95" i="1"/>
  <c r="AC147" i="1"/>
  <c r="AG38" i="1"/>
  <c r="AG81" i="1"/>
  <c r="AF145" i="1"/>
  <c r="AF64" i="1"/>
  <c r="AE192" i="1"/>
  <c r="AE190" i="1"/>
  <c r="AD89" i="1"/>
  <c r="AD43" i="1"/>
  <c r="AD159" i="1"/>
  <c r="AG115" i="1"/>
  <c r="AF168" i="1"/>
  <c r="AD129" i="1"/>
  <c r="AF123" i="1"/>
  <c r="AD90" i="1"/>
  <c r="AD57" i="1"/>
  <c r="AG18" i="1"/>
  <c r="AE100" i="1"/>
  <c r="AF144" i="1"/>
  <c r="AE152" i="1"/>
  <c r="AG3" i="1"/>
  <c r="AC78" i="1"/>
  <c r="AD149" i="1"/>
  <c r="AF38" i="1"/>
  <c r="AG142" i="1"/>
  <c r="AG79" i="1"/>
  <c r="AD102" i="1"/>
  <c r="AC111" i="1"/>
  <c r="AG70" i="1"/>
  <c r="AC47" i="1"/>
  <c r="AG106" i="1"/>
  <c r="AF118" i="1"/>
  <c r="AE156" i="1"/>
  <c r="AE114" i="1"/>
  <c r="AG59" i="1"/>
  <c r="AE63" i="1"/>
  <c r="AD104" i="1"/>
  <c r="AF60" i="1"/>
  <c r="AE47" i="1"/>
  <c r="AC17" i="1"/>
  <c r="AG163" i="1"/>
  <c r="AD56" i="1"/>
  <c r="AG111" i="1"/>
  <c r="AG169" i="1"/>
  <c r="AE41" i="1"/>
  <c r="AC66" i="1"/>
  <c r="AF22" i="1"/>
  <c r="AF107" i="1"/>
  <c r="AD2" i="1"/>
  <c r="AC197" i="1"/>
  <c r="AG42" i="1"/>
  <c r="AF143" i="1"/>
  <c r="AD36" i="1"/>
  <c r="AD33" i="1"/>
  <c r="AE109" i="1"/>
  <c r="AD71" i="1"/>
  <c r="AG107" i="1"/>
  <c r="AD53" i="1"/>
  <c r="AG177" i="1"/>
  <c r="AE75" i="1"/>
  <c r="AF173" i="1"/>
  <c r="AG179" i="1"/>
  <c r="AD20" i="1"/>
  <c r="AC108" i="1"/>
  <c r="AC184" i="1"/>
  <c r="AE161" i="1"/>
  <c r="AC43" i="1"/>
  <c r="AD77" i="1"/>
  <c r="AF88" i="1"/>
  <c r="AD85" i="1"/>
  <c r="AD133" i="1"/>
  <c r="AF95" i="1"/>
  <c r="AC185" i="1"/>
  <c r="AC96" i="1"/>
  <c r="AE141" i="1"/>
  <c r="AC192" i="1"/>
  <c r="AC126" i="1"/>
  <c r="AE184" i="1"/>
  <c r="AC143" i="1"/>
  <c r="AF35" i="1"/>
  <c r="AC8" i="1"/>
  <c r="AE60" i="1"/>
  <c r="AC4" i="1"/>
  <c r="AE197" i="1"/>
  <c r="AG159" i="1"/>
  <c r="AG167" i="1"/>
  <c r="AD93" i="1"/>
  <c r="AE106" i="1"/>
  <c r="AG188" i="1"/>
  <c r="AF72" i="1"/>
  <c r="AE102" i="1"/>
  <c r="AC106" i="1"/>
  <c r="AC199" i="1"/>
  <c r="AG14" i="1"/>
  <c r="AC41" i="1"/>
  <c r="AD183" i="1"/>
  <c r="AD120" i="1"/>
  <c r="AD143" i="1"/>
  <c r="AF20" i="1"/>
  <c r="AE155" i="1"/>
  <c r="AF37" i="1"/>
  <c r="AC158" i="1"/>
  <c r="AE142" i="1"/>
  <c r="AE72" i="1"/>
  <c r="AE54" i="1"/>
  <c r="AC165" i="1"/>
  <c r="AG128" i="1"/>
  <c r="AD22" i="1"/>
  <c r="AD180" i="1"/>
  <c r="AD64" i="1"/>
  <c r="AG100" i="1"/>
  <c r="AF122" i="1"/>
  <c r="AC65" i="1"/>
  <c r="AD114" i="1"/>
  <c r="AE126" i="1"/>
  <c r="AD174" i="1"/>
  <c r="AC102" i="1"/>
  <c r="AE151" i="1"/>
  <c r="AF10" i="1"/>
  <c r="AE158" i="1"/>
  <c r="AD55" i="1"/>
  <c r="AE97" i="1"/>
  <c r="AF8" i="1"/>
  <c r="AF43" i="1"/>
  <c r="AE131" i="1"/>
  <c r="AD160" i="1"/>
  <c r="AG40" i="1"/>
  <c r="AE125" i="1"/>
  <c r="AE123" i="1"/>
  <c r="AC166" i="1"/>
  <c r="AE23" i="1"/>
  <c r="AD29" i="1"/>
  <c r="AD171" i="1"/>
  <c r="AF51" i="1"/>
  <c r="AG144" i="1"/>
  <c r="AG96" i="1"/>
  <c r="AC153" i="1"/>
  <c r="AD21" i="1"/>
  <c r="AF201" i="1"/>
  <c r="AE195" i="1"/>
  <c r="AF36" i="1"/>
  <c r="AG83" i="1"/>
  <c r="AC72" i="1"/>
  <c r="AE45" i="1"/>
  <c r="AC73" i="1"/>
  <c r="AG15" i="1"/>
  <c r="AC155" i="1"/>
  <c r="AG92" i="1"/>
  <c r="AE193" i="1"/>
  <c r="AG16" i="1"/>
  <c r="AF87" i="1"/>
  <c r="AF66" i="1"/>
  <c r="AG122" i="1"/>
  <c r="AF93" i="1"/>
  <c r="AD14" i="1"/>
  <c r="AG26" i="1"/>
  <c r="AF56" i="1"/>
  <c r="AD191" i="1"/>
  <c r="AC196" i="1"/>
  <c r="AE57" i="1"/>
  <c r="AD127" i="1"/>
  <c r="AE96" i="1"/>
  <c r="AD17" i="1"/>
  <c r="AE40" i="1"/>
  <c r="AC172" i="1"/>
  <c r="AE90" i="1"/>
  <c r="AC36" i="1"/>
  <c r="AC123" i="1"/>
  <c r="AG11" i="1"/>
  <c r="AG48" i="1"/>
  <c r="AG82" i="1"/>
  <c r="AC149" i="1"/>
  <c r="AE130" i="1"/>
  <c r="AC88" i="1"/>
  <c r="AC175" i="1"/>
  <c r="AC79" i="1"/>
  <c r="AC163" i="1"/>
  <c r="AC2" i="1"/>
  <c r="AG178" i="1"/>
  <c r="AE39" i="1"/>
  <c r="AG77" i="1"/>
  <c r="AC58" i="1"/>
  <c r="AD144" i="1"/>
  <c r="AE115" i="1"/>
  <c r="AC74" i="1"/>
  <c r="AD39" i="1"/>
  <c r="AC105" i="1"/>
  <c r="AC12" i="1"/>
  <c r="AG78" i="1"/>
  <c r="AC82" i="1"/>
  <c r="AC188" i="1"/>
  <c r="AF159" i="1"/>
  <c r="AE48" i="1"/>
  <c r="AC90" i="1"/>
  <c r="AE14" i="1"/>
  <c r="AG158" i="1"/>
  <c r="AF23" i="1"/>
  <c r="AC146" i="1"/>
  <c r="AG98" i="1"/>
  <c r="AG131" i="1"/>
  <c r="AF101" i="1"/>
  <c r="AC38" i="1"/>
  <c r="AD156" i="1"/>
  <c r="AF68" i="1"/>
  <c r="AD125" i="1"/>
  <c r="AC26" i="1"/>
  <c r="AF67" i="1"/>
  <c r="AC60" i="1"/>
  <c r="AC50" i="1"/>
  <c r="AD145" i="1"/>
  <c r="AD7" i="1"/>
</calcChain>
</file>

<file path=xl/sharedStrings.xml><?xml version="1.0" encoding="utf-8"?>
<sst xmlns="http://schemas.openxmlformats.org/spreadsheetml/2006/main" count="20324" uniqueCount="556">
  <si>
    <t>Total Consumption</t>
  </si>
  <si>
    <t xml:space="preserve">Farming, Forestry, Animal Husbandry, Fishery and Water Conservancy      </t>
  </si>
  <si>
    <t xml:space="preserve">Coal Mining and Dressing                                 </t>
  </si>
  <si>
    <t xml:space="preserve">Petroleum and Natural Gas Extraction                     </t>
  </si>
  <si>
    <t xml:space="preserve">Ferrous Metals Mining and Dressing                       </t>
  </si>
  <si>
    <t xml:space="preserve">Nonferrous Metals Mining and Dressing                    </t>
  </si>
  <si>
    <t xml:space="preserve">Nonmetal Minerals Mining and Dressing                    </t>
  </si>
  <si>
    <t xml:space="preserve">Other Minerals Mining and Dressing                       </t>
  </si>
  <si>
    <t xml:space="preserve">Logging and Transport of Wood and Bamboo                 </t>
  </si>
  <si>
    <t xml:space="preserve">Food Processing                                          </t>
  </si>
  <si>
    <t xml:space="preserve">Food Production                                          </t>
  </si>
  <si>
    <t>Beverage Production</t>
  </si>
  <si>
    <t xml:space="preserve">Tobacco Processing                                       </t>
  </si>
  <si>
    <t xml:space="preserve">Textile Industry                                         </t>
  </si>
  <si>
    <t xml:space="preserve">Garments and Other Fiber Products                        </t>
  </si>
  <si>
    <t xml:space="preserve">Leather, Furs, Down and Related Products                 </t>
  </si>
  <si>
    <t>Timber Processing, Bamboo, Cane, Palm Fiber &amp; Straw Products</t>
  </si>
  <si>
    <t xml:space="preserve">Furniture Manufacturing                                  </t>
  </si>
  <si>
    <t xml:space="preserve">Papermaking and Paper Products                           </t>
  </si>
  <si>
    <t xml:space="preserve">Printing and Record Medium Reproduction                  </t>
  </si>
  <si>
    <t xml:space="preserve">Cultural, Educational and Sports Articles                </t>
  </si>
  <si>
    <t xml:space="preserve">Petroleum Processing and Coking                          </t>
  </si>
  <si>
    <t xml:space="preserve">Raw Chemical Materials and Chemical Products             </t>
  </si>
  <si>
    <t xml:space="preserve">Medical and Pharmaceutical Products                      </t>
  </si>
  <si>
    <t xml:space="preserve">Chemical Fiber                                           </t>
  </si>
  <si>
    <t xml:space="preserve">Rubber Products                                          </t>
  </si>
  <si>
    <t xml:space="preserve">Plastic Products                                         </t>
  </si>
  <si>
    <t xml:space="preserve">Nonmetal Mineral Products                                </t>
  </si>
  <si>
    <t xml:space="preserve">Smelting and Pressing of Ferrous Metals                  </t>
  </si>
  <si>
    <t xml:space="preserve">Smelting and Pressing of Nonferrous Metals               </t>
  </si>
  <si>
    <t xml:space="preserve">Metal Products                                           </t>
  </si>
  <si>
    <t xml:space="preserve">Ordinary Machinery                                       </t>
  </si>
  <si>
    <t xml:space="preserve">Equipment for Special Purposes                           </t>
  </si>
  <si>
    <t xml:space="preserve">Transportation Equipment                                 </t>
  </si>
  <si>
    <t xml:space="preserve">Electric Equipment and Machinery                         </t>
  </si>
  <si>
    <t xml:space="preserve">Electronic and Telecommunications Equipment              </t>
  </si>
  <si>
    <t xml:space="preserve">Instruments, Meters, Cultural and Office Machinery         </t>
  </si>
  <si>
    <t xml:space="preserve">Other Manufacturing Industry                             </t>
  </si>
  <si>
    <t>Scrap and waste</t>
  </si>
  <si>
    <t xml:space="preserve">Production and Supply of Electric Power, Steam and Hot Water   </t>
  </si>
  <si>
    <t xml:space="preserve">Production and Supply of Gas                             </t>
  </si>
  <si>
    <t xml:space="preserve">Production and Supply of Tap Water                       </t>
  </si>
  <si>
    <t xml:space="preserve">Construction                                             </t>
  </si>
  <si>
    <t xml:space="preserve">Transportation, Storage, Post and Telecommunication Services    </t>
  </si>
  <si>
    <t xml:space="preserve">Wholesale, Retail Trade and Catering Services            </t>
  </si>
  <si>
    <t xml:space="preserve">Others                                                   </t>
  </si>
  <si>
    <t>Urban</t>
  </si>
  <si>
    <t>Rural</t>
  </si>
  <si>
    <t>Total</t>
  </si>
  <si>
    <t>Raw Coal</t>
  </si>
  <si>
    <t>Cleaned Coal</t>
  </si>
  <si>
    <t>Other Washed Coal</t>
  </si>
  <si>
    <t>Briquettes</t>
  </si>
  <si>
    <t>Coke</t>
  </si>
  <si>
    <t>Coke Oven Gas</t>
  </si>
  <si>
    <t>Other Gas</t>
  </si>
  <si>
    <t>Other Coking Products</t>
  </si>
  <si>
    <t>Crude Oil</t>
  </si>
  <si>
    <t>Gasoline</t>
  </si>
  <si>
    <t>Kerosene</t>
  </si>
  <si>
    <t>Diesel Oil</t>
  </si>
  <si>
    <t>Fuel Oil</t>
  </si>
  <si>
    <t>LPG</t>
  </si>
  <si>
    <t>Refinery Gas</t>
  </si>
  <si>
    <t>Other Petroleum Products</t>
  </si>
  <si>
    <t>Natural Gas</t>
  </si>
  <si>
    <t>Non-fossil Heat</t>
  </si>
  <si>
    <t>Non-fossil Electricity</t>
  </si>
  <si>
    <t>Other Energy</t>
  </si>
  <si>
    <t>Process</t>
  </si>
  <si>
    <t>total</t>
  </si>
  <si>
    <t>coal</t>
  </si>
  <si>
    <t>oil</t>
  </si>
  <si>
    <t>gas</t>
  </si>
  <si>
    <t>process</t>
  </si>
  <si>
    <t>Mt CO2</t>
  </si>
  <si>
    <t>河南鹤壁2004</t>
  </si>
  <si>
    <t>河南鹤壁2006</t>
  </si>
  <si>
    <t>河南鹤壁2007</t>
  </si>
  <si>
    <t>河南鹤壁2008</t>
  </si>
  <si>
    <t>河南鹤壁2009</t>
  </si>
  <si>
    <t>河南鹤壁2010</t>
  </si>
  <si>
    <t>河南鹤壁2011</t>
  </si>
  <si>
    <t>河南鹤壁2012</t>
  </si>
  <si>
    <t>河南鹤壁2013</t>
  </si>
  <si>
    <t>河南鹤壁2014</t>
  </si>
  <si>
    <t>河南济源2008</t>
  </si>
  <si>
    <t>河南济源2012</t>
  </si>
  <si>
    <t>河南济源2013</t>
  </si>
  <si>
    <t>河南济源2014</t>
  </si>
  <si>
    <t>河南济源2015</t>
  </si>
  <si>
    <t>河南焦作2004</t>
  </si>
  <si>
    <t>河南焦作2005</t>
  </si>
  <si>
    <t>河南焦作2006</t>
  </si>
  <si>
    <t>河南焦作2007</t>
  </si>
  <si>
    <t>河南焦作2008</t>
  </si>
  <si>
    <t>河南焦作2009</t>
  </si>
  <si>
    <t>河南焦作2010</t>
  </si>
  <si>
    <t>河南焦作2011</t>
  </si>
  <si>
    <t>河南焦作2012</t>
  </si>
  <si>
    <t>河南焦作2013</t>
  </si>
  <si>
    <t>河南焦作2014</t>
  </si>
  <si>
    <t>河南焦作2015</t>
  </si>
  <si>
    <t>河南开封2003</t>
  </si>
  <si>
    <t>河南开封2006</t>
  </si>
  <si>
    <t>河南开封2007</t>
  </si>
  <si>
    <t>河南开封2009</t>
  </si>
  <si>
    <t>河南开封2010</t>
  </si>
  <si>
    <t>河南开封2011</t>
  </si>
  <si>
    <t>河南开封2012</t>
  </si>
  <si>
    <t>河南开封2013</t>
  </si>
  <si>
    <t>河南开封2014</t>
  </si>
  <si>
    <t>河南洛阳2000</t>
  </si>
  <si>
    <t>河南洛阳2001</t>
  </si>
  <si>
    <t>河南洛阳2002</t>
  </si>
  <si>
    <t>河南洛阳2003</t>
  </si>
  <si>
    <t>河南洛阳2004</t>
  </si>
  <si>
    <t>河南洛阳2005</t>
  </si>
  <si>
    <t>河南洛阳2006</t>
  </si>
  <si>
    <t>河南洛阳2007</t>
  </si>
  <si>
    <t>河南洛阳2008</t>
  </si>
  <si>
    <t>河南洛阳2009</t>
  </si>
  <si>
    <t>河南洛阳2010</t>
  </si>
  <si>
    <t>河南洛阳2011</t>
  </si>
  <si>
    <t>河南洛阳2012</t>
  </si>
  <si>
    <t>河南洛阳2013</t>
  </si>
  <si>
    <t>河南洛阳2014</t>
  </si>
  <si>
    <t>河南洛阳2015</t>
  </si>
  <si>
    <t>河南南阳2000</t>
  </si>
  <si>
    <t>河南南阳2001</t>
  </si>
  <si>
    <t>河南南阳2002</t>
  </si>
  <si>
    <t>河南南阳2003</t>
  </si>
  <si>
    <t>河南南阳2004</t>
  </si>
  <si>
    <t>河南南阳2005</t>
  </si>
  <si>
    <t>河南南阳2006</t>
  </si>
  <si>
    <t>河南南阳2010</t>
  </si>
  <si>
    <t>河南南阳2011</t>
  </si>
  <si>
    <t>河南南阳2012</t>
  </si>
  <si>
    <t>河南南阳2013</t>
  </si>
  <si>
    <t>河南南阳2014</t>
  </si>
  <si>
    <t>河南平顶山2000</t>
  </si>
  <si>
    <t>河南平顶山2001</t>
  </si>
  <si>
    <t>河南平顶山2002</t>
  </si>
  <si>
    <t>河南平顶山2003</t>
  </si>
  <si>
    <t>河南平顶山2004</t>
  </si>
  <si>
    <t>河南平顶山2005</t>
  </si>
  <si>
    <t>河南平顶山2006</t>
  </si>
  <si>
    <t>河南平顶山2007</t>
  </si>
  <si>
    <t>河南平顶山2008</t>
  </si>
  <si>
    <t>河南平顶山2009</t>
  </si>
  <si>
    <t>河南平顶山2010</t>
  </si>
  <si>
    <t>河南平顶山2011</t>
  </si>
  <si>
    <t>河南平顶山2012</t>
  </si>
  <si>
    <t>河南平顶山2013</t>
  </si>
  <si>
    <t>河南平顶山2014</t>
  </si>
  <si>
    <t>河南平顶山2015</t>
  </si>
  <si>
    <t>河南濮阳2004</t>
  </si>
  <si>
    <t>河南濮阳2009</t>
  </si>
  <si>
    <t>河南濮阳2010</t>
  </si>
  <si>
    <t>河南濮阳2011</t>
  </si>
  <si>
    <t>河南濮阳2012</t>
  </si>
  <si>
    <t>河南濮阳2013</t>
  </si>
  <si>
    <t>河南濮阳2014</t>
  </si>
  <si>
    <t>河南三门峡2000</t>
  </si>
  <si>
    <t>河南三门峡2001</t>
  </si>
  <si>
    <t>河南三门峡2002</t>
  </si>
  <si>
    <t>河南三门峡2003</t>
  </si>
  <si>
    <t>河南三门峡2004</t>
  </si>
  <si>
    <t>河南三门峡2005</t>
  </si>
  <si>
    <t>河南三门峡2006</t>
  </si>
  <si>
    <t>河南三门峡2007</t>
  </si>
  <si>
    <t>河南三门峡2008</t>
  </si>
  <si>
    <t>河南三门峡2009</t>
  </si>
  <si>
    <t>河南三门峡2010</t>
  </si>
  <si>
    <t>河南三门峡2011</t>
  </si>
  <si>
    <t>河南三门峡2012</t>
  </si>
  <si>
    <t>河南三门峡2013</t>
  </si>
  <si>
    <t>河南三门峡2014</t>
  </si>
  <si>
    <t>河南三门峡2015</t>
  </si>
  <si>
    <t>河南商丘2006</t>
  </si>
  <si>
    <t>河南商丘2007</t>
  </si>
  <si>
    <t>河南商丘2010</t>
  </si>
  <si>
    <t>河南新乡2007</t>
  </si>
  <si>
    <t>河南新乡2008</t>
  </si>
  <si>
    <t>河南新乡2009</t>
  </si>
  <si>
    <t>河南新乡2010</t>
  </si>
  <si>
    <t>河南新乡2011</t>
  </si>
  <si>
    <t>河南新乡2013</t>
  </si>
  <si>
    <t>河南信阳2008</t>
  </si>
  <si>
    <t>河南信阳2009</t>
  </si>
  <si>
    <t>河南信阳2010</t>
  </si>
  <si>
    <t>河南信阳2011</t>
  </si>
  <si>
    <t>河南信阳2012</t>
  </si>
  <si>
    <t>河南信阳2013</t>
  </si>
  <si>
    <t>河南信阳2014</t>
  </si>
  <si>
    <t>河南信阳2015</t>
  </si>
  <si>
    <t>河南许昌2005</t>
  </si>
  <si>
    <t>河南许昌2006</t>
  </si>
  <si>
    <t>河南许昌2007</t>
  </si>
  <si>
    <t>河南许昌2009</t>
  </si>
  <si>
    <t>河南许昌2010</t>
  </si>
  <si>
    <t>河南许昌2011</t>
  </si>
  <si>
    <t>河南许昌2013</t>
  </si>
  <si>
    <t>河南郑州2000</t>
  </si>
  <si>
    <t>河南郑州2001</t>
  </si>
  <si>
    <t>河南郑州2002</t>
  </si>
  <si>
    <t>河南郑州2003</t>
  </si>
  <si>
    <t>河南郑州2004</t>
  </si>
  <si>
    <t>河南郑州2005</t>
  </si>
  <si>
    <t>河南郑州2006</t>
  </si>
  <si>
    <t>河南郑州2007</t>
  </si>
  <si>
    <t>河南郑州2008</t>
  </si>
  <si>
    <t>河南郑州2009</t>
  </si>
  <si>
    <t>河南郑州2010</t>
  </si>
  <si>
    <t>河南郑州2011</t>
  </si>
  <si>
    <t>河南郑州2012</t>
  </si>
  <si>
    <t>河南郑州2013</t>
  </si>
  <si>
    <t>河南郑州2014</t>
  </si>
  <si>
    <t>河南郑州2015</t>
  </si>
  <si>
    <t>河南周口2009</t>
  </si>
  <si>
    <t>河南周口2010</t>
  </si>
  <si>
    <t>河南周口2011</t>
  </si>
  <si>
    <t>河南周口2013</t>
  </si>
  <si>
    <t>河南周口2014</t>
  </si>
  <si>
    <t>河南驻马店2007</t>
  </si>
  <si>
    <t>河南驻马店2008</t>
  </si>
  <si>
    <t>河南驻马店2009</t>
  </si>
  <si>
    <t>河南驻马店2010</t>
  </si>
  <si>
    <t>河南驻马店2011</t>
  </si>
  <si>
    <t>河南驻马店2012</t>
  </si>
  <si>
    <t>河南驻马店2013</t>
  </si>
  <si>
    <t>河南驻马店2014</t>
  </si>
  <si>
    <t>河南驻马店2015</t>
  </si>
  <si>
    <t>河南安阳2001</t>
    <phoneticPr fontId="6" type="noConversion"/>
  </si>
  <si>
    <t>河南安阳2003</t>
    <phoneticPr fontId="6" type="noConversion"/>
  </si>
  <si>
    <t>河南安阳2004</t>
    <phoneticPr fontId="6" type="noConversion"/>
  </si>
  <si>
    <t>河南安阳2007</t>
    <phoneticPr fontId="6" type="noConversion"/>
  </si>
  <si>
    <t>河南安阳2008</t>
    <phoneticPr fontId="6" type="noConversion"/>
  </si>
  <si>
    <t>河南安阳2009</t>
    <phoneticPr fontId="6" type="noConversion"/>
  </si>
  <si>
    <t>河南安阳2011</t>
    <phoneticPr fontId="6" type="noConversion"/>
  </si>
  <si>
    <t>河南安阳2012</t>
    <phoneticPr fontId="6" type="noConversion"/>
  </si>
  <si>
    <t>河南安阳2013</t>
    <phoneticPr fontId="6" type="noConversion"/>
  </si>
  <si>
    <t>河南安阳2014</t>
    <phoneticPr fontId="6" type="noConversion"/>
  </si>
  <si>
    <t>河南安阳2015</t>
    <phoneticPr fontId="6" type="noConversion"/>
  </si>
  <si>
    <t>河南鹤壁2015</t>
    <phoneticPr fontId="6" type="noConversion"/>
  </si>
  <si>
    <t>河南济源2001</t>
    <phoneticPr fontId="6" type="noConversion"/>
  </si>
  <si>
    <t>河南济源2002</t>
    <phoneticPr fontId="6" type="noConversion"/>
  </si>
  <si>
    <t>河南济源2003</t>
    <phoneticPr fontId="6" type="noConversion"/>
  </si>
  <si>
    <t>河南济源2005</t>
    <phoneticPr fontId="6" type="noConversion"/>
  </si>
  <si>
    <t>河南济源2006</t>
    <phoneticPr fontId="6" type="noConversion"/>
  </si>
  <si>
    <t>河南济源2007</t>
    <phoneticPr fontId="6" type="noConversion"/>
  </si>
  <si>
    <t>河南济源2009</t>
    <phoneticPr fontId="6" type="noConversion"/>
  </si>
  <si>
    <t>河南济源2010</t>
    <phoneticPr fontId="6" type="noConversion"/>
  </si>
  <si>
    <t>河南开封2000</t>
    <phoneticPr fontId="6" type="noConversion"/>
  </si>
  <si>
    <t>河南开封2008</t>
    <phoneticPr fontId="6" type="noConversion"/>
  </si>
  <si>
    <t>河南南阳2015</t>
    <phoneticPr fontId="6" type="noConversion"/>
  </si>
  <si>
    <t>河南濮阳2015</t>
    <phoneticPr fontId="6" type="noConversion"/>
  </si>
  <si>
    <t>河南商丘2000</t>
    <phoneticPr fontId="6" type="noConversion"/>
  </si>
  <si>
    <t>河南商丘2004</t>
    <phoneticPr fontId="6" type="noConversion"/>
  </si>
  <si>
    <t>河南商丘2008</t>
    <phoneticPr fontId="6" type="noConversion"/>
  </si>
  <si>
    <t>河南新乡2012</t>
    <phoneticPr fontId="6" type="noConversion"/>
  </si>
  <si>
    <t>河南新乡2014</t>
    <phoneticPr fontId="6" type="noConversion"/>
  </si>
  <si>
    <t>河南新乡2015</t>
    <phoneticPr fontId="6" type="noConversion"/>
  </si>
  <si>
    <t>河南信阳2006</t>
    <phoneticPr fontId="6" type="noConversion"/>
  </si>
  <si>
    <t>河南周口2002</t>
    <phoneticPr fontId="6" type="noConversion"/>
  </si>
  <si>
    <t>河南周口2003</t>
    <phoneticPr fontId="6" type="noConversion"/>
  </si>
  <si>
    <t>河南周口2005</t>
    <phoneticPr fontId="6" type="noConversion"/>
  </si>
  <si>
    <t>河南周口2006</t>
    <phoneticPr fontId="6" type="noConversion"/>
  </si>
  <si>
    <t>河南周口2007</t>
    <phoneticPr fontId="6" type="noConversion"/>
  </si>
  <si>
    <t>河南周口2008</t>
    <phoneticPr fontId="6" type="noConversion"/>
  </si>
  <si>
    <t>河南周口2015</t>
    <phoneticPr fontId="6" type="noConversion"/>
  </si>
  <si>
    <t>Process</t>
    <phoneticPr fontId="6" type="noConversion"/>
  </si>
  <si>
    <t>Crude Oil</t>
    <phoneticPr fontId="6" type="noConversion"/>
  </si>
  <si>
    <t xml:space="preserve">Petroleum and Natural Gas Extraction                     </t>
    <phoneticPr fontId="6" type="noConversion"/>
  </si>
  <si>
    <t>安徽蚌埠2005</t>
  </si>
  <si>
    <t>安徽蚌埠2008</t>
  </si>
  <si>
    <t>安徽蚌埠2009</t>
  </si>
  <si>
    <t>安徽蚌埠2010</t>
  </si>
  <si>
    <t>安徽蚌埠2011</t>
  </si>
  <si>
    <t>安徽蚌埠2012</t>
  </si>
  <si>
    <t>安徽蚌埠2013</t>
  </si>
  <si>
    <t>安徽蚌埠2014</t>
  </si>
  <si>
    <t>安徽蚌埠2015</t>
  </si>
  <si>
    <t>安徽亳州2006</t>
  </si>
  <si>
    <t>安徽亳州2007</t>
  </si>
  <si>
    <t>安徽亳州2008</t>
  </si>
  <si>
    <t>安徽亳州2009</t>
  </si>
  <si>
    <t>安徽亳州2010</t>
  </si>
  <si>
    <t>安徽亳州2011</t>
  </si>
  <si>
    <t>安徽亳州2012</t>
  </si>
  <si>
    <t>安徽亳州2013</t>
  </si>
  <si>
    <t>安徽亳州2014</t>
  </si>
  <si>
    <t>安徽亳州2015</t>
  </si>
  <si>
    <t>安徽阜阳2008</t>
  </si>
  <si>
    <t>安徽阜阳2009</t>
  </si>
  <si>
    <t>安徽阜阳2010</t>
  </si>
  <si>
    <t>安徽阜阳2012</t>
  </si>
  <si>
    <t>安徽阜阳2013</t>
  </si>
  <si>
    <t>安徽阜阳2014</t>
  </si>
  <si>
    <t>安徽阜阳2015</t>
  </si>
  <si>
    <t>安徽淮北2001</t>
  </si>
  <si>
    <t>安徽淮北2003</t>
  </si>
  <si>
    <t>安徽淮北2005</t>
  </si>
  <si>
    <t>安徽淮北2006</t>
  </si>
  <si>
    <t>安徽淮北2007</t>
  </si>
  <si>
    <t>安徽淮北2008</t>
  </si>
  <si>
    <t>安徽淮北2009</t>
  </si>
  <si>
    <t>安徽淮北2010</t>
  </si>
  <si>
    <t>安徽淮北2011</t>
  </si>
  <si>
    <t>安徽淮北2012</t>
  </si>
  <si>
    <t>安徽淮北2013</t>
  </si>
  <si>
    <t>安徽淮北2014</t>
  </si>
  <si>
    <t>安徽宿州2007</t>
  </si>
  <si>
    <t>安徽宿州2008</t>
  </si>
  <si>
    <t>安徽宿州2009</t>
  </si>
  <si>
    <t>安徽宿州2010</t>
  </si>
  <si>
    <t>安徽宿州2011</t>
  </si>
  <si>
    <t>安徽宿州2012</t>
  </si>
  <si>
    <t>安徽宿州2013</t>
  </si>
  <si>
    <t>安徽宿州2014</t>
  </si>
  <si>
    <t>安徽宿州2015</t>
  </si>
  <si>
    <t>河南安阳2001</t>
  </si>
  <si>
    <t>河南安阳2003</t>
  </si>
  <si>
    <t>河南安阳2004</t>
  </si>
  <si>
    <t>河南安阳2007</t>
  </si>
  <si>
    <t>河南安阳2008</t>
  </si>
  <si>
    <t>河南安阳2009</t>
  </si>
  <si>
    <t>河南安阳2011</t>
  </si>
  <si>
    <t>河南安阳2012</t>
  </si>
  <si>
    <t>河南安阳2013</t>
  </si>
  <si>
    <t>河南安阳2014</t>
  </si>
  <si>
    <t>河南安阳2015</t>
  </si>
  <si>
    <t>河南鹤壁2015</t>
  </si>
  <si>
    <t>河南济源2001</t>
  </si>
  <si>
    <t>河南济源2002</t>
  </si>
  <si>
    <t>河南济源2003</t>
  </si>
  <si>
    <t>河南济源2005</t>
  </si>
  <si>
    <t>河南济源2006</t>
  </si>
  <si>
    <t>河南济源2007</t>
  </si>
  <si>
    <t>河南济源2009</t>
  </si>
  <si>
    <t>河南济源2010</t>
  </si>
  <si>
    <t>河南开封2000</t>
  </si>
  <si>
    <t>河南开封2008</t>
  </si>
  <si>
    <t>河南南阳2015</t>
  </si>
  <si>
    <t>河南濮阳2015</t>
  </si>
  <si>
    <t>河南商丘2000</t>
  </si>
  <si>
    <t>河南商丘2004</t>
  </si>
  <si>
    <t>河南商丘2008</t>
  </si>
  <si>
    <t>河南新乡2012</t>
  </si>
  <si>
    <t>河南新乡2014</t>
  </si>
  <si>
    <t>河南新乡2015</t>
  </si>
  <si>
    <t>河南信阳2006</t>
  </si>
  <si>
    <t>河南周口2002</t>
  </si>
  <si>
    <t>河南周口2003</t>
  </si>
  <si>
    <t>河南周口2005</t>
  </si>
  <si>
    <t>河南周口2006</t>
  </si>
  <si>
    <t>河南周口2007</t>
  </si>
  <si>
    <t>河南周口2008</t>
  </si>
  <si>
    <t>河南周口2015</t>
  </si>
  <si>
    <t>河北邯郸2000</t>
  </si>
  <si>
    <t>河北邯郸2001</t>
  </si>
  <si>
    <t>河北邯郸2002</t>
  </si>
  <si>
    <t>河北邯郸2003</t>
  </si>
  <si>
    <t>河北邯郸2004</t>
  </si>
  <si>
    <t>河北邯郸2005</t>
  </si>
  <si>
    <t>河北邯郸2006</t>
  </si>
  <si>
    <t>河北邯郸2007</t>
  </si>
  <si>
    <t>河北邯郸2008</t>
  </si>
  <si>
    <t>河北邯郸2009</t>
  </si>
  <si>
    <t>河北邯郸2010</t>
  </si>
  <si>
    <t>河北邯郸2011</t>
  </si>
  <si>
    <t>河北邯郸2012</t>
  </si>
  <si>
    <t>河北邯郸2013</t>
  </si>
  <si>
    <t>河北邯郸2014</t>
  </si>
  <si>
    <t>河北邯郸2015</t>
  </si>
  <si>
    <t>河北邢台2007</t>
  </si>
  <si>
    <t>河北邢台2008</t>
  </si>
  <si>
    <t>河北邢台2009</t>
  </si>
  <si>
    <t>河北邢台2010</t>
  </si>
  <si>
    <t>河北邢台2011</t>
  </si>
  <si>
    <t>河北邢台2012</t>
  </si>
  <si>
    <t>河北邢台2013</t>
  </si>
  <si>
    <t>河北邢台2014</t>
  </si>
  <si>
    <t>河北邢台2015</t>
  </si>
  <si>
    <t>山东菏泽1998</t>
  </si>
  <si>
    <t>山东菏泽2000</t>
  </si>
  <si>
    <t>山东菏泽2001</t>
  </si>
  <si>
    <t>山东菏泽2002</t>
  </si>
  <si>
    <t>山东菏泽2003</t>
  </si>
  <si>
    <t>山东菏泽2004</t>
  </si>
  <si>
    <t>山东菏泽2005</t>
  </si>
  <si>
    <t>山东菏泽2006</t>
  </si>
  <si>
    <t>山东菏泽2007</t>
  </si>
  <si>
    <t>山东菏泽2008</t>
  </si>
  <si>
    <t>山东菏泽2009</t>
  </si>
  <si>
    <t>山东菏泽2010</t>
  </si>
  <si>
    <t>山东菏泽2011</t>
  </si>
  <si>
    <t>山东菏泽2012</t>
  </si>
  <si>
    <t>山东菏泽2013</t>
  </si>
  <si>
    <t>山东菏泽2014</t>
  </si>
  <si>
    <t>山东聊城2006</t>
  </si>
  <si>
    <t>山东聊城2007</t>
  </si>
  <si>
    <t>山东聊城2008</t>
  </si>
  <si>
    <t>山东聊城2009</t>
  </si>
  <si>
    <t>山东聊城2015</t>
  </si>
  <si>
    <t>山西晋城2002</t>
  </si>
  <si>
    <t>山西晋城2003</t>
  </si>
  <si>
    <t>山西晋城2004</t>
  </si>
  <si>
    <t>山西晋城2006</t>
  </si>
  <si>
    <t>山西晋城2007</t>
  </si>
  <si>
    <t>山西晋城2008</t>
  </si>
  <si>
    <t>山西晋城2009</t>
  </si>
  <si>
    <t>山西晋城2010</t>
  </si>
  <si>
    <t>山西晋城2011</t>
  </si>
  <si>
    <t>山西晋城2013</t>
  </si>
  <si>
    <t>山西晋城2014</t>
  </si>
  <si>
    <t>山西晋城2015</t>
  </si>
  <si>
    <t>山西运城2006</t>
  </si>
  <si>
    <t>山西运城2007</t>
  </si>
  <si>
    <t>山西运城2008</t>
  </si>
  <si>
    <t>山西运城2009</t>
  </si>
  <si>
    <t>山西运城2010</t>
  </si>
  <si>
    <t>山西运城2012</t>
  </si>
  <si>
    <t>山西运城2013</t>
  </si>
  <si>
    <t>山西运城2014</t>
  </si>
  <si>
    <t>山西运城2015</t>
  </si>
  <si>
    <t>山西长治2004</t>
  </si>
  <si>
    <t>山西长治2005</t>
  </si>
  <si>
    <t>山西长治2007</t>
  </si>
  <si>
    <t>山西长治2008</t>
  </si>
  <si>
    <t>山西长治2009</t>
  </si>
  <si>
    <t>山西长治2010</t>
  </si>
  <si>
    <t>山西长治2011</t>
  </si>
  <si>
    <t>山西长治2012</t>
  </si>
  <si>
    <t>山西长治2013</t>
  </si>
  <si>
    <t>山西长治2014</t>
  </si>
  <si>
    <t>山西长治2015</t>
  </si>
  <si>
    <t>Anyang</t>
    <phoneticPr fontId="6" type="noConversion"/>
  </si>
  <si>
    <r>
      <t>H</t>
    </r>
    <r>
      <rPr>
        <sz val="11"/>
        <color theme="1"/>
        <rFont val="Calibri"/>
        <family val="3"/>
        <charset val="134"/>
        <scheme val="minor"/>
      </rPr>
      <t>ebi</t>
    </r>
    <phoneticPr fontId="6" type="noConversion"/>
  </si>
  <si>
    <r>
      <t>Z</t>
    </r>
    <r>
      <rPr>
        <sz val="11"/>
        <color theme="1"/>
        <rFont val="Calibri"/>
        <family val="3"/>
        <charset val="134"/>
        <scheme val="minor"/>
      </rPr>
      <t>houkou</t>
    </r>
    <phoneticPr fontId="6" type="noConversion"/>
  </si>
  <si>
    <r>
      <t>Z</t>
    </r>
    <r>
      <rPr>
        <sz val="11"/>
        <color theme="1"/>
        <rFont val="Calibri"/>
        <family val="3"/>
        <charset val="134"/>
        <scheme val="minor"/>
      </rPr>
      <t>humadian</t>
    </r>
    <phoneticPr fontId="6" type="noConversion"/>
  </si>
  <si>
    <t>Handan</t>
    <phoneticPr fontId="6" type="noConversion"/>
  </si>
  <si>
    <t>Jincheng</t>
    <phoneticPr fontId="6" type="noConversion"/>
  </si>
  <si>
    <t>Yuncheng</t>
    <phoneticPr fontId="6" type="noConversion"/>
  </si>
  <si>
    <r>
      <t>J</t>
    </r>
    <r>
      <rPr>
        <sz val="11"/>
        <color theme="1"/>
        <rFont val="Calibri"/>
        <family val="3"/>
        <charset val="134"/>
        <scheme val="minor"/>
      </rPr>
      <t>iyuan</t>
    </r>
    <phoneticPr fontId="6" type="noConversion"/>
  </si>
  <si>
    <r>
      <t>K</t>
    </r>
    <r>
      <rPr>
        <sz val="11"/>
        <color theme="1"/>
        <rFont val="Calibri"/>
        <family val="3"/>
        <charset val="134"/>
        <scheme val="minor"/>
      </rPr>
      <t>aifeng</t>
    </r>
    <phoneticPr fontId="6" type="noConversion"/>
  </si>
  <si>
    <r>
      <t>S</t>
    </r>
    <r>
      <rPr>
        <sz val="11"/>
        <color theme="1"/>
        <rFont val="Calibri"/>
        <family val="3"/>
        <charset val="134"/>
        <scheme val="minor"/>
      </rPr>
      <t>anmenxia</t>
    </r>
    <phoneticPr fontId="6" type="noConversion"/>
  </si>
  <si>
    <t>Shangqiu</t>
    <phoneticPr fontId="6" type="noConversion"/>
  </si>
  <si>
    <t>Bengbu</t>
    <phoneticPr fontId="6" type="noConversion"/>
  </si>
  <si>
    <t>Huaibei</t>
    <phoneticPr fontId="6" type="noConversion"/>
  </si>
  <si>
    <t>Heze</t>
    <phoneticPr fontId="6" type="noConversion"/>
  </si>
  <si>
    <t>Liaocheng</t>
    <phoneticPr fontId="6" type="noConversion"/>
  </si>
  <si>
    <t>Suzhou</t>
    <phoneticPr fontId="6" type="noConversion"/>
  </si>
  <si>
    <r>
      <t>J</t>
    </r>
    <r>
      <rPr>
        <sz val="11"/>
        <color theme="1"/>
        <rFont val="Calibri"/>
        <family val="3"/>
        <charset val="134"/>
        <scheme val="minor"/>
      </rPr>
      <t>iaozuo</t>
    </r>
    <phoneticPr fontId="6" type="noConversion"/>
  </si>
  <si>
    <r>
      <t>L</t>
    </r>
    <r>
      <rPr>
        <sz val="11"/>
        <color theme="1"/>
        <rFont val="Calibri"/>
        <family val="3"/>
        <charset val="134"/>
        <scheme val="minor"/>
      </rPr>
      <t>uoyang</t>
    </r>
    <phoneticPr fontId="6" type="noConversion"/>
  </si>
  <si>
    <r>
      <t>P</t>
    </r>
    <r>
      <rPr>
        <sz val="11"/>
        <color theme="1"/>
        <rFont val="Calibri"/>
        <family val="3"/>
        <charset val="134"/>
        <scheme val="minor"/>
      </rPr>
      <t>ingdingshan</t>
    </r>
    <phoneticPr fontId="6" type="noConversion"/>
  </si>
  <si>
    <t>Xinyang</t>
    <phoneticPr fontId="6" type="noConversion"/>
  </si>
  <si>
    <t>Xuchang</t>
    <phoneticPr fontId="6" type="noConversion"/>
  </si>
  <si>
    <t>Zhengzhou</t>
    <phoneticPr fontId="6" type="noConversion"/>
  </si>
  <si>
    <t>Bozhou</t>
    <phoneticPr fontId="6" type="noConversion"/>
  </si>
  <si>
    <t>Xingtai</t>
    <phoneticPr fontId="6" type="noConversion"/>
  </si>
  <si>
    <t>Changzhi</t>
    <phoneticPr fontId="6" type="noConversion"/>
  </si>
  <si>
    <r>
      <t>P</t>
    </r>
    <r>
      <rPr>
        <sz val="11"/>
        <color theme="1"/>
        <rFont val="Calibri"/>
        <family val="3"/>
        <charset val="134"/>
        <scheme val="minor"/>
      </rPr>
      <t>uyang</t>
    </r>
    <phoneticPr fontId="6" type="noConversion"/>
  </si>
  <si>
    <r>
      <t>X</t>
    </r>
    <r>
      <rPr>
        <sz val="11"/>
        <color theme="1"/>
        <rFont val="Calibri"/>
        <family val="3"/>
        <charset val="134"/>
        <scheme val="minor"/>
      </rPr>
      <t>inxiang</t>
    </r>
    <phoneticPr fontId="6" type="noConversion"/>
  </si>
  <si>
    <r>
      <t>F</t>
    </r>
    <r>
      <rPr>
        <sz val="11"/>
        <color theme="1"/>
        <rFont val="Calibri"/>
        <family val="3"/>
        <charset val="134"/>
        <scheme val="minor"/>
      </rPr>
      <t>uyang</t>
    </r>
    <phoneticPr fontId="6" type="noConversion"/>
  </si>
  <si>
    <t>Anyang</t>
  </si>
  <si>
    <t>Hebi</t>
  </si>
  <si>
    <t>Zhoukou</t>
  </si>
  <si>
    <t>Zhumadian</t>
  </si>
  <si>
    <t>Handan</t>
  </si>
  <si>
    <t>Jincheng</t>
  </si>
  <si>
    <t>Yuncheng</t>
  </si>
  <si>
    <t>Jiaozuo</t>
  </si>
  <si>
    <t>Luoyang</t>
  </si>
  <si>
    <t>Pingdingshan</t>
  </si>
  <si>
    <t>Xinyang</t>
  </si>
  <si>
    <t>Xuchang</t>
  </si>
  <si>
    <t>Zhengzhou</t>
  </si>
  <si>
    <t>Bozhou</t>
  </si>
  <si>
    <t>Xingtai</t>
  </si>
  <si>
    <t>Changzhi</t>
  </si>
  <si>
    <t>AAGR (average annual growth rate)(%)</t>
    <phoneticPr fontId="6" type="noConversion"/>
  </si>
  <si>
    <t>Jiyuan</t>
  </si>
  <si>
    <t>Kaifeng</t>
  </si>
  <si>
    <t>Sanmenxia</t>
  </si>
  <si>
    <t>Shangqiu</t>
  </si>
  <si>
    <t>Bengbu</t>
  </si>
  <si>
    <t>Huaibei</t>
  </si>
  <si>
    <t>Suzhou</t>
  </si>
  <si>
    <t>Heze</t>
  </si>
  <si>
    <t>Liaocheng</t>
  </si>
  <si>
    <t>Puyang</t>
  </si>
  <si>
    <t>Xinxiang</t>
  </si>
  <si>
    <t>Fuyang</t>
  </si>
  <si>
    <t xml:space="preserve">Smelting and Pressing of Ferrous Metals                  </t>
    <phoneticPr fontId="6" type="noConversion"/>
  </si>
  <si>
    <t>河南开封2015</t>
    <phoneticPr fontId="6" type="noConversion"/>
  </si>
  <si>
    <t>河南商丘2015</t>
    <phoneticPr fontId="6" type="noConversion"/>
  </si>
  <si>
    <t>河南许昌2015</t>
  </si>
  <si>
    <t>安徽淮北2015</t>
    <phoneticPr fontId="6" type="noConversion"/>
  </si>
  <si>
    <t>山东菏泽2015</t>
    <phoneticPr fontId="6" type="noConversion"/>
  </si>
  <si>
    <r>
      <t>N</t>
    </r>
    <r>
      <rPr>
        <sz val="11"/>
        <color theme="1"/>
        <rFont val="Calibri"/>
        <family val="3"/>
        <charset val="134"/>
        <scheme val="minor"/>
      </rPr>
      <t>anyang</t>
    </r>
    <phoneticPr fontId="6" type="noConversion"/>
  </si>
  <si>
    <t>Nanyang</t>
  </si>
  <si>
    <t>Nanyang</t>
    <phoneticPr fontId="6" type="noConversion"/>
  </si>
  <si>
    <r>
      <t>N</t>
    </r>
    <r>
      <rPr>
        <sz val="11"/>
        <color theme="1"/>
        <rFont val="Calibri"/>
        <family val="3"/>
        <charset val="134"/>
        <scheme val="minor"/>
      </rPr>
      <t>anyang</t>
    </r>
    <phoneticPr fontId="6" type="noConversion"/>
  </si>
  <si>
    <t>Hebi</t>
    <phoneticPr fontId="6" type="noConversion"/>
  </si>
  <si>
    <t>Zhoukou</t>
    <phoneticPr fontId="6" type="noConversion"/>
  </si>
  <si>
    <t>Zhumadian</t>
    <phoneticPr fontId="6" type="noConversion"/>
  </si>
  <si>
    <t>Handan</t>
    <phoneticPr fontId="6" type="noConversion"/>
  </si>
  <si>
    <t>Jincheng</t>
    <phoneticPr fontId="6" type="noConversion"/>
  </si>
  <si>
    <t>Yuncheng</t>
    <phoneticPr fontId="6" type="noConversion"/>
  </si>
  <si>
    <t>Jiyuan</t>
    <phoneticPr fontId="6" type="noConversion"/>
  </si>
  <si>
    <t>Kaifeng</t>
    <phoneticPr fontId="6" type="noConversion"/>
  </si>
  <si>
    <t>Sanmenxia</t>
    <phoneticPr fontId="6" type="noConversion"/>
  </si>
  <si>
    <t>Shangqiu</t>
    <phoneticPr fontId="6" type="noConversion"/>
  </si>
  <si>
    <t>Bengbu</t>
    <phoneticPr fontId="6" type="noConversion"/>
  </si>
  <si>
    <t>Huaibei</t>
    <phoneticPr fontId="6" type="noConversion"/>
  </si>
  <si>
    <t>Suzhou</t>
    <phoneticPr fontId="6" type="noConversion"/>
  </si>
  <si>
    <t>Heze</t>
    <phoneticPr fontId="6" type="noConversion"/>
  </si>
  <si>
    <t>Liaocheng</t>
    <phoneticPr fontId="6" type="noConversion"/>
  </si>
  <si>
    <t>Jiaozuo</t>
    <phoneticPr fontId="6" type="noConversion"/>
  </si>
  <si>
    <t>Luoyang</t>
    <phoneticPr fontId="6" type="noConversion"/>
  </si>
  <si>
    <t>Nanyang</t>
    <phoneticPr fontId="6" type="noConversion"/>
  </si>
  <si>
    <t>Pingdingshan</t>
    <phoneticPr fontId="6" type="noConversion"/>
  </si>
  <si>
    <t>Xinyang</t>
    <phoneticPr fontId="6" type="noConversion"/>
  </si>
  <si>
    <t>Xuchang</t>
    <phoneticPr fontId="6" type="noConversion"/>
  </si>
  <si>
    <t>Zhengzhou</t>
    <phoneticPr fontId="6" type="noConversion"/>
  </si>
  <si>
    <t>Bozhou</t>
    <phoneticPr fontId="6" type="noConversion"/>
  </si>
  <si>
    <t>Xingtai</t>
    <phoneticPr fontId="6" type="noConversion"/>
  </si>
  <si>
    <t>Changzhi</t>
    <phoneticPr fontId="6" type="noConversion"/>
  </si>
  <si>
    <t>Puyang</t>
    <phoneticPr fontId="6" type="noConversion"/>
  </si>
  <si>
    <t>Xinxiang</t>
    <phoneticPr fontId="6" type="noConversion"/>
  </si>
  <si>
    <t>Fuyang</t>
    <phoneticPr fontId="6" type="noConversion"/>
  </si>
  <si>
    <t>Other industries</t>
  </si>
  <si>
    <t>Other industries</t>
    <phoneticPr fontId="6" type="noConversion"/>
  </si>
  <si>
    <t>Total</t>
    <phoneticPr fontId="6" type="noConversion"/>
  </si>
  <si>
    <t xml:space="preserve">total </t>
    <phoneticPr fontId="6" type="noConversion"/>
  </si>
  <si>
    <r>
      <t xml:space="preserve">Other </t>
    </r>
    <r>
      <rPr>
        <sz val="11"/>
        <color theme="1"/>
        <rFont val="Calibri"/>
        <family val="3"/>
        <charset val="134"/>
        <scheme val="minor"/>
      </rPr>
      <t>I</t>
    </r>
    <r>
      <rPr>
        <sz val="11"/>
        <color theme="1"/>
        <rFont val="Calibri"/>
        <family val="3"/>
        <charset val="134"/>
        <scheme val="minor"/>
      </rPr>
      <t>ndustries</t>
    </r>
    <phoneticPr fontId="6" type="noConversion"/>
  </si>
  <si>
    <t>河南商丘2011</t>
    <phoneticPr fontId="6" type="noConversion"/>
  </si>
  <si>
    <t>河南商丘2012</t>
    <phoneticPr fontId="6" type="noConversion"/>
  </si>
  <si>
    <t>河南商丘2013</t>
    <phoneticPr fontId="6" type="noConversion"/>
  </si>
  <si>
    <t>河南商丘2014</t>
    <phoneticPr fontId="6" type="noConversion"/>
  </si>
  <si>
    <t>河南商丘2015</t>
    <phoneticPr fontId="6" type="noConversion"/>
  </si>
  <si>
    <t xml:space="preserve">Raw Chemical Materials and Chemical Products             </t>
    <phoneticPr fontId="6" type="noConversion"/>
  </si>
  <si>
    <t xml:space="preserve">Nonmetal Mineral Products                                </t>
    <phoneticPr fontId="6" type="noConversion"/>
  </si>
  <si>
    <t xml:space="preserve">Smelting and Pressing of Ferrous Metals                  </t>
    <phoneticPr fontId="6" type="noConversion"/>
  </si>
  <si>
    <t xml:space="preserve">Smelting and Pressing of Nonferrous Metals               </t>
    <phoneticPr fontId="6" type="noConversion"/>
  </si>
  <si>
    <t xml:space="preserve">Transportation, Storage, Post and Telecommunication Services    </t>
    <phoneticPr fontId="6" type="noConversion"/>
  </si>
  <si>
    <t xml:space="preserve">Production and Supply of Electric Power, Steam and Hot Water   </t>
    <phoneticPr fontId="6" type="noConversion"/>
  </si>
  <si>
    <t xml:space="preserve">Coal Mining and Dressing                                 </t>
    <phoneticPr fontId="6" type="noConversion"/>
  </si>
  <si>
    <t xml:space="preserve">Petroleum Processing and Coking                          </t>
    <phoneticPr fontId="6" type="noConversion"/>
  </si>
  <si>
    <t xml:space="preserve">Production and Supply of Gas                             </t>
    <phoneticPr fontId="6" type="noConversion"/>
  </si>
  <si>
    <t>Jiyuan shi</t>
  </si>
  <si>
    <t>Luohe</t>
  </si>
  <si>
    <t>NA</t>
  </si>
  <si>
    <t>NAME_2</t>
  </si>
  <si>
    <t>Carbon emission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</si>
</sst>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 * #,##0.00_ ;_ * \-#,##0.00_ ;_ * &quot;-&quot;??_ ;_ @_ "/>
    <numFmt numFmtId="165" formatCode="_ * #,##0_ ;_ * \-#,##0_ ;_ * &quot;-&quot;??_ ;_ @_ "/>
    <numFmt numFmtId="166" formatCode="#,##0.00_ "/>
    <numFmt numFmtId="167" formatCode="0.00_);[Red]\(0.00\)"/>
    <numFmt numFmtId="168" formatCode="0.00_ "/>
    <numFmt numFmtId="169" formatCode="0.0000_ "/>
  </numFmts>
  <fonts count="16" x14ac:knownFonts="1">
    <font>
      <sz val="11"/>
      <color theme="1"/>
      <name val="Calibri"/>
      <charset val="134"/>
      <scheme val="minor"/>
    </font>
    <font>
      <sz val="11"/>
      <color theme="1"/>
      <name val="Calibri"/>
      <family val="2"/>
      <charset val="134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name val="Calibri"/>
      <family val="3"/>
      <charset val="134"/>
      <scheme val="minor"/>
    </font>
    <font>
      <sz val="9"/>
      <name val="Calibri"/>
      <family val="2"/>
      <scheme val="minor"/>
    </font>
    <font>
      <sz val="9"/>
      <color theme="1"/>
      <name val="Calibri"/>
      <family val="3"/>
      <charset val="134"/>
      <scheme val="minor"/>
    </font>
    <font>
      <sz val="11"/>
      <color theme="1"/>
      <name val="Calibri"/>
      <family val="3"/>
      <charset val="134"/>
      <scheme val="minor"/>
    </font>
    <font>
      <sz val="9"/>
      <name val="Calibri"/>
      <family val="3"/>
      <charset val="134"/>
      <scheme val="minor"/>
    </font>
    <font>
      <sz val="11"/>
      <name val="Calibri"/>
      <family val="3"/>
      <charset val="134"/>
      <scheme val="minor"/>
    </font>
    <font>
      <sz val="11"/>
      <color rgb="FFFF0000"/>
      <name val="Calibri"/>
      <family val="3"/>
      <charset val="134"/>
      <scheme val="minor"/>
    </font>
    <font>
      <sz val="9"/>
      <color rgb="FFFF0000"/>
      <name val="Calibri"/>
      <family val="2"/>
      <scheme val="minor"/>
    </font>
    <font>
      <sz val="9"/>
      <color rgb="FFFF0000"/>
      <name val="Calibri"/>
      <family val="3"/>
      <charset val="134"/>
      <scheme val="minor"/>
    </font>
    <font>
      <b/>
      <sz val="12"/>
      <color rgb="FF000000"/>
      <name val="Helvetica Neue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164" fontId="4" fillId="0" borderId="0" applyFont="0" applyFill="0" applyBorder="0" applyAlignment="0" applyProtection="0">
      <alignment vertical="center"/>
    </xf>
    <xf numFmtId="0" fontId="1" fillId="0" borderId="0"/>
  </cellStyleXfs>
  <cellXfs count="43">
    <xf numFmtId="0" fontId="0" fillId="0" borderId="0" xfId="0">
      <alignment vertical="center"/>
    </xf>
    <xf numFmtId="165" fontId="3" fillId="0" borderId="0" xfId="1" applyNumberFormat="1" applyFont="1">
      <alignment vertical="center"/>
    </xf>
    <xf numFmtId="0" fontId="1" fillId="0" borderId="0" xfId="2"/>
    <xf numFmtId="165" fontId="2" fillId="0" borderId="0" xfId="1" applyNumberFormat="1" applyFont="1" applyFill="1" applyAlignment="1">
      <alignment vertical="center" wrapText="1"/>
    </xf>
    <xf numFmtId="165" fontId="2" fillId="0" borderId="0" xfId="1" applyNumberFormat="1" applyFont="1" applyFill="1">
      <alignment vertical="center"/>
    </xf>
    <xf numFmtId="164" fontId="2" fillId="0" borderId="0" xfId="1" applyFont="1" applyFill="1">
      <alignment vertical="center"/>
    </xf>
    <xf numFmtId="0" fontId="5" fillId="0" borderId="0" xfId="0" applyFont="1" applyFill="1">
      <alignment vertical="center"/>
    </xf>
    <xf numFmtId="165" fontId="3" fillId="0" borderId="0" xfId="1" applyNumberFormat="1" applyFont="1" applyFill="1">
      <alignment vertical="center"/>
    </xf>
    <xf numFmtId="166" fontId="3" fillId="0" borderId="0" xfId="1" applyNumberFormat="1" applyFont="1">
      <alignment vertical="center"/>
    </xf>
    <xf numFmtId="166" fontId="2" fillId="0" borderId="0" xfId="1" applyNumberFormat="1" applyFont="1" applyFill="1">
      <alignment vertical="center"/>
    </xf>
    <xf numFmtId="167" fontId="3" fillId="0" borderId="0" xfId="1" applyNumberFormat="1" applyFont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0" fillId="2" borderId="0" xfId="0" applyFill="1">
      <alignment vertical="center"/>
    </xf>
    <xf numFmtId="168" fontId="0" fillId="0" borderId="0" xfId="0" applyNumberFormat="1">
      <alignment vertical="center"/>
    </xf>
    <xf numFmtId="168" fontId="8" fillId="0" borderId="0" xfId="0" applyNumberFormat="1" applyFont="1">
      <alignment vertical="center"/>
    </xf>
    <xf numFmtId="168" fontId="8" fillId="2" borderId="0" xfId="0" applyNumberFormat="1" applyFont="1" applyFill="1">
      <alignment vertical="center"/>
    </xf>
    <xf numFmtId="0" fontId="9" fillId="2" borderId="0" xfId="0" applyFont="1" applyFill="1">
      <alignment vertical="center"/>
    </xf>
    <xf numFmtId="165" fontId="3" fillId="2" borderId="0" xfId="1" applyNumberFormat="1" applyFont="1" applyFill="1">
      <alignment vertical="center"/>
    </xf>
    <xf numFmtId="166" fontId="2" fillId="2" borderId="0" xfId="1" applyNumberFormat="1" applyFont="1" applyFill="1">
      <alignment vertical="center"/>
    </xf>
    <xf numFmtId="165" fontId="2" fillId="2" borderId="0" xfId="1" applyNumberFormat="1" applyFont="1" applyFill="1">
      <alignment vertical="center"/>
    </xf>
    <xf numFmtId="168" fontId="8" fillId="0" borderId="0" xfId="0" applyNumberFormat="1" applyFont="1" applyFill="1">
      <alignment vertical="center"/>
    </xf>
    <xf numFmtId="0" fontId="9" fillId="0" borderId="0" xfId="0" applyFont="1" applyFill="1">
      <alignment vertical="center"/>
    </xf>
    <xf numFmtId="0" fontId="0" fillId="0" borderId="0" xfId="0" applyFill="1">
      <alignment vertical="center"/>
    </xf>
    <xf numFmtId="169" fontId="11" fillId="3" borderId="0" xfId="0" applyNumberFormat="1" applyFont="1" applyFill="1">
      <alignment vertical="center"/>
    </xf>
    <xf numFmtId="169" fontId="0" fillId="0" borderId="0" xfId="0" applyNumberFormat="1">
      <alignment vertical="center"/>
    </xf>
    <xf numFmtId="169" fontId="0" fillId="4" borderId="0" xfId="0" applyNumberFormat="1" applyFill="1">
      <alignment vertical="center"/>
    </xf>
    <xf numFmtId="169" fontId="0" fillId="5" borderId="0" xfId="0" applyNumberFormat="1" applyFill="1">
      <alignment vertical="center"/>
    </xf>
    <xf numFmtId="0" fontId="0" fillId="5" borderId="0" xfId="0" applyFill="1">
      <alignment vertical="center"/>
    </xf>
    <xf numFmtId="168" fontId="0" fillId="6" borderId="0" xfId="0" applyNumberFormat="1" applyFill="1">
      <alignment vertical="center"/>
    </xf>
    <xf numFmtId="164" fontId="2" fillId="2" borderId="0" xfId="1" applyFont="1" applyFill="1">
      <alignment vertical="center"/>
    </xf>
    <xf numFmtId="0" fontId="12" fillId="0" borderId="0" xfId="0" applyFont="1">
      <alignment vertical="center"/>
    </xf>
    <xf numFmtId="165" fontId="13" fillId="2" borderId="0" xfId="1" applyNumberFormat="1" applyFont="1" applyFill="1">
      <alignment vertical="center"/>
    </xf>
    <xf numFmtId="164" fontId="14" fillId="2" borderId="0" xfId="1" applyFont="1" applyFill="1">
      <alignment vertical="center"/>
    </xf>
    <xf numFmtId="165" fontId="14" fillId="2" borderId="0" xfId="1" applyNumberFormat="1" applyFont="1" applyFill="1">
      <alignment vertical="center"/>
    </xf>
    <xf numFmtId="168" fontId="0" fillId="7" borderId="0" xfId="0" applyNumberFormat="1" applyFill="1">
      <alignment vertical="center"/>
    </xf>
    <xf numFmtId="0" fontId="12" fillId="5" borderId="0" xfId="0" applyFont="1" applyFill="1">
      <alignment vertical="center"/>
    </xf>
    <xf numFmtId="168" fontId="12" fillId="0" borderId="0" xfId="0" applyNumberFormat="1" applyFont="1">
      <alignment vertical="center"/>
    </xf>
    <xf numFmtId="168" fontId="12" fillId="7" borderId="0" xfId="0" applyNumberFormat="1" applyFont="1" applyFill="1">
      <alignment vertical="center"/>
    </xf>
    <xf numFmtId="168" fontId="12" fillId="0" borderId="0" xfId="0" applyNumberFormat="1" applyFont="1" applyFill="1">
      <alignment vertical="center"/>
    </xf>
    <xf numFmtId="168" fontId="12" fillId="8" borderId="0" xfId="0" applyNumberFormat="1" applyFont="1" applyFill="1">
      <alignment vertical="center"/>
    </xf>
    <xf numFmtId="0" fontId="15" fillId="0" borderId="0" xfId="0" applyFont="1">
      <alignment vertical="center"/>
    </xf>
    <xf numFmtId="0" fontId="4" fillId="0" borderId="0" xfId="0" applyFont="1">
      <alignment vertical="center"/>
    </xf>
  </cellXfs>
  <cellStyles count="3">
    <cellStyle name="Comma" xfId="1" builtinId="3"/>
    <cellStyle name="Normal" xfId="0" builtinId="0"/>
    <cellStyle name="Normal 2" xfId="2" xr:uid="{00000000-0005-0000-0000-000000000000}"/>
  </cellStyles>
  <dxfs count="0"/>
  <tableStyles count="0" defaultTableStyle="TableStyleMedium2" defaultPivotStyle="PivotStyleLight16"/>
  <colors>
    <mruColors>
      <color rgb="FFEC2E14"/>
      <color rgb="FF332B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219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styles" Target="style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sharedStrings" Target="sharedString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calcChain" Target="calcChain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/Relationships>
</file>

<file path=xl/charts/_rels/chart4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invertIfNegative val="0"/>
          <c:val>
            <c:numRef>
              <c:f>Sum!$C$2:$C$12</c:f>
              <c:numCache>
                <c:formatCode>_ * #,##0.00_ ;_ * \-#,##0.00_ ;_ * "-"??_ ;_ @_ </c:formatCode>
                <c:ptCount val="11"/>
                <c:pt idx="0">
                  <c:v>40.604322610103971</c:v>
                </c:pt>
                <c:pt idx="1">
                  <c:v>42.900754792816592</c:v>
                </c:pt>
                <c:pt idx="2">
                  <c:v>48.817332504932793</c:v>
                </c:pt>
                <c:pt idx="3">
                  <c:v>83.47101146712383</c:v>
                </c:pt>
                <c:pt idx="4">
                  <c:v>82.915129991739605</c:v>
                </c:pt>
                <c:pt idx="5">
                  <c:v>89.385969102166399</c:v>
                </c:pt>
                <c:pt idx="6">
                  <c:v>81.850496264668877</c:v>
                </c:pt>
                <c:pt idx="7">
                  <c:v>76.317947776980276</c:v>
                </c:pt>
                <c:pt idx="8">
                  <c:v>92.938028534357315</c:v>
                </c:pt>
                <c:pt idx="9">
                  <c:v>99.920456835669626</c:v>
                </c:pt>
                <c:pt idx="10">
                  <c:v>87.324509432376828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CD-3542-B12E-027BE645B8E5}"/>
            </c:ext>
          </c:extLst>
        </c:ser>
        <c:ser>
          <c:idx val="1"/>
          <c:order val="1"/>
          <c:invertIfNegative val="0"/>
          <c:val>
            <c:numRef>
              <c:f>Sum!$D$2:$D$12</c:f>
              <c:numCache>
                <c:formatCode>_ * #,##0.00_ ;_ * \-#,##0.00_ ;_ * "-"??_ ;_ @_ </c:formatCode>
                <c:ptCount val="11"/>
                <c:pt idx="0">
                  <c:v>0.49895931816495764</c:v>
                </c:pt>
                <c:pt idx="1">
                  <c:v>0.48258311358988915</c:v>
                </c:pt>
                <c:pt idx="2">
                  <c:v>0.6776183035189417</c:v>
                </c:pt>
                <c:pt idx="3">
                  <c:v>0.81525849739530254</c:v>
                </c:pt>
                <c:pt idx="4">
                  <c:v>1.1068526341824443</c:v>
                </c:pt>
                <c:pt idx="5">
                  <c:v>1.1090539188202102</c:v>
                </c:pt>
                <c:pt idx="6">
                  <c:v>1.5837574844159699</c:v>
                </c:pt>
                <c:pt idx="7">
                  <c:v>1.7904944086955639</c:v>
                </c:pt>
                <c:pt idx="8">
                  <c:v>2.0963836805945095</c:v>
                </c:pt>
                <c:pt idx="9">
                  <c:v>1.6613913919242944</c:v>
                </c:pt>
                <c:pt idx="10">
                  <c:v>1.7988642027085597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CD-3542-B12E-027BE645B8E5}"/>
            </c:ext>
          </c:extLst>
        </c:ser>
        <c:ser>
          <c:idx val="2"/>
          <c:order val="2"/>
          <c:invertIfNegative val="0"/>
          <c:val>
            <c:numRef>
              <c:f>Sum!$E$2:$E$12</c:f>
              <c:numCache>
                <c:formatCode>_ * #,##0.00_ ;_ * \-#,##0.00_ ;_ * "-"??_ ;_ @_ </c:formatCode>
                <c:ptCount val="11"/>
                <c:pt idx="0">
                  <c:v>0.44782328129470356</c:v>
                </c:pt>
                <c:pt idx="1">
                  <c:v>0.60293045742349216</c:v>
                </c:pt>
                <c:pt idx="2">
                  <c:v>0.65647402110824471</c:v>
                </c:pt>
                <c:pt idx="3">
                  <c:v>0.6304868325670987</c:v>
                </c:pt>
                <c:pt idx="4">
                  <c:v>0.53292490171443452</c:v>
                </c:pt>
                <c:pt idx="5">
                  <c:v>0.29105150827871196</c:v>
                </c:pt>
                <c:pt idx="6">
                  <c:v>0.46362359703252831</c:v>
                </c:pt>
                <c:pt idx="7">
                  <c:v>0.53823792908443491</c:v>
                </c:pt>
                <c:pt idx="8">
                  <c:v>0.39088011777333842</c:v>
                </c:pt>
                <c:pt idx="9">
                  <c:v>0.6904152537130771</c:v>
                </c:pt>
                <c:pt idx="10">
                  <c:v>0.17455439940767409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CD-3542-B12E-027BE645B8E5}"/>
            </c:ext>
          </c:extLst>
        </c:ser>
        <c:ser>
          <c:idx val="3"/>
          <c:order val="3"/>
          <c:invertIfNegative val="0"/>
          <c:val>
            <c:numRef>
              <c:f>Sum!$F$2:$F$12</c:f>
              <c:numCache>
                <c:formatCode>_ * #,##0.00_ ;_ * \-#,##0.00_ ;_ * "-"??_ ;_ @_ </c:formatCode>
                <c:ptCount val="11"/>
                <c:pt idx="0">
                  <c:v>0.85145800000000016</c:v>
                </c:pt>
                <c:pt idx="1">
                  <c:v>0.77590200000000009</c:v>
                </c:pt>
                <c:pt idx="2">
                  <c:v>0.51145600000000002</c:v>
                </c:pt>
                <c:pt idx="3">
                  <c:v>1.9682338000000001</c:v>
                </c:pt>
                <c:pt idx="4">
                  <c:v>2.8439112758000005</c:v>
                </c:pt>
                <c:pt idx="5">
                  <c:v>3.7882616000000002</c:v>
                </c:pt>
                <c:pt idx="6">
                  <c:v>0.11166566540000002</c:v>
                </c:pt>
                <c:pt idx="7">
                  <c:v>4.297974</c:v>
                </c:pt>
                <c:pt idx="8">
                  <c:v>4.1061780000000008</c:v>
                </c:pt>
                <c:pt idx="9">
                  <c:v>3.8912827872000002</c:v>
                </c:pt>
                <c:pt idx="10">
                  <c:v>3.0832660000000001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CD-3542-B12E-027BE645B8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6"/>
        <c:overlap val="100"/>
        <c:axId val="38546048"/>
        <c:axId val="38560896"/>
      </c:barChart>
      <c:catAx>
        <c:axId val="38546048"/>
        <c:scaling>
          <c:orientation val="minMax"/>
        </c:scaling>
        <c:delete val="1"/>
        <c:axPos val="b"/>
        <c:majorTickMark val="out"/>
        <c:minorTickMark val="none"/>
        <c:tickLblPos val="nextTo"/>
        <c:crossAx val="38560896"/>
        <c:crosses val="autoZero"/>
        <c:auto val="1"/>
        <c:lblAlgn val="ctr"/>
        <c:lblOffset val="100"/>
        <c:noMultiLvlLbl val="0"/>
      </c:catAx>
      <c:valAx>
        <c:axId val="38560896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crossAx val="385460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每年每个城市!$B$1</c:f>
              <c:strCache>
                <c:ptCount val="1"/>
                <c:pt idx="0">
                  <c:v>Anyang</c:v>
                </c:pt>
              </c:strCache>
            </c:strRef>
          </c:tx>
          <c:invertIfNegative val="0"/>
          <c:cat>
            <c:numRef>
              <c:f>每年每个城市!$A$2:$A$17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</c:numCache>
            </c:numRef>
          </c:cat>
          <c:val>
            <c:numRef>
              <c:f>每年每个城市!$B$2:$B$17</c:f>
              <c:numCache>
                <c:formatCode>General</c:formatCode>
                <c:ptCount val="16"/>
                <c:pt idx="1">
                  <c:v>42.402563209563638</c:v>
                </c:pt>
                <c:pt idx="3">
                  <c:v>44.762170363829952</c:v>
                </c:pt>
                <c:pt idx="4">
                  <c:v>50.662880829559981</c:v>
                </c:pt>
                <c:pt idx="7">
                  <c:v>86.88499059708623</c:v>
                </c:pt>
                <c:pt idx="8">
                  <c:v>87.398818803436512</c:v>
                </c:pt>
                <c:pt idx="9">
                  <c:v>94.574336129265333</c:v>
                </c:pt>
                <c:pt idx="11">
                  <c:v>84.009543011517351</c:v>
                </c:pt>
                <c:pt idx="12">
                  <c:v>82.944654114760283</c:v>
                </c:pt>
                <c:pt idx="13">
                  <c:v>99.531470332725149</c:v>
                </c:pt>
                <c:pt idx="14">
                  <c:v>106.16354626850698</c:v>
                </c:pt>
                <c:pt idx="15">
                  <c:v>92.381194034493063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C7-1849-9AED-BDECED840F5D}"/>
            </c:ext>
          </c:extLst>
        </c:ser>
        <c:ser>
          <c:idx val="1"/>
          <c:order val="1"/>
          <c:tx>
            <c:strRef>
              <c:f>每年每个城市!$C$1</c:f>
              <c:strCache>
                <c:ptCount val="1"/>
                <c:pt idx="0">
                  <c:v>Hebi</c:v>
                </c:pt>
              </c:strCache>
            </c:strRef>
          </c:tx>
          <c:invertIfNegative val="0"/>
          <c:cat>
            <c:numRef>
              <c:f>每年每个城市!$A$2:$A$17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</c:numCache>
            </c:numRef>
          </c:cat>
          <c:val>
            <c:numRef>
              <c:f>每年每个城市!$C$2:$C$17</c:f>
              <c:numCache>
                <c:formatCode>General</c:formatCode>
                <c:ptCount val="16"/>
                <c:pt idx="4">
                  <c:v>8.7658811096332681</c:v>
                </c:pt>
                <c:pt idx="6">
                  <c:v>25.532273918603625</c:v>
                </c:pt>
                <c:pt idx="7">
                  <c:v>30.471482779251787</c:v>
                </c:pt>
                <c:pt idx="8">
                  <c:v>39.06288542157111</c:v>
                </c:pt>
                <c:pt idx="9">
                  <c:v>42.12671260420062</c:v>
                </c:pt>
                <c:pt idx="10">
                  <c:v>38.812757459818982</c:v>
                </c:pt>
                <c:pt idx="11">
                  <c:v>41.303893320843081</c:v>
                </c:pt>
                <c:pt idx="12">
                  <c:v>39.219912497948577</c:v>
                </c:pt>
                <c:pt idx="13">
                  <c:v>40.971368766988761</c:v>
                </c:pt>
                <c:pt idx="14">
                  <c:v>27.570416316075963</c:v>
                </c:pt>
                <c:pt idx="15">
                  <c:v>35.765489844980515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C7-1849-9AED-BDECED840F5D}"/>
            </c:ext>
          </c:extLst>
        </c:ser>
        <c:ser>
          <c:idx val="2"/>
          <c:order val="2"/>
          <c:tx>
            <c:strRef>
              <c:f>每年每个城市!$D$1</c:f>
              <c:strCache>
                <c:ptCount val="1"/>
                <c:pt idx="0">
                  <c:v>Zhoukou</c:v>
                </c:pt>
              </c:strCache>
            </c:strRef>
          </c:tx>
          <c:invertIfNegative val="0"/>
          <c:cat>
            <c:numRef>
              <c:f>每年每个城市!$A$2:$A$17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</c:numCache>
            </c:numRef>
          </c:cat>
          <c:val>
            <c:numRef>
              <c:f>每年每个城市!$D$2:$D$17</c:f>
              <c:numCache>
                <c:formatCode>General</c:formatCode>
                <c:ptCount val="16"/>
                <c:pt idx="2">
                  <c:v>14.267513642310359</c:v>
                </c:pt>
                <c:pt idx="3">
                  <c:v>7.829315610613742</c:v>
                </c:pt>
                <c:pt idx="5">
                  <c:v>17.52375806922355</c:v>
                </c:pt>
                <c:pt idx="6">
                  <c:v>13.715780408771698</c:v>
                </c:pt>
                <c:pt idx="7">
                  <c:v>15.483618877565231</c:v>
                </c:pt>
                <c:pt idx="8">
                  <c:v>14.52391281390814</c:v>
                </c:pt>
                <c:pt idx="9">
                  <c:v>16.059025942471372</c:v>
                </c:pt>
                <c:pt idx="10">
                  <c:v>12.956809028813712</c:v>
                </c:pt>
                <c:pt idx="11">
                  <c:v>13.443087753342752</c:v>
                </c:pt>
                <c:pt idx="13">
                  <c:v>7.6129252391058575</c:v>
                </c:pt>
                <c:pt idx="14">
                  <c:v>7.162141282770043</c:v>
                </c:pt>
                <c:pt idx="15">
                  <c:v>7.0792165765728106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9C7-1849-9AED-BDECED840F5D}"/>
            </c:ext>
          </c:extLst>
        </c:ser>
        <c:ser>
          <c:idx val="3"/>
          <c:order val="3"/>
          <c:tx>
            <c:strRef>
              <c:f>每年每个城市!$E$1</c:f>
              <c:strCache>
                <c:ptCount val="1"/>
                <c:pt idx="0">
                  <c:v>Zhumadian</c:v>
                </c:pt>
              </c:strCache>
            </c:strRef>
          </c:tx>
          <c:invertIfNegative val="0"/>
          <c:cat>
            <c:numRef>
              <c:f>每年每个城市!$A$2:$A$17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</c:numCache>
            </c:numRef>
          </c:cat>
          <c:val>
            <c:numRef>
              <c:f>每年每个城市!$E$2:$E$17</c:f>
              <c:numCache>
                <c:formatCode>General</c:formatCode>
                <c:ptCount val="16"/>
                <c:pt idx="7">
                  <c:v>18.467708897804176</c:v>
                </c:pt>
                <c:pt idx="8">
                  <c:v>22.309335565720147</c:v>
                </c:pt>
                <c:pt idx="9">
                  <c:v>21.535549480737615</c:v>
                </c:pt>
                <c:pt idx="10">
                  <c:v>18.051327492679842</c:v>
                </c:pt>
                <c:pt idx="11">
                  <c:v>25.150213466358302</c:v>
                </c:pt>
                <c:pt idx="12">
                  <c:v>18.661764414900109</c:v>
                </c:pt>
                <c:pt idx="13">
                  <c:v>26.973851142155773</c:v>
                </c:pt>
                <c:pt idx="14">
                  <c:v>24.801506261787971</c:v>
                </c:pt>
                <c:pt idx="15">
                  <c:v>26.690865173462822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9C7-1849-9AED-BDECED840F5D}"/>
            </c:ext>
          </c:extLst>
        </c:ser>
        <c:ser>
          <c:idx val="4"/>
          <c:order val="4"/>
          <c:tx>
            <c:strRef>
              <c:f>每年每个城市!$F$1</c:f>
              <c:strCache>
                <c:ptCount val="1"/>
                <c:pt idx="0">
                  <c:v>Handan</c:v>
                </c:pt>
              </c:strCache>
            </c:strRef>
          </c:tx>
          <c:invertIfNegative val="0"/>
          <c:cat>
            <c:numRef>
              <c:f>每年每个城市!$A$2:$A$17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</c:numCache>
            </c:numRef>
          </c:cat>
          <c:val>
            <c:numRef>
              <c:f>每年每个城市!$F$2:$F$17</c:f>
              <c:numCache>
                <c:formatCode>General</c:formatCode>
                <c:ptCount val="16"/>
                <c:pt idx="0">
                  <c:v>106.40959677555276</c:v>
                </c:pt>
                <c:pt idx="1">
                  <c:v>118.59228615913712</c:v>
                </c:pt>
                <c:pt idx="2">
                  <c:v>132.17812004972672</c:v>
                </c:pt>
                <c:pt idx="3">
                  <c:v>141.08963473667058</c:v>
                </c:pt>
                <c:pt idx="4">
                  <c:v>112.10544549642222</c:v>
                </c:pt>
                <c:pt idx="5">
                  <c:v>111.12750601072324</c:v>
                </c:pt>
                <c:pt idx="6">
                  <c:v>123.17561142468847</c:v>
                </c:pt>
                <c:pt idx="7">
                  <c:v>125.45568617225312</c:v>
                </c:pt>
                <c:pt idx="8">
                  <c:v>124.48636008144602</c:v>
                </c:pt>
                <c:pt idx="9">
                  <c:v>123.79298641661799</c:v>
                </c:pt>
                <c:pt idx="10">
                  <c:v>122.53328883035928</c:v>
                </c:pt>
                <c:pt idx="11">
                  <c:v>158.35441813357065</c:v>
                </c:pt>
                <c:pt idx="12">
                  <c:v>160.44065279730333</c:v>
                </c:pt>
                <c:pt idx="13">
                  <c:v>165.72383272347821</c:v>
                </c:pt>
                <c:pt idx="14">
                  <c:v>190.54175872787229</c:v>
                </c:pt>
                <c:pt idx="15">
                  <c:v>185.36119386358016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9C7-1849-9AED-BDECED840F5D}"/>
            </c:ext>
          </c:extLst>
        </c:ser>
        <c:ser>
          <c:idx val="5"/>
          <c:order val="5"/>
          <c:tx>
            <c:strRef>
              <c:f>每年每个城市!$G$1</c:f>
              <c:strCache>
                <c:ptCount val="1"/>
                <c:pt idx="0">
                  <c:v>Jincheng</c:v>
                </c:pt>
              </c:strCache>
            </c:strRef>
          </c:tx>
          <c:invertIfNegative val="0"/>
          <c:cat>
            <c:numRef>
              <c:f>每年每个城市!$A$2:$A$17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</c:numCache>
            </c:numRef>
          </c:cat>
          <c:val>
            <c:numRef>
              <c:f>每年每个城市!$G$2:$G$17</c:f>
              <c:numCache>
                <c:formatCode>General</c:formatCode>
                <c:ptCount val="16"/>
                <c:pt idx="2">
                  <c:v>19.539227803237793</c:v>
                </c:pt>
                <c:pt idx="3">
                  <c:v>27.458057094364673</c:v>
                </c:pt>
                <c:pt idx="4">
                  <c:v>30.31912981054441</c:v>
                </c:pt>
                <c:pt idx="6">
                  <c:v>67.950763292327665</c:v>
                </c:pt>
                <c:pt idx="7">
                  <c:v>73.164786218654726</c:v>
                </c:pt>
                <c:pt idx="8">
                  <c:v>65.468981470068783</c:v>
                </c:pt>
                <c:pt idx="9">
                  <c:v>74.337572619879666</c:v>
                </c:pt>
                <c:pt idx="10">
                  <c:v>49.066645590336933</c:v>
                </c:pt>
                <c:pt idx="11">
                  <c:v>73.903270990345803</c:v>
                </c:pt>
                <c:pt idx="13">
                  <c:v>80.029207477251802</c:v>
                </c:pt>
                <c:pt idx="14">
                  <c:v>137.35666081278725</c:v>
                </c:pt>
                <c:pt idx="15">
                  <c:v>124.32000024704894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9C7-1849-9AED-BDECED840F5D}"/>
            </c:ext>
          </c:extLst>
        </c:ser>
        <c:ser>
          <c:idx val="6"/>
          <c:order val="6"/>
          <c:tx>
            <c:strRef>
              <c:f>每年每个城市!$H$1</c:f>
              <c:strCache>
                <c:ptCount val="1"/>
                <c:pt idx="0">
                  <c:v>Yuncheng</c:v>
                </c:pt>
              </c:strCache>
            </c:strRef>
          </c:tx>
          <c:invertIfNegative val="0"/>
          <c:cat>
            <c:numRef>
              <c:f>每年每个城市!$A$2:$A$17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</c:numCache>
            </c:numRef>
          </c:cat>
          <c:val>
            <c:numRef>
              <c:f>每年每个城市!$H$2:$H$17</c:f>
              <c:numCache>
                <c:formatCode>General</c:formatCode>
                <c:ptCount val="16"/>
                <c:pt idx="6">
                  <c:v>94.863863876852747</c:v>
                </c:pt>
                <c:pt idx="7">
                  <c:v>76.271366213566282</c:v>
                </c:pt>
                <c:pt idx="8">
                  <c:v>90.154821475442418</c:v>
                </c:pt>
                <c:pt idx="9">
                  <c:v>97.463337367850258</c:v>
                </c:pt>
                <c:pt idx="10">
                  <c:v>76.839572708085242</c:v>
                </c:pt>
                <c:pt idx="12">
                  <c:v>85.506768318837999</c:v>
                </c:pt>
                <c:pt idx="13">
                  <c:v>79.298285713678126</c:v>
                </c:pt>
                <c:pt idx="14">
                  <c:v>62.249116141425013</c:v>
                </c:pt>
                <c:pt idx="15">
                  <c:v>88.450584325437163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9C7-1849-9AED-BDECED840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8546048"/>
        <c:axId val="248547584"/>
      </c:barChart>
      <c:catAx>
        <c:axId val="248546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8547584"/>
        <c:crosses val="autoZero"/>
        <c:auto val="1"/>
        <c:lblAlgn val="ctr"/>
        <c:lblOffset val="100"/>
        <c:noMultiLvlLbl val="0"/>
      </c:catAx>
      <c:valAx>
        <c:axId val="248547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854604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每年每个城市!$B$24</c:f>
              <c:strCache>
                <c:ptCount val="1"/>
                <c:pt idx="0">
                  <c:v>Jiyuan</c:v>
                </c:pt>
              </c:strCache>
            </c:strRef>
          </c:tx>
          <c:invertIfNegative val="0"/>
          <c:cat>
            <c:numRef>
              <c:f>每年每个城市!$A$25:$A$40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</c:numCache>
            </c:numRef>
          </c:cat>
          <c:val>
            <c:numRef>
              <c:f>每年每个城市!$B$25:$B$40</c:f>
              <c:numCache>
                <c:formatCode>General</c:formatCode>
                <c:ptCount val="16"/>
                <c:pt idx="1">
                  <c:v>8.1577181259791658</c:v>
                </c:pt>
                <c:pt idx="2">
                  <c:v>8.8418150425365933</c:v>
                </c:pt>
                <c:pt idx="3">
                  <c:v>11.060372748382804</c:v>
                </c:pt>
                <c:pt idx="5">
                  <c:v>15.977319702759232</c:v>
                </c:pt>
                <c:pt idx="6">
                  <c:v>18.835272153428374</c:v>
                </c:pt>
                <c:pt idx="7">
                  <c:v>20.61829833039862</c:v>
                </c:pt>
                <c:pt idx="8">
                  <c:v>21.241539653278842</c:v>
                </c:pt>
                <c:pt idx="9">
                  <c:v>25.21259724648489</c:v>
                </c:pt>
                <c:pt idx="10">
                  <c:v>25.439036131124706</c:v>
                </c:pt>
                <c:pt idx="12">
                  <c:v>28.982751006862419</c:v>
                </c:pt>
                <c:pt idx="13">
                  <c:v>31.568124558142003</c:v>
                </c:pt>
                <c:pt idx="14">
                  <c:v>32.034970476403707</c:v>
                </c:pt>
                <c:pt idx="15">
                  <c:v>34.502633044804831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8F-1A48-A574-DD521692E748}"/>
            </c:ext>
          </c:extLst>
        </c:ser>
        <c:ser>
          <c:idx val="1"/>
          <c:order val="1"/>
          <c:tx>
            <c:strRef>
              <c:f>每年每个城市!$C$24</c:f>
              <c:strCache>
                <c:ptCount val="1"/>
                <c:pt idx="0">
                  <c:v>Kaifeng</c:v>
                </c:pt>
              </c:strCache>
            </c:strRef>
          </c:tx>
          <c:invertIfNegative val="0"/>
          <c:cat>
            <c:numRef>
              <c:f>每年每个城市!$A$25:$A$40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</c:numCache>
            </c:numRef>
          </c:cat>
          <c:val>
            <c:numRef>
              <c:f>每年每个城市!$C$25:$C$40</c:f>
              <c:numCache>
                <c:formatCode>General</c:formatCode>
                <c:ptCount val="16"/>
                <c:pt idx="0">
                  <c:v>7.2414062528215339</c:v>
                </c:pt>
                <c:pt idx="3">
                  <c:v>7.9290863129878701</c:v>
                </c:pt>
                <c:pt idx="6">
                  <c:v>11.055181676541517</c:v>
                </c:pt>
                <c:pt idx="7">
                  <c:v>12.754149094758008</c:v>
                </c:pt>
                <c:pt idx="8">
                  <c:v>10.488914446368867</c:v>
                </c:pt>
                <c:pt idx="9">
                  <c:v>15.659539876532186</c:v>
                </c:pt>
                <c:pt idx="10">
                  <c:v>14.960053385303942</c:v>
                </c:pt>
                <c:pt idx="11">
                  <c:v>18.299302762271076</c:v>
                </c:pt>
                <c:pt idx="12">
                  <c:v>15.241424141404512</c:v>
                </c:pt>
                <c:pt idx="13">
                  <c:v>15.867538338696205</c:v>
                </c:pt>
                <c:pt idx="14">
                  <c:v>16.520795905339455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28F-1A48-A574-DD521692E748}"/>
            </c:ext>
          </c:extLst>
        </c:ser>
        <c:ser>
          <c:idx val="2"/>
          <c:order val="2"/>
          <c:tx>
            <c:strRef>
              <c:f>每年每个城市!$D$24</c:f>
              <c:strCache>
                <c:ptCount val="1"/>
                <c:pt idx="0">
                  <c:v>Sanmenxia</c:v>
                </c:pt>
              </c:strCache>
            </c:strRef>
          </c:tx>
          <c:invertIfNegative val="0"/>
          <c:cat>
            <c:numRef>
              <c:f>每年每个城市!$A$25:$A$40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</c:numCache>
            </c:numRef>
          </c:cat>
          <c:val>
            <c:numRef>
              <c:f>每年每个城市!$D$25:$D$40</c:f>
              <c:numCache>
                <c:formatCode>General</c:formatCode>
                <c:ptCount val="16"/>
                <c:pt idx="0">
                  <c:v>10.293139409629845</c:v>
                </c:pt>
                <c:pt idx="1">
                  <c:v>11.025364176522713</c:v>
                </c:pt>
                <c:pt idx="2">
                  <c:v>10.970601855139428</c:v>
                </c:pt>
                <c:pt idx="3">
                  <c:v>12.511780184995523</c:v>
                </c:pt>
                <c:pt idx="4">
                  <c:v>14.684107830150323</c:v>
                </c:pt>
                <c:pt idx="5">
                  <c:v>15.516104100439081</c:v>
                </c:pt>
                <c:pt idx="6">
                  <c:v>20.871393818819008</c:v>
                </c:pt>
                <c:pt idx="7">
                  <c:v>25.783183642215224</c:v>
                </c:pt>
                <c:pt idx="8">
                  <c:v>26.208175660281253</c:v>
                </c:pt>
                <c:pt idx="9">
                  <c:v>24.879199132097792</c:v>
                </c:pt>
                <c:pt idx="10">
                  <c:v>23.962754042829875</c:v>
                </c:pt>
                <c:pt idx="11">
                  <c:v>27.191393191290999</c:v>
                </c:pt>
                <c:pt idx="12">
                  <c:v>25.783370266482009</c:v>
                </c:pt>
                <c:pt idx="13">
                  <c:v>28.737958585370762</c:v>
                </c:pt>
                <c:pt idx="14">
                  <c:v>26.547760058732138</c:v>
                </c:pt>
                <c:pt idx="15">
                  <c:v>26.651891381210721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28F-1A48-A574-DD521692E748}"/>
            </c:ext>
          </c:extLst>
        </c:ser>
        <c:ser>
          <c:idx val="3"/>
          <c:order val="3"/>
          <c:tx>
            <c:strRef>
              <c:f>每年每个城市!$E$24</c:f>
              <c:strCache>
                <c:ptCount val="1"/>
                <c:pt idx="0">
                  <c:v>Shangqiu</c:v>
                </c:pt>
              </c:strCache>
            </c:strRef>
          </c:tx>
          <c:invertIfNegative val="0"/>
          <c:cat>
            <c:numRef>
              <c:f>每年每个城市!$A$25:$A$40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</c:numCache>
            </c:numRef>
          </c:cat>
          <c:val>
            <c:numRef>
              <c:f>每年每个城市!$E$25:$E$40</c:f>
              <c:numCache>
                <c:formatCode>General</c:formatCode>
                <c:ptCount val="16"/>
                <c:pt idx="0">
                  <c:v>8.8176609098843848</c:v>
                </c:pt>
                <c:pt idx="4">
                  <c:v>47.971735479168828</c:v>
                </c:pt>
                <c:pt idx="6">
                  <c:v>55.25094219151525</c:v>
                </c:pt>
                <c:pt idx="7">
                  <c:v>43.051252267879988</c:v>
                </c:pt>
                <c:pt idx="8">
                  <c:v>65.865381650229054</c:v>
                </c:pt>
                <c:pt idx="10">
                  <c:v>69.790000000000006</c:v>
                </c:pt>
                <c:pt idx="11">
                  <c:v>73.628450000000001</c:v>
                </c:pt>
                <c:pt idx="12">
                  <c:v>77.678014750000003</c:v>
                </c:pt>
                <c:pt idx="13">
                  <c:v>81.950305561250005</c:v>
                </c:pt>
                <c:pt idx="14">
                  <c:v>86.457572367118743</c:v>
                </c:pt>
                <c:pt idx="15">
                  <c:v>91.212738847310263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28F-1A48-A574-DD521692E748}"/>
            </c:ext>
          </c:extLst>
        </c:ser>
        <c:ser>
          <c:idx val="4"/>
          <c:order val="4"/>
          <c:tx>
            <c:strRef>
              <c:f>每年每个城市!$F$24</c:f>
              <c:strCache>
                <c:ptCount val="1"/>
                <c:pt idx="0">
                  <c:v>Bengbu</c:v>
                </c:pt>
              </c:strCache>
            </c:strRef>
          </c:tx>
          <c:invertIfNegative val="0"/>
          <c:cat>
            <c:numRef>
              <c:f>每年每个城市!$A$25:$A$40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</c:numCache>
            </c:numRef>
          </c:cat>
          <c:val>
            <c:numRef>
              <c:f>每年每个城市!$F$25:$F$40</c:f>
              <c:numCache>
                <c:formatCode>General</c:formatCode>
                <c:ptCount val="16"/>
                <c:pt idx="5">
                  <c:v>3.8525019271839689</c:v>
                </c:pt>
                <c:pt idx="8">
                  <c:v>6.8060525816049697</c:v>
                </c:pt>
                <c:pt idx="9">
                  <c:v>11.897101705373313</c:v>
                </c:pt>
                <c:pt idx="10">
                  <c:v>11.871592239419225</c:v>
                </c:pt>
                <c:pt idx="11">
                  <c:v>13.486862686796835</c:v>
                </c:pt>
                <c:pt idx="12">
                  <c:v>12.663411489384062</c:v>
                </c:pt>
                <c:pt idx="13">
                  <c:v>13.183771764810176</c:v>
                </c:pt>
                <c:pt idx="14">
                  <c:v>13.486092446246873</c:v>
                </c:pt>
                <c:pt idx="15">
                  <c:v>13.930056779022674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28F-1A48-A574-DD521692E748}"/>
            </c:ext>
          </c:extLst>
        </c:ser>
        <c:ser>
          <c:idx val="5"/>
          <c:order val="5"/>
          <c:tx>
            <c:strRef>
              <c:f>每年每个城市!$G$24</c:f>
              <c:strCache>
                <c:ptCount val="1"/>
                <c:pt idx="0">
                  <c:v>Huaibei</c:v>
                </c:pt>
              </c:strCache>
            </c:strRef>
          </c:tx>
          <c:invertIfNegative val="0"/>
          <c:cat>
            <c:numRef>
              <c:f>每年每个城市!$A$25:$A$40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</c:numCache>
            </c:numRef>
          </c:cat>
          <c:val>
            <c:numRef>
              <c:f>每年每个城市!$G$25:$G$40</c:f>
              <c:numCache>
                <c:formatCode>General</c:formatCode>
                <c:ptCount val="16"/>
                <c:pt idx="1">
                  <c:v>15.434081002112627</c:v>
                </c:pt>
                <c:pt idx="3">
                  <c:v>17.537086110130687</c:v>
                </c:pt>
                <c:pt idx="5">
                  <c:v>22.362736231450874</c:v>
                </c:pt>
                <c:pt idx="6">
                  <c:v>25.972630148520501</c:v>
                </c:pt>
                <c:pt idx="7">
                  <c:v>27.77569738463475</c:v>
                </c:pt>
                <c:pt idx="8">
                  <c:v>31.700779943771483</c:v>
                </c:pt>
                <c:pt idx="9">
                  <c:v>46.947431642056571</c:v>
                </c:pt>
                <c:pt idx="10">
                  <c:v>55.053247970093842</c:v>
                </c:pt>
                <c:pt idx="11">
                  <c:v>66.024182592149003</c:v>
                </c:pt>
                <c:pt idx="12">
                  <c:v>71.626621613442097</c:v>
                </c:pt>
                <c:pt idx="13">
                  <c:v>71.947039151956034</c:v>
                </c:pt>
                <c:pt idx="14">
                  <c:v>70.027257717740952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28F-1A48-A574-DD521692E748}"/>
            </c:ext>
          </c:extLst>
        </c:ser>
        <c:ser>
          <c:idx val="6"/>
          <c:order val="6"/>
          <c:tx>
            <c:strRef>
              <c:f>每年每个城市!$H$24</c:f>
              <c:strCache>
                <c:ptCount val="1"/>
                <c:pt idx="0">
                  <c:v>Suzhou</c:v>
                </c:pt>
              </c:strCache>
            </c:strRef>
          </c:tx>
          <c:invertIfNegative val="0"/>
          <c:cat>
            <c:numRef>
              <c:f>每年每个城市!$A$25:$A$40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</c:numCache>
            </c:numRef>
          </c:cat>
          <c:val>
            <c:numRef>
              <c:f>每年每个城市!$H$25:$H$40</c:f>
              <c:numCache>
                <c:formatCode>General</c:formatCode>
                <c:ptCount val="16"/>
                <c:pt idx="7">
                  <c:v>13.802452197926534</c:v>
                </c:pt>
                <c:pt idx="8">
                  <c:v>17.063563382681128</c:v>
                </c:pt>
                <c:pt idx="9">
                  <c:v>16.176419753212173</c:v>
                </c:pt>
                <c:pt idx="10">
                  <c:v>21.065765107320324</c:v>
                </c:pt>
                <c:pt idx="11">
                  <c:v>23.123747858494518</c:v>
                </c:pt>
                <c:pt idx="12">
                  <c:v>27.963214562481134</c:v>
                </c:pt>
                <c:pt idx="13">
                  <c:v>31.092291210934654</c:v>
                </c:pt>
                <c:pt idx="14">
                  <c:v>36.009139754370658</c:v>
                </c:pt>
                <c:pt idx="15">
                  <c:v>33.099048768024602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28F-1A48-A574-DD521692E748}"/>
            </c:ext>
          </c:extLst>
        </c:ser>
        <c:ser>
          <c:idx val="7"/>
          <c:order val="7"/>
          <c:tx>
            <c:strRef>
              <c:f>每年每个城市!$I$24</c:f>
              <c:strCache>
                <c:ptCount val="1"/>
                <c:pt idx="0">
                  <c:v>Heze</c:v>
                </c:pt>
              </c:strCache>
            </c:strRef>
          </c:tx>
          <c:invertIfNegative val="0"/>
          <c:cat>
            <c:numRef>
              <c:f>每年每个城市!$A$25:$A$40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</c:numCache>
            </c:numRef>
          </c:cat>
          <c:val>
            <c:numRef>
              <c:f>每年每个城市!$I$25:$I$40</c:f>
              <c:numCache>
                <c:formatCode>General</c:formatCode>
                <c:ptCount val="16"/>
                <c:pt idx="2">
                  <c:v>14.116319333550045</c:v>
                </c:pt>
                <c:pt idx="3">
                  <c:v>12.730705822805755</c:v>
                </c:pt>
                <c:pt idx="4">
                  <c:v>13.533392272860446</c:v>
                </c:pt>
                <c:pt idx="5">
                  <c:v>25.143783520377909</c:v>
                </c:pt>
                <c:pt idx="6">
                  <c:v>31.433807301864398</c:v>
                </c:pt>
                <c:pt idx="7">
                  <c:v>34.286816570423035</c:v>
                </c:pt>
                <c:pt idx="8">
                  <c:v>35.966330146351915</c:v>
                </c:pt>
                <c:pt idx="9">
                  <c:v>38.383599981105412</c:v>
                </c:pt>
                <c:pt idx="10">
                  <c:v>44.182825372387001</c:v>
                </c:pt>
                <c:pt idx="11">
                  <c:v>53.465625566720568</c:v>
                </c:pt>
                <c:pt idx="12">
                  <c:v>54.531724351133221</c:v>
                </c:pt>
                <c:pt idx="13">
                  <c:v>72.206031198202197</c:v>
                </c:pt>
                <c:pt idx="14">
                  <c:v>97.289669728193005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28F-1A48-A574-DD521692E748}"/>
            </c:ext>
          </c:extLst>
        </c:ser>
        <c:ser>
          <c:idx val="8"/>
          <c:order val="8"/>
          <c:tx>
            <c:strRef>
              <c:f>每年每个城市!$J$24</c:f>
              <c:strCache>
                <c:ptCount val="1"/>
                <c:pt idx="0">
                  <c:v>Liaocheng</c:v>
                </c:pt>
              </c:strCache>
            </c:strRef>
          </c:tx>
          <c:invertIfNegative val="0"/>
          <c:cat>
            <c:numRef>
              <c:f>每年每个城市!$A$25:$A$40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</c:numCache>
            </c:numRef>
          </c:cat>
          <c:val>
            <c:numRef>
              <c:f>每年每个城市!$J$25:$J$40</c:f>
              <c:numCache>
                <c:formatCode>General</c:formatCode>
                <c:ptCount val="16"/>
                <c:pt idx="6">
                  <c:v>25.616070533751717</c:v>
                </c:pt>
                <c:pt idx="7">
                  <c:v>29.986185404626433</c:v>
                </c:pt>
                <c:pt idx="8">
                  <c:v>38.499210522523533</c:v>
                </c:pt>
                <c:pt idx="9">
                  <c:v>36.558154954378494</c:v>
                </c:pt>
                <c:pt idx="15">
                  <c:v>80.740854222139404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28F-1A48-A574-DD521692E7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8586624"/>
        <c:axId val="248588160"/>
      </c:barChart>
      <c:catAx>
        <c:axId val="248586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8588160"/>
        <c:crosses val="autoZero"/>
        <c:auto val="1"/>
        <c:lblAlgn val="ctr"/>
        <c:lblOffset val="100"/>
        <c:noMultiLvlLbl val="0"/>
      </c:catAx>
      <c:valAx>
        <c:axId val="248588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85866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每年每个城市!$B$66</c:f>
              <c:strCache>
                <c:ptCount val="1"/>
                <c:pt idx="0">
                  <c:v>Puyang</c:v>
                </c:pt>
              </c:strCache>
            </c:strRef>
          </c:tx>
          <c:invertIfNegative val="0"/>
          <c:cat>
            <c:numRef>
              <c:f>每年每个城市!$A$67:$A$82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</c:numCache>
            </c:numRef>
          </c:cat>
          <c:val>
            <c:numRef>
              <c:f>每年每个城市!$B$67:$B$82</c:f>
              <c:numCache>
                <c:formatCode>General</c:formatCode>
                <c:ptCount val="16"/>
                <c:pt idx="4">
                  <c:v>17.154039159691045</c:v>
                </c:pt>
                <c:pt idx="9">
                  <c:v>16.595463137979781</c:v>
                </c:pt>
                <c:pt idx="10">
                  <c:v>17.684086411251769</c:v>
                </c:pt>
                <c:pt idx="11">
                  <c:v>18.831601809111969</c:v>
                </c:pt>
                <c:pt idx="12">
                  <c:v>18.378344137303444</c:v>
                </c:pt>
                <c:pt idx="13">
                  <c:v>17.463996738560759</c:v>
                </c:pt>
                <c:pt idx="14">
                  <c:v>15.288791462108563</c:v>
                </c:pt>
                <c:pt idx="15">
                  <c:v>18.397777313160617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45-0145-805B-452F49759667}"/>
            </c:ext>
          </c:extLst>
        </c:ser>
        <c:ser>
          <c:idx val="1"/>
          <c:order val="1"/>
          <c:tx>
            <c:strRef>
              <c:f>每年每个城市!$C$66</c:f>
              <c:strCache>
                <c:ptCount val="1"/>
                <c:pt idx="0">
                  <c:v>Xinxiang</c:v>
                </c:pt>
              </c:strCache>
            </c:strRef>
          </c:tx>
          <c:invertIfNegative val="0"/>
          <c:cat>
            <c:numRef>
              <c:f>每年每个城市!$A$67:$A$82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</c:numCache>
            </c:numRef>
          </c:cat>
          <c:val>
            <c:numRef>
              <c:f>每年每个城市!$C$67:$C$82</c:f>
              <c:numCache>
                <c:formatCode>General</c:formatCode>
                <c:ptCount val="16"/>
                <c:pt idx="7">
                  <c:v>29.819442917146581</c:v>
                </c:pt>
                <c:pt idx="8">
                  <c:v>30.070193988061899</c:v>
                </c:pt>
                <c:pt idx="9">
                  <c:v>28.514706310937459</c:v>
                </c:pt>
                <c:pt idx="10">
                  <c:v>29.819442917146581</c:v>
                </c:pt>
                <c:pt idx="11">
                  <c:v>32.16912526110584</c:v>
                </c:pt>
                <c:pt idx="12">
                  <c:v>31.386671512419817</c:v>
                </c:pt>
                <c:pt idx="13">
                  <c:v>32.249344685610858</c:v>
                </c:pt>
                <c:pt idx="14">
                  <c:v>33.305892449640268</c:v>
                </c:pt>
                <c:pt idx="15">
                  <c:v>38.962900045219058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45-0145-805B-452F49759667}"/>
            </c:ext>
          </c:extLst>
        </c:ser>
        <c:ser>
          <c:idx val="2"/>
          <c:order val="2"/>
          <c:tx>
            <c:strRef>
              <c:f>每年每个城市!$D$66</c:f>
              <c:strCache>
                <c:ptCount val="1"/>
                <c:pt idx="0">
                  <c:v>Fuyang</c:v>
                </c:pt>
              </c:strCache>
            </c:strRef>
          </c:tx>
          <c:invertIfNegative val="0"/>
          <c:cat>
            <c:numRef>
              <c:f>每年每个城市!$A$67:$A$82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</c:numCache>
            </c:numRef>
          </c:cat>
          <c:val>
            <c:numRef>
              <c:f>每年每个城市!$D$67:$D$82</c:f>
              <c:numCache>
                <c:formatCode>General</c:formatCode>
                <c:ptCount val="16"/>
                <c:pt idx="8">
                  <c:v>13.793514509159248</c:v>
                </c:pt>
                <c:pt idx="9">
                  <c:v>10.432654648618882</c:v>
                </c:pt>
                <c:pt idx="10">
                  <c:v>10.581656987809952</c:v>
                </c:pt>
                <c:pt idx="12">
                  <c:v>12.522317131820126</c:v>
                </c:pt>
                <c:pt idx="13">
                  <c:v>12.444094482086973</c:v>
                </c:pt>
                <c:pt idx="14">
                  <c:v>11.83301349610616</c:v>
                </c:pt>
                <c:pt idx="15">
                  <c:v>11.634292758173894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445-0145-805B-452F497596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8613888"/>
        <c:axId val="248636160"/>
      </c:barChart>
      <c:catAx>
        <c:axId val="248613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8636160"/>
        <c:crosses val="autoZero"/>
        <c:auto val="1"/>
        <c:lblAlgn val="ctr"/>
        <c:lblOffset val="100"/>
        <c:noMultiLvlLbl val="0"/>
      </c:catAx>
      <c:valAx>
        <c:axId val="248636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86138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每年每个城市!$B$45</c:f>
              <c:strCache>
                <c:ptCount val="1"/>
                <c:pt idx="0">
                  <c:v>Jiaozuo</c:v>
                </c:pt>
              </c:strCache>
            </c:strRef>
          </c:tx>
          <c:invertIfNegative val="0"/>
          <c:cat>
            <c:numRef>
              <c:f>每年每个城市!$A$46:$A$61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</c:numCache>
            </c:numRef>
          </c:cat>
          <c:val>
            <c:numRef>
              <c:f>每年每个城市!$B$46:$B$61</c:f>
              <c:numCache>
                <c:formatCode>General</c:formatCode>
                <c:ptCount val="16"/>
                <c:pt idx="4">
                  <c:v>39.845905924838</c:v>
                </c:pt>
                <c:pt idx="5">
                  <c:v>44.446375917822934</c:v>
                </c:pt>
                <c:pt idx="6">
                  <c:v>44.521384682579033</c:v>
                </c:pt>
                <c:pt idx="7">
                  <c:v>46.99884141301817</c:v>
                </c:pt>
                <c:pt idx="8">
                  <c:v>49.450809850986793</c:v>
                </c:pt>
                <c:pt idx="9">
                  <c:v>45.78265347256967</c:v>
                </c:pt>
                <c:pt idx="10">
                  <c:v>43.206565625989604</c:v>
                </c:pt>
                <c:pt idx="11">
                  <c:v>33.708950350336139</c:v>
                </c:pt>
                <c:pt idx="12">
                  <c:v>23.076235567615374</c:v>
                </c:pt>
                <c:pt idx="13">
                  <c:v>23.825334627237069</c:v>
                </c:pt>
                <c:pt idx="14">
                  <c:v>25.747899935877459</c:v>
                </c:pt>
                <c:pt idx="15">
                  <c:v>28.465133295065979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1A-3341-B43A-50259F6ABAAE}"/>
            </c:ext>
          </c:extLst>
        </c:ser>
        <c:ser>
          <c:idx val="1"/>
          <c:order val="1"/>
          <c:tx>
            <c:strRef>
              <c:f>每年每个城市!$C$45</c:f>
              <c:strCache>
                <c:ptCount val="1"/>
                <c:pt idx="0">
                  <c:v>Luoyang</c:v>
                </c:pt>
              </c:strCache>
            </c:strRef>
          </c:tx>
          <c:invertIfNegative val="0"/>
          <c:cat>
            <c:numRef>
              <c:f>每年每个城市!$A$46:$A$61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</c:numCache>
            </c:numRef>
          </c:cat>
          <c:val>
            <c:numRef>
              <c:f>每年每个城市!$C$46:$C$61</c:f>
              <c:numCache>
                <c:formatCode>General</c:formatCode>
                <c:ptCount val="16"/>
                <c:pt idx="0">
                  <c:v>64.717776795521488</c:v>
                </c:pt>
                <c:pt idx="1">
                  <c:v>70.495335733109769</c:v>
                </c:pt>
                <c:pt idx="2">
                  <c:v>72.374219312235027</c:v>
                </c:pt>
                <c:pt idx="3">
                  <c:v>82.393364634873848</c:v>
                </c:pt>
                <c:pt idx="4">
                  <c:v>96.042643402380648</c:v>
                </c:pt>
                <c:pt idx="5">
                  <c:v>96.564455130411531</c:v>
                </c:pt>
                <c:pt idx="6">
                  <c:v>111.65372722185536</c:v>
                </c:pt>
                <c:pt idx="7">
                  <c:v>119.78889413385652</c:v>
                </c:pt>
                <c:pt idx="8">
                  <c:v>116.32739556366452</c:v>
                </c:pt>
                <c:pt idx="9">
                  <c:v>117.46500680678076</c:v>
                </c:pt>
                <c:pt idx="10">
                  <c:v>120.64465665111589</c:v>
                </c:pt>
                <c:pt idx="11">
                  <c:v>130.90891773771392</c:v>
                </c:pt>
                <c:pt idx="12">
                  <c:v>128.02330000416899</c:v>
                </c:pt>
                <c:pt idx="13">
                  <c:v>124.38349031095865</c:v>
                </c:pt>
                <c:pt idx="14">
                  <c:v>119.96125104044677</c:v>
                </c:pt>
                <c:pt idx="15">
                  <c:v>104.22697418404353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1A-3341-B43A-50259F6ABAAE}"/>
            </c:ext>
          </c:extLst>
        </c:ser>
        <c:ser>
          <c:idx val="2"/>
          <c:order val="2"/>
          <c:tx>
            <c:strRef>
              <c:f>每年每个城市!$D$45</c:f>
              <c:strCache>
                <c:ptCount val="1"/>
                <c:pt idx="0">
                  <c:v>Nanyang</c:v>
                </c:pt>
              </c:strCache>
            </c:strRef>
          </c:tx>
          <c:invertIfNegative val="0"/>
          <c:cat>
            <c:numRef>
              <c:f>每年每个城市!$A$46:$A$61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</c:numCache>
            </c:numRef>
          </c:cat>
          <c:val>
            <c:numRef>
              <c:f>每年每个城市!$D$46:$D$61</c:f>
              <c:numCache>
                <c:formatCode>General</c:formatCode>
                <c:ptCount val="16"/>
                <c:pt idx="0">
                  <c:v>24.258835125668863</c:v>
                </c:pt>
                <c:pt idx="1">
                  <c:v>25.124715735742928</c:v>
                </c:pt>
                <c:pt idx="2">
                  <c:v>26.216523526135706</c:v>
                </c:pt>
                <c:pt idx="3">
                  <c:v>37.604922347649946</c:v>
                </c:pt>
                <c:pt idx="4">
                  <c:v>31.950820504734512</c:v>
                </c:pt>
                <c:pt idx="5">
                  <c:v>33.506315695202858</c:v>
                </c:pt>
                <c:pt idx="6">
                  <c:v>35.167478143940293</c:v>
                </c:pt>
                <c:pt idx="10">
                  <c:v>41.220131145331287</c:v>
                </c:pt>
                <c:pt idx="11">
                  <c:v>41.586251152124021</c:v>
                </c:pt>
                <c:pt idx="12">
                  <c:v>41.48466703018935</c:v>
                </c:pt>
                <c:pt idx="13">
                  <c:v>38.293457550181316</c:v>
                </c:pt>
                <c:pt idx="14">
                  <c:v>37.17193345731301</c:v>
                </c:pt>
                <c:pt idx="15">
                  <c:v>30.978885739328689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91A-3341-B43A-50259F6ABAAE}"/>
            </c:ext>
          </c:extLst>
        </c:ser>
        <c:ser>
          <c:idx val="3"/>
          <c:order val="3"/>
          <c:tx>
            <c:strRef>
              <c:f>每年每个城市!$E$45</c:f>
              <c:strCache>
                <c:ptCount val="1"/>
                <c:pt idx="0">
                  <c:v>Pingdingshan</c:v>
                </c:pt>
              </c:strCache>
            </c:strRef>
          </c:tx>
          <c:invertIfNegative val="0"/>
          <c:cat>
            <c:numRef>
              <c:f>每年每个城市!$A$46:$A$61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</c:numCache>
            </c:numRef>
          </c:cat>
          <c:val>
            <c:numRef>
              <c:f>每年每个城市!$E$46:$E$61</c:f>
              <c:numCache>
                <c:formatCode>General</c:formatCode>
                <c:ptCount val="16"/>
                <c:pt idx="0">
                  <c:v>64.062162744937112</c:v>
                </c:pt>
                <c:pt idx="1">
                  <c:v>58.148442394806366</c:v>
                </c:pt>
                <c:pt idx="2">
                  <c:v>58.78646441654012</c:v>
                </c:pt>
                <c:pt idx="3">
                  <c:v>46.461089812416894</c:v>
                </c:pt>
                <c:pt idx="4">
                  <c:v>78.079421259661132</c:v>
                </c:pt>
                <c:pt idx="5">
                  <c:v>72.422681068157956</c:v>
                </c:pt>
                <c:pt idx="6">
                  <c:v>81.676488598251566</c:v>
                </c:pt>
                <c:pt idx="7">
                  <c:v>138.62021970752727</c:v>
                </c:pt>
                <c:pt idx="8">
                  <c:v>141.88390281547061</c:v>
                </c:pt>
                <c:pt idx="9">
                  <c:v>160.58513094682823</c:v>
                </c:pt>
                <c:pt idx="10">
                  <c:v>170.706149817718</c:v>
                </c:pt>
                <c:pt idx="11">
                  <c:v>204.02833842295135</c:v>
                </c:pt>
                <c:pt idx="12">
                  <c:v>201.72515451063003</c:v>
                </c:pt>
                <c:pt idx="13">
                  <c:v>199.19822665956198</c:v>
                </c:pt>
                <c:pt idx="14">
                  <c:v>148.17966460963299</c:v>
                </c:pt>
                <c:pt idx="15">
                  <c:v>132.31825885207573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91A-3341-B43A-50259F6ABAAE}"/>
            </c:ext>
          </c:extLst>
        </c:ser>
        <c:ser>
          <c:idx val="4"/>
          <c:order val="4"/>
          <c:tx>
            <c:strRef>
              <c:f>每年每个城市!$F$45</c:f>
              <c:strCache>
                <c:ptCount val="1"/>
                <c:pt idx="0">
                  <c:v>Xinyang</c:v>
                </c:pt>
              </c:strCache>
            </c:strRef>
          </c:tx>
          <c:invertIfNegative val="0"/>
          <c:cat>
            <c:numRef>
              <c:f>每年每个城市!$A$46:$A$61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</c:numCache>
            </c:numRef>
          </c:cat>
          <c:val>
            <c:numRef>
              <c:f>每年每个城市!$F$46:$F$61</c:f>
              <c:numCache>
                <c:formatCode>General</c:formatCode>
                <c:ptCount val="16"/>
                <c:pt idx="6">
                  <c:v>20.804494148535994</c:v>
                </c:pt>
                <c:pt idx="8">
                  <c:v>25.425257918328896</c:v>
                </c:pt>
                <c:pt idx="9">
                  <c:v>33.359560860412941</c:v>
                </c:pt>
                <c:pt idx="10">
                  <c:v>29.72630791119197</c:v>
                </c:pt>
                <c:pt idx="11">
                  <c:v>29.557218582753237</c:v>
                </c:pt>
                <c:pt idx="12">
                  <c:v>29.839139961055572</c:v>
                </c:pt>
                <c:pt idx="13">
                  <c:v>27.97972984450508</c:v>
                </c:pt>
                <c:pt idx="14">
                  <c:v>30.125303622783605</c:v>
                </c:pt>
                <c:pt idx="15">
                  <c:v>26.967857298658696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91A-3341-B43A-50259F6ABAAE}"/>
            </c:ext>
          </c:extLst>
        </c:ser>
        <c:ser>
          <c:idx val="5"/>
          <c:order val="5"/>
          <c:tx>
            <c:strRef>
              <c:f>每年每个城市!$G$45</c:f>
              <c:strCache>
                <c:ptCount val="1"/>
                <c:pt idx="0">
                  <c:v>Xuchang</c:v>
                </c:pt>
              </c:strCache>
            </c:strRef>
          </c:tx>
          <c:invertIfNegative val="0"/>
          <c:cat>
            <c:numRef>
              <c:f>每年每个城市!$A$46:$A$61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</c:numCache>
            </c:numRef>
          </c:cat>
          <c:val>
            <c:numRef>
              <c:f>每年每个城市!$G$46:$G$61</c:f>
              <c:numCache>
                <c:formatCode>General</c:formatCode>
                <c:ptCount val="16"/>
                <c:pt idx="5">
                  <c:v>39.31932636388791</c:v>
                </c:pt>
                <c:pt idx="6">
                  <c:v>46.876053633120925</c:v>
                </c:pt>
                <c:pt idx="7">
                  <c:v>45.18410493226245</c:v>
                </c:pt>
                <c:pt idx="9">
                  <c:v>51.763953062978608</c:v>
                </c:pt>
                <c:pt idx="10">
                  <c:v>50.219059432773065</c:v>
                </c:pt>
                <c:pt idx="11">
                  <c:v>87.650606594421731</c:v>
                </c:pt>
                <c:pt idx="13">
                  <c:v>59.279633561897654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91A-3341-B43A-50259F6ABAAE}"/>
            </c:ext>
          </c:extLst>
        </c:ser>
        <c:ser>
          <c:idx val="6"/>
          <c:order val="6"/>
          <c:tx>
            <c:strRef>
              <c:f>每年每个城市!$H$45</c:f>
              <c:strCache>
                <c:ptCount val="1"/>
                <c:pt idx="0">
                  <c:v>Zhengzhou</c:v>
                </c:pt>
              </c:strCache>
            </c:strRef>
          </c:tx>
          <c:invertIfNegative val="0"/>
          <c:cat>
            <c:numRef>
              <c:f>每年每个城市!$A$46:$A$61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</c:numCache>
            </c:numRef>
          </c:cat>
          <c:val>
            <c:numRef>
              <c:f>每年每个城市!$H$46:$H$61</c:f>
              <c:numCache>
                <c:formatCode>General</c:formatCode>
                <c:ptCount val="16"/>
                <c:pt idx="0">
                  <c:v>36.820168985741653</c:v>
                </c:pt>
                <c:pt idx="1">
                  <c:v>37.807295718755476</c:v>
                </c:pt>
                <c:pt idx="2">
                  <c:v>38.907023546390704</c:v>
                </c:pt>
                <c:pt idx="3">
                  <c:v>43.102010042116142</c:v>
                </c:pt>
                <c:pt idx="4">
                  <c:v>52.195482814261979</c:v>
                </c:pt>
                <c:pt idx="5">
                  <c:v>56.593624968376552</c:v>
                </c:pt>
                <c:pt idx="6">
                  <c:v>60.288389728677657</c:v>
                </c:pt>
                <c:pt idx="7">
                  <c:v>66.857402552368924</c:v>
                </c:pt>
                <c:pt idx="8">
                  <c:v>63.278701488355374</c:v>
                </c:pt>
                <c:pt idx="9">
                  <c:v>63.612009922603171</c:v>
                </c:pt>
                <c:pt idx="10">
                  <c:v>69.292712689885064</c:v>
                </c:pt>
                <c:pt idx="11">
                  <c:v>76.160701208975595</c:v>
                </c:pt>
                <c:pt idx="12">
                  <c:v>80.726022529051278</c:v>
                </c:pt>
                <c:pt idx="13">
                  <c:v>86.451448394111438</c:v>
                </c:pt>
                <c:pt idx="14">
                  <c:v>86.899739203004998</c:v>
                </c:pt>
                <c:pt idx="15">
                  <c:v>63.852006117175584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91A-3341-B43A-50259F6ABAAE}"/>
            </c:ext>
          </c:extLst>
        </c:ser>
        <c:ser>
          <c:idx val="7"/>
          <c:order val="7"/>
          <c:tx>
            <c:strRef>
              <c:f>每年每个城市!$I$45</c:f>
              <c:strCache>
                <c:ptCount val="1"/>
                <c:pt idx="0">
                  <c:v>Bozhou</c:v>
                </c:pt>
              </c:strCache>
            </c:strRef>
          </c:tx>
          <c:invertIfNegative val="0"/>
          <c:cat>
            <c:numRef>
              <c:f>每年每个城市!$A$46:$A$61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</c:numCache>
            </c:numRef>
          </c:cat>
          <c:val>
            <c:numRef>
              <c:f>每年每个城市!$I$46:$I$61</c:f>
              <c:numCache>
                <c:formatCode>General</c:formatCode>
                <c:ptCount val="16"/>
                <c:pt idx="6">
                  <c:v>2.5452358786723783</c:v>
                </c:pt>
                <c:pt idx="7">
                  <c:v>4.2753940933723937</c:v>
                </c:pt>
                <c:pt idx="8">
                  <c:v>5.2993814030092281</c:v>
                </c:pt>
                <c:pt idx="9">
                  <c:v>5.7529688824422003</c:v>
                </c:pt>
                <c:pt idx="10">
                  <c:v>5.9389326023390403</c:v>
                </c:pt>
                <c:pt idx="11">
                  <c:v>6.6454460995886535</c:v>
                </c:pt>
                <c:pt idx="12">
                  <c:v>8.9036979095355395</c:v>
                </c:pt>
                <c:pt idx="13">
                  <c:v>11.965890687855083</c:v>
                </c:pt>
                <c:pt idx="14">
                  <c:v>10.740812249691659</c:v>
                </c:pt>
                <c:pt idx="15">
                  <c:v>9.7005418922903459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91A-3341-B43A-50259F6ABAAE}"/>
            </c:ext>
          </c:extLst>
        </c:ser>
        <c:ser>
          <c:idx val="8"/>
          <c:order val="8"/>
          <c:tx>
            <c:strRef>
              <c:f>每年每个城市!$J$45</c:f>
              <c:strCache>
                <c:ptCount val="1"/>
                <c:pt idx="0">
                  <c:v>Xingtai</c:v>
                </c:pt>
              </c:strCache>
            </c:strRef>
          </c:tx>
          <c:invertIfNegative val="0"/>
          <c:cat>
            <c:numRef>
              <c:f>每年每个城市!$A$46:$A$61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</c:numCache>
            </c:numRef>
          </c:cat>
          <c:val>
            <c:numRef>
              <c:f>每年每个城市!$J$46:$J$61</c:f>
              <c:numCache>
                <c:formatCode>General</c:formatCode>
                <c:ptCount val="16"/>
                <c:pt idx="7">
                  <c:v>107.40845882651189</c:v>
                </c:pt>
                <c:pt idx="8">
                  <c:v>104.44589395563256</c:v>
                </c:pt>
                <c:pt idx="9">
                  <c:v>111.57589743919098</c:v>
                </c:pt>
                <c:pt idx="10">
                  <c:v>111.62936372362687</c:v>
                </c:pt>
                <c:pt idx="11">
                  <c:v>122.04685248307705</c:v>
                </c:pt>
                <c:pt idx="12">
                  <c:v>118.65095061125172</c:v>
                </c:pt>
                <c:pt idx="13">
                  <c:v>115.75829462355523</c:v>
                </c:pt>
                <c:pt idx="14">
                  <c:v>96.20095536856762</c:v>
                </c:pt>
                <c:pt idx="15">
                  <c:v>95.287215421756216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91A-3341-B43A-50259F6ABAAE}"/>
            </c:ext>
          </c:extLst>
        </c:ser>
        <c:ser>
          <c:idx val="9"/>
          <c:order val="9"/>
          <c:tx>
            <c:strRef>
              <c:f>每年每个城市!$K$45</c:f>
              <c:strCache>
                <c:ptCount val="1"/>
                <c:pt idx="0">
                  <c:v>Changzhi</c:v>
                </c:pt>
              </c:strCache>
            </c:strRef>
          </c:tx>
          <c:invertIfNegative val="0"/>
          <c:cat>
            <c:numRef>
              <c:f>每年每个城市!$A$46:$A$61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</c:numCache>
            </c:numRef>
          </c:cat>
          <c:val>
            <c:numRef>
              <c:f>每年每个城市!$K$46:$K$61</c:f>
              <c:numCache>
                <c:formatCode>General</c:formatCode>
                <c:ptCount val="16"/>
                <c:pt idx="4">
                  <c:v>87.620947100423166</c:v>
                </c:pt>
                <c:pt idx="5">
                  <c:v>101.7158827190549</c:v>
                </c:pt>
                <c:pt idx="7">
                  <c:v>128.77775701187733</c:v>
                </c:pt>
                <c:pt idx="8">
                  <c:v>115.9318064209057</c:v>
                </c:pt>
                <c:pt idx="9">
                  <c:v>131.29588656021505</c:v>
                </c:pt>
                <c:pt idx="10">
                  <c:v>132.73480958893961</c:v>
                </c:pt>
                <c:pt idx="11">
                  <c:v>162.05975512239914</c:v>
                </c:pt>
                <c:pt idx="12">
                  <c:v>172.97522912005243</c:v>
                </c:pt>
                <c:pt idx="13">
                  <c:v>187.75606831434726</c:v>
                </c:pt>
                <c:pt idx="14">
                  <c:v>245.27753421073334</c:v>
                </c:pt>
                <c:pt idx="15">
                  <c:v>227.38429666057127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91A-3341-B43A-50259F6ABA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48745344"/>
        <c:axId val="248759424"/>
      </c:barChart>
      <c:catAx>
        <c:axId val="248745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8759424"/>
        <c:crosses val="autoZero"/>
        <c:auto val="1"/>
        <c:lblAlgn val="ctr"/>
        <c:lblOffset val="100"/>
        <c:noMultiLvlLbl val="0"/>
      </c:catAx>
      <c:valAx>
        <c:axId val="248759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8745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888888888888891E-2"/>
          <c:y val="5.6382087906407759E-2"/>
          <c:w val="0.85913602542801415"/>
          <c:h val="0.8959981165145054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年均增长率!$B$1</c:f>
              <c:strCache>
                <c:ptCount val="1"/>
                <c:pt idx="0">
                  <c:v>AAGR (average annual growth rate)(%)</c:v>
                </c:pt>
              </c:strCache>
            </c:strRef>
          </c:tx>
          <c:invertIfNegative val="0"/>
          <c:cat>
            <c:strRef>
              <c:f>年均增长率!$A$2:$A$30</c:f>
              <c:strCache>
                <c:ptCount val="29"/>
                <c:pt idx="0">
                  <c:v>Anyang</c:v>
                </c:pt>
                <c:pt idx="1">
                  <c:v>Hebi</c:v>
                </c:pt>
                <c:pt idx="2">
                  <c:v>Zhoukou</c:v>
                </c:pt>
                <c:pt idx="3">
                  <c:v>Zhumadian</c:v>
                </c:pt>
                <c:pt idx="4">
                  <c:v>Handan</c:v>
                </c:pt>
                <c:pt idx="5">
                  <c:v>Jincheng</c:v>
                </c:pt>
                <c:pt idx="6">
                  <c:v>Yuncheng</c:v>
                </c:pt>
                <c:pt idx="7">
                  <c:v>Jiyuan</c:v>
                </c:pt>
                <c:pt idx="8">
                  <c:v>Kaifeng</c:v>
                </c:pt>
                <c:pt idx="9">
                  <c:v>Sanmenxia</c:v>
                </c:pt>
                <c:pt idx="10">
                  <c:v>Shangqiu</c:v>
                </c:pt>
                <c:pt idx="11">
                  <c:v>Bengbu</c:v>
                </c:pt>
                <c:pt idx="12">
                  <c:v>Huaibei</c:v>
                </c:pt>
                <c:pt idx="13">
                  <c:v>Suzhou</c:v>
                </c:pt>
                <c:pt idx="14">
                  <c:v>Heze</c:v>
                </c:pt>
                <c:pt idx="15">
                  <c:v>Liaocheng</c:v>
                </c:pt>
                <c:pt idx="16">
                  <c:v>Jiaozuo</c:v>
                </c:pt>
                <c:pt idx="17">
                  <c:v>Luoyang</c:v>
                </c:pt>
                <c:pt idx="18">
                  <c:v>Nanyang</c:v>
                </c:pt>
                <c:pt idx="19">
                  <c:v>Pingdingshan</c:v>
                </c:pt>
                <c:pt idx="20">
                  <c:v>Xinyang</c:v>
                </c:pt>
                <c:pt idx="21">
                  <c:v>Xuchang</c:v>
                </c:pt>
                <c:pt idx="22">
                  <c:v>Zhengzhou</c:v>
                </c:pt>
                <c:pt idx="23">
                  <c:v>Bozhou</c:v>
                </c:pt>
                <c:pt idx="24">
                  <c:v>Xingtai</c:v>
                </c:pt>
                <c:pt idx="25">
                  <c:v>Changzhi</c:v>
                </c:pt>
                <c:pt idx="26">
                  <c:v>Puyang</c:v>
                </c:pt>
                <c:pt idx="27">
                  <c:v>Xinxiang</c:v>
                </c:pt>
                <c:pt idx="28">
                  <c:v>Fuyang</c:v>
                </c:pt>
              </c:strCache>
            </c:strRef>
          </c:cat>
          <c:val>
            <c:numRef>
              <c:f>年均增长率!$B$2:$B$30</c:f>
              <c:numCache>
                <c:formatCode>General</c:formatCode>
                <c:ptCount val="29"/>
                <c:pt idx="0">
                  <c:v>5.7198486999999965</c:v>
                </c:pt>
                <c:pt idx="1">
                  <c:v>13.635840199999993</c:v>
                </c:pt>
                <c:pt idx="2">
                  <c:v>-5.2482032999999984</c:v>
                </c:pt>
                <c:pt idx="3">
                  <c:v>4.7113367999999989</c:v>
                </c:pt>
                <c:pt idx="4">
                  <c:v>3.7693750999999942</c:v>
                </c:pt>
                <c:pt idx="5">
                  <c:v>15.296989999999999</c:v>
                </c:pt>
                <c:pt idx="6">
                  <c:v>-0.77474800000000288</c:v>
                </c:pt>
                <c:pt idx="7">
                  <c:v>10.849704282525563</c:v>
                </c:pt>
                <c:pt idx="8">
                  <c:v>6.0684663787462734</c:v>
                </c:pt>
                <c:pt idx="9">
                  <c:v>6.548010618726563</c:v>
                </c:pt>
                <c:pt idx="10">
                  <c:v>16.432032508977134</c:v>
                </c:pt>
                <c:pt idx="11">
                  <c:v>12.394837986753625</c:v>
                </c:pt>
                <c:pt idx="12">
                  <c:v>12.336794306311315</c:v>
                </c:pt>
                <c:pt idx="13">
                  <c:v>11.553296251380129</c:v>
                </c:pt>
                <c:pt idx="14">
                  <c:v>17.452456543418716</c:v>
                </c:pt>
                <c:pt idx="15">
                  <c:v>13.605110888546479</c:v>
                </c:pt>
                <c:pt idx="16">
                  <c:v>-3.0113609915454531</c:v>
                </c:pt>
                <c:pt idx="17">
                  <c:v>3.2279024342714679</c:v>
                </c:pt>
                <c:pt idx="18">
                  <c:v>1.6435262521171223</c:v>
                </c:pt>
                <c:pt idx="19">
                  <c:v>4.95453578195586</c:v>
                </c:pt>
                <c:pt idx="20">
                  <c:v>2.9250368608627619</c:v>
                </c:pt>
                <c:pt idx="21">
                  <c:v>5.2658326840621772</c:v>
                </c:pt>
                <c:pt idx="22">
                  <c:v>3.738329743241442</c:v>
                </c:pt>
                <c:pt idx="23">
                  <c:v>16.028080221040586</c:v>
                </c:pt>
                <c:pt idx="24">
                  <c:v>-1.4856448658466026</c:v>
                </c:pt>
                <c:pt idx="25">
                  <c:v>9.0561670326367185</c:v>
                </c:pt>
                <c:pt idx="26">
                  <c:v>0.63835790820123695</c:v>
                </c:pt>
                <c:pt idx="27">
                  <c:v>3.3996261598960631</c:v>
                </c:pt>
                <c:pt idx="28">
                  <c:v>-2.4026862136782956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EB-6E44-BC0E-E52766F027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0672640"/>
        <c:axId val="250674176"/>
      </c:barChart>
      <c:catAx>
        <c:axId val="25067264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crossAx val="250674176"/>
        <c:crosses val="autoZero"/>
        <c:auto val="1"/>
        <c:lblAlgn val="ctr"/>
        <c:lblOffset val="100"/>
        <c:noMultiLvlLbl val="0"/>
      </c:catAx>
      <c:valAx>
        <c:axId val="250674176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250672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39109393435912254"/>
          <c:y val="7.216042097931862E-3"/>
          <c:w val="0.41812468395578994"/>
          <c:h val="7.411751049546325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684532602823554"/>
          <c:y val="4.0293040293040296E-2"/>
          <c:w val="0.45063503674062599"/>
          <c:h val="0.86794266101352713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分行业值!$BD$1:$BD$11</c:f>
              <c:strCache>
                <c:ptCount val="11"/>
                <c:pt idx="0">
                  <c:v>Coal Mining and Dressing                                 </c:v>
                </c:pt>
              </c:strCache>
            </c:strRef>
          </c:tx>
          <c:invertIfNegative val="0"/>
          <c:cat>
            <c:strRef>
              <c:f>分行业值!$BC$12:$BC$40</c:f>
              <c:strCache>
                <c:ptCount val="7"/>
                <c:pt idx="0">
                  <c:v>Anyang</c:v>
                </c:pt>
                <c:pt idx="1">
                  <c:v>Hebi</c:v>
                </c:pt>
                <c:pt idx="2">
                  <c:v>Zhoukou</c:v>
                </c:pt>
                <c:pt idx="3">
                  <c:v>Zhumadian</c:v>
                </c:pt>
                <c:pt idx="4">
                  <c:v>Handan</c:v>
                </c:pt>
                <c:pt idx="5">
                  <c:v>Jincheng</c:v>
                </c:pt>
                <c:pt idx="6">
                  <c:v>Yuncheng</c:v>
                </c:pt>
              </c:strCache>
            </c:strRef>
          </c:cat>
          <c:val>
            <c:numRef>
              <c:f>分行业值!$BD$12:$BD$40</c:f>
              <c:numCache>
                <c:formatCode>General</c:formatCode>
                <c:ptCount val="7"/>
                <c:pt idx="0">
                  <c:v>1.6413011055793681E-3</c:v>
                </c:pt>
                <c:pt idx="1">
                  <c:v>18.93611448297716</c:v>
                </c:pt>
                <c:pt idx="2">
                  <c:v>0</c:v>
                </c:pt>
                <c:pt idx="3">
                  <c:v>0</c:v>
                </c:pt>
                <c:pt idx="4">
                  <c:v>14.706625659247814</c:v>
                </c:pt>
                <c:pt idx="5">
                  <c:v>10.874703621805551</c:v>
                </c:pt>
                <c:pt idx="6">
                  <c:v>3.9924645334134312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AF-6748-A4E5-86F1B3C67362}"/>
            </c:ext>
          </c:extLst>
        </c:ser>
        <c:ser>
          <c:idx val="1"/>
          <c:order val="1"/>
          <c:tx>
            <c:strRef>
              <c:f>分行业值!$BE$1:$BE$11</c:f>
              <c:strCache>
                <c:ptCount val="11"/>
                <c:pt idx="0">
                  <c:v>Petroleum Processing and Coking                          </c:v>
                </c:pt>
              </c:strCache>
            </c:strRef>
          </c:tx>
          <c:invertIfNegative val="0"/>
          <c:cat>
            <c:strRef>
              <c:f>分行业值!$BC$12:$BC$40</c:f>
              <c:strCache>
                <c:ptCount val="7"/>
                <c:pt idx="0">
                  <c:v>Anyang</c:v>
                </c:pt>
                <c:pt idx="1">
                  <c:v>Hebi</c:v>
                </c:pt>
                <c:pt idx="2">
                  <c:v>Zhoukou</c:v>
                </c:pt>
                <c:pt idx="3">
                  <c:v>Zhumadian</c:v>
                </c:pt>
                <c:pt idx="4">
                  <c:v>Handan</c:v>
                </c:pt>
                <c:pt idx="5">
                  <c:v>Jincheng</c:v>
                </c:pt>
                <c:pt idx="6">
                  <c:v>Yuncheng</c:v>
                </c:pt>
              </c:strCache>
            </c:strRef>
          </c:cat>
          <c:val>
            <c:numRef>
              <c:f>分行业值!$BE$12:$BE$40</c:f>
              <c:numCache>
                <c:formatCode>General</c:formatCode>
                <c:ptCount val="7"/>
                <c:pt idx="0">
                  <c:v>32.014048833761706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25.285226760427609</c:v>
                </c:pt>
                <c:pt idx="5">
                  <c:v>35.853227086208761</c:v>
                </c:pt>
                <c:pt idx="6">
                  <c:v>35.044911428355718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AF-6748-A4E5-86F1B3C67362}"/>
            </c:ext>
          </c:extLst>
        </c:ser>
        <c:ser>
          <c:idx val="2"/>
          <c:order val="2"/>
          <c:tx>
            <c:strRef>
              <c:f>分行业值!$BF$1:$BF$11</c:f>
              <c:strCache>
                <c:ptCount val="11"/>
                <c:pt idx="0">
                  <c:v>Raw Chemical Materials and Chemical Products             </c:v>
                </c:pt>
              </c:strCache>
            </c:strRef>
          </c:tx>
          <c:invertIfNegative val="0"/>
          <c:cat>
            <c:strRef>
              <c:f>分行业值!$BC$12:$BC$40</c:f>
              <c:strCache>
                <c:ptCount val="7"/>
                <c:pt idx="0">
                  <c:v>Anyang</c:v>
                </c:pt>
                <c:pt idx="1">
                  <c:v>Hebi</c:v>
                </c:pt>
                <c:pt idx="2">
                  <c:v>Zhoukou</c:v>
                </c:pt>
                <c:pt idx="3">
                  <c:v>Zhumadian</c:v>
                </c:pt>
                <c:pt idx="4">
                  <c:v>Handan</c:v>
                </c:pt>
                <c:pt idx="5">
                  <c:v>Jincheng</c:v>
                </c:pt>
                <c:pt idx="6">
                  <c:v>Yuncheng</c:v>
                </c:pt>
              </c:strCache>
            </c:strRef>
          </c:cat>
          <c:val>
            <c:numRef>
              <c:f>分行业值!$BF$12:$BF$40</c:f>
              <c:numCache>
                <c:formatCode>General</c:formatCode>
                <c:ptCount val="7"/>
                <c:pt idx="0">
                  <c:v>1.0762126729374255</c:v>
                </c:pt>
                <c:pt idx="1">
                  <c:v>7.6880480395450368E-2</c:v>
                </c:pt>
                <c:pt idx="2">
                  <c:v>0.05</c:v>
                </c:pt>
                <c:pt idx="3">
                  <c:v>4.3600000000000003</c:v>
                </c:pt>
                <c:pt idx="4">
                  <c:v>4.7017176590462744E-3</c:v>
                </c:pt>
                <c:pt idx="5">
                  <c:v>2.3578324467449163</c:v>
                </c:pt>
                <c:pt idx="6">
                  <c:v>4.3952528911380737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7AF-6748-A4E5-86F1B3C67362}"/>
            </c:ext>
          </c:extLst>
        </c:ser>
        <c:ser>
          <c:idx val="3"/>
          <c:order val="3"/>
          <c:tx>
            <c:strRef>
              <c:f>分行业值!$BG$1:$BG$11</c:f>
              <c:strCache>
                <c:ptCount val="11"/>
                <c:pt idx="0">
                  <c:v>Nonmetal Mineral Products                                </c:v>
                </c:pt>
              </c:strCache>
            </c:strRef>
          </c:tx>
          <c:invertIfNegative val="0"/>
          <c:cat>
            <c:strRef>
              <c:f>分行业值!$BC$12:$BC$40</c:f>
              <c:strCache>
                <c:ptCount val="7"/>
                <c:pt idx="0">
                  <c:v>Anyang</c:v>
                </c:pt>
                <c:pt idx="1">
                  <c:v>Hebi</c:v>
                </c:pt>
                <c:pt idx="2">
                  <c:v>Zhoukou</c:v>
                </c:pt>
                <c:pt idx="3">
                  <c:v>Zhumadian</c:v>
                </c:pt>
                <c:pt idx="4">
                  <c:v>Handan</c:v>
                </c:pt>
                <c:pt idx="5">
                  <c:v>Jincheng</c:v>
                </c:pt>
                <c:pt idx="6">
                  <c:v>Yuncheng</c:v>
                </c:pt>
              </c:strCache>
            </c:strRef>
          </c:cat>
          <c:val>
            <c:numRef>
              <c:f>分行业值!$BG$12:$BG$40</c:f>
              <c:numCache>
                <c:formatCode>General</c:formatCode>
                <c:ptCount val="7"/>
                <c:pt idx="0">
                  <c:v>4.8090699886702275</c:v>
                </c:pt>
                <c:pt idx="1">
                  <c:v>2.5694553500627624</c:v>
                </c:pt>
                <c:pt idx="2">
                  <c:v>0.52</c:v>
                </c:pt>
                <c:pt idx="3">
                  <c:v>5.95</c:v>
                </c:pt>
                <c:pt idx="4">
                  <c:v>4.0866006196713105</c:v>
                </c:pt>
                <c:pt idx="5">
                  <c:v>4.1244978897141573</c:v>
                </c:pt>
                <c:pt idx="6">
                  <c:v>2.967858214888929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7AF-6748-A4E5-86F1B3C67362}"/>
            </c:ext>
          </c:extLst>
        </c:ser>
        <c:ser>
          <c:idx val="4"/>
          <c:order val="4"/>
          <c:tx>
            <c:strRef>
              <c:f>分行业值!$BH$1:$BH$11</c:f>
              <c:strCache>
                <c:ptCount val="11"/>
                <c:pt idx="0">
                  <c:v>Smelting and Pressing of Ferrous Metals                  </c:v>
                </c:pt>
              </c:strCache>
            </c:strRef>
          </c:tx>
          <c:invertIfNegative val="0"/>
          <c:cat>
            <c:strRef>
              <c:f>分行业值!$BC$12:$BC$40</c:f>
              <c:strCache>
                <c:ptCount val="7"/>
                <c:pt idx="0">
                  <c:v>Anyang</c:v>
                </c:pt>
                <c:pt idx="1">
                  <c:v>Hebi</c:v>
                </c:pt>
                <c:pt idx="2">
                  <c:v>Zhoukou</c:v>
                </c:pt>
                <c:pt idx="3">
                  <c:v>Zhumadian</c:v>
                </c:pt>
                <c:pt idx="4">
                  <c:v>Handan</c:v>
                </c:pt>
                <c:pt idx="5">
                  <c:v>Jincheng</c:v>
                </c:pt>
                <c:pt idx="6">
                  <c:v>Yuncheng</c:v>
                </c:pt>
              </c:strCache>
            </c:strRef>
          </c:cat>
          <c:val>
            <c:numRef>
              <c:f>分行业值!$BH$12:$BH$40</c:f>
              <c:numCache>
                <c:formatCode>General</c:formatCode>
                <c:ptCount val="7"/>
                <c:pt idx="0">
                  <c:v>45.384754559935793</c:v>
                </c:pt>
                <c:pt idx="1">
                  <c:v>1.0592827923076873E-2</c:v>
                </c:pt>
                <c:pt idx="2">
                  <c:v>0</c:v>
                </c:pt>
                <c:pt idx="3">
                  <c:v>0.64</c:v>
                </c:pt>
                <c:pt idx="4">
                  <c:v>110.58534261344691</c:v>
                </c:pt>
                <c:pt idx="5">
                  <c:v>12.490297886482834</c:v>
                </c:pt>
                <c:pt idx="6">
                  <c:v>10.744005433820671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7AF-6748-A4E5-86F1B3C67362}"/>
            </c:ext>
          </c:extLst>
        </c:ser>
        <c:ser>
          <c:idx val="5"/>
          <c:order val="5"/>
          <c:tx>
            <c:strRef>
              <c:f>分行业值!$BI$1:$BI$11</c:f>
              <c:strCache>
                <c:ptCount val="11"/>
                <c:pt idx="0">
                  <c:v>Smelting and Pressing of Nonferrous Metals               </c:v>
                </c:pt>
              </c:strCache>
            </c:strRef>
          </c:tx>
          <c:invertIfNegative val="0"/>
          <c:cat>
            <c:strRef>
              <c:f>分行业值!$BC$12:$BC$40</c:f>
              <c:strCache>
                <c:ptCount val="7"/>
                <c:pt idx="0">
                  <c:v>Anyang</c:v>
                </c:pt>
                <c:pt idx="1">
                  <c:v>Hebi</c:v>
                </c:pt>
                <c:pt idx="2">
                  <c:v>Zhoukou</c:v>
                </c:pt>
                <c:pt idx="3">
                  <c:v>Zhumadian</c:v>
                </c:pt>
                <c:pt idx="4">
                  <c:v>Handan</c:v>
                </c:pt>
                <c:pt idx="5">
                  <c:v>Jincheng</c:v>
                </c:pt>
                <c:pt idx="6">
                  <c:v>Yuncheng</c:v>
                </c:pt>
              </c:strCache>
            </c:strRef>
          </c:cat>
          <c:val>
            <c:numRef>
              <c:f>分行业值!$BI$12:$BI$40</c:f>
              <c:numCache>
                <c:formatCode>General</c:formatCode>
                <c:ptCount val="7"/>
                <c:pt idx="0">
                  <c:v>0.13664370048387436</c:v>
                </c:pt>
                <c:pt idx="1">
                  <c:v>6.4970083004683743E-6</c:v>
                </c:pt>
                <c:pt idx="2">
                  <c:v>0.04</c:v>
                </c:pt>
                <c:pt idx="3">
                  <c:v>0</c:v>
                </c:pt>
                <c:pt idx="4">
                  <c:v>1.0745009039050797E-2</c:v>
                </c:pt>
                <c:pt idx="5">
                  <c:v>4.1451769847031157</c:v>
                </c:pt>
                <c:pt idx="6">
                  <c:v>11.397734500631776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7AF-6748-A4E5-86F1B3C67362}"/>
            </c:ext>
          </c:extLst>
        </c:ser>
        <c:ser>
          <c:idx val="6"/>
          <c:order val="6"/>
          <c:tx>
            <c:strRef>
              <c:f>分行业值!$BJ$1:$BJ$11</c:f>
              <c:strCache>
                <c:ptCount val="11"/>
                <c:pt idx="0">
                  <c:v>Production and Supply of Electric Power, Steam and Hot Water   </c:v>
                </c:pt>
              </c:strCache>
            </c:strRef>
          </c:tx>
          <c:invertIfNegative val="0"/>
          <c:cat>
            <c:strRef>
              <c:f>分行业值!$BC$12:$BC$40</c:f>
              <c:strCache>
                <c:ptCount val="7"/>
                <c:pt idx="0">
                  <c:v>Anyang</c:v>
                </c:pt>
                <c:pt idx="1">
                  <c:v>Hebi</c:v>
                </c:pt>
                <c:pt idx="2">
                  <c:v>Zhoukou</c:v>
                </c:pt>
                <c:pt idx="3">
                  <c:v>Zhumadian</c:v>
                </c:pt>
                <c:pt idx="4">
                  <c:v>Handan</c:v>
                </c:pt>
                <c:pt idx="5">
                  <c:v>Jincheng</c:v>
                </c:pt>
                <c:pt idx="6">
                  <c:v>Yuncheng</c:v>
                </c:pt>
              </c:strCache>
            </c:strRef>
          </c:cat>
          <c:val>
            <c:numRef>
              <c:f>分行业值!$BJ$12:$BJ$40</c:f>
              <c:numCache>
                <c:formatCode>General</c:formatCode>
                <c:ptCount val="7"/>
                <c:pt idx="0">
                  <c:v>5.9979322993013513</c:v>
                </c:pt>
                <c:pt idx="1">
                  <c:v>12.570918391251233</c:v>
                </c:pt>
                <c:pt idx="2">
                  <c:v>0.33</c:v>
                </c:pt>
                <c:pt idx="3">
                  <c:v>11.83</c:v>
                </c:pt>
                <c:pt idx="4">
                  <c:v>20.575088223717199</c:v>
                </c:pt>
                <c:pt idx="5">
                  <c:v>49.434232817535211</c:v>
                </c:pt>
                <c:pt idx="6">
                  <c:v>13.385251749270465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7AF-6748-A4E5-86F1B3C67362}"/>
            </c:ext>
          </c:extLst>
        </c:ser>
        <c:ser>
          <c:idx val="7"/>
          <c:order val="7"/>
          <c:tx>
            <c:strRef>
              <c:f>分行业值!$BK$1:$BK$11</c:f>
              <c:strCache>
                <c:ptCount val="11"/>
                <c:pt idx="0">
                  <c:v>Transportation, Storage, Post and Telecommunication Services    </c:v>
                </c:pt>
              </c:strCache>
            </c:strRef>
          </c:tx>
          <c:invertIfNegative val="0"/>
          <c:cat>
            <c:strRef>
              <c:f>分行业值!$BC$12:$BC$40</c:f>
              <c:strCache>
                <c:ptCount val="7"/>
                <c:pt idx="0">
                  <c:v>Anyang</c:v>
                </c:pt>
                <c:pt idx="1">
                  <c:v>Hebi</c:v>
                </c:pt>
                <c:pt idx="2">
                  <c:v>Zhoukou</c:v>
                </c:pt>
                <c:pt idx="3">
                  <c:v>Zhumadian</c:v>
                </c:pt>
                <c:pt idx="4">
                  <c:v>Handan</c:v>
                </c:pt>
                <c:pt idx="5">
                  <c:v>Jincheng</c:v>
                </c:pt>
                <c:pt idx="6">
                  <c:v>Yuncheng</c:v>
                </c:pt>
              </c:strCache>
            </c:strRef>
          </c:cat>
          <c:val>
            <c:numRef>
              <c:f>分行业值!$BK$12:$BK$40</c:f>
              <c:numCache>
                <c:formatCode>General</c:formatCode>
                <c:ptCount val="7"/>
                <c:pt idx="0">
                  <c:v>0.96233897089131459</c:v>
                </c:pt>
                <c:pt idx="1">
                  <c:v>0.50133826627272082</c:v>
                </c:pt>
                <c:pt idx="2">
                  <c:v>0.8</c:v>
                </c:pt>
                <c:pt idx="3">
                  <c:v>0.72</c:v>
                </c:pt>
                <c:pt idx="4">
                  <c:v>1.6952257270638873</c:v>
                </c:pt>
                <c:pt idx="5">
                  <c:v>1.1146441969749796</c:v>
                </c:pt>
                <c:pt idx="6">
                  <c:v>1.4515872957337561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7AF-6748-A4E5-86F1B3C67362}"/>
            </c:ext>
          </c:extLst>
        </c:ser>
        <c:ser>
          <c:idx val="8"/>
          <c:order val="8"/>
          <c:tx>
            <c:strRef>
              <c:f>分行业值!$BL$1:$BL$11</c:f>
              <c:strCache>
                <c:ptCount val="11"/>
                <c:pt idx="0">
                  <c:v>Other industries</c:v>
                </c:pt>
              </c:strCache>
            </c:strRef>
          </c:tx>
          <c:invertIfNegative val="0"/>
          <c:cat>
            <c:strRef>
              <c:f>分行业值!$BC$12:$BC$40</c:f>
              <c:strCache>
                <c:ptCount val="7"/>
                <c:pt idx="0">
                  <c:v>Anyang</c:v>
                </c:pt>
                <c:pt idx="1">
                  <c:v>Hebi</c:v>
                </c:pt>
                <c:pt idx="2">
                  <c:v>Zhoukou</c:v>
                </c:pt>
                <c:pt idx="3">
                  <c:v>Zhumadian</c:v>
                </c:pt>
                <c:pt idx="4">
                  <c:v>Handan</c:v>
                </c:pt>
                <c:pt idx="5">
                  <c:v>Jincheng</c:v>
                </c:pt>
                <c:pt idx="6">
                  <c:v>Yuncheng</c:v>
                </c:pt>
              </c:strCache>
            </c:strRef>
          </c:cat>
          <c:val>
            <c:numRef>
              <c:f>分行业值!$BL$12:$BL$40</c:f>
              <c:numCache>
                <c:formatCode>General</c:formatCode>
                <c:ptCount val="7"/>
                <c:pt idx="0">
                  <c:v>1.9973576729127303</c:v>
                </c:pt>
                <c:pt idx="1">
                  <c:v>1.1046937041093008</c:v>
                </c:pt>
                <c:pt idx="2">
                  <c:v>5.34</c:v>
                </c:pt>
                <c:pt idx="3">
                  <c:v>3.1900000000000022</c:v>
                </c:pt>
                <c:pt idx="4">
                  <c:v>8.4104436697271776</c:v>
                </c:pt>
                <c:pt idx="5">
                  <c:v>3.9253870698304558</c:v>
                </c:pt>
                <c:pt idx="6">
                  <c:v>5.0709339527471951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7AF-6748-A4E5-86F1B3C67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1561088"/>
        <c:axId val="251562624"/>
      </c:barChart>
      <c:catAx>
        <c:axId val="2515610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crossAx val="251562624"/>
        <c:crosses val="autoZero"/>
        <c:auto val="1"/>
        <c:lblAlgn val="ctr"/>
        <c:lblOffset val="100"/>
        <c:noMultiLvlLbl val="0"/>
      </c:catAx>
      <c:valAx>
        <c:axId val="251562624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25156108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4444444444444449"/>
          <c:y val="8.0838072324292798E-2"/>
          <c:w val="0.34061930783242261"/>
          <c:h val="0.8336938611840186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461411736329649"/>
          <c:y val="4.1044776119402986E-2"/>
          <c:w val="0.48928925478167412"/>
          <c:h val="0.86547890468915267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分行业值!$BD$41</c:f>
              <c:strCache>
                <c:ptCount val="1"/>
                <c:pt idx="0">
                  <c:v>Coal Mining and Dressing                                 </c:v>
                </c:pt>
              </c:strCache>
            </c:strRef>
          </c:tx>
          <c:invertIfNegative val="0"/>
          <c:cat>
            <c:strRef>
              <c:f>分行业值!$BC$42:$BC$88</c:f>
              <c:strCache>
                <c:ptCount val="9"/>
                <c:pt idx="0">
                  <c:v>Jiyuan</c:v>
                </c:pt>
                <c:pt idx="1">
                  <c:v>Kaifeng</c:v>
                </c:pt>
                <c:pt idx="2">
                  <c:v>Sanmenxia</c:v>
                </c:pt>
                <c:pt idx="3">
                  <c:v>Shangqiu</c:v>
                </c:pt>
                <c:pt idx="4">
                  <c:v>Bengbu</c:v>
                </c:pt>
                <c:pt idx="5">
                  <c:v>Huaibei</c:v>
                </c:pt>
                <c:pt idx="6">
                  <c:v>Suzhou</c:v>
                </c:pt>
                <c:pt idx="7">
                  <c:v>Heze</c:v>
                </c:pt>
                <c:pt idx="8">
                  <c:v>Liaocheng</c:v>
                </c:pt>
              </c:strCache>
            </c:strRef>
          </c:cat>
          <c:val>
            <c:numRef>
              <c:f>分行业值!$BD$42:$BD$88</c:f>
              <c:numCache>
                <c:formatCode>General</c:formatCode>
                <c:ptCount val="9"/>
                <c:pt idx="0">
                  <c:v>4.0486000270731563E-2</c:v>
                </c:pt>
                <c:pt idx="1">
                  <c:v>0</c:v>
                </c:pt>
                <c:pt idx="2">
                  <c:v>1.5830721633497153</c:v>
                </c:pt>
                <c:pt idx="3">
                  <c:v>36.268711649999993</c:v>
                </c:pt>
                <c:pt idx="4">
                  <c:v>0</c:v>
                </c:pt>
                <c:pt idx="5">
                  <c:v>63.21</c:v>
                </c:pt>
                <c:pt idx="6">
                  <c:v>16.385040934176118</c:v>
                </c:pt>
                <c:pt idx="7">
                  <c:v>13.71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F1-6146-A615-9D930EA7C0A6}"/>
            </c:ext>
          </c:extLst>
        </c:ser>
        <c:ser>
          <c:idx val="1"/>
          <c:order val="1"/>
          <c:tx>
            <c:strRef>
              <c:f>分行业值!$BE$41</c:f>
              <c:strCache>
                <c:ptCount val="1"/>
                <c:pt idx="0">
                  <c:v>Petroleum Processing and Coking                          </c:v>
                </c:pt>
              </c:strCache>
            </c:strRef>
          </c:tx>
          <c:invertIfNegative val="0"/>
          <c:cat>
            <c:strRef>
              <c:f>分行业值!$BC$42:$BC$88</c:f>
              <c:strCache>
                <c:ptCount val="9"/>
                <c:pt idx="0">
                  <c:v>Jiyuan</c:v>
                </c:pt>
                <c:pt idx="1">
                  <c:v>Kaifeng</c:v>
                </c:pt>
                <c:pt idx="2">
                  <c:v>Sanmenxia</c:v>
                </c:pt>
                <c:pt idx="3">
                  <c:v>Shangqiu</c:v>
                </c:pt>
                <c:pt idx="4">
                  <c:v>Bengbu</c:v>
                </c:pt>
                <c:pt idx="5">
                  <c:v>Huaibei</c:v>
                </c:pt>
                <c:pt idx="6">
                  <c:v>Suzhou</c:v>
                </c:pt>
                <c:pt idx="7">
                  <c:v>Heze</c:v>
                </c:pt>
                <c:pt idx="8">
                  <c:v>Liaocheng</c:v>
                </c:pt>
              </c:strCache>
            </c:strRef>
          </c:cat>
          <c:val>
            <c:numRef>
              <c:f>分行业值!$BE$42:$BE$88</c:f>
              <c:numCache>
                <c:formatCode>General</c:formatCode>
                <c:ptCount val="9"/>
                <c:pt idx="0">
                  <c:v>9.013677051855483</c:v>
                </c:pt>
                <c:pt idx="1">
                  <c:v>4.3483866352427261E-5</c:v>
                </c:pt>
                <c:pt idx="2">
                  <c:v>8.920808177371925E-3</c:v>
                </c:pt>
                <c:pt idx="3">
                  <c:v>8.1738335399999986</c:v>
                </c:pt>
                <c:pt idx="4">
                  <c:v>8.522751846361898E-4</c:v>
                </c:pt>
                <c:pt idx="5">
                  <c:v>0</c:v>
                </c:pt>
                <c:pt idx="6">
                  <c:v>0</c:v>
                </c:pt>
                <c:pt idx="7">
                  <c:v>23.48</c:v>
                </c:pt>
                <c:pt idx="8">
                  <c:v>2.5217577594171057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8F1-6146-A615-9D930EA7C0A6}"/>
            </c:ext>
          </c:extLst>
        </c:ser>
        <c:ser>
          <c:idx val="2"/>
          <c:order val="2"/>
          <c:tx>
            <c:strRef>
              <c:f>分行业值!$BF$41</c:f>
              <c:strCache>
                <c:ptCount val="1"/>
                <c:pt idx="0">
                  <c:v>Raw Chemical Materials and Chemical Products             </c:v>
                </c:pt>
              </c:strCache>
            </c:strRef>
          </c:tx>
          <c:invertIfNegative val="0"/>
          <c:cat>
            <c:strRef>
              <c:f>分行业值!$BC$42:$BC$88</c:f>
              <c:strCache>
                <c:ptCount val="9"/>
                <c:pt idx="0">
                  <c:v>Jiyuan</c:v>
                </c:pt>
                <c:pt idx="1">
                  <c:v>Kaifeng</c:v>
                </c:pt>
                <c:pt idx="2">
                  <c:v>Sanmenxia</c:v>
                </c:pt>
                <c:pt idx="3">
                  <c:v>Shangqiu</c:v>
                </c:pt>
                <c:pt idx="4">
                  <c:v>Bengbu</c:v>
                </c:pt>
                <c:pt idx="5">
                  <c:v>Huaibei</c:v>
                </c:pt>
                <c:pt idx="6">
                  <c:v>Suzhou</c:v>
                </c:pt>
                <c:pt idx="7">
                  <c:v>Heze</c:v>
                </c:pt>
                <c:pt idx="8">
                  <c:v>Liaocheng</c:v>
                </c:pt>
              </c:strCache>
            </c:strRef>
          </c:cat>
          <c:val>
            <c:numRef>
              <c:f>分行业值!$BF$42:$BF$88</c:f>
              <c:numCache>
                <c:formatCode>General</c:formatCode>
                <c:ptCount val="9"/>
                <c:pt idx="0">
                  <c:v>1.7610040654885748E-4</c:v>
                </c:pt>
                <c:pt idx="1">
                  <c:v>6.0947154694049503</c:v>
                </c:pt>
                <c:pt idx="2">
                  <c:v>4.012394456221327</c:v>
                </c:pt>
                <c:pt idx="3">
                  <c:v>7.3393322100000002</c:v>
                </c:pt>
                <c:pt idx="4">
                  <c:v>1.9381228835683717</c:v>
                </c:pt>
                <c:pt idx="5">
                  <c:v>0</c:v>
                </c:pt>
                <c:pt idx="6">
                  <c:v>0</c:v>
                </c:pt>
                <c:pt idx="7">
                  <c:v>7.6</c:v>
                </c:pt>
                <c:pt idx="8">
                  <c:v>0.16598019437892161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8F1-6146-A615-9D930EA7C0A6}"/>
            </c:ext>
          </c:extLst>
        </c:ser>
        <c:ser>
          <c:idx val="3"/>
          <c:order val="3"/>
          <c:tx>
            <c:strRef>
              <c:f>分行业值!$BG$41</c:f>
              <c:strCache>
                <c:ptCount val="1"/>
                <c:pt idx="0">
                  <c:v>Nonmetal Mineral Products                                </c:v>
                </c:pt>
              </c:strCache>
            </c:strRef>
          </c:tx>
          <c:invertIfNegative val="0"/>
          <c:cat>
            <c:strRef>
              <c:f>分行业值!$BC$42:$BC$88</c:f>
              <c:strCache>
                <c:ptCount val="9"/>
                <c:pt idx="0">
                  <c:v>Jiyuan</c:v>
                </c:pt>
                <c:pt idx="1">
                  <c:v>Kaifeng</c:v>
                </c:pt>
                <c:pt idx="2">
                  <c:v>Sanmenxia</c:v>
                </c:pt>
                <c:pt idx="3">
                  <c:v>Shangqiu</c:v>
                </c:pt>
                <c:pt idx="4">
                  <c:v>Bengbu</c:v>
                </c:pt>
                <c:pt idx="5">
                  <c:v>Huaibei</c:v>
                </c:pt>
                <c:pt idx="6">
                  <c:v>Suzhou</c:v>
                </c:pt>
                <c:pt idx="7">
                  <c:v>Heze</c:v>
                </c:pt>
                <c:pt idx="8">
                  <c:v>Liaocheng</c:v>
                </c:pt>
              </c:strCache>
            </c:strRef>
          </c:cat>
          <c:val>
            <c:numRef>
              <c:f>分行业值!$BG$42:$BG$88</c:f>
              <c:numCache>
                <c:formatCode>General</c:formatCode>
                <c:ptCount val="9"/>
                <c:pt idx="0">
                  <c:v>1.5290157388898813</c:v>
                </c:pt>
                <c:pt idx="1">
                  <c:v>0.75792808929746291</c:v>
                </c:pt>
                <c:pt idx="2">
                  <c:v>3.2250231786091819</c:v>
                </c:pt>
                <c:pt idx="3">
                  <c:v>10.698734999999999</c:v>
                </c:pt>
                <c:pt idx="4">
                  <c:v>1.6672259589357967</c:v>
                </c:pt>
                <c:pt idx="5">
                  <c:v>2.85</c:v>
                </c:pt>
                <c:pt idx="6">
                  <c:v>4.7402547454142159</c:v>
                </c:pt>
                <c:pt idx="7">
                  <c:v>7.47</c:v>
                </c:pt>
                <c:pt idx="8">
                  <c:v>1.0268815880134321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8F1-6146-A615-9D930EA7C0A6}"/>
            </c:ext>
          </c:extLst>
        </c:ser>
        <c:ser>
          <c:idx val="4"/>
          <c:order val="4"/>
          <c:tx>
            <c:strRef>
              <c:f>分行业值!$BH$41</c:f>
              <c:strCache>
                <c:ptCount val="1"/>
                <c:pt idx="0">
                  <c:v>Smelting and Pressing of Ferrous Metals                  </c:v>
                </c:pt>
              </c:strCache>
            </c:strRef>
          </c:tx>
          <c:invertIfNegative val="0"/>
          <c:cat>
            <c:strRef>
              <c:f>分行业值!$BC$42:$BC$88</c:f>
              <c:strCache>
                <c:ptCount val="9"/>
                <c:pt idx="0">
                  <c:v>Jiyuan</c:v>
                </c:pt>
                <c:pt idx="1">
                  <c:v>Kaifeng</c:v>
                </c:pt>
                <c:pt idx="2">
                  <c:v>Sanmenxia</c:v>
                </c:pt>
                <c:pt idx="3">
                  <c:v>Shangqiu</c:v>
                </c:pt>
                <c:pt idx="4">
                  <c:v>Bengbu</c:v>
                </c:pt>
                <c:pt idx="5">
                  <c:v>Huaibei</c:v>
                </c:pt>
                <c:pt idx="6">
                  <c:v>Suzhou</c:v>
                </c:pt>
                <c:pt idx="7">
                  <c:v>Heze</c:v>
                </c:pt>
                <c:pt idx="8">
                  <c:v>Liaocheng</c:v>
                </c:pt>
              </c:strCache>
            </c:strRef>
          </c:cat>
          <c:val>
            <c:numRef>
              <c:f>分行业值!$BH$42:$BH$88</c:f>
              <c:numCache>
                <c:formatCode>General</c:formatCode>
                <c:ptCount val="9"/>
                <c:pt idx="0">
                  <c:v>6.1877956964498102</c:v>
                </c:pt>
                <c:pt idx="1">
                  <c:v>0.35159209833011512</c:v>
                </c:pt>
                <c:pt idx="2">
                  <c:v>1.5034580386052751E-2</c:v>
                </c:pt>
                <c:pt idx="3">
                  <c:v>1.7151033723459257</c:v>
                </c:pt>
                <c:pt idx="4">
                  <c:v>3.1800258803155936E-2</c:v>
                </c:pt>
                <c:pt idx="5">
                  <c:v>0</c:v>
                </c:pt>
                <c:pt idx="6">
                  <c:v>2.8426507738048046E-2</c:v>
                </c:pt>
                <c:pt idx="7">
                  <c:v>2.9719525103508153</c:v>
                </c:pt>
                <c:pt idx="8">
                  <c:v>4.7957965049050966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8F1-6146-A615-9D930EA7C0A6}"/>
            </c:ext>
          </c:extLst>
        </c:ser>
        <c:ser>
          <c:idx val="5"/>
          <c:order val="5"/>
          <c:tx>
            <c:strRef>
              <c:f>分行业值!$BI$41</c:f>
              <c:strCache>
                <c:ptCount val="1"/>
                <c:pt idx="0">
                  <c:v>Smelting and Pressing of Nonferrous Metals               </c:v>
                </c:pt>
              </c:strCache>
            </c:strRef>
          </c:tx>
          <c:invertIfNegative val="0"/>
          <c:cat>
            <c:strRef>
              <c:f>分行业值!$BC$42:$BC$88</c:f>
              <c:strCache>
                <c:ptCount val="9"/>
                <c:pt idx="0">
                  <c:v>Jiyuan</c:v>
                </c:pt>
                <c:pt idx="1">
                  <c:v>Kaifeng</c:v>
                </c:pt>
                <c:pt idx="2">
                  <c:v>Sanmenxia</c:v>
                </c:pt>
                <c:pt idx="3">
                  <c:v>Shangqiu</c:v>
                </c:pt>
                <c:pt idx="4">
                  <c:v>Bengbu</c:v>
                </c:pt>
                <c:pt idx="5">
                  <c:v>Huaibei</c:v>
                </c:pt>
                <c:pt idx="6">
                  <c:v>Suzhou</c:v>
                </c:pt>
                <c:pt idx="7">
                  <c:v>Heze</c:v>
                </c:pt>
                <c:pt idx="8">
                  <c:v>Liaocheng</c:v>
                </c:pt>
              </c:strCache>
            </c:strRef>
          </c:cat>
          <c:val>
            <c:numRef>
              <c:f>分行业值!$BI$42:$BI$88</c:f>
              <c:numCache>
                <c:formatCode>General</c:formatCode>
                <c:ptCount val="9"/>
                <c:pt idx="0">
                  <c:v>1.3986224035328827</c:v>
                </c:pt>
                <c:pt idx="1">
                  <c:v>0.63368364802739219</c:v>
                </c:pt>
                <c:pt idx="2">
                  <c:v>5.491825622887581</c:v>
                </c:pt>
                <c:pt idx="3">
                  <c:v>7.7940754974914164</c:v>
                </c:pt>
                <c:pt idx="4">
                  <c:v>7.9600073757591233E-3</c:v>
                </c:pt>
                <c:pt idx="5">
                  <c:v>0.02</c:v>
                </c:pt>
                <c:pt idx="6">
                  <c:v>0</c:v>
                </c:pt>
                <c:pt idx="7">
                  <c:v>1.8211884866038708</c:v>
                </c:pt>
                <c:pt idx="8">
                  <c:v>20.506888161239381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8F1-6146-A615-9D930EA7C0A6}"/>
            </c:ext>
          </c:extLst>
        </c:ser>
        <c:ser>
          <c:idx val="6"/>
          <c:order val="6"/>
          <c:tx>
            <c:strRef>
              <c:f>分行业值!$BJ$41</c:f>
              <c:strCache>
                <c:ptCount val="1"/>
                <c:pt idx="0">
                  <c:v>Production and Supply of Electric Power, Steam and Hot Water   </c:v>
                </c:pt>
              </c:strCache>
            </c:strRef>
          </c:tx>
          <c:invertIfNegative val="0"/>
          <c:cat>
            <c:strRef>
              <c:f>分行业值!$BC$42:$BC$88</c:f>
              <c:strCache>
                <c:ptCount val="9"/>
                <c:pt idx="0">
                  <c:v>Jiyuan</c:v>
                </c:pt>
                <c:pt idx="1">
                  <c:v>Kaifeng</c:v>
                </c:pt>
                <c:pt idx="2">
                  <c:v>Sanmenxia</c:v>
                </c:pt>
                <c:pt idx="3">
                  <c:v>Shangqiu</c:v>
                </c:pt>
                <c:pt idx="4">
                  <c:v>Bengbu</c:v>
                </c:pt>
                <c:pt idx="5">
                  <c:v>Huaibei</c:v>
                </c:pt>
                <c:pt idx="6">
                  <c:v>Suzhou</c:v>
                </c:pt>
                <c:pt idx="7">
                  <c:v>Heze</c:v>
                </c:pt>
                <c:pt idx="8">
                  <c:v>Liaocheng</c:v>
                </c:pt>
              </c:strCache>
            </c:strRef>
          </c:cat>
          <c:val>
            <c:numRef>
              <c:f>分行业值!$BJ$42:$BJ$88</c:f>
              <c:numCache>
                <c:formatCode>General</c:formatCode>
                <c:ptCount val="9"/>
                <c:pt idx="0">
                  <c:v>15.564519404020398</c:v>
                </c:pt>
                <c:pt idx="1">
                  <c:v>5.3962401973814114</c:v>
                </c:pt>
                <c:pt idx="2">
                  <c:v>9.3351131304321804</c:v>
                </c:pt>
                <c:pt idx="3">
                  <c:v>208.04760081000001</c:v>
                </c:pt>
                <c:pt idx="4">
                  <c:v>6.3534784134869549</c:v>
                </c:pt>
                <c:pt idx="5">
                  <c:v>8.01</c:v>
                </c:pt>
                <c:pt idx="6">
                  <c:v>7.6999767602333824</c:v>
                </c:pt>
                <c:pt idx="7">
                  <c:v>36.270000000000003</c:v>
                </c:pt>
                <c:pt idx="8">
                  <c:v>45.197250628538399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8F1-6146-A615-9D930EA7C0A6}"/>
            </c:ext>
          </c:extLst>
        </c:ser>
        <c:ser>
          <c:idx val="7"/>
          <c:order val="7"/>
          <c:tx>
            <c:strRef>
              <c:f>分行业值!$BK$41</c:f>
              <c:strCache>
                <c:ptCount val="1"/>
                <c:pt idx="0">
                  <c:v>Transportation, Storage, Post and Telecommunication Services    </c:v>
                </c:pt>
              </c:strCache>
            </c:strRef>
          </c:tx>
          <c:invertIfNegative val="0"/>
          <c:cat>
            <c:strRef>
              <c:f>分行业值!$BC$42:$BC$88</c:f>
              <c:strCache>
                <c:ptCount val="9"/>
                <c:pt idx="0">
                  <c:v>Jiyuan</c:v>
                </c:pt>
                <c:pt idx="1">
                  <c:v>Kaifeng</c:v>
                </c:pt>
                <c:pt idx="2">
                  <c:v>Sanmenxia</c:v>
                </c:pt>
                <c:pt idx="3">
                  <c:v>Shangqiu</c:v>
                </c:pt>
                <c:pt idx="4">
                  <c:v>Bengbu</c:v>
                </c:pt>
                <c:pt idx="5">
                  <c:v>Huaibei</c:v>
                </c:pt>
                <c:pt idx="6">
                  <c:v>Suzhou</c:v>
                </c:pt>
                <c:pt idx="7">
                  <c:v>Heze</c:v>
                </c:pt>
                <c:pt idx="8">
                  <c:v>Liaocheng</c:v>
                </c:pt>
              </c:strCache>
            </c:strRef>
          </c:cat>
          <c:val>
            <c:numRef>
              <c:f>分行业值!$BK$42:$BK$88</c:f>
              <c:numCache>
                <c:formatCode>General</c:formatCode>
                <c:ptCount val="9"/>
                <c:pt idx="0">
                  <c:v>0.3589380298704411</c:v>
                </c:pt>
                <c:pt idx="1">
                  <c:v>0.8357573477416218</c:v>
                </c:pt>
                <c:pt idx="2">
                  <c:v>0.43162199408957191</c:v>
                </c:pt>
                <c:pt idx="3">
                  <c:v>1.8187849499999997</c:v>
                </c:pt>
                <c:pt idx="4">
                  <c:v>1.0756497066974391</c:v>
                </c:pt>
                <c:pt idx="5">
                  <c:v>0.69</c:v>
                </c:pt>
                <c:pt idx="6">
                  <c:v>1.0692545673027924</c:v>
                </c:pt>
                <c:pt idx="7">
                  <c:v>1.23</c:v>
                </c:pt>
                <c:pt idx="8">
                  <c:v>1.3066747333244393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8F1-6146-A615-9D930EA7C0A6}"/>
            </c:ext>
          </c:extLst>
        </c:ser>
        <c:ser>
          <c:idx val="8"/>
          <c:order val="8"/>
          <c:tx>
            <c:strRef>
              <c:f>分行业值!$BL$41</c:f>
              <c:strCache>
                <c:ptCount val="1"/>
                <c:pt idx="0">
                  <c:v>Other industries</c:v>
                </c:pt>
              </c:strCache>
            </c:strRef>
          </c:tx>
          <c:invertIfNegative val="0"/>
          <c:cat>
            <c:strRef>
              <c:f>分行业值!$BC$42:$BC$88</c:f>
              <c:strCache>
                <c:ptCount val="9"/>
                <c:pt idx="0">
                  <c:v>Jiyuan</c:v>
                </c:pt>
                <c:pt idx="1">
                  <c:v>Kaifeng</c:v>
                </c:pt>
                <c:pt idx="2">
                  <c:v>Sanmenxia</c:v>
                </c:pt>
                <c:pt idx="3">
                  <c:v>Shangqiu</c:v>
                </c:pt>
                <c:pt idx="4">
                  <c:v>Bengbu</c:v>
                </c:pt>
                <c:pt idx="5">
                  <c:v>Huaibei</c:v>
                </c:pt>
                <c:pt idx="6">
                  <c:v>Suzhou</c:v>
                </c:pt>
                <c:pt idx="7">
                  <c:v>Heze</c:v>
                </c:pt>
                <c:pt idx="8">
                  <c:v>Liaocheng</c:v>
                </c:pt>
              </c:strCache>
            </c:strRef>
          </c:cat>
          <c:val>
            <c:numRef>
              <c:f>分行业值!$BL$42:$BL$88</c:f>
              <c:numCache>
                <c:formatCode>General</c:formatCode>
                <c:ptCount val="9"/>
                <c:pt idx="0">
                  <c:v>0.40676957470382236</c:v>
                </c:pt>
                <c:pt idx="1">
                  <c:v>3.4500396659506936</c:v>
                </c:pt>
                <c:pt idx="2">
                  <c:v>2.546994065847016</c:v>
                </c:pt>
                <c:pt idx="3">
                  <c:v>15.89382297016264</c:v>
                </c:pt>
                <c:pt idx="4">
                  <c:v>2.8549104959478862</c:v>
                </c:pt>
                <c:pt idx="5">
                  <c:v>3.1200000000000059</c:v>
                </c:pt>
                <c:pt idx="6">
                  <c:v>3.1770464851354445</c:v>
                </c:pt>
                <c:pt idx="7">
                  <c:v>14.166859003045293</c:v>
                </c:pt>
                <c:pt idx="8">
                  <c:v>5.2187704301832225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8F1-6146-A615-9D930EA7C0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1286272"/>
        <c:axId val="251287808"/>
      </c:barChart>
      <c:catAx>
        <c:axId val="2512862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crossAx val="251287808"/>
        <c:crosses val="autoZero"/>
        <c:auto val="1"/>
        <c:lblAlgn val="ctr"/>
        <c:lblOffset val="100"/>
        <c:noMultiLvlLbl val="0"/>
      </c:catAx>
      <c:valAx>
        <c:axId val="25128780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25128627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4166666666666672"/>
          <c:y val="6.0802973322364555E-2"/>
          <c:w val="0.34166666666666667"/>
          <c:h val="0.9194385356681160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分行业值!$BD$89</c:f>
              <c:strCache>
                <c:ptCount val="1"/>
                <c:pt idx="0">
                  <c:v>Coal Mining and Dressing                                 </c:v>
                </c:pt>
              </c:strCache>
            </c:strRef>
          </c:tx>
          <c:invertIfNegative val="0"/>
          <c:cat>
            <c:strRef>
              <c:f>分行业值!$BC$90:$BC$133</c:f>
              <c:strCache>
                <c:ptCount val="10"/>
                <c:pt idx="0">
                  <c:v>Jiaozuo</c:v>
                </c:pt>
                <c:pt idx="1">
                  <c:v>Luoyang</c:v>
                </c:pt>
                <c:pt idx="2">
                  <c:v>Nanyang</c:v>
                </c:pt>
                <c:pt idx="3">
                  <c:v>Pingdingshan</c:v>
                </c:pt>
                <c:pt idx="4">
                  <c:v>Xinyang</c:v>
                </c:pt>
                <c:pt idx="5">
                  <c:v>Xuchang</c:v>
                </c:pt>
                <c:pt idx="6">
                  <c:v>Zhengzhou</c:v>
                </c:pt>
                <c:pt idx="7">
                  <c:v>Bozhou</c:v>
                </c:pt>
                <c:pt idx="8">
                  <c:v>Xingtai</c:v>
                </c:pt>
                <c:pt idx="9">
                  <c:v>Changzhi</c:v>
                </c:pt>
              </c:strCache>
            </c:strRef>
          </c:cat>
          <c:val>
            <c:numRef>
              <c:f>分行业值!$BD$90:$BD$133</c:f>
              <c:numCache>
                <c:formatCode>General</c:formatCode>
                <c:ptCount val="10"/>
                <c:pt idx="0">
                  <c:v>2.2864981332695664</c:v>
                </c:pt>
                <c:pt idx="1">
                  <c:v>5.6230593736469693E-2</c:v>
                </c:pt>
                <c:pt idx="2">
                  <c:v>0</c:v>
                </c:pt>
                <c:pt idx="3">
                  <c:v>60.933062928246152</c:v>
                </c:pt>
                <c:pt idx="4">
                  <c:v>0</c:v>
                </c:pt>
                <c:pt idx="5">
                  <c:v>10.434105675723563</c:v>
                </c:pt>
                <c:pt idx="6">
                  <c:v>4.2779270752580647</c:v>
                </c:pt>
                <c:pt idx="7">
                  <c:v>4.1503121194931039</c:v>
                </c:pt>
                <c:pt idx="8">
                  <c:v>23.011531380600356</c:v>
                </c:pt>
                <c:pt idx="9">
                  <c:v>118.92033830833364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BC-CF44-A6B0-6ABFAB9D7CC8}"/>
            </c:ext>
          </c:extLst>
        </c:ser>
        <c:ser>
          <c:idx val="1"/>
          <c:order val="1"/>
          <c:tx>
            <c:strRef>
              <c:f>分行业值!$BE$89</c:f>
              <c:strCache>
                <c:ptCount val="1"/>
                <c:pt idx="0">
                  <c:v>Petroleum Processing and Coking                          </c:v>
                </c:pt>
              </c:strCache>
            </c:strRef>
          </c:tx>
          <c:invertIfNegative val="0"/>
          <c:cat>
            <c:strRef>
              <c:f>分行业值!$BC$90:$BC$133</c:f>
              <c:strCache>
                <c:ptCount val="10"/>
                <c:pt idx="0">
                  <c:v>Jiaozuo</c:v>
                </c:pt>
                <c:pt idx="1">
                  <c:v>Luoyang</c:v>
                </c:pt>
                <c:pt idx="2">
                  <c:v>Nanyang</c:v>
                </c:pt>
                <c:pt idx="3">
                  <c:v>Pingdingshan</c:v>
                </c:pt>
                <c:pt idx="4">
                  <c:v>Xinyang</c:v>
                </c:pt>
                <c:pt idx="5">
                  <c:v>Xuchang</c:v>
                </c:pt>
                <c:pt idx="6">
                  <c:v>Zhengzhou</c:v>
                </c:pt>
                <c:pt idx="7">
                  <c:v>Bozhou</c:v>
                </c:pt>
                <c:pt idx="8">
                  <c:v>Xingtai</c:v>
                </c:pt>
                <c:pt idx="9">
                  <c:v>Changzhi</c:v>
                </c:pt>
              </c:strCache>
            </c:strRef>
          </c:cat>
          <c:val>
            <c:numRef>
              <c:f>分行业值!$BE$90:$BE$133</c:f>
              <c:numCache>
                <c:formatCode>General</c:formatCode>
                <c:ptCount val="10"/>
                <c:pt idx="0">
                  <c:v>1.0474530780689784E-4</c:v>
                </c:pt>
                <c:pt idx="1">
                  <c:v>17.987466437827432</c:v>
                </c:pt>
                <c:pt idx="2">
                  <c:v>0</c:v>
                </c:pt>
                <c:pt idx="3">
                  <c:v>16.721679318002238</c:v>
                </c:pt>
                <c:pt idx="4">
                  <c:v>0</c:v>
                </c:pt>
                <c:pt idx="5">
                  <c:v>16.12110342755</c:v>
                </c:pt>
                <c:pt idx="6">
                  <c:v>1.8994262347923188</c:v>
                </c:pt>
                <c:pt idx="7">
                  <c:v>0</c:v>
                </c:pt>
                <c:pt idx="8">
                  <c:v>20.836572284737937</c:v>
                </c:pt>
                <c:pt idx="9">
                  <c:v>39.448143669177085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BC-CF44-A6B0-6ABFAB9D7CC8}"/>
            </c:ext>
          </c:extLst>
        </c:ser>
        <c:ser>
          <c:idx val="2"/>
          <c:order val="2"/>
          <c:tx>
            <c:strRef>
              <c:f>分行业值!$BF$89</c:f>
              <c:strCache>
                <c:ptCount val="1"/>
                <c:pt idx="0">
                  <c:v>Raw Chemical Materials and Chemical Products             </c:v>
                </c:pt>
              </c:strCache>
            </c:strRef>
          </c:tx>
          <c:invertIfNegative val="0"/>
          <c:cat>
            <c:strRef>
              <c:f>分行业值!$BC$90:$BC$133</c:f>
              <c:strCache>
                <c:ptCount val="10"/>
                <c:pt idx="0">
                  <c:v>Jiaozuo</c:v>
                </c:pt>
                <c:pt idx="1">
                  <c:v>Luoyang</c:v>
                </c:pt>
                <c:pt idx="2">
                  <c:v>Nanyang</c:v>
                </c:pt>
                <c:pt idx="3">
                  <c:v>Pingdingshan</c:v>
                </c:pt>
                <c:pt idx="4">
                  <c:v>Xinyang</c:v>
                </c:pt>
                <c:pt idx="5">
                  <c:v>Xuchang</c:v>
                </c:pt>
                <c:pt idx="6">
                  <c:v>Zhengzhou</c:v>
                </c:pt>
                <c:pt idx="7">
                  <c:v>Bozhou</c:v>
                </c:pt>
                <c:pt idx="8">
                  <c:v>Xingtai</c:v>
                </c:pt>
                <c:pt idx="9">
                  <c:v>Changzhi</c:v>
                </c:pt>
              </c:strCache>
            </c:strRef>
          </c:cat>
          <c:val>
            <c:numRef>
              <c:f>分行业值!$BF$90:$BF$133</c:f>
              <c:numCache>
                <c:formatCode>General</c:formatCode>
                <c:ptCount val="10"/>
                <c:pt idx="0">
                  <c:v>2.4533677174694213</c:v>
                </c:pt>
                <c:pt idx="1">
                  <c:v>2.4202028874138651E-2</c:v>
                </c:pt>
                <c:pt idx="2">
                  <c:v>2.1804580986562785</c:v>
                </c:pt>
                <c:pt idx="3">
                  <c:v>0.99426226446145194</c:v>
                </c:pt>
                <c:pt idx="4">
                  <c:v>7.7898425453583305E-3</c:v>
                </c:pt>
                <c:pt idx="5">
                  <c:v>1.7448466241417007E-2</c:v>
                </c:pt>
                <c:pt idx="6">
                  <c:v>5.7987122257367227</c:v>
                </c:pt>
                <c:pt idx="7">
                  <c:v>0.48412361361036915</c:v>
                </c:pt>
                <c:pt idx="8">
                  <c:v>1.2465422653336029</c:v>
                </c:pt>
                <c:pt idx="9">
                  <c:v>2.7745409988289933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1BC-CF44-A6B0-6ABFAB9D7CC8}"/>
            </c:ext>
          </c:extLst>
        </c:ser>
        <c:ser>
          <c:idx val="3"/>
          <c:order val="3"/>
          <c:tx>
            <c:strRef>
              <c:f>分行业值!$BG$89</c:f>
              <c:strCache>
                <c:ptCount val="1"/>
                <c:pt idx="0">
                  <c:v>Nonmetal Mineral Products                                </c:v>
                </c:pt>
              </c:strCache>
            </c:strRef>
          </c:tx>
          <c:invertIfNegative val="0"/>
          <c:cat>
            <c:strRef>
              <c:f>分行业值!$BC$90:$BC$133</c:f>
              <c:strCache>
                <c:ptCount val="10"/>
                <c:pt idx="0">
                  <c:v>Jiaozuo</c:v>
                </c:pt>
                <c:pt idx="1">
                  <c:v>Luoyang</c:v>
                </c:pt>
                <c:pt idx="2">
                  <c:v>Nanyang</c:v>
                </c:pt>
                <c:pt idx="3">
                  <c:v>Pingdingshan</c:v>
                </c:pt>
                <c:pt idx="4">
                  <c:v>Xinyang</c:v>
                </c:pt>
                <c:pt idx="5">
                  <c:v>Xuchang</c:v>
                </c:pt>
                <c:pt idx="6">
                  <c:v>Zhengzhou</c:v>
                </c:pt>
                <c:pt idx="7">
                  <c:v>Bozhou</c:v>
                </c:pt>
                <c:pt idx="8">
                  <c:v>Xingtai</c:v>
                </c:pt>
                <c:pt idx="9">
                  <c:v>Changzhi</c:v>
                </c:pt>
              </c:strCache>
            </c:strRef>
          </c:cat>
          <c:val>
            <c:numRef>
              <c:f>分行业值!$BG$90:$BG$133</c:f>
              <c:numCache>
                <c:formatCode>General</c:formatCode>
                <c:ptCount val="10"/>
                <c:pt idx="0">
                  <c:v>3.547337441193247</c:v>
                </c:pt>
                <c:pt idx="1">
                  <c:v>4.6577005600243613</c:v>
                </c:pt>
                <c:pt idx="2">
                  <c:v>7.0041708175106594</c:v>
                </c:pt>
                <c:pt idx="3">
                  <c:v>4.5620341178963368</c:v>
                </c:pt>
                <c:pt idx="4">
                  <c:v>5.4017018585217951</c:v>
                </c:pt>
                <c:pt idx="5">
                  <c:v>7.1530748970472517</c:v>
                </c:pt>
                <c:pt idx="6">
                  <c:v>4.5398503859530468</c:v>
                </c:pt>
                <c:pt idx="7">
                  <c:v>1.2563653974932838</c:v>
                </c:pt>
                <c:pt idx="8">
                  <c:v>5.8659659052532191</c:v>
                </c:pt>
                <c:pt idx="9">
                  <c:v>7.9233878478131636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1BC-CF44-A6B0-6ABFAB9D7CC8}"/>
            </c:ext>
          </c:extLst>
        </c:ser>
        <c:ser>
          <c:idx val="4"/>
          <c:order val="4"/>
          <c:tx>
            <c:strRef>
              <c:f>分行业值!$BH$89</c:f>
              <c:strCache>
                <c:ptCount val="1"/>
                <c:pt idx="0">
                  <c:v>Smelting and Pressing of Ferrous Metals                  </c:v>
                </c:pt>
              </c:strCache>
            </c:strRef>
          </c:tx>
          <c:invertIfNegative val="0"/>
          <c:cat>
            <c:strRef>
              <c:f>分行业值!$BC$90:$BC$133</c:f>
              <c:strCache>
                <c:ptCount val="10"/>
                <c:pt idx="0">
                  <c:v>Jiaozuo</c:v>
                </c:pt>
                <c:pt idx="1">
                  <c:v>Luoyang</c:v>
                </c:pt>
                <c:pt idx="2">
                  <c:v>Nanyang</c:v>
                </c:pt>
                <c:pt idx="3">
                  <c:v>Pingdingshan</c:v>
                </c:pt>
                <c:pt idx="4">
                  <c:v>Xinyang</c:v>
                </c:pt>
                <c:pt idx="5">
                  <c:v>Xuchang</c:v>
                </c:pt>
                <c:pt idx="6">
                  <c:v>Zhengzhou</c:v>
                </c:pt>
                <c:pt idx="7">
                  <c:v>Bozhou</c:v>
                </c:pt>
                <c:pt idx="8">
                  <c:v>Xingtai</c:v>
                </c:pt>
                <c:pt idx="9">
                  <c:v>Changzhi</c:v>
                </c:pt>
              </c:strCache>
            </c:strRef>
          </c:cat>
          <c:val>
            <c:numRef>
              <c:f>分行业值!$BH$90:$BH$133</c:f>
              <c:numCache>
                <c:formatCode>General</c:formatCode>
                <c:ptCount val="10"/>
                <c:pt idx="0">
                  <c:v>0.18064931602997641</c:v>
                </c:pt>
                <c:pt idx="1">
                  <c:v>0.25696106461146312</c:v>
                </c:pt>
                <c:pt idx="2">
                  <c:v>0.39990848219629171</c:v>
                </c:pt>
                <c:pt idx="3">
                  <c:v>5.3617172625343867</c:v>
                </c:pt>
                <c:pt idx="4">
                  <c:v>2.9248952619991679</c:v>
                </c:pt>
                <c:pt idx="5">
                  <c:v>0.70356847347658769</c:v>
                </c:pt>
                <c:pt idx="6">
                  <c:v>1.746948351803937</c:v>
                </c:pt>
                <c:pt idx="7">
                  <c:v>2.6891653469385062E-4</c:v>
                </c:pt>
                <c:pt idx="8">
                  <c:v>15.335219505819895</c:v>
                </c:pt>
                <c:pt idx="9">
                  <c:v>8.0460936701367641E-2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1BC-CF44-A6B0-6ABFAB9D7CC8}"/>
            </c:ext>
          </c:extLst>
        </c:ser>
        <c:ser>
          <c:idx val="5"/>
          <c:order val="5"/>
          <c:tx>
            <c:strRef>
              <c:f>分行业值!$BI$89</c:f>
              <c:strCache>
                <c:ptCount val="1"/>
                <c:pt idx="0">
                  <c:v>Smelting and Pressing of Nonferrous Metals               </c:v>
                </c:pt>
              </c:strCache>
            </c:strRef>
          </c:tx>
          <c:invertIfNegative val="0"/>
          <c:cat>
            <c:strRef>
              <c:f>分行业值!$BC$90:$BC$133</c:f>
              <c:strCache>
                <c:ptCount val="10"/>
                <c:pt idx="0">
                  <c:v>Jiaozuo</c:v>
                </c:pt>
                <c:pt idx="1">
                  <c:v>Luoyang</c:v>
                </c:pt>
                <c:pt idx="2">
                  <c:v>Nanyang</c:v>
                </c:pt>
                <c:pt idx="3">
                  <c:v>Pingdingshan</c:v>
                </c:pt>
                <c:pt idx="4">
                  <c:v>Xinyang</c:v>
                </c:pt>
                <c:pt idx="5">
                  <c:v>Xuchang</c:v>
                </c:pt>
                <c:pt idx="6">
                  <c:v>Zhengzhou</c:v>
                </c:pt>
                <c:pt idx="7">
                  <c:v>Bozhou</c:v>
                </c:pt>
                <c:pt idx="8">
                  <c:v>Xingtai</c:v>
                </c:pt>
                <c:pt idx="9">
                  <c:v>Changzhi</c:v>
                </c:pt>
              </c:strCache>
            </c:strRef>
          </c:cat>
          <c:val>
            <c:numRef>
              <c:f>分行业值!$BI$90:$BI$133</c:f>
              <c:numCache>
                <c:formatCode>General</c:formatCode>
                <c:ptCount val="10"/>
                <c:pt idx="0">
                  <c:v>7.957469083852053</c:v>
                </c:pt>
                <c:pt idx="1">
                  <c:v>19.166318477850325</c:v>
                </c:pt>
                <c:pt idx="2">
                  <c:v>4.2845111130235543E-2</c:v>
                </c:pt>
                <c:pt idx="3">
                  <c:v>0.80900563201397924</c:v>
                </c:pt>
                <c:pt idx="4">
                  <c:v>1.5156138817719458E-2</c:v>
                </c:pt>
                <c:pt idx="5">
                  <c:v>2.0136833696663348</c:v>
                </c:pt>
                <c:pt idx="6">
                  <c:v>5.7216226122266907</c:v>
                </c:pt>
                <c:pt idx="7">
                  <c:v>0</c:v>
                </c:pt>
                <c:pt idx="8">
                  <c:v>1.9114592564564139E-3</c:v>
                </c:pt>
                <c:pt idx="9">
                  <c:v>5.1671246257587898E-3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1BC-CF44-A6B0-6ABFAB9D7CC8}"/>
            </c:ext>
          </c:extLst>
        </c:ser>
        <c:ser>
          <c:idx val="6"/>
          <c:order val="6"/>
          <c:tx>
            <c:strRef>
              <c:f>分行业值!$BJ$89</c:f>
              <c:strCache>
                <c:ptCount val="1"/>
                <c:pt idx="0">
                  <c:v>Production and Supply of Electric Power, Steam and Hot Water   </c:v>
                </c:pt>
              </c:strCache>
            </c:strRef>
          </c:tx>
          <c:invertIfNegative val="0"/>
          <c:cat>
            <c:strRef>
              <c:f>分行业值!$BC$90:$BC$133</c:f>
              <c:strCache>
                <c:ptCount val="10"/>
                <c:pt idx="0">
                  <c:v>Jiaozuo</c:v>
                </c:pt>
                <c:pt idx="1">
                  <c:v>Luoyang</c:v>
                </c:pt>
                <c:pt idx="2">
                  <c:v>Nanyang</c:v>
                </c:pt>
                <c:pt idx="3">
                  <c:v>Pingdingshan</c:v>
                </c:pt>
                <c:pt idx="4">
                  <c:v>Xinyang</c:v>
                </c:pt>
                <c:pt idx="5">
                  <c:v>Xuchang</c:v>
                </c:pt>
                <c:pt idx="6">
                  <c:v>Zhengzhou</c:v>
                </c:pt>
                <c:pt idx="7">
                  <c:v>Bozhou</c:v>
                </c:pt>
                <c:pt idx="8">
                  <c:v>Xingtai</c:v>
                </c:pt>
                <c:pt idx="9">
                  <c:v>Changzhi</c:v>
                </c:pt>
              </c:strCache>
            </c:strRef>
          </c:cat>
          <c:val>
            <c:numRef>
              <c:f>分行业值!$BJ$90:$BJ$133</c:f>
              <c:numCache>
                <c:formatCode>General</c:formatCode>
                <c:ptCount val="10"/>
                <c:pt idx="0">
                  <c:v>6.6472721179295213</c:v>
                </c:pt>
                <c:pt idx="1">
                  <c:v>55.884194071803364</c:v>
                </c:pt>
                <c:pt idx="2">
                  <c:v>9.8487480484541621</c:v>
                </c:pt>
                <c:pt idx="3">
                  <c:v>39.889814151368533</c:v>
                </c:pt>
                <c:pt idx="4">
                  <c:v>14.036062253980761</c:v>
                </c:pt>
                <c:pt idx="5">
                  <c:v>23.984032156179019</c:v>
                </c:pt>
                <c:pt idx="6">
                  <c:v>26.071211394888305</c:v>
                </c:pt>
                <c:pt idx="7">
                  <c:v>0.69119486902866167</c:v>
                </c:pt>
                <c:pt idx="8">
                  <c:v>20.251916331702201</c:v>
                </c:pt>
                <c:pt idx="9">
                  <c:v>53.01857470436817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1BC-CF44-A6B0-6ABFAB9D7CC8}"/>
            </c:ext>
          </c:extLst>
        </c:ser>
        <c:ser>
          <c:idx val="7"/>
          <c:order val="7"/>
          <c:tx>
            <c:strRef>
              <c:f>分行业值!$BK$89</c:f>
              <c:strCache>
                <c:ptCount val="1"/>
                <c:pt idx="0">
                  <c:v>Transportation, Storage, Post and Telecommunication Services    </c:v>
                </c:pt>
              </c:strCache>
            </c:strRef>
          </c:tx>
          <c:invertIfNegative val="0"/>
          <c:cat>
            <c:strRef>
              <c:f>分行业值!$BC$90:$BC$133</c:f>
              <c:strCache>
                <c:ptCount val="10"/>
                <c:pt idx="0">
                  <c:v>Jiaozuo</c:v>
                </c:pt>
                <c:pt idx="1">
                  <c:v>Luoyang</c:v>
                </c:pt>
                <c:pt idx="2">
                  <c:v>Nanyang</c:v>
                </c:pt>
                <c:pt idx="3">
                  <c:v>Pingdingshan</c:v>
                </c:pt>
                <c:pt idx="4">
                  <c:v>Xinyang</c:v>
                </c:pt>
                <c:pt idx="5">
                  <c:v>Xuchang</c:v>
                </c:pt>
                <c:pt idx="6">
                  <c:v>Zhengzhou</c:v>
                </c:pt>
                <c:pt idx="7">
                  <c:v>Bozhou</c:v>
                </c:pt>
                <c:pt idx="8">
                  <c:v>Xingtai</c:v>
                </c:pt>
                <c:pt idx="9">
                  <c:v>Changzhi</c:v>
                </c:pt>
              </c:strCache>
            </c:strRef>
          </c:cat>
          <c:val>
            <c:numRef>
              <c:f>分行业值!$BK$90:$BK$133</c:f>
              <c:numCache>
                <c:formatCode>General</c:formatCode>
                <c:ptCount val="10"/>
                <c:pt idx="0">
                  <c:v>1.5601992596935534</c:v>
                </c:pt>
                <c:pt idx="1">
                  <c:v>2.2770553553754667</c:v>
                </c:pt>
                <c:pt idx="2">
                  <c:v>3.9633275050116756</c:v>
                </c:pt>
                <c:pt idx="3">
                  <c:v>0.48797068646598352</c:v>
                </c:pt>
                <c:pt idx="4">
                  <c:v>0.80550797180727096</c:v>
                </c:pt>
                <c:pt idx="5">
                  <c:v>1.403645725563619</c:v>
                </c:pt>
                <c:pt idx="6">
                  <c:v>5.7754744525498207</c:v>
                </c:pt>
                <c:pt idx="7">
                  <c:v>1.1842477445485977</c:v>
                </c:pt>
                <c:pt idx="8">
                  <c:v>0.93633218962272347</c:v>
                </c:pt>
                <c:pt idx="9">
                  <c:v>1.3958889613740462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1BC-CF44-A6B0-6ABFAB9D7CC8}"/>
            </c:ext>
          </c:extLst>
        </c:ser>
        <c:ser>
          <c:idx val="8"/>
          <c:order val="8"/>
          <c:tx>
            <c:strRef>
              <c:f>分行业值!$BL$89</c:f>
              <c:strCache>
                <c:ptCount val="1"/>
                <c:pt idx="0">
                  <c:v>Other industries</c:v>
                </c:pt>
              </c:strCache>
            </c:strRef>
          </c:tx>
          <c:invertIfNegative val="0"/>
          <c:cat>
            <c:strRef>
              <c:f>分行业值!$BC$90:$BC$133</c:f>
              <c:strCache>
                <c:ptCount val="10"/>
                <c:pt idx="0">
                  <c:v>Jiaozuo</c:v>
                </c:pt>
                <c:pt idx="1">
                  <c:v>Luoyang</c:v>
                </c:pt>
                <c:pt idx="2">
                  <c:v>Nanyang</c:v>
                </c:pt>
                <c:pt idx="3">
                  <c:v>Pingdingshan</c:v>
                </c:pt>
                <c:pt idx="4">
                  <c:v>Xinyang</c:v>
                </c:pt>
                <c:pt idx="5">
                  <c:v>Xuchang</c:v>
                </c:pt>
                <c:pt idx="6">
                  <c:v>Zhengzhou</c:v>
                </c:pt>
                <c:pt idx="7">
                  <c:v>Bozhou</c:v>
                </c:pt>
                <c:pt idx="8">
                  <c:v>Xingtai</c:v>
                </c:pt>
                <c:pt idx="9">
                  <c:v>Changzhi</c:v>
                </c:pt>
              </c:strCache>
            </c:strRef>
          </c:cat>
          <c:val>
            <c:numRef>
              <c:f>分行业值!$BL$90:$BL$133</c:f>
              <c:numCache>
                <c:formatCode>General</c:formatCode>
                <c:ptCount val="10"/>
                <c:pt idx="0">
                  <c:v>3.8371021852548504</c:v>
                </c:pt>
                <c:pt idx="1">
                  <c:v>3.9198714098969702</c:v>
                </c:pt>
                <c:pt idx="2">
                  <c:v>7.5405419370406976</c:v>
                </c:pt>
                <c:pt idx="3">
                  <c:v>2.5604536390109249</c:v>
                </c:pt>
                <c:pt idx="4">
                  <c:v>3.7788866723279253</c:v>
                </c:pt>
                <c:pt idx="5">
                  <c:v>2.1693378085522017</c:v>
                </c:pt>
                <c:pt idx="6">
                  <c:v>8.0188272667911047</c:v>
                </c:pt>
                <c:pt idx="7">
                  <c:v>1.9334873392912895</c:v>
                </c:pt>
                <c:pt idx="8">
                  <c:v>7.8040086776736128</c:v>
                </c:pt>
                <c:pt idx="9">
                  <c:v>3.8134974487777686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1BC-CF44-A6B0-6ABFAB9D7C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1343232"/>
        <c:axId val="251344768"/>
      </c:barChart>
      <c:catAx>
        <c:axId val="25134323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crossAx val="251344768"/>
        <c:crosses val="autoZero"/>
        <c:auto val="1"/>
        <c:lblAlgn val="ctr"/>
        <c:lblOffset val="100"/>
        <c:noMultiLvlLbl val="0"/>
      </c:catAx>
      <c:valAx>
        <c:axId val="2513447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2513432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931929400884092E-2"/>
          <c:y val="3.9076376554174071E-2"/>
          <c:w val="0.45642929647553276"/>
          <c:h val="0.85772059132040113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分行业值!$BD$134:$BD$149</c:f>
              <c:strCache>
                <c:ptCount val="16"/>
                <c:pt idx="0">
                  <c:v>Coal Mining and Dressing                                 </c:v>
                </c:pt>
              </c:strCache>
            </c:strRef>
          </c:tx>
          <c:invertIfNegative val="0"/>
          <c:cat>
            <c:strRef>
              <c:f>分行业值!$BC$150:$BC$170</c:f>
              <c:strCache>
                <c:ptCount val="3"/>
                <c:pt idx="0">
                  <c:v>Puyang</c:v>
                </c:pt>
                <c:pt idx="1">
                  <c:v>Xinxiang</c:v>
                </c:pt>
                <c:pt idx="2">
                  <c:v>Fuyang</c:v>
                </c:pt>
              </c:strCache>
            </c:strRef>
          </c:cat>
          <c:val>
            <c:numRef>
              <c:f>分行业值!$BD$150:$BD$170</c:f>
              <c:numCache>
                <c:formatCode>General</c:formatCode>
                <c:ptCount val="3"/>
                <c:pt idx="0">
                  <c:v>0</c:v>
                </c:pt>
                <c:pt idx="1">
                  <c:v>9.7745572832167973</c:v>
                </c:pt>
                <c:pt idx="2">
                  <c:v>2.6832887140037596E-3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FC-754E-B5E0-6818A14CCC5C}"/>
            </c:ext>
          </c:extLst>
        </c:ser>
        <c:ser>
          <c:idx val="1"/>
          <c:order val="1"/>
          <c:tx>
            <c:strRef>
              <c:f>分行业值!$BE$134:$BE$149</c:f>
              <c:strCache>
                <c:ptCount val="16"/>
                <c:pt idx="0">
                  <c:v>Petroleum Processing and Coking                          </c:v>
                </c:pt>
              </c:strCache>
            </c:strRef>
          </c:tx>
          <c:invertIfNegative val="0"/>
          <c:cat>
            <c:strRef>
              <c:f>分行业值!$BC$150:$BC$170</c:f>
              <c:strCache>
                <c:ptCount val="3"/>
                <c:pt idx="0">
                  <c:v>Puyang</c:v>
                </c:pt>
                <c:pt idx="1">
                  <c:v>Xinxiang</c:v>
                </c:pt>
                <c:pt idx="2">
                  <c:v>Fuyang</c:v>
                </c:pt>
              </c:strCache>
            </c:strRef>
          </c:cat>
          <c:val>
            <c:numRef>
              <c:f>分行业值!$BE$150:$BE$170</c:f>
              <c:numCache>
                <c:formatCode>General</c:formatCode>
                <c:ptCount val="3"/>
                <c:pt idx="0">
                  <c:v>7.1389784273007103E-3</c:v>
                </c:pt>
                <c:pt idx="1">
                  <c:v>0.8987884719838114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FC-754E-B5E0-6818A14CCC5C}"/>
            </c:ext>
          </c:extLst>
        </c:ser>
        <c:ser>
          <c:idx val="2"/>
          <c:order val="2"/>
          <c:tx>
            <c:strRef>
              <c:f>分行业值!$BF$134:$BF$149</c:f>
              <c:strCache>
                <c:ptCount val="16"/>
                <c:pt idx="0">
                  <c:v>Raw Chemical Materials and Chemical Products             </c:v>
                </c:pt>
              </c:strCache>
            </c:strRef>
          </c:tx>
          <c:invertIfNegative val="0"/>
          <c:cat>
            <c:strRef>
              <c:f>分行业值!$BC$150:$BC$170</c:f>
              <c:strCache>
                <c:ptCount val="3"/>
                <c:pt idx="0">
                  <c:v>Puyang</c:v>
                </c:pt>
                <c:pt idx="1">
                  <c:v>Xinxiang</c:v>
                </c:pt>
                <c:pt idx="2">
                  <c:v>Fuyang</c:v>
                </c:pt>
              </c:strCache>
            </c:strRef>
          </c:cat>
          <c:val>
            <c:numRef>
              <c:f>分行业值!$BF$150:$BF$170</c:f>
              <c:numCache>
                <c:formatCode>General</c:formatCode>
                <c:ptCount val="3"/>
                <c:pt idx="0">
                  <c:v>4.3798452182625942</c:v>
                </c:pt>
                <c:pt idx="1">
                  <c:v>3.965620075570048E-3</c:v>
                </c:pt>
                <c:pt idx="2">
                  <c:v>1.425174192459767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FC-754E-B5E0-6818A14CCC5C}"/>
            </c:ext>
          </c:extLst>
        </c:ser>
        <c:ser>
          <c:idx val="3"/>
          <c:order val="3"/>
          <c:tx>
            <c:strRef>
              <c:f>分行业值!$BG$134:$BG$149</c:f>
              <c:strCache>
                <c:ptCount val="16"/>
                <c:pt idx="0">
                  <c:v>Nonmetal Mineral Products                                </c:v>
                </c:pt>
              </c:strCache>
            </c:strRef>
          </c:tx>
          <c:invertIfNegative val="0"/>
          <c:cat>
            <c:strRef>
              <c:f>分行业值!$BC$150:$BC$170</c:f>
              <c:strCache>
                <c:ptCount val="3"/>
                <c:pt idx="0">
                  <c:v>Puyang</c:v>
                </c:pt>
                <c:pt idx="1">
                  <c:v>Xinxiang</c:v>
                </c:pt>
                <c:pt idx="2">
                  <c:v>Fuyang</c:v>
                </c:pt>
              </c:strCache>
            </c:strRef>
          </c:cat>
          <c:val>
            <c:numRef>
              <c:f>分行业值!$BG$150:$BG$170</c:f>
              <c:numCache>
                <c:formatCode>General</c:formatCode>
                <c:ptCount val="3"/>
                <c:pt idx="0">
                  <c:v>0.94252147778776174</c:v>
                </c:pt>
                <c:pt idx="1">
                  <c:v>8.2075779753721321</c:v>
                </c:pt>
                <c:pt idx="2">
                  <c:v>0.9704374341707096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BFC-754E-B5E0-6818A14CCC5C}"/>
            </c:ext>
          </c:extLst>
        </c:ser>
        <c:ser>
          <c:idx val="4"/>
          <c:order val="4"/>
          <c:tx>
            <c:strRef>
              <c:f>分行业值!$BH$134:$BH$149</c:f>
              <c:strCache>
                <c:ptCount val="16"/>
                <c:pt idx="0">
                  <c:v>Smelting and Pressing of Ferrous Metals                  </c:v>
                </c:pt>
              </c:strCache>
            </c:strRef>
          </c:tx>
          <c:invertIfNegative val="0"/>
          <c:cat>
            <c:strRef>
              <c:f>分行业值!$BC$150:$BC$170</c:f>
              <c:strCache>
                <c:ptCount val="3"/>
                <c:pt idx="0">
                  <c:v>Puyang</c:v>
                </c:pt>
                <c:pt idx="1">
                  <c:v>Xinxiang</c:v>
                </c:pt>
                <c:pt idx="2">
                  <c:v>Fuyang</c:v>
                </c:pt>
              </c:strCache>
            </c:strRef>
          </c:cat>
          <c:val>
            <c:numRef>
              <c:f>分行业值!$BH$150:$BH$170</c:f>
              <c:numCache>
                <c:formatCode>General</c:formatCode>
                <c:ptCount val="3"/>
                <c:pt idx="0">
                  <c:v>4.9898343788713096E-3</c:v>
                </c:pt>
                <c:pt idx="1">
                  <c:v>0.33223793911222421</c:v>
                </c:pt>
                <c:pt idx="2">
                  <c:v>1.0632102314868501E-3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BFC-754E-B5E0-6818A14CCC5C}"/>
            </c:ext>
          </c:extLst>
        </c:ser>
        <c:ser>
          <c:idx val="5"/>
          <c:order val="5"/>
          <c:tx>
            <c:strRef>
              <c:f>分行业值!$BI$134:$BI$149</c:f>
              <c:strCache>
                <c:ptCount val="16"/>
                <c:pt idx="0">
                  <c:v>Smelting and Pressing of Nonferrous Metals               </c:v>
                </c:pt>
              </c:strCache>
            </c:strRef>
          </c:tx>
          <c:invertIfNegative val="0"/>
          <c:cat>
            <c:strRef>
              <c:f>分行业值!$BC$150:$BC$170</c:f>
              <c:strCache>
                <c:ptCount val="3"/>
                <c:pt idx="0">
                  <c:v>Puyang</c:v>
                </c:pt>
                <c:pt idx="1">
                  <c:v>Xinxiang</c:v>
                </c:pt>
                <c:pt idx="2">
                  <c:v>Fuyang</c:v>
                </c:pt>
              </c:strCache>
            </c:strRef>
          </c:cat>
          <c:val>
            <c:numRef>
              <c:f>分行业值!$BI$150:$BI$170</c:f>
              <c:numCache>
                <c:formatCode>General</c:formatCode>
                <c:ptCount val="3"/>
                <c:pt idx="0">
                  <c:v>0</c:v>
                </c:pt>
                <c:pt idx="1">
                  <c:v>2.1794423493979682</c:v>
                </c:pt>
                <c:pt idx="2">
                  <c:v>1.2140504856810687E-2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BFC-754E-B5E0-6818A14CCC5C}"/>
            </c:ext>
          </c:extLst>
        </c:ser>
        <c:ser>
          <c:idx val="6"/>
          <c:order val="6"/>
          <c:tx>
            <c:strRef>
              <c:f>分行业值!$BJ$134:$BJ$149</c:f>
              <c:strCache>
                <c:ptCount val="16"/>
                <c:pt idx="0">
                  <c:v>Production and Supply of Electric Power, Steam and Hot Water   </c:v>
                </c:pt>
              </c:strCache>
            </c:strRef>
          </c:tx>
          <c:invertIfNegative val="0"/>
          <c:cat>
            <c:strRef>
              <c:f>分行业值!$BC$150:$BC$170</c:f>
              <c:strCache>
                <c:ptCount val="3"/>
                <c:pt idx="0">
                  <c:v>Puyang</c:v>
                </c:pt>
                <c:pt idx="1">
                  <c:v>Xinxiang</c:v>
                </c:pt>
                <c:pt idx="2">
                  <c:v>Fuyang</c:v>
                </c:pt>
              </c:strCache>
            </c:strRef>
          </c:cat>
          <c:val>
            <c:numRef>
              <c:f>分行业值!$BJ$150:$BJ$170</c:f>
              <c:numCache>
                <c:formatCode>General</c:formatCode>
                <c:ptCount val="3"/>
                <c:pt idx="0">
                  <c:v>8.0044410075726997</c:v>
                </c:pt>
                <c:pt idx="1">
                  <c:v>9.9940830444535411</c:v>
                </c:pt>
                <c:pt idx="2">
                  <c:v>4.9195313676647228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BFC-754E-B5E0-6818A14CCC5C}"/>
            </c:ext>
          </c:extLst>
        </c:ser>
        <c:ser>
          <c:idx val="7"/>
          <c:order val="7"/>
          <c:tx>
            <c:strRef>
              <c:f>分行业值!$BK$134:$BK$149</c:f>
              <c:strCache>
                <c:ptCount val="16"/>
                <c:pt idx="0">
                  <c:v>Transportation, Storage, Post and Telecommunication Services    </c:v>
                </c:pt>
              </c:strCache>
            </c:strRef>
          </c:tx>
          <c:invertIfNegative val="0"/>
          <c:cat>
            <c:strRef>
              <c:f>分行业值!$BC$150:$BC$170</c:f>
              <c:strCache>
                <c:ptCount val="3"/>
                <c:pt idx="0">
                  <c:v>Puyang</c:v>
                </c:pt>
                <c:pt idx="1">
                  <c:v>Xinxiang</c:v>
                </c:pt>
                <c:pt idx="2">
                  <c:v>Fuyang</c:v>
                </c:pt>
              </c:strCache>
            </c:strRef>
          </c:cat>
          <c:val>
            <c:numRef>
              <c:f>分行业值!$BK$150:$BK$170</c:f>
              <c:numCache>
                <c:formatCode>General</c:formatCode>
                <c:ptCount val="3"/>
                <c:pt idx="0">
                  <c:v>0.48837262145532279</c:v>
                </c:pt>
                <c:pt idx="1">
                  <c:v>3.137686045810304</c:v>
                </c:pt>
                <c:pt idx="2">
                  <c:v>1.2170035332276015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BFC-754E-B5E0-6818A14CCC5C}"/>
            </c:ext>
          </c:extLst>
        </c:ser>
        <c:ser>
          <c:idx val="8"/>
          <c:order val="8"/>
          <c:tx>
            <c:strRef>
              <c:f>分行业值!$BL$134:$BL$149</c:f>
              <c:strCache>
                <c:ptCount val="16"/>
                <c:pt idx="0">
                  <c:v>Other industries</c:v>
                </c:pt>
              </c:strCache>
            </c:strRef>
          </c:tx>
          <c:invertIfNegative val="0"/>
          <c:cat>
            <c:strRef>
              <c:f>分行业值!$BC$150:$BC$170</c:f>
              <c:strCache>
                <c:ptCount val="3"/>
                <c:pt idx="0">
                  <c:v>Puyang</c:v>
                </c:pt>
                <c:pt idx="1">
                  <c:v>Xinxiang</c:v>
                </c:pt>
                <c:pt idx="2">
                  <c:v>Fuyang</c:v>
                </c:pt>
              </c:strCache>
            </c:strRef>
          </c:cat>
          <c:val>
            <c:numRef>
              <c:f>分行业值!$BL$150:$BL$170</c:f>
              <c:numCache>
                <c:formatCode>General</c:formatCode>
                <c:ptCount val="3"/>
                <c:pt idx="0">
                  <c:v>4.5726908621154472</c:v>
                </c:pt>
                <c:pt idx="1">
                  <c:v>4.4316612705776564</c:v>
                </c:pt>
                <c:pt idx="2">
                  <c:v>3.0819664686748967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BFC-754E-B5E0-6818A14CC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1461632"/>
        <c:axId val="251463168"/>
      </c:barChart>
      <c:catAx>
        <c:axId val="25146163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crossAx val="251463168"/>
        <c:crosses val="autoZero"/>
        <c:auto val="1"/>
        <c:lblAlgn val="ctr"/>
        <c:lblOffset val="100"/>
        <c:noMultiLvlLbl val="0"/>
      </c:catAx>
      <c:valAx>
        <c:axId val="2514631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2514616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0257053255938509"/>
          <c:y val="7.1355925091956762E-2"/>
          <c:w val="0.38541144229549956"/>
          <c:h val="0.8572881498160864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384951881014874"/>
          <c:y val="7.4548702245552628E-2"/>
          <c:w val="0.63608202099737532"/>
          <c:h val="0.6999890638670166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不同能源品种和生产过程!$B$1</c:f>
              <c:strCache>
                <c:ptCount val="1"/>
                <c:pt idx="0">
                  <c:v>coal</c:v>
                </c:pt>
              </c:strCache>
            </c:strRef>
          </c:tx>
          <c:invertIfNegative val="0"/>
          <c:cat>
            <c:strRef>
              <c:f>不同能源品种和生产过程!$A$2:$A$8</c:f>
              <c:strCache>
                <c:ptCount val="7"/>
                <c:pt idx="0">
                  <c:v>Anyang</c:v>
                </c:pt>
                <c:pt idx="1">
                  <c:v>Hebi</c:v>
                </c:pt>
                <c:pt idx="2">
                  <c:v>Zhoukou</c:v>
                </c:pt>
                <c:pt idx="3">
                  <c:v>Zhumadian</c:v>
                </c:pt>
                <c:pt idx="4">
                  <c:v>Handan</c:v>
                </c:pt>
                <c:pt idx="5">
                  <c:v>Jincheng</c:v>
                </c:pt>
                <c:pt idx="6">
                  <c:v>Yuncheng</c:v>
                </c:pt>
              </c:strCache>
            </c:strRef>
          </c:cat>
          <c:val>
            <c:numRef>
              <c:f>不同能源品种和生产过程!$B$2:$B$8</c:f>
              <c:numCache>
                <c:formatCode>General</c:formatCode>
                <c:ptCount val="7"/>
                <c:pt idx="0">
                  <c:v>87.324509432376828</c:v>
                </c:pt>
                <c:pt idx="1">
                  <c:v>33.142200392358866</c:v>
                </c:pt>
                <c:pt idx="2">
                  <c:v>3.7831262271385175</c:v>
                </c:pt>
                <c:pt idx="3">
                  <c:v>18.584349760846848</c:v>
                </c:pt>
                <c:pt idx="4">
                  <c:v>177.43790200770772</c:v>
                </c:pt>
                <c:pt idx="5">
                  <c:v>120.1413134105735</c:v>
                </c:pt>
                <c:pt idx="6">
                  <c:v>84.600188710278118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9-EA41-A086-EC8A87DC1442}"/>
            </c:ext>
          </c:extLst>
        </c:ser>
        <c:ser>
          <c:idx val="1"/>
          <c:order val="1"/>
          <c:tx>
            <c:strRef>
              <c:f>不同能源品种和生产过程!$C$1</c:f>
              <c:strCache>
                <c:ptCount val="1"/>
                <c:pt idx="0">
                  <c:v>oil</c:v>
                </c:pt>
              </c:strCache>
            </c:strRef>
          </c:tx>
          <c:invertIfNegative val="0"/>
          <c:cat>
            <c:strRef>
              <c:f>不同能源品种和生产过程!$A$2:$A$8</c:f>
              <c:strCache>
                <c:ptCount val="7"/>
                <c:pt idx="0">
                  <c:v>Anyang</c:v>
                </c:pt>
                <c:pt idx="1">
                  <c:v>Hebi</c:v>
                </c:pt>
                <c:pt idx="2">
                  <c:v>Zhoukou</c:v>
                </c:pt>
                <c:pt idx="3">
                  <c:v>Zhumadian</c:v>
                </c:pt>
                <c:pt idx="4">
                  <c:v>Handan</c:v>
                </c:pt>
                <c:pt idx="5">
                  <c:v>Jincheng</c:v>
                </c:pt>
                <c:pt idx="6">
                  <c:v>Yuncheng</c:v>
                </c:pt>
              </c:strCache>
            </c:strRef>
          </c:cat>
          <c:val>
            <c:numRef>
              <c:f>不同能源品种和生产过程!$C$2:$C$8</c:f>
              <c:numCache>
                <c:formatCode>General</c:formatCode>
                <c:ptCount val="7"/>
                <c:pt idx="0">
                  <c:v>1.7988642027085597</c:v>
                </c:pt>
                <c:pt idx="1">
                  <c:v>0.82212144718494351</c:v>
                </c:pt>
                <c:pt idx="2">
                  <c:v>2.3933869268595762</c:v>
                </c:pt>
                <c:pt idx="3">
                  <c:v>1.8970320576940822</c:v>
                </c:pt>
                <c:pt idx="4">
                  <c:v>4.6570211130759285</c:v>
                </c:pt>
                <c:pt idx="5">
                  <c:v>1.3681473594093749</c:v>
                </c:pt>
                <c:pt idx="6">
                  <c:v>2.0471939619715136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19-EA41-A086-EC8A87DC1442}"/>
            </c:ext>
          </c:extLst>
        </c:ser>
        <c:ser>
          <c:idx val="2"/>
          <c:order val="2"/>
          <c:tx>
            <c:strRef>
              <c:f>不同能源品种和生产过程!$D$1</c:f>
              <c:strCache>
                <c:ptCount val="1"/>
                <c:pt idx="0">
                  <c:v>gas</c:v>
                </c:pt>
              </c:strCache>
            </c:strRef>
          </c:tx>
          <c:invertIfNegative val="0"/>
          <c:cat>
            <c:strRef>
              <c:f>不同能源品种和生产过程!$A$2:$A$8</c:f>
              <c:strCache>
                <c:ptCount val="7"/>
                <c:pt idx="0">
                  <c:v>Anyang</c:v>
                </c:pt>
                <c:pt idx="1">
                  <c:v>Hebi</c:v>
                </c:pt>
                <c:pt idx="2">
                  <c:v>Zhoukou</c:v>
                </c:pt>
                <c:pt idx="3">
                  <c:v>Zhumadian</c:v>
                </c:pt>
                <c:pt idx="4">
                  <c:v>Handan</c:v>
                </c:pt>
                <c:pt idx="5">
                  <c:v>Jincheng</c:v>
                </c:pt>
                <c:pt idx="6">
                  <c:v>Yuncheng</c:v>
                </c:pt>
              </c:strCache>
            </c:strRef>
          </c:cat>
          <c:val>
            <c:numRef>
              <c:f>不同能源品种和生产过程!$D$2:$D$8</c:f>
              <c:numCache>
                <c:formatCode>General</c:formatCode>
                <c:ptCount val="7"/>
                <c:pt idx="0">
                  <c:v>0.17455439940767409</c:v>
                </c:pt>
                <c:pt idx="1">
                  <c:v>0.10987600543669161</c:v>
                </c:pt>
                <c:pt idx="2">
                  <c:v>0.38252942257471634</c:v>
                </c:pt>
                <c:pt idx="3">
                  <c:v>1.4262073549218972</c:v>
                </c:pt>
                <c:pt idx="4">
                  <c:v>1.3599347427964852</c:v>
                </c:pt>
                <c:pt idx="5">
                  <c:v>2.1595954770660932</c:v>
                </c:pt>
                <c:pt idx="6">
                  <c:v>0.81806765318751851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19-EA41-A086-EC8A87DC1442}"/>
            </c:ext>
          </c:extLst>
        </c:ser>
        <c:ser>
          <c:idx val="3"/>
          <c:order val="3"/>
          <c:tx>
            <c:strRef>
              <c:f>不同能源品种和生产过程!$E$1</c:f>
              <c:strCache>
                <c:ptCount val="1"/>
                <c:pt idx="0">
                  <c:v>process</c:v>
                </c:pt>
              </c:strCache>
            </c:strRef>
          </c:tx>
          <c:invertIfNegative val="0"/>
          <c:cat>
            <c:strRef>
              <c:f>不同能源品种和生产过程!$A$2:$A$8</c:f>
              <c:strCache>
                <c:ptCount val="7"/>
                <c:pt idx="0">
                  <c:v>Anyang</c:v>
                </c:pt>
                <c:pt idx="1">
                  <c:v>Hebi</c:v>
                </c:pt>
                <c:pt idx="2">
                  <c:v>Zhoukou</c:v>
                </c:pt>
                <c:pt idx="3">
                  <c:v>Zhumadian</c:v>
                </c:pt>
                <c:pt idx="4">
                  <c:v>Handan</c:v>
                </c:pt>
                <c:pt idx="5">
                  <c:v>Jincheng</c:v>
                </c:pt>
                <c:pt idx="6">
                  <c:v>Yuncheng</c:v>
                </c:pt>
              </c:strCache>
            </c:strRef>
          </c:cat>
          <c:val>
            <c:numRef>
              <c:f>不同能源品种和生产过程!$E$2:$E$8</c:f>
              <c:numCache>
                <c:formatCode>General</c:formatCode>
                <c:ptCount val="7"/>
                <c:pt idx="0">
                  <c:v>3.0832660000000001</c:v>
                </c:pt>
                <c:pt idx="1">
                  <c:v>1.6912920000000002</c:v>
                </c:pt>
                <c:pt idx="2">
                  <c:v>0.52017400000000003</c:v>
                </c:pt>
                <c:pt idx="3">
                  <c:v>4.7832760000000007</c:v>
                </c:pt>
                <c:pt idx="4">
                  <c:v>1.906336</c:v>
                </c:pt>
                <c:pt idx="5">
                  <c:v>0.65094400000000008</c:v>
                </c:pt>
                <c:pt idx="6">
                  <c:v>0.98513400000000018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A19-EA41-A086-EC8A87DC14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0958592"/>
        <c:axId val="250960128"/>
      </c:barChart>
      <c:catAx>
        <c:axId val="2509585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50960128"/>
        <c:crosses val="autoZero"/>
        <c:auto val="1"/>
        <c:lblAlgn val="ctr"/>
        <c:lblOffset val="100"/>
        <c:noMultiLvlLbl val="0"/>
      </c:catAx>
      <c:valAx>
        <c:axId val="250960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09585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不同能源品种和生产过程!$B$9</c:f>
              <c:strCache>
                <c:ptCount val="1"/>
                <c:pt idx="0">
                  <c:v>coal</c:v>
                </c:pt>
              </c:strCache>
            </c:strRef>
          </c:tx>
          <c:invertIfNegative val="0"/>
          <c:cat>
            <c:strRef>
              <c:f>不同能源品种和生产过程!$A$10:$A$18</c:f>
              <c:strCache>
                <c:ptCount val="9"/>
                <c:pt idx="0">
                  <c:v>Jiyuan</c:v>
                </c:pt>
                <c:pt idx="1">
                  <c:v>Kaifeng</c:v>
                </c:pt>
                <c:pt idx="2">
                  <c:v>Sanmenxia</c:v>
                </c:pt>
                <c:pt idx="3">
                  <c:v>Shangqiu</c:v>
                </c:pt>
                <c:pt idx="4">
                  <c:v>Bengbu</c:v>
                </c:pt>
                <c:pt idx="5">
                  <c:v>Huaibei</c:v>
                </c:pt>
                <c:pt idx="6">
                  <c:v>Suzhou</c:v>
                </c:pt>
                <c:pt idx="7">
                  <c:v>Heze</c:v>
                </c:pt>
                <c:pt idx="8">
                  <c:v>Liaocheng</c:v>
                </c:pt>
              </c:strCache>
            </c:strRef>
          </c:cat>
          <c:val>
            <c:numRef>
              <c:f>不同能源品种和生产过程!$B$10:$B$18</c:f>
              <c:numCache>
                <c:formatCode>General</c:formatCode>
                <c:ptCount val="9"/>
                <c:pt idx="0">
                  <c:v>32.705218302339404</c:v>
                </c:pt>
                <c:pt idx="1">
                  <c:v>15.091788947396239</c:v>
                </c:pt>
                <c:pt idx="2">
                  <c:v>22.267358188080827</c:v>
                </c:pt>
                <c:pt idx="3">
                  <c:v>149.76176051524504</c:v>
                </c:pt>
                <c:pt idx="4">
                  <c:v>10.315819729233016</c:v>
                </c:pt>
                <c:pt idx="5">
                  <c:v>73.714092963242805</c:v>
                </c:pt>
                <c:pt idx="6">
                  <c:v>27.411789439363947</c:v>
                </c:pt>
                <c:pt idx="7">
                  <c:v>75.773773127731047</c:v>
                </c:pt>
                <c:pt idx="8">
                  <c:v>76.38472924266064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08-AF42-BD89-7058A8C4E6D1}"/>
            </c:ext>
          </c:extLst>
        </c:ser>
        <c:ser>
          <c:idx val="1"/>
          <c:order val="1"/>
          <c:tx>
            <c:strRef>
              <c:f>不同能源品种和生产过程!$C$9</c:f>
              <c:strCache>
                <c:ptCount val="1"/>
                <c:pt idx="0">
                  <c:v>oil</c:v>
                </c:pt>
              </c:strCache>
            </c:strRef>
          </c:tx>
          <c:invertIfNegative val="0"/>
          <c:cat>
            <c:strRef>
              <c:f>不同能源品种和生产过程!$A$10:$A$18</c:f>
              <c:strCache>
                <c:ptCount val="9"/>
                <c:pt idx="0">
                  <c:v>Jiyuan</c:v>
                </c:pt>
                <c:pt idx="1">
                  <c:v>Kaifeng</c:v>
                </c:pt>
                <c:pt idx="2">
                  <c:v>Sanmenxia</c:v>
                </c:pt>
                <c:pt idx="3">
                  <c:v>Shangqiu</c:v>
                </c:pt>
                <c:pt idx="4">
                  <c:v>Bengbu</c:v>
                </c:pt>
                <c:pt idx="5">
                  <c:v>Huaibei</c:v>
                </c:pt>
                <c:pt idx="6">
                  <c:v>Suzhou</c:v>
                </c:pt>
                <c:pt idx="7">
                  <c:v>Heze</c:v>
                </c:pt>
                <c:pt idx="8">
                  <c:v>Liaocheng</c:v>
                </c:pt>
              </c:strCache>
            </c:strRef>
          </c:cat>
          <c:val>
            <c:numRef>
              <c:f>不同能源品种和生产过程!$C$10:$C$18</c:f>
              <c:numCache>
                <c:formatCode>General</c:formatCode>
                <c:ptCount val="9"/>
                <c:pt idx="0">
                  <c:v>0.53390204209350134</c:v>
                </c:pt>
                <c:pt idx="1">
                  <c:v>1.7886868779440073</c:v>
                </c:pt>
                <c:pt idx="2">
                  <c:v>1.3780290120318639</c:v>
                </c:pt>
                <c:pt idx="3">
                  <c:v>2.6893263409278325</c:v>
                </c:pt>
                <c:pt idx="4">
                  <c:v>2.0330967722465139</c:v>
                </c:pt>
                <c:pt idx="5">
                  <c:v>1.2425135636839273</c:v>
                </c:pt>
                <c:pt idx="6">
                  <c:v>2.2889538089485106</c:v>
                </c:pt>
                <c:pt idx="7">
                  <c:v>29.270941582849868</c:v>
                </c:pt>
                <c:pt idx="8">
                  <c:v>2.7769931494086939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08-AF42-BD89-7058A8C4E6D1}"/>
            </c:ext>
          </c:extLst>
        </c:ser>
        <c:ser>
          <c:idx val="2"/>
          <c:order val="2"/>
          <c:tx>
            <c:strRef>
              <c:f>不同能源品种和生产过程!$D$9</c:f>
              <c:strCache>
                <c:ptCount val="1"/>
                <c:pt idx="0">
                  <c:v>gas</c:v>
                </c:pt>
              </c:strCache>
            </c:strRef>
          </c:tx>
          <c:invertIfNegative val="0"/>
          <c:cat>
            <c:strRef>
              <c:f>不同能源品种和生产过程!$A$10:$A$18</c:f>
              <c:strCache>
                <c:ptCount val="9"/>
                <c:pt idx="0">
                  <c:v>Jiyuan</c:v>
                </c:pt>
                <c:pt idx="1">
                  <c:v>Kaifeng</c:v>
                </c:pt>
                <c:pt idx="2">
                  <c:v>Sanmenxia</c:v>
                </c:pt>
                <c:pt idx="3">
                  <c:v>Shangqiu</c:v>
                </c:pt>
                <c:pt idx="4">
                  <c:v>Bengbu</c:v>
                </c:pt>
                <c:pt idx="5">
                  <c:v>Huaibei</c:v>
                </c:pt>
                <c:pt idx="6">
                  <c:v>Suzhou</c:v>
                </c:pt>
                <c:pt idx="7">
                  <c:v>Heze</c:v>
                </c:pt>
                <c:pt idx="8">
                  <c:v>Liaocheng</c:v>
                </c:pt>
              </c:strCache>
            </c:strRef>
          </c:cat>
          <c:val>
            <c:numRef>
              <c:f>不同能源品种和生产过程!$D$10:$D$18</c:f>
              <c:numCache>
                <c:formatCode>General</c:formatCode>
                <c:ptCount val="9"/>
                <c:pt idx="0">
                  <c:v>0.16795070037190676</c:v>
                </c:pt>
                <c:pt idx="1">
                  <c:v>0.22059706423560582</c:v>
                </c:pt>
                <c:pt idx="2">
                  <c:v>1.3471781810980346</c:v>
                </c:pt>
                <c:pt idx="3">
                  <c:v>1.3745354568403036</c:v>
                </c:pt>
                <c:pt idx="4">
                  <c:v>0.57566427754314398</c:v>
                </c:pt>
                <c:pt idx="5">
                  <c:v>0.26728424743072277</c:v>
                </c:pt>
                <c:pt idx="6">
                  <c:v>0.43127951971213613</c:v>
                </c:pt>
                <c:pt idx="7">
                  <c:v>0.98308770900263853</c:v>
                </c:pt>
                <c:pt idx="8">
                  <c:v>0.84972583007007163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08-AF42-BD89-7058A8C4E6D1}"/>
            </c:ext>
          </c:extLst>
        </c:ser>
        <c:ser>
          <c:idx val="3"/>
          <c:order val="3"/>
          <c:tx>
            <c:strRef>
              <c:f>不同能源品种和生产过程!$E$9</c:f>
              <c:strCache>
                <c:ptCount val="1"/>
                <c:pt idx="0">
                  <c:v>process</c:v>
                </c:pt>
              </c:strCache>
            </c:strRef>
          </c:tx>
          <c:invertIfNegative val="0"/>
          <c:cat>
            <c:strRef>
              <c:f>不同能源品种和生产过程!$A$10:$A$18</c:f>
              <c:strCache>
                <c:ptCount val="9"/>
                <c:pt idx="0">
                  <c:v>Jiyuan</c:v>
                </c:pt>
                <c:pt idx="1">
                  <c:v>Kaifeng</c:v>
                </c:pt>
                <c:pt idx="2">
                  <c:v>Sanmenxia</c:v>
                </c:pt>
                <c:pt idx="3">
                  <c:v>Shangqiu</c:v>
                </c:pt>
                <c:pt idx="4">
                  <c:v>Bengbu</c:v>
                </c:pt>
                <c:pt idx="5">
                  <c:v>Huaibei</c:v>
                </c:pt>
                <c:pt idx="6">
                  <c:v>Suzhou</c:v>
                </c:pt>
                <c:pt idx="7">
                  <c:v>Heze</c:v>
                </c:pt>
                <c:pt idx="8">
                  <c:v>Liaocheng</c:v>
                </c:pt>
              </c:strCache>
            </c:strRef>
          </c:cat>
          <c:val>
            <c:numRef>
              <c:f>不同能源品种和生产过程!$E$10:$E$18</c:f>
              <c:numCache>
                <c:formatCode>General</c:formatCode>
                <c:ptCount val="9"/>
                <c:pt idx="0">
                  <c:v>1.0955620000000001</c:v>
                </c:pt>
                <c:pt idx="1">
                  <c:v>0.42228189820852008</c:v>
                </c:pt>
                <c:pt idx="2">
                  <c:v>1.6593260000000001</c:v>
                </c:pt>
                <c:pt idx="3">
                  <c:v>1.5293185070340933</c:v>
                </c:pt>
                <c:pt idx="4">
                  <c:v>1.005476</c:v>
                </c:pt>
                <c:pt idx="5">
                  <c:v>2.6700042878972403</c:v>
                </c:pt>
                <c:pt idx="6">
                  <c:v>2.9670260000000006</c:v>
                </c:pt>
                <c:pt idx="7">
                  <c:v>2.6887783507732799</c:v>
                </c:pt>
                <c:pt idx="8">
                  <c:v>0.729406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08-AF42-BD89-7058A8C4E6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0999168"/>
        <c:axId val="251000704"/>
      </c:barChart>
      <c:catAx>
        <c:axId val="25099916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51000704"/>
        <c:crosses val="autoZero"/>
        <c:auto val="1"/>
        <c:lblAlgn val="ctr"/>
        <c:lblOffset val="100"/>
        <c:noMultiLvlLbl val="0"/>
      </c:catAx>
      <c:valAx>
        <c:axId val="251000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09991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不同能源品种和生产过程!$B$19</c:f>
              <c:strCache>
                <c:ptCount val="1"/>
                <c:pt idx="0">
                  <c:v>coal</c:v>
                </c:pt>
              </c:strCache>
            </c:strRef>
          </c:tx>
          <c:invertIfNegative val="0"/>
          <c:cat>
            <c:strRef>
              <c:f>不同能源品种和生产过程!$A$20:$A$29</c:f>
              <c:strCache>
                <c:ptCount val="10"/>
                <c:pt idx="0">
                  <c:v>Jiaozuo</c:v>
                </c:pt>
                <c:pt idx="1">
                  <c:v>Luoyang</c:v>
                </c:pt>
                <c:pt idx="2">
                  <c:v>Nanyang</c:v>
                </c:pt>
                <c:pt idx="3">
                  <c:v>Pingdingshan</c:v>
                </c:pt>
                <c:pt idx="4">
                  <c:v>Xinyang</c:v>
                </c:pt>
                <c:pt idx="5">
                  <c:v>Xuchang</c:v>
                </c:pt>
                <c:pt idx="6">
                  <c:v>Zhengzhou</c:v>
                </c:pt>
                <c:pt idx="7">
                  <c:v>Bozhou</c:v>
                </c:pt>
                <c:pt idx="8">
                  <c:v>Xingtai</c:v>
                </c:pt>
                <c:pt idx="9">
                  <c:v>Changzhi</c:v>
                </c:pt>
              </c:strCache>
            </c:strRef>
          </c:cat>
          <c:val>
            <c:numRef>
              <c:f>不同能源品种和生产过程!$B$20:$B$29</c:f>
              <c:numCache>
                <c:formatCode>General</c:formatCode>
                <c:ptCount val="10"/>
                <c:pt idx="0">
                  <c:v>23.520602632969737</c:v>
                </c:pt>
                <c:pt idx="1">
                  <c:v>81.679840009273036</c:v>
                </c:pt>
                <c:pt idx="2">
                  <c:v>17.949358190915056</c:v>
                </c:pt>
                <c:pt idx="3">
                  <c:v>127.57070200865887</c:v>
                </c:pt>
                <c:pt idx="4">
                  <c:v>22.212117227067754</c:v>
                </c:pt>
                <c:pt idx="5">
                  <c:v>55.210650727274938</c:v>
                </c:pt>
                <c:pt idx="6">
                  <c:v>53.893971669688391</c:v>
                </c:pt>
                <c:pt idx="7">
                  <c:v>6.1298053967591848</c:v>
                </c:pt>
                <c:pt idx="8">
                  <c:v>88.792300820544185</c:v>
                </c:pt>
                <c:pt idx="9">
                  <c:v>223.99116185948651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85-1A4D-AA08-C2371F9237B5}"/>
            </c:ext>
          </c:extLst>
        </c:ser>
        <c:ser>
          <c:idx val="1"/>
          <c:order val="1"/>
          <c:tx>
            <c:strRef>
              <c:f>不同能源品种和生产过程!$C$19</c:f>
              <c:strCache>
                <c:ptCount val="1"/>
                <c:pt idx="0">
                  <c:v>oil</c:v>
                </c:pt>
              </c:strCache>
            </c:strRef>
          </c:tx>
          <c:invertIfNegative val="0"/>
          <c:cat>
            <c:strRef>
              <c:f>不同能源品种和生产过程!$A$20:$A$29</c:f>
              <c:strCache>
                <c:ptCount val="10"/>
                <c:pt idx="0">
                  <c:v>Jiaozuo</c:v>
                </c:pt>
                <c:pt idx="1">
                  <c:v>Luoyang</c:v>
                </c:pt>
                <c:pt idx="2">
                  <c:v>Nanyang</c:v>
                </c:pt>
                <c:pt idx="3">
                  <c:v>Pingdingshan</c:v>
                </c:pt>
                <c:pt idx="4">
                  <c:v>Xinyang</c:v>
                </c:pt>
                <c:pt idx="5">
                  <c:v>Xuchang</c:v>
                </c:pt>
                <c:pt idx="6">
                  <c:v>Zhengzhou</c:v>
                </c:pt>
                <c:pt idx="7">
                  <c:v>Bozhou</c:v>
                </c:pt>
                <c:pt idx="8">
                  <c:v>Xingtai</c:v>
                </c:pt>
                <c:pt idx="9">
                  <c:v>Changzhi</c:v>
                </c:pt>
              </c:strCache>
            </c:strRef>
          </c:cat>
          <c:val>
            <c:numRef>
              <c:f>不同能源品种和生产过程!$C$20:$C$29</c:f>
              <c:numCache>
                <c:formatCode>General</c:formatCode>
                <c:ptCount val="10"/>
                <c:pt idx="0">
                  <c:v>2.3258063767485333</c:v>
                </c:pt>
                <c:pt idx="1">
                  <c:v>19.228686480042995</c:v>
                </c:pt>
                <c:pt idx="2">
                  <c:v>7.7755384957994202</c:v>
                </c:pt>
                <c:pt idx="3">
                  <c:v>1.312271396132715</c:v>
                </c:pt>
                <c:pt idx="4">
                  <c:v>2.183271786469382</c:v>
                </c:pt>
                <c:pt idx="5">
                  <c:v>2.5901607844880301</c:v>
                </c:pt>
                <c:pt idx="6">
                  <c:v>8.4660290100721838</c:v>
                </c:pt>
                <c:pt idx="7">
                  <c:v>2.0805190227718144</c:v>
                </c:pt>
                <c:pt idx="8">
                  <c:v>3.1456510179515251</c:v>
                </c:pt>
                <c:pt idx="9">
                  <c:v>1.7359305133936678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85-1A4D-AA08-C2371F9237B5}"/>
            </c:ext>
          </c:extLst>
        </c:ser>
        <c:ser>
          <c:idx val="2"/>
          <c:order val="2"/>
          <c:tx>
            <c:strRef>
              <c:f>不同能源品种和生产过程!$D$19</c:f>
              <c:strCache>
                <c:ptCount val="1"/>
                <c:pt idx="0">
                  <c:v>gas</c:v>
                </c:pt>
              </c:strCache>
            </c:strRef>
          </c:tx>
          <c:invertIfNegative val="0"/>
          <c:cat>
            <c:strRef>
              <c:f>不同能源品种和生产过程!$A$20:$A$29</c:f>
              <c:strCache>
                <c:ptCount val="10"/>
                <c:pt idx="0">
                  <c:v>Jiaozuo</c:v>
                </c:pt>
                <c:pt idx="1">
                  <c:v>Luoyang</c:v>
                </c:pt>
                <c:pt idx="2">
                  <c:v>Nanyang</c:v>
                </c:pt>
                <c:pt idx="3">
                  <c:v>Pingdingshan</c:v>
                </c:pt>
                <c:pt idx="4">
                  <c:v>Xinyang</c:v>
                </c:pt>
                <c:pt idx="5">
                  <c:v>Xuchang</c:v>
                </c:pt>
                <c:pt idx="6">
                  <c:v>Zhengzhou</c:v>
                </c:pt>
                <c:pt idx="7">
                  <c:v>Bozhou</c:v>
                </c:pt>
                <c:pt idx="8">
                  <c:v>Xingtai</c:v>
                </c:pt>
                <c:pt idx="9">
                  <c:v>Changzhi</c:v>
                </c:pt>
              </c:strCache>
            </c:strRef>
          </c:cat>
          <c:val>
            <c:numRef>
              <c:f>不同能源品种和生产过程!$D$20:$D$29</c:f>
              <c:numCache>
                <c:formatCode>General</c:formatCode>
                <c:ptCount val="10"/>
                <c:pt idx="0">
                  <c:v>0.49443828534771356</c:v>
                </c:pt>
                <c:pt idx="1">
                  <c:v>1.1302296947274766</c:v>
                </c:pt>
                <c:pt idx="2">
                  <c:v>0.67413305261421708</c:v>
                </c:pt>
                <c:pt idx="3">
                  <c:v>0.69579924728415277</c:v>
                </c:pt>
                <c:pt idx="4">
                  <c:v>0.62663974512155529</c:v>
                </c:pt>
                <c:pt idx="5">
                  <c:v>3.2461555386671508</c:v>
                </c:pt>
                <c:pt idx="6">
                  <c:v>0.85733503741499884</c:v>
                </c:pt>
                <c:pt idx="7">
                  <c:v>0.2580734727593475</c:v>
                </c:pt>
                <c:pt idx="8">
                  <c:v>1.2366015832605388</c:v>
                </c:pt>
                <c:pt idx="9">
                  <c:v>0.4948042876911149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85-1A4D-AA08-C2371F9237B5}"/>
            </c:ext>
          </c:extLst>
        </c:ser>
        <c:ser>
          <c:idx val="3"/>
          <c:order val="3"/>
          <c:tx>
            <c:strRef>
              <c:f>不同能源品种和生产过程!$E$19</c:f>
              <c:strCache>
                <c:ptCount val="1"/>
                <c:pt idx="0">
                  <c:v>process</c:v>
                </c:pt>
              </c:strCache>
            </c:strRef>
          </c:tx>
          <c:invertIfNegative val="0"/>
          <c:cat>
            <c:strRef>
              <c:f>不同能源品种和生产过程!$A$20:$A$29</c:f>
              <c:strCache>
                <c:ptCount val="10"/>
                <c:pt idx="0">
                  <c:v>Jiaozuo</c:v>
                </c:pt>
                <c:pt idx="1">
                  <c:v>Luoyang</c:v>
                </c:pt>
                <c:pt idx="2">
                  <c:v>Nanyang</c:v>
                </c:pt>
                <c:pt idx="3">
                  <c:v>Pingdingshan</c:v>
                </c:pt>
                <c:pt idx="4">
                  <c:v>Xinyang</c:v>
                </c:pt>
                <c:pt idx="5">
                  <c:v>Xuchang</c:v>
                </c:pt>
                <c:pt idx="6">
                  <c:v>Zhengzhou</c:v>
                </c:pt>
                <c:pt idx="7">
                  <c:v>Bozhou</c:v>
                </c:pt>
                <c:pt idx="8">
                  <c:v>Xingtai</c:v>
                </c:pt>
                <c:pt idx="9">
                  <c:v>Changzhi</c:v>
                </c:pt>
              </c:strCache>
            </c:strRef>
          </c:cat>
          <c:val>
            <c:numRef>
              <c:f>不同能源品种和生产过程!$E$20:$E$29</c:f>
              <c:numCache>
                <c:formatCode>General</c:formatCode>
                <c:ptCount val="10"/>
                <c:pt idx="0">
                  <c:v>2.1242860000000001</c:v>
                </c:pt>
                <c:pt idx="1">
                  <c:v>2.1882180000000004</c:v>
                </c:pt>
                <c:pt idx="2">
                  <c:v>4.5798560000000004</c:v>
                </c:pt>
                <c:pt idx="3">
                  <c:v>2.7394862</c:v>
                </c:pt>
                <c:pt idx="4">
                  <c:v>1.9458285400000002</c:v>
                </c:pt>
                <c:pt idx="5">
                  <c:v>4.6401760034405015</c:v>
                </c:pt>
                <c:pt idx="6">
                  <c:v>0.63467040000000008</c:v>
                </c:pt>
                <c:pt idx="7">
                  <c:v>1.2321440000000001</c:v>
                </c:pt>
                <c:pt idx="8">
                  <c:v>2.1126620000000003</c:v>
                </c:pt>
                <c:pt idx="9">
                  <c:v>1.1624000000000001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85-1A4D-AA08-C2371F923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1084800"/>
        <c:axId val="251086336"/>
      </c:barChart>
      <c:catAx>
        <c:axId val="2510848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51086336"/>
        <c:crosses val="autoZero"/>
        <c:auto val="1"/>
        <c:lblAlgn val="ctr"/>
        <c:lblOffset val="100"/>
        <c:noMultiLvlLbl val="0"/>
      </c:catAx>
      <c:valAx>
        <c:axId val="251086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10848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1988407699037624E-2"/>
          <c:y val="5.1400554097404488E-2"/>
          <c:w val="0.31127646544181975"/>
          <c:h val="0.832619568387284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不同能源品种和生产过程!$B$30</c:f>
              <c:strCache>
                <c:ptCount val="1"/>
                <c:pt idx="0">
                  <c:v>coal</c:v>
                </c:pt>
              </c:strCache>
            </c:strRef>
          </c:tx>
          <c:invertIfNegative val="0"/>
          <c:cat>
            <c:strRef>
              <c:f>不同能源品种和生产过程!$A$31:$A$33</c:f>
              <c:strCache>
                <c:ptCount val="3"/>
                <c:pt idx="0">
                  <c:v>Puyang</c:v>
                </c:pt>
                <c:pt idx="1">
                  <c:v>Xinxiang</c:v>
                </c:pt>
                <c:pt idx="2">
                  <c:v>Fuyang</c:v>
                </c:pt>
              </c:strCache>
            </c:strRef>
          </c:cat>
          <c:val>
            <c:numRef>
              <c:f>不同能源品种和生产过程!$B$31:$B$33</c:f>
              <c:numCache>
                <c:formatCode>General</c:formatCode>
                <c:ptCount val="3"/>
                <c:pt idx="0">
                  <c:v>9.621669304960843</c:v>
                </c:pt>
                <c:pt idx="1">
                  <c:v>26.73519430639244</c:v>
                </c:pt>
                <c:pt idx="2">
                  <c:v>7.4174473339152511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04-BE47-B6B0-6AF75A5B4DE7}"/>
            </c:ext>
          </c:extLst>
        </c:ser>
        <c:ser>
          <c:idx val="1"/>
          <c:order val="1"/>
          <c:tx>
            <c:strRef>
              <c:f>不同能源品种和生产过程!$C$30</c:f>
              <c:strCache>
                <c:ptCount val="1"/>
                <c:pt idx="0">
                  <c:v>oil</c:v>
                </c:pt>
              </c:strCache>
            </c:strRef>
          </c:tx>
          <c:invertIfNegative val="0"/>
          <c:cat>
            <c:strRef>
              <c:f>不同能源品种和生产过程!$A$31:$A$33</c:f>
              <c:strCache>
                <c:ptCount val="3"/>
                <c:pt idx="0">
                  <c:v>Puyang</c:v>
                </c:pt>
                <c:pt idx="1">
                  <c:v>Xinxiang</c:v>
                </c:pt>
                <c:pt idx="2">
                  <c:v>Fuyang</c:v>
                </c:pt>
              </c:strCache>
            </c:strRef>
          </c:cat>
          <c:val>
            <c:numRef>
              <c:f>不同能源品种和生产过程!$C$31:$C$33</c:f>
              <c:numCache>
                <c:formatCode>General</c:formatCode>
                <c:ptCount val="3"/>
                <c:pt idx="0">
                  <c:v>5.5833231594095816</c:v>
                </c:pt>
                <c:pt idx="1">
                  <c:v>4.9313595940680246</c:v>
                </c:pt>
                <c:pt idx="2">
                  <c:v>2.6998600916564248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04-BE47-B6B0-6AF75A5B4DE7}"/>
            </c:ext>
          </c:extLst>
        </c:ser>
        <c:ser>
          <c:idx val="2"/>
          <c:order val="2"/>
          <c:tx>
            <c:strRef>
              <c:f>不同能源品种和生产过程!$D$30</c:f>
              <c:strCache>
                <c:ptCount val="1"/>
                <c:pt idx="0">
                  <c:v>gas</c:v>
                </c:pt>
              </c:strCache>
            </c:strRef>
          </c:tx>
          <c:invertIfNegative val="0"/>
          <c:cat>
            <c:strRef>
              <c:f>不同能源品种和生产过程!$A$31:$A$33</c:f>
              <c:strCache>
                <c:ptCount val="3"/>
                <c:pt idx="0">
                  <c:v>Puyang</c:v>
                </c:pt>
                <c:pt idx="1">
                  <c:v>Xinxiang</c:v>
                </c:pt>
                <c:pt idx="2">
                  <c:v>Fuyang</c:v>
                </c:pt>
              </c:strCache>
            </c:strRef>
          </c:cat>
          <c:val>
            <c:numRef>
              <c:f>不同能源品种和生产过程!$D$31:$D$33</c:f>
              <c:numCache>
                <c:formatCode>General</c:formatCode>
                <c:ptCount val="3"/>
                <c:pt idx="0">
                  <c:v>2.5244048487901956</c:v>
                </c:pt>
                <c:pt idx="1">
                  <c:v>0.60092214475858752</c:v>
                </c:pt>
                <c:pt idx="2">
                  <c:v>0.63065533260221762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04-BE47-B6B0-6AF75A5B4DE7}"/>
            </c:ext>
          </c:extLst>
        </c:ser>
        <c:ser>
          <c:idx val="3"/>
          <c:order val="3"/>
          <c:tx>
            <c:strRef>
              <c:f>不同能源品种和生产过程!$E$30</c:f>
              <c:strCache>
                <c:ptCount val="1"/>
                <c:pt idx="0">
                  <c:v>process</c:v>
                </c:pt>
              </c:strCache>
            </c:strRef>
          </c:tx>
          <c:invertIfNegative val="0"/>
          <c:cat>
            <c:strRef>
              <c:f>不同能源品种和生产过程!$A$31:$A$33</c:f>
              <c:strCache>
                <c:ptCount val="3"/>
                <c:pt idx="0">
                  <c:v>Puyang</c:v>
                </c:pt>
                <c:pt idx="1">
                  <c:v>Xinxiang</c:v>
                </c:pt>
                <c:pt idx="2">
                  <c:v>Fuyang</c:v>
                </c:pt>
              </c:strCache>
            </c:strRef>
          </c:cat>
          <c:val>
            <c:numRef>
              <c:f>不同能源品种和生产过程!$E$31:$E$33</c:f>
              <c:numCache>
                <c:formatCode>General</c:formatCode>
                <c:ptCount val="3"/>
                <c:pt idx="0">
                  <c:v>0.66837999999999997</c:v>
                </c:pt>
                <c:pt idx="1">
                  <c:v>6.695424</c:v>
                </c:pt>
                <c:pt idx="2">
                  <c:v>0.88633000000000006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04-BE47-B6B0-6AF75A5B4D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1116928"/>
        <c:axId val="251131008"/>
      </c:barChart>
      <c:catAx>
        <c:axId val="2511169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51131008"/>
        <c:crosses val="autoZero"/>
        <c:auto val="1"/>
        <c:lblAlgn val="ctr"/>
        <c:lblOffset val="100"/>
        <c:noMultiLvlLbl val="0"/>
      </c:catAx>
      <c:valAx>
        <c:axId val="251131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11169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227674182135984"/>
          <c:y val="5.1400554097404488E-2"/>
          <c:w val="0.78167319623383125"/>
          <c:h val="0.7952354913969087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每年每个城市1!$B$1</c:f>
              <c:strCache>
                <c:ptCount val="1"/>
                <c:pt idx="0">
                  <c:v>Anyang</c:v>
                </c:pt>
              </c:strCache>
            </c:strRef>
          </c:tx>
          <c:invertIfNegative val="0"/>
          <c:cat>
            <c:numRef>
              <c:f>每年每个城市1!$A$2:$A$17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</c:numCache>
            </c:numRef>
          </c:cat>
          <c:val>
            <c:numRef>
              <c:f>每年每个城市1!$B$2:$B$17</c:f>
              <c:numCache>
                <c:formatCode>General</c:formatCode>
                <c:ptCount val="16"/>
                <c:pt idx="1">
                  <c:v>42.402563209563638</c:v>
                </c:pt>
                <c:pt idx="3">
                  <c:v>44.762170363829952</c:v>
                </c:pt>
                <c:pt idx="4">
                  <c:v>50.662880829559981</c:v>
                </c:pt>
                <c:pt idx="7">
                  <c:v>86.88499059708623</c:v>
                </c:pt>
                <c:pt idx="8">
                  <c:v>87.398818803436512</c:v>
                </c:pt>
                <c:pt idx="9">
                  <c:v>94.574336129265333</c:v>
                </c:pt>
                <c:pt idx="11">
                  <c:v>84.009543011517351</c:v>
                </c:pt>
                <c:pt idx="12">
                  <c:v>82.944654114760283</c:v>
                </c:pt>
                <c:pt idx="13">
                  <c:v>99.531470332725149</c:v>
                </c:pt>
                <c:pt idx="14">
                  <c:v>106.16354626850698</c:v>
                </c:pt>
                <c:pt idx="15">
                  <c:v>92.381194034493063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61-254A-A575-9A3D047D56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6418944"/>
        <c:axId val="256420480"/>
      </c:barChart>
      <c:catAx>
        <c:axId val="256418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6420480"/>
        <c:crosses val="autoZero"/>
        <c:auto val="1"/>
        <c:lblAlgn val="ctr"/>
        <c:lblOffset val="100"/>
        <c:noMultiLvlLbl val="0"/>
      </c:catAx>
      <c:valAx>
        <c:axId val="2564204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564189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31790632366274962"/>
          <c:y val="2.0841803865425914E-2"/>
          <c:w val="0.43951137429191661"/>
          <c:h val="0.1354702934860415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88407699037624E-2"/>
          <c:y val="5.1400554097404488E-2"/>
          <c:w val="0.91474431321084859"/>
          <c:h val="0.7484097850757979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每年每个城市1!$C$1</c:f>
              <c:strCache>
                <c:ptCount val="1"/>
                <c:pt idx="0">
                  <c:v>Hebi</c:v>
                </c:pt>
              </c:strCache>
            </c:strRef>
          </c:tx>
          <c:invertIfNegative val="0"/>
          <c:cat>
            <c:numRef>
              <c:f>每年每个城市1!$A$2:$A$17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</c:numCache>
            </c:numRef>
          </c:cat>
          <c:val>
            <c:numRef>
              <c:f>每年每个城市1!$C$2:$C$17</c:f>
              <c:numCache>
                <c:formatCode>General</c:formatCode>
                <c:ptCount val="16"/>
                <c:pt idx="4">
                  <c:v>8.7658811096332681</c:v>
                </c:pt>
                <c:pt idx="6">
                  <c:v>25.532273918603625</c:v>
                </c:pt>
                <c:pt idx="7">
                  <c:v>30.471482779251787</c:v>
                </c:pt>
                <c:pt idx="8">
                  <c:v>39.06288542157111</c:v>
                </c:pt>
                <c:pt idx="9">
                  <c:v>42.12671260420062</c:v>
                </c:pt>
                <c:pt idx="10">
                  <c:v>38.812757459818982</c:v>
                </c:pt>
                <c:pt idx="11">
                  <c:v>41.303893320843081</c:v>
                </c:pt>
                <c:pt idx="12">
                  <c:v>39.219912497948577</c:v>
                </c:pt>
                <c:pt idx="13">
                  <c:v>40.971368766988761</c:v>
                </c:pt>
                <c:pt idx="14">
                  <c:v>27.570416316075963</c:v>
                </c:pt>
                <c:pt idx="15">
                  <c:v>35.765489844980515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EC-5540-A4BC-88BBFE8AD0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6665856"/>
        <c:axId val="256679936"/>
      </c:barChart>
      <c:catAx>
        <c:axId val="256665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256679936"/>
        <c:crosses val="autoZero"/>
        <c:auto val="1"/>
        <c:lblAlgn val="ctr"/>
        <c:lblOffset val="100"/>
        <c:noMultiLvlLbl val="0"/>
      </c:catAx>
      <c:valAx>
        <c:axId val="2566799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566658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37248861023003255"/>
          <c:y val="2.11445851877211E-2"/>
          <c:w val="0.21562356741606395"/>
          <c:h val="0.1287040098635357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9.919933692498964E-2"/>
          <c:y val="5.1400554097404488E-2"/>
          <c:w val="0.86043597181931208"/>
          <c:h val="0.7816936424613589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每年每个城市1!$D$1</c:f>
              <c:strCache>
                <c:ptCount val="1"/>
                <c:pt idx="0">
                  <c:v>Zhoukou</c:v>
                </c:pt>
              </c:strCache>
            </c:strRef>
          </c:tx>
          <c:invertIfNegative val="0"/>
          <c:cat>
            <c:numRef>
              <c:f>每年每个城市1!$A$2:$A$17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</c:numCache>
            </c:numRef>
          </c:cat>
          <c:val>
            <c:numRef>
              <c:f>每年每个城市1!$D$2:$D$17</c:f>
              <c:numCache>
                <c:formatCode>General</c:formatCode>
                <c:ptCount val="16"/>
                <c:pt idx="2">
                  <c:v>14.267513642310359</c:v>
                </c:pt>
                <c:pt idx="3">
                  <c:v>7.829315610613742</c:v>
                </c:pt>
                <c:pt idx="5">
                  <c:v>17.52375806922355</c:v>
                </c:pt>
                <c:pt idx="6">
                  <c:v>13.715780408771698</c:v>
                </c:pt>
                <c:pt idx="7">
                  <c:v>15.483618877565231</c:v>
                </c:pt>
                <c:pt idx="8">
                  <c:v>14.52391281390814</c:v>
                </c:pt>
                <c:pt idx="9">
                  <c:v>16.059025942471372</c:v>
                </c:pt>
                <c:pt idx="10">
                  <c:v>12.956809028813712</c:v>
                </c:pt>
                <c:pt idx="11">
                  <c:v>13.443087753342752</c:v>
                </c:pt>
                <c:pt idx="13">
                  <c:v>7.6129252391058575</c:v>
                </c:pt>
                <c:pt idx="14">
                  <c:v>7.162141282770043</c:v>
                </c:pt>
                <c:pt idx="15">
                  <c:v>7.0792165765728106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26-2E41-9ACE-9DB27967F9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6445824"/>
        <c:axId val="256451712"/>
      </c:barChart>
      <c:catAx>
        <c:axId val="256445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256451712"/>
        <c:crosses val="autoZero"/>
        <c:auto val="1"/>
        <c:lblAlgn val="ctr"/>
        <c:lblOffset val="100"/>
        <c:noMultiLvlLbl val="0"/>
      </c:catAx>
      <c:valAx>
        <c:axId val="25645171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5644582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8422019412521887"/>
          <c:y val="3.2469066366704164E-3"/>
          <c:w val="0.4160508961490596"/>
          <c:h val="0.1402615298087738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88407699037624E-2"/>
          <c:y val="5.1400554097404488E-2"/>
          <c:w val="0.90702624671916021"/>
          <c:h val="0.7952354913969087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每年每个城市1!$E$1</c:f>
              <c:strCache>
                <c:ptCount val="1"/>
                <c:pt idx="0">
                  <c:v>Zhumadian</c:v>
                </c:pt>
              </c:strCache>
            </c:strRef>
          </c:tx>
          <c:invertIfNegative val="0"/>
          <c:cat>
            <c:numRef>
              <c:f>每年每个城市1!$A$2:$A$17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</c:numCache>
            </c:numRef>
          </c:cat>
          <c:val>
            <c:numRef>
              <c:f>每年每个城市1!$E$2:$E$17</c:f>
              <c:numCache>
                <c:formatCode>General</c:formatCode>
                <c:ptCount val="16"/>
                <c:pt idx="7">
                  <c:v>18.467708897804176</c:v>
                </c:pt>
                <c:pt idx="8">
                  <c:v>22.309335565720147</c:v>
                </c:pt>
                <c:pt idx="9">
                  <c:v>21.535549480737615</c:v>
                </c:pt>
                <c:pt idx="10">
                  <c:v>18.051327492679842</c:v>
                </c:pt>
                <c:pt idx="11">
                  <c:v>25.150213466358302</c:v>
                </c:pt>
                <c:pt idx="12">
                  <c:v>18.661764414900109</c:v>
                </c:pt>
                <c:pt idx="13">
                  <c:v>26.973851142155773</c:v>
                </c:pt>
                <c:pt idx="14">
                  <c:v>24.801506261787971</c:v>
                </c:pt>
                <c:pt idx="15">
                  <c:v>26.690865173462822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A1-5248-9346-0C95FE1169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6480000"/>
        <c:axId val="256481536"/>
      </c:barChart>
      <c:catAx>
        <c:axId val="256480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256481536"/>
        <c:crosses val="autoZero"/>
        <c:auto val="1"/>
        <c:lblAlgn val="ctr"/>
        <c:lblOffset val="100"/>
        <c:noMultiLvlLbl val="0"/>
      </c:catAx>
      <c:valAx>
        <c:axId val="2564815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5648000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30339114204131079"/>
          <c:y val="2.2983066203019039E-2"/>
          <c:w val="0.43206795213590427"/>
          <c:h val="0.1462920180662696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6E-2"/>
          <c:y val="5.1400554097404488E-2"/>
          <c:w val="0.90058508311461072"/>
          <c:h val="0.7952354913969087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每年每个城市1!$F$1</c:f>
              <c:strCache>
                <c:ptCount val="1"/>
                <c:pt idx="0">
                  <c:v>Handan</c:v>
                </c:pt>
              </c:strCache>
            </c:strRef>
          </c:tx>
          <c:invertIfNegative val="0"/>
          <c:cat>
            <c:numRef>
              <c:f>每年每个城市1!$A$2:$A$17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</c:numCache>
            </c:numRef>
          </c:cat>
          <c:val>
            <c:numRef>
              <c:f>每年每个城市1!$F$2:$F$17</c:f>
              <c:numCache>
                <c:formatCode>General</c:formatCode>
                <c:ptCount val="16"/>
                <c:pt idx="0">
                  <c:v>106.40959677555276</c:v>
                </c:pt>
                <c:pt idx="1">
                  <c:v>118.59228615913712</c:v>
                </c:pt>
                <c:pt idx="2">
                  <c:v>132.17812004972672</c:v>
                </c:pt>
                <c:pt idx="3">
                  <c:v>141.08963473667058</c:v>
                </c:pt>
                <c:pt idx="4">
                  <c:v>112.10544549642222</c:v>
                </c:pt>
                <c:pt idx="5">
                  <c:v>111.12750601072324</c:v>
                </c:pt>
                <c:pt idx="6">
                  <c:v>123.17561142468847</c:v>
                </c:pt>
                <c:pt idx="7">
                  <c:v>125.45568617225312</c:v>
                </c:pt>
                <c:pt idx="8">
                  <c:v>124.48636008144602</c:v>
                </c:pt>
                <c:pt idx="9">
                  <c:v>123.79298641661799</c:v>
                </c:pt>
                <c:pt idx="10">
                  <c:v>122.53328883035928</c:v>
                </c:pt>
                <c:pt idx="11">
                  <c:v>158.35441813357065</c:v>
                </c:pt>
                <c:pt idx="12">
                  <c:v>160.44065279730333</c:v>
                </c:pt>
                <c:pt idx="13">
                  <c:v>165.72383272347821</c:v>
                </c:pt>
                <c:pt idx="14">
                  <c:v>190.54175872787229</c:v>
                </c:pt>
                <c:pt idx="15">
                  <c:v>185.36119386358016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8C-8C4F-B96E-61364C6F69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6501632"/>
        <c:axId val="256503168"/>
      </c:barChart>
      <c:catAx>
        <c:axId val="256501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6503168"/>
        <c:crosses val="autoZero"/>
        <c:auto val="1"/>
        <c:lblAlgn val="ctr"/>
        <c:lblOffset val="100"/>
        <c:noMultiLvlLbl val="0"/>
      </c:catAx>
      <c:valAx>
        <c:axId val="2565031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565016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35877229408629352"/>
          <c:y val="3.2240753599643637E-2"/>
          <c:w val="0.32212010812081326"/>
          <c:h val="0.1181889763779527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6E-2"/>
          <c:y val="5.1400554097404488E-2"/>
          <c:w val="0.8829706911636046"/>
          <c:h val="0.832619568387284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每年每个城市1!$G$1</c:f>
              <c:strCache>
                <c:ptCount val="1"/>
                <c:pt idx="0">
                  <c:v>Jincheng</c:v>
                </c:pt>
              </c:strCache>
            </c:strRef>
          </c:tx>
          <c:invertIfNegative val="0"/>
          <c:cat>
            <c:numRef>
              <c:f>每年每个城市1!$A$2:$A$17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</c:numCache>
            </c:numRef>
          </c:cat>
          <c:val>
            <c:numRef>
              <c:f>每年每个城市1!$G$2:$G$17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19.539227803237793</c:v>
                </c:pt>
                <c:pt idx="3">
                  <c:v>27.458057094364673</c:v>
                </c:pt>
                <c:pt idx="4">
                  <c:v>30.31912981054441</c:v>
                </c:pt>
                <c:pt idx="5">
                  <c:v>0</c:v>
                </c:pt>
                <c:pt idx="6">
                  <c:v>67.950763292327665</c:v>
                </c:pt>
                <c:pt idx="7">
                  <c:v>73.164786218654726</c:v>
                </c:pt>
                <c:pt idx="8">
                  <c:v>65.468981470068783</c:v>
                </c:pt>
                <c:pt idx="9">
                  <c:v>74.337572619879666</c:v>
                </c:pt>
                <c:pt idx="10">
                  <c:v>49.066645590336933</c:v>
                </c:pt>
                <c:pt idx="11">
                  <c:v>73.903270990345803</c:v>
                </c:pt>
                <c:pt idx="12">
                  <c:v>0</c:v>
                </c:pt>
                <c:pt idx="13">
                  <c:v>80.029207477251802</c:v>
                </c:pt>
                <c:pt idx="14">
                  <c:v>137.35666081278725</c:v>
                </c:pt>
                <c:pt idx="15">
                  <c:v>124.32000024704894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5-CA44-A353-2798BF7A7E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6523264"/>
        <c:axId val="256533248"/>
      </c:barChart>
      <c:catAx>
        <c:axId val="256523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6533248"/>
        <c:crosses val="autoZero"/>
        <c:auto val="1"/>
        <c:lblAlgn val="ctr"/>
        <c:lblOffset val="100"/>
        <c:noMultiLvlLbl val="0"/>
      </c:catAx>
      <c:valAx>
        <c:axId val="25653324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565232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37077283354053781"/>
          <c:y val="2.6203888693017846E-2"/>
          <c:w val="0.32438397766375626"/>
          <c:h val="0.1178039959988714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6E-2"/>
          <c:y val="5.1400554097404488E-2"/>
          <c:w val="0.88951224846894139"/>
          <c:h val="0.832619568387284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每年每个城市1!$H$1</c:f>
              <c:strCache>
                <c:ptCount val="1"/>
                <c:pt idx="0">
                  <c:v>Yuncheng</c:v>
                </c:pt>
              </c:strCache>
            </c:strRef>
          </c:tx>
          <c:invertIfNegative val="0"/>
          <c:cat>
            <c:numRef>
              <c:f>每年每个城市1!$A$2:$A$17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</c:numCache>
            </c:numRef>
          </c:cat>
          <c:val>
            <c:numRef>
              <c:f>每年每个城市1!$H$2:$H$17</c:f>
              <c:numCache>
                <c:formatCode>General</c:formatCode>
                <c:ptCount val="16"/>
                <c:pt idx="6">
                  <c:v>94.863863876852747</c:v>
                </c:pt>
                <c:pt idx="7">
                  <c:v>76.271366213566282</c:v>
                </c:pt>
                <c:pt idx="8">
                  <c:v>90.154821475442418</c:v>
                </c:pt>
                <c:pt idx="9">
                  <c:v>97.463337367850258</c:v>
                </c:pt>
                <c:pt idx="10">
                  <c:v>76.839572708085242</c:v>
                </c:pt>
                <c:pt idx="12">
                  <c:v>85.506768318837999</c:v>
                </c:pt>
                <c:pt idx="13">
                  <c:v>79.298285713678126</c:v>
                </c:pt>
                <c:pt idx="14">
                  <c:v>62.249116141425013</c:v>
                </c:pt>
                <c:pt idx="15">
                  <c:v>88.450584325437163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05-714B-A5AD-ECBA86927E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6561536"/>
        <c:axId val="256563072"/>
      </c:barChart>
      <c:catAx>
        <c:axId val="256561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256563072"/>
        <c:crosses val="autoZero"/>
        <c:auto val="1"/>
        <c:lblAlgn val="ctr"/>
        <c:lblOffset val="100"/>
        <c:noMultiLvlLbl val="0"/>
      </c:catAx>
      <c:valAx>
        <c:axId val="25656307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565615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36248537767877353"/>
          <c:y val="2.7391550930505552E-3"/>
          <c:w val="0.34470266330517485"/>
          <c:h val="0.1189665354330708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88407699037624E-2"/>
          <c:y val="5.1400554097404488E-2"/>
          <c:w val="0.91052646544181981"/>
          <c:h val="0.7246146744219786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每年每个城市1!$B$24</c:f>
              <c:strCache>
                <c:ptCount val="1"/>
                <c:pt idx="0">
                  <c:v>Jiyuan</c:v>
                </c:pt>
              </c:strCache>
            </c:strRef>
          </c:tx>
          <c:invertIfNegative val="0"/>
          <c:cat>
            <c:numRef>
              <c:f>每年每个城市1!$A$25:$A$40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</c:numCache>
            </c:numRef>
          </c:cat>
          <c:val>
            <c:numRef>
              <c:f>每年每个城市1!$B$25:$B$40</c:f>
              <c:numCache>
                <c:formatCode>General</c:formatCode>
                <c:ptCount val="16"/>
                <c:pt idx="1">
                  <c:v>8.1577181259791658</c:v>
                </c:pt>
                <c:pt idx="2">
                  <c:v>8.8418150425365933</c:v>
                </c:pt>
                <c:pt idx="3">
                  <c:v>11.060372748382804</c:v>
                </c:pt>
                <c:pt idx="5">
                  <c:v>15.977319702759232</c:v>
                </c:pt>
                <c:pt idx="6">
                  <c:v>18.835272153428374</c:v>
                </c:pt>
                <c:pt idx="7">
                  <c:v>20.61829833039862</c:v>
                </c:pt>
                <c:pt idx="8">
                  <c:v>21.241539653278842</c:v>
                </c:pt>
                <c:pt idx="9">
                  <c:v>25.21259724648489</c:v>
                </c:pt>
                <c:pt idx="10">
                  <c:v>25.439036131124706</c:v>
                </c:pt>
                <c:pt idx="12">
                  <c:v>28.982751006862419</c:v>
                </c:pt>
                <c:pt idx="13">
                  <c:v>31.568124558142003</c:v>
                </c:pt>
                <c:pt idx="14">
                  <c:v>32.034970476403707</c:v>
                </c:pt>
                <c:pt idx="15">
                  <c:v>34.502633044804831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CF4C-98C6-3D108323E5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6988672"/>
        <c:axId val="256990208"/>
      </c:barChart>
      <c:catAx>
        <c:axId val="256988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256990208"/>
        <c:crosses val="autoZero"/>
        <c:auto val="1"/>
        <c:lblAlgn val="ctr"/>
        <c:lblOffset val="100"/>
        <c:noMultiLvlLbl val="0"/>
      </c:catAx>
      <c:valAx>
        <c:axId val="2569902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56988672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3702894767535504"/>
          <c:y val="5.3535393502947809E-2"/>
          <c:w val="0.24915844282351304"/>
          <c:h val="0.1189665354330708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88407699037624E-2"/>
          <c:y val="5.1400554097404488E-2"/>
          <c:w val="0.89120691163604548"/>
          <c:h val="0.832619568387284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每年每个城市1!$C$24</c:f>
              <c:strCache>
                <c:ptCount val="1"/>
                <c:pt idx="0">
                  <c:v>Kaifeng</c:v>
                </c:pt>
              </c:strCache>
            </c:strRef>
          </c:tx>
          <c:invertIfNegative val="0"/>
          <c:cat>
            <c:numRef>
              <c:f>每年每个城市1!$A$25:$A$40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</c:numCache>
            </c:numRef>
          </c:cat>
          <c:val>
            <c:numRef>
              <c:f>每年每个城市1!$C$25:$C$40</c:f>
              <c:numCache>
                <c:formatCode>General</c:formatCode>
                <c:ptCount val="16"/>
                <c:pt idx="0">
                  <c:v>8.16</c:v>
                </c:pt>
                <c:pt idx="3">
                  <c:v>7.9290863129878701</c:v>
                </c:pt>
                <c:pt idx="6">
                  <c:v>11.055181676541517</c:v>
                </c:pt>
                <c:pt idx="7">
                  <c:v>12.754149094758008</c:v>
                </c:pt>
                <c:pt idx="8">
                  <c:v>10.488914446368867</c:v>
                </c:pt>
                <c:pt idx="9">
                  <c:v>15.659539876532186</c:v>
                </c:pt>
                <c:pt idx="10">
                  <c:v>14.960053385303942</c:v>
                </c:pt>
                <c:pt idx="11">
                  <c:v>18.299302762271076</c:v>
                </c:pt>
                <c:pt idx="12">
                  <c:v>15.241424141404512</c:v>
                </c:pt>
                <c:pt idx="13">
                  <c:v>15.867538338696205</c:v>
                </c:pt>
                <c:pt idx="14">
                  <c:v>16.520795905339455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64-8049-AEC5-441C26621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6998016"/>
        <c:axId val="257024384"/>
      </c:barChart>
      <c:catAx>
        <c:axId val="256998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257024384"/>
        <c:crosses val="autoZero"/>
        <c:auto val="1"/>
        <c:lblAlgn val="ctr"/>
        <c:lblOffset val="100"/>
        <c:noMultiLvlLbl val="0"/>
      </c:catAx>
      <c:valAx>
        <c:axId val="25702438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56998016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4930643044619419"/>
          <c:y val="5.9993073782443875E-2"/>
          <c:w val="0.28335643202021038"/>
          <c:h val="0.1189665354330708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88407699037624E-2"/>
          <c:y val="5.1400554097404488E-2"/>
          <c:w val="0.89395691163604551"/>
          <c:h val="0.7569362432762344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每年每个城市1!$D$24</c:f>
              <c:strCache>
                <c:ptCount val="1"/>
                <c:pt idx="0">
                  <c:v>Sanmenxia</c:v>
                </c:pt>
              </c:strCache>
            </c:strRef>
          </c:tx>
          <c:invertIfNegative val="0"/>
          <c:cat>
            <c:numRef>
              <c:f>每年每个城市1!$A$25:$A$40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</c:numCache>
            </c:numRef>
          </c:cat>
          <c:val>
            <c:numRef>
              <c:f>每年每个城市1!$D$25:$D$40</c:f>
              <c:numCache>
                <c:formatCode>General</c:formatCode>
                <c:ptCount val="16"/>
                <c:pt idx="0">
                  <c:v>10.293139409629845</c:v>
                </c:pt>
                <c:pt idx="1">
                  <c:v>11.025364176522713</c:v>
                </c:pt>
                <c:pt idx="2">
                  <c:v>10.970601855139428</c:v>
                </c:pt>
                <c:pt idx="3">
                  <c:v>12.511780184995523</c:v>
                </c:pt>
                <c:pt idx="4">
                  <c:v>14.684107830150323</c:v>
                </c:pt>
                <c:pt idx="5">
                  <c:v>15.516104100439081</c:v>
                </c:pt>
                <c:pt idx="6">
                  <c:v>20.871393818819008</c:v>
                </c:pt>
                <c:pt idx="7">
                  <c:v>25.783183642215224</c:v>
                </c:pt>
                <c:pt idx="8">
                  <c:v>26.208175660281253</c:v>
                </c:pt>
                <c:pt idx="9">
                  <c:v>24.879199132097792</c:v>
                </c:pt>
                <c:pt idx="10">
                  <c:v>23.962754042829875</c:v>
                </c:pt>
                <c:pt idx="11">
                  <c:v>27.191393191290999</c:v>
                </c:pt>
                <c:pt idx="12">
                  <c:v>25.783370266482009</c:v>
                </c:pt>
                <c:pt idx="13">
                  <c:v>28.737958585370762</c:v>
                </c:pt>
                <c:pt idx="14">
                  <c:v>26.547760058732138</c:v>
                </c:pt>
                <c:pt idx="15">
                  <c:v>26.651891381210721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4-DC47-AD94-99A2369986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7056768"/>
        <c:axId val="257058304"/>
      </c:barChart>
      <c:catAx>
        <c:axId val="257056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257058304"/>
        <c:crosses val="autoZero"/>
        <c:auto val="1"/>
        <c:lblAlgn val="ctr"/>
        <c:lblOffset val="100"/>
        <c:noMultiLvlLbl val="0"/>
      </c:catAx>
      <c:valAx>
        <c:axId val="2570583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57056768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4927865266841645"/>
          <c:y val="7.3881962671332763E-2"/>
          <c:w val="0.34223287731491664"/>
          <c:h val="0.120955942380112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6E-2"/>
          <c:y val="5.1400554097404488E-2"/>
          <c:w val="0.86562335958005254"/>
          <c:h val="0.7446452695951076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每年每个城市1!$E$24</c:f>
              <c:strCache>
                <c:ptCount val="1"/>
                <c:pt idx="0">
                  <c:v>Shangqiu</c:v>
                </c:pt>
              </c:strCache>
            </c:strRef>
          </c:tx>
          <c:invertIfNegative val="0"/>
          <c:cat>
            <c:numRef>
              <c:f>每年每个城市1!$A$25:$A$40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</c:numCache>
            </c:numRef>
          </c:cat>
          <c:val>
            <c:numRef>
              <c:f>每年每个城市1!$E$25:$E$40</c:f>
              <c:numCache>
                <c:formatCode>General</c:formatCode>
                <c:ptCount val="16"/>
                <c:pt idx="0">
                  <c:v>8.8176609098843848</c:v>
                </c:pt>
                <c:pt idx="4">
                  <c:v>47.971735479168828</c:v>
                </c:pt>
                <c:pt idx="6">
                  <c:v>55.25094219151525</c:v>
                </c:pt>
                <c:pt idx="7">
                  <c:v>43.051252267879988</c:v>
                </c:pt>
                <c:pt idx="8">
                  <c:v>65.865381650229054</c:v>
                </c:pt>
                <c:pt idx="10">
                  <c:v>69.790000000000006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BF-0A4F-89EB-DF37891772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7074304"/>
        <c:axId val="257075840"/>
      </c:barChart>
      <c:catAx>
        <c:axId val="257074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257075840"/>
        <c:crosses val="autoZero"/>
        <c:auto val="1"/>
        <c:lblAlgn val="ctr"/>
        <c:lblOffset val="100"/>
        <c:noMultiLvlLbl val="0"/>
      </c:catAx>
      <c:valAx>
        <c:axId val="2570758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57074304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3489173228346456"/>
          <c:y val="7.3881962671332763E-2"/>
          <c:w val="0.32135754079484524"/>
          <c:h val="0.1201522484108091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88407699037624E-2"/>
          <c:y val="5.1400554097404488E-2"/>
          <c:w val="0.89781802274715661"/>
          <c:h val="0.7421715429384035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每年每个城市1!$F$24</c:f>
              <c:strCache>
                <c:ptCount val="1"/>
                <c:pt idx="0">
                  <c:v>Bengbu</c:v>
                </c:pt>
              </c:strCache>
            </c:strRef>
          </c:tx>
          <c:invertIfNegative val="0"/>
          <c:cat>
            <c:numRef>
              <c:f>每年每个城市1!$A$25:$A$40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</c:numCache>
            </c:numRef>
          </c:cat>
          <c:val>
            <c:numRef>
              <c:f>每年每个城市1!$F$25:$F$40</c:f>
              <c:numCache>
                <c:formatCode>General</c:formatCode>
                <c:ptCount val="16"/>
                <c:pt idx="5">
                  <c:v>3.8525019271839689</c:v>
                </c:pt>
                <c:pt idx="8">
                  <c:v>6.8060525816049697</c:v>
                </c:pt>
                <c:pt idx="9">
                  <c:v>11.897101705373313</c:v>
                </c:pt>
                <c:pt idx="10">
                  <c:v>11.871592239419225</c:v>
                </c:pt>
                <c:pt idx="11">
                  <c:v>13.486862686796835</c:v>
                </c:pt>
                <c:pt idx="12">
                  <c:v>12.663411489384062</c:v>
                </c:pt>
                <c:pt idx="13">
                  <c:v>13.183771764810176</c:v>
                </c:pt>
                <c:pt idx="14">
                  <c:v>13.486092446246873</c:v>
                </c:pt>
                <c:pt idx="15">
                  <c:v>13.930056779022674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7D-6D4F-BCCD-EBA6DDF688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7095936"/>
        <c:axId val="257101824"/>
      </c:barChart>
      <c:catAx>
        <c:axId val="257095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257101824"/>
        <c:crosses val="autoZero"/>
        <c:auto val="1"/>
        <c:lblAlgn val="ctr"/>
        <c:lblOffset val="100"/>
        <c:noMultiLvlLbl val="0"/>
      </c:catAx>
      <c:valAx>
        <c:axId val="25710182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57095936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7813976377952748"/>
          <c:y val="6.9252333041703126E-2"/>
          <c:w val="0.26631257323710755"/>
          <c:h val="0.1189665354330708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958630171228596"/>
          <c:y val="4.0751383539494958E-2"/>
          <c:w val="0.8010548681414823"/>
          <c:h val="0.7714248156376112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每年每个城市1!$G$24</c:f>
              <c:strCache>
                <c:ptCount val="1"/>
                <c:pt idx="0">
                  <c:v>Huaibei</c:v>
                </c:pt>
              </c:strCache>
            </c:strRef>
          </c:tx>
          <c:invertIfNegative val="0"/>
          <c:cat>
            <c:numRef>
              <c:f>每年每个城市1!$A$25:$A$40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</c:numCache>
            </c:numRef>
          </c:cat>
          <c:val>
            <c:numRef>
              <c:f>每年每个城市1!$G$25:$G$40</c:f>
              <c:numCache>
                <c:formatCode>General</c:formatCode>
                <c:ptCount val="16"/>
                <c:pt idx="1">
                  <c:v>15.434081002112627</c:v>
                </c:pt>
                <c:pt idx="3">
                  <c:v>17.537086110130687</c:v>
                </c:pt>
                <c:pt idx="5">
                  <c:v>22.362736231450874</c:v>
                </c:pt>
                <c:pt idx="6">
                  <c:v>25.972630148520501</c:v>
                </c:pt>
                <c:pt idx="7">
                  <c:v>27.77569738463475</c:v>
                </c:pt>
                <c:pt idx="8">
                  <c:v>31.700779943771483</c:v>
                </c:pt>
                <c:pt idx="9">
                  <c:v>46.947431642056571</c:v>
                </c:pt>
                <c:pt idx="10">
                  <c:v>55.053247970093842</c:v>
                </c:pt>
                <c:pt idx="11">
                  <c:v>66.024182592149003</c:v>
                </c:pt>
                <c:pt idx="12">
                  <c:v>71.626621613442097</c:v>
                </c:pt>
                <c:pt idx="13">
                  <c:v>71.947039151956034</c:v>
                </c:pt>
                <c:pt idx="14">
                  <c:v>70.027257717740952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45-544C-ADE8-D0D89CDC20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7109376"/>
        <c:axId val="257123456"/>
      </c:barChart>
      <c:catAx>
        <c:axId val="257109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257123456"/>
        <c:crosses val="autoZero"/>
        <c:auto val="1"/>
        <c:lblAlgn val="ctr"/>
        <c:lblOffset val="100"/>
        <c:noMultiLvlLbl val="0"/>
      </c:catAx>
      <c:valAx>
        <c:axId val="25712345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57109376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34292440717637568"/>
          <c:y val="6.8478120562798506E-2"/>
          <c:w val="0.27751621956346367"/>
          <c:h val="0.1185764812185362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99907240510598"/>
          <c:y val="5.789395643726352E-2"/>
          <c:w val="0.90142913385826773"/>
          <c:h val="0.832619568387284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每年每个城市1!$H$24</c:f>
              <c:strCache>
                <c:ptCount val="1"/>
                <c:pt idx="0">
                  <c:v>Suzhou</c:v>
                </c:pt>
              </c:strCache>
            </c:strRef>
          </c:tx>
          <c:invertIfNegative val="0"/>
          <c:cat>
            <c:numRef>
              <c:f>每年每个城市1!$A$25:$A$40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</c:numCache>
            </c:numRef>
          </c:cat>
          <c:val>
            <c:numRef>
              <c:f>每年每个城市1!$H$25:$H$40</c:f>
              <c:numCache>
                <c:formatCode>General</c:formatCode>
                <c:ptCount val="16"/>
                <c:pt idx="7">
                  <c:v>13.802452197926534</c:v>
                </c:pt>
                <c:pt idx="8">
                  <c:v>17.063563382681128</c:v>
                </c:pt>
                <c:pt idx="9">
                  <c:v>16.176419753212173</c:v>
                </c:pt>
                <c:pt idx="10">
                  <c:v>21.065765107320324</c:v>
                </c:pt>
                <c:pt idx="11">
                  <c:v>23.123747858494518</c:v>
                </c:pt>
                <c:pt idx="12">
                  <c:v>27.963214562481134</c:v>
                </c:pt>
                <c:pt idx="13">
                  <c:v>31.092291210934654</c:v>
                </c:pt>
                <c:pt idx="14">
                  <c:v>36.009139754370658</c:v>
                </c:pt>
                <c:pt idx="15">
                  <c:v>33.099048768024602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D4-7A45-80DA-78E00AFAF7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7168128"/>
        <c:axId val="257169664"/>
      </c:barChart>
      <c:catAx>
        <c:axId val="257168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257169664"/>
        <c:crosses val="autoZero"/>
        <c:auto val="1"/>
        <c:lblAlgn val="ctr"/>
        <c:lblOffset val="100"/>
        <c:noMultiLvlLbl val="0"/>
      </c:catAx>
      <c:valAx>
        <c:axId val="25716966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57168128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1525134659372404"/>
          <c:y val="6.4622660803763166E-2"/>
          <c:w val="0.250038577392591"/>
          <c:h val="0.1151777922664125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658778855008433"/>
          <c:y val="3.9315840806908198E-2"/>
          <c:w val="0.86638779527559062"/>
          <c:h val="0.7955825313502479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每年每个城市1!$I$24</c:f>
              <c:strCache>
                <c:ptCount val="1"/>
                <c:pt idx="0">
                  <c:v>Heze</c:v>
                </c:pt>
              </c:strCache>
            </c:strRef>
          </c:tx>
          <c:invertIfNegative val="0"/>
          <c:cat>
            <c:numRef>
              <c:f>每年每个城市1!$A$25:$A$40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</c:numCache>
            </c:numRef>
          </c:cat>
          <c:val>
            <c:numRef>
              <c:f>每年每个城市1!$I$25:$I$40</c:f>
              <c:numCache>
                <c:formatCode>General</c:formatCode>
                <c:ptCount val="16"/>
                <c:pt idx="2">
                  <c:v>14.116319333550045</c:v>
                </c:pt>
                <c:pt idx="3">
                  <c:v>12.730705822805755</c:v>
                </c:pt>
                <c:pt idx="4">
                  <c:v>13.533392272860446</c:v>
                </c:pt>
                <c:pt idx="5">
                  <c:v>25.143783520377909</c:v>
                </c:pt>
                <c:pt idx="6">
                  <c:v>31.433807301864398</c:v>
                </c:pt>
                <c:pt idx="7">
                  <c:v>34.286816570423035</c:v>
                </c:pt>
                <c:pt idx="8">
                  <c:v>35.966330146351915</c:v>
                </c:pt>
                <c:pt idx="9">
                  <c:v>38.383599981105412</c:v>
                </c:pt>
                <c:pt idx="10">
                  <c:v>44.182825372387001</c:v>
                </c:pt>
                <c:pt idx="11">
                  <c:v>53.465625566720568</c:v>
                </c:pt>
                <c:pt idx="12">
                  <c:v>54.531724351133221</c:v>
                </c:pt>
                <c:pt idx="13">
                  <c:v>72.206031198202197</c:v>
                </c:pt>
                <c:pt idx="14">
                  <c:v>97.289669728193005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FD-144F-84BA-2F1ED2ED0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7185664"/>
        <c:axId val="257187200"/>
      </c:barChart>
      <c:catAx>
        <c:axId val="257185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257187200"/>
        <c:crosses val="autoZero"/>
        <c:auto val="1"/>
        <c:lblAlgn val="ctr"/>
        <c:lblOffset val="100"/>
        <c:noMultiLvlLbl val="0"/>
      </c:catAx>
      <c:valAx>
        <c:axId val="25718720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57185664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4091756598756299"/>
          <c:y val="6.0776458833884432E-2"/>
          <c:w val="0.19508313760385734"/>
          <c:h val="0.1123162322101041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88407699037624E-2"/>
          <c:y val="5.1400554097404488E-2"/>
          <c:w val="0.8919844706911636"/>
          <c:h val="0.7816936424613589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每年每个城市1!$J$24</c:f>
              <c:strCache>
                <c:ptCount val="1"/>
                <c:pt idx="0">
                  <c:v>Liaocheng</c:v>
                </c:pt>
              </c:strCache>
            </c:strRef>
          </c:tx>
          <c:invertIfNegative val="0"/>
          <c:cat>
            <c:numRef>
              <c:f>每年每个城市1!$A$25:$A$40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</c:numCache>
            </c:numRef>
          </c:cat>
          <c:val>
            <c:numRef>
              <c:f>每年每个城市1!$J$25:$J$40</c:f>
              <c:numCache>
                <c:formatCode>General</c:formatCode>
                <c:ptCount val="16"/>
                <c:pt idx="6">
                  <c:v>25.616070533751717</c:v>
                </c:pt>
                <c:pt idx="7">
                  <c:v>29.986185404626433</c:v>
                </c:pt>
                <c:pt idx="8">
                  <c:v>38.499210522523533</c:v>
                </c:pt>
                <c:pt idx="9">
                  <c:v>36.558154954378494</c:v>
                </c:pt>
                <c:pt idx="15">
                  <c:v>80.740854222139404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BF-D544-B8CF-55ABAB3F7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7195008"/>
        <c:axId val="257204992"/>
      </c:barChart>
      <c:catAx>
        <c:axId val="257195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257204992"/>
        <c:crosses val="autoZero"/>
        <c:auto val="1"/>
        <c:lblAlgn val="ctr"/>
        <c:lblOffset val="100"/>
        <c:noMultiLvlLbl val="0"/>
      </c:catAx>
      <c:valAx>
        <c:axId val="257204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57195008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30008398950131232"/>
          <c:y val="5.0733814523184616E-2"/>
          <c:w val="0.31041372840443138"/>
          <c:h val="0.1130182086614173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88407699037624E-2"/>
          <c:y val="5.1400554097404488E-2"/>
          <c:w val="0.89463757655293086"/>
          <c:h val="0.7952354913969087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每年每个城市1!$B$45</c:f>
              <c:strCache>
                <c:ptCount val="1"/>
                <c:pt idx="0">
                  <c:v>Jiaozuo</c:v>
                </c:pt>
              </c:strCache>
            </c:strRef>
          </c:tx>
          <c:invertIfNegative val="0"/>
          <c:cat>
            <c:numRef>
              <c:f>每年每个城市1!$A$46:$A$61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</c:numCache>
            </c:numRef>
          </c:cat>
          <c:val>
            <c:numRef>
              <c:f>每年每个城市1!$B$46:$B$61</c:f>
              <c:numCache>
                <c:formatCode>General</c:formatCode>
                <c:ptCount val="16"/>
                <c:pt idx="4">
                  <c:v>39.845905924838</c:v>
                </c:pt>
                <c:pt idx="5">
                  <c:v>44.446375917822934</c:v>
                </c:pt>
                <c:pt idx="6">
                  <c:v>44.521384682579033</c:v>
                </c:pt>
                <c:pt idx="7">
                  <c:v>46.99884141301817</c:v>
                </c:pt>
                <c:pt idx="8">
                  <c:v>49.450809850986793</c:v>
                </c:pt>
                <c:pt idx="9">
                  <c:v>45.78265347256967</c:v>
                </c:pt>
                <c:pt idx="10">
                  <c:v>43.206565625989604</c:v>
                </c:pt>
                <c:pt idx="11">
                  <c:v>33.708950350336139</c:v>
                </c:pt>
                <c:pt idx="12">
                  <c:v>23.076235567615374</c:v>
                </c:pt>
                <c:pt idx="13">
                  <c:v>23.825334627237069</c:v>
                </c:pt>
                <c:pt idx="14">
                  <c:v>25.747899935877459</c:v>
                </c:pt>
                <c:pt idx="15">
                  <c:v>28.465133295065979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65-8C43-AA64-F30917E09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7237376"/>
        <c:axId val="257238912"/>
      </c:barChart>
      <c:catAx>
        <c:axId val="257237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257238912"/>
        <c:crosses val="autoZero"/>
        <c:auto val="1"/>
        <c:lblAlgn val="ctr"/>
        <c:lblOffset val="100"/>
        <c:noMultiLvlLbl val="0"/>
      </c:catAx>
      <c:valAx>
        <c:axId val="25723891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57237376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0320098262477772"/>
          <c:y val="5.8601516834935509E-2"/>
          <c:w val="0.26228533148837568"/>
          <c:h val="0.108933213167631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6E-2"/>
          <c:y val="5.1400554097404488E-2"/>
          <c:w val="0.87783180227471558"/>
          <c:h val="0.743620552177813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每年每个城市1!$C$45</c:f>
              <c:strCache>
                <c:ptCount val="1"/>
                <c:pt idx="0">
                  <c:v>Luoyang</c:v>
                </c:pt>
              </c:strCache>
            </c:strRef>
          </c:tx>
          <c:invertIfNegative val="0"/>
          <c:cat>
            <c:numRef>
              <c:f>每年每个城市1!$A$46:$A$61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</c:numCache>
            </c:numRef>
          </c:cat>
          <c:val>
            <c:numRef>
              <c:f>每年每个城市1!$C$46:$C$61</c:f>
              <c:numCache>
                <c:formatCode>General</c:formatCode>
                <c:ptCount val="16"/>
                <c:pt idx="0">
                  <c:v>64.717776795521488</c:v>
                </c:pt>
                <c:pt idx="1">
                  <c:v>70.495335733109769</c:v>
                </c:pt>
                <c:pt idx="2">
                  <c:v>72.374219312235027</c:v>
                </c:pt>
                <c:pt idx="3">
                  <c:v>82.393364634873848</c:v>
                </c:pt>
                <c:pt idx="4">
                  <c:v>96.042643402380648</c:v>
                </c:pt>
                <c:pt idx="5">
                  <c:v>96.564455130411531</c:v>
                </c:pt>
                <c:pt idx="6">
                  <c:v>111.65372722185536</c:v>
                </c:pt>
                <c:pt idx="7">
                  <c:v>119.78889413385652</c:v>
                </c:pt>
                <c:pt idx="8">
                  <c:v>116.32739556366452</c:v>
                </c:pt>
                <c:pt idx="9">
                  <c:v>117.46500680678076</c:v>
                </c:pt>
                <c:pt idx="10">
                  <c:v>120.64465665111589</c:v>
                </c:pt>
                <c:pt idx="11">
                  <c:v>130.90891773771392</c:v>
                </c:pt>
                <c:pt idx="12">
                  <c:v>128.02330000416899</c:v>
                </c:pt>
                <c:pt idx="13">
                  <c:v>124.38349031095865</c:v>
                </c:pt>
                <c:pt idx="14">
                  <c:v>119.96125104044677</c:v>
                </c:pt>
                <c:pt idx="15">
                  <c:v>104.22697418404353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9E-264B-9CC3-C867D197F8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7250816"/>
        <c:axId val="257252352"/>
      </c:barChart>
      <c:catAx>
        <c:axId val="257250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257252352"/>
        <c:crosses val="autoZero"/>
        <c:auto val="1"/>
        <c:lblAlgn val="ctr"/>
        <c:lblOffset val="100"/>
        <c:noMultiLvlLbl val="0"/>
      </c:catAx>
      <c:valAx>
        <c:axId val="257252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57250816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34002857237781986"/>
          <c:y val="4.5166450712648264E-2"/>
          <c:w val="0.28769943249336427"/>
          <c:h val="0.1123162322101041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88407699037624E-2"/>
          <c:y val="5.1400554097404488E-2"/>
          <c:w val="0.90923468941382324"/>
          <c:h val="0.832619568387284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每年每个城市1!$D$45</c:f>
              <c:strCache>
                <c:ptCount val="1"/>
                <c:pt idx="0">
                  <c:v>Nanyang</c:v>
                </c:pt>
              </c:strCache>
            </c:strRef>
          </c:tx>
          <c:invertIfNegative val="0"/>
          <c:cat>
            <c:numRef>
              <c:f>每年每个城市1!$A$46:$A$61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</c:numCache>
            </c:numRef>
          </c:cat>
          <c:val>
            <c:numRef>
              <c:f>每年每个城市1!$D$46:$D$61</c:f>
              <c:numCache>
                <c:formatCode>General</c:formatCode>
                <c:ptCount val="16"/>
                <c:pt idx="0">
                  <c:v>24.258835125668863</c:v>
                </c:pt>
                <c:pt idx="1">
                  <c:v>25.124715735742928</c:v>
                </c:pt>
                <c:pt idx="2">
                  <c:v>26.216523526135706</c:v>
                </c:pt>
                <c:pt idx="3">
                  <c:v>37.604922347649946</c:v>
                </c:pt>
                <c:pt idx="4">
                  <c:v>31.950820504734512</c:v>
                </c:pt>
                <c:pt idx="5">
                  <c:v>33.506315695202858</c:v>
                </c:pt>
                <c:pt idx="6">
                  <c:v>35.167478143940293</c:v>
                </c:pt>
                <c:pt idx="10">
                  <c:v>41.220131145331287</c:v>
                </c:pt>
                <c:pt idx="11">
                  <c:v>41.586251152124021</c:v>
                </c:pt>
                <c:pt idx="12">
                  <c:v>41.48466703018935</c:v>
                </c:pt>
                <c:pt idx="13">
                  <c:v>38.293457550181316</c:v>
                </c:pt>
                <c:pt idx="14">
                  <c:v>37.17193345731301</c:v>
                </c:pt>
                <c:pt idx="15">
                  <c:v>30.978885739328689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45-1D45-AC88-F02704AF8E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7292928"/>
        <c:axId val="257433984"/>
      </c:barChart>
      <c:catAx>
        <c:axId val="257292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257433984"/>
        <c:crosses val="autoZero"/>
        <c:auto val="1"/>
        <c:lblAlgn val="ctr"/>
        <c:lblOffset val="100"/>
        <c:noMultiLvlLbl val="0"/>
      </c:catAx>
      <c:valAx>
        <c:axId val="25743398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57292928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32282014957335353"/>
          <c:y val="4.8423701784112427E-2"/>
          <c:w val="0.29515907714332912"/>
          <c:h val="0.1123162322101041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952121756592506"/>
          <c:y val="3.89005905511811E-2"/>
          <c:w val="0.88302580927384078"/>
          <c:h val="0.832619568387284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每年每个城市1!$E$45</c:f>
              <c:strCache>
                <c:ptCount val="1"/>
                <c:pt idx="0">
                  <c:v>Pingdingshan</c:v>
                </c:pt>
              </c:strCache>
            </c:strRef>
          </c:tx>
          <c:invertIfNegative val="0"/>
          <c:cat>
            <c:numRef>
              <c:f>每年每个城市1!$A$46:$A$61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</c:numCache>
            </c:numRef>
          </c:cat>
          <c:val>
            <c:numRef>
              <c:f>每年每个城市1!$E$46:$E$61</c:f>
              <c:numCache>
                <c:formatCode>General</c:formatCode>
                <c:ptCount val="16"/>
                <c:pt idx="0">
                  <c:v>64.062162744937112</c:v>
                </c:pt>
                <c:pt idx="1">
                  <c:v>58.148442394806366</c:v>
                </c:pt>
                <c:pt idx="2">
                  <c:v>58.78646441654012</c:v>
                </c:pt>
                <c:pt idx="3">
                  <c:v>46.461089812416894</c:v>
                </c:pt>
                <c:pt idx="4">
                  <c:v>78.079421259661132</c:v>
                </c:pt>
                <c:pt idx="5">
                  <c:v>72.422681068157956</c:v>
                </c:pt>
                <c:pt idx="6">
                  <c:v>81.676488598251566</c:v>
                </c:pt>
                <c:pt idx="7">
                  <c:v>138.62021970752727</c:v>
                </c:pt>
                <c:pt idx="8">
                  <c:v>141.88390281547061</c:v>
                </c:pt>
                <c:pt idx="9">
                  <c:v>160.58513094682823</c:v>
                </c:pt>
                <c:pt idx="10">
                  <c:v>170.706149817718</c:v>
                </c:pt>
                <c:pt idx="11">
                  <c:v>204.02833842295135</c:v>
                </c:pt>
                <c:pt idx="12">
                  <c:v>201.72515451063003</c:v>
                </c:pt>
                <c:pt idx="13">
                  <c:v>199.19822665956198</c:v>
                </c:pt>
                <c:pt idx="14">
                  <c:v>148.17966460963299</c:v>
                </c:pt>
                <c:pt idx="15">
                  <c:v>132.31825885207573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23-4040-8111-D51D911C3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7449984"/>
        <c:axId val="257451520"/>
      </c:barChart>
      <c:catAx>
        <c:axId val="257449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257451520"/>
        <c:crosses val="autoZero"/>
        <c:auto val="1"/>
        <c:lblAlgn val="ctr"/>
        <c:lblOffset val="100"/>
        <c:noMultiLvlLbl val="0"/>
      </c:catAx>
      <c:valAx>
        <c:axId val="25745152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57449984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29528339078097166"/>
          <c:y val="1.4272029690556196E-2"/>
          <c:w val="0.39239359509591504"/>
          <c:h val="0.1885364173228346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88407699037624E-2"/>
          <c:y val="5.1400554097404488E-2"/>
          <c:w val="0.89190135608048993"/>
          <c:h val="0.832619568387284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每年每个城市1!$F$45</c:f>
              <c:strCache>
                <c:ptCount val="1"/>
                <c:pt idx="0">
                  <c:v>Xinyang</c:v>
                </c:pt>
              </c:strCache>
            </c:strRef>
          </c:tx>
          <c:invertIfNegative val="0"/>
          <c:cat>
            <c:numRef>
              <c:f>每年每个城市1!$A$46:$A$61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</c:numCache>
            </c:numRef>
          </c:cat>
          <c:val>
            <c:numRef>
              <c:f>每年每个城市1!$F$46:$F$61</c:f>
              <c:numCache>
                <c:formatCode>General</c:formatCode>
                <c:ptCount val="16"/>
                <c:pt idx="6">
                  <c:v>20.804494148535994</c:v>
                </c:pt>
                <c:pt idx="8">
                  <c:v>25.425257918328896</c:v>
                </c:pt>
                <c:pt idx="9">
                  <c:v>33.359560860412941</c:v>
                </c:pt>
                <c:pt idx="10">
                  <c:v>29.72630791119197</c:v>
                </c:pt>
                <c:pt idx="11">
                  <c:v>29.557218582753237</c:v>
                </c:pt>
                <c:pt idx="12">
                  <c:v>29.839139961055572</c:v>
                </c:pt>
                <c:pt idx="13">
                  <c:v>27.97972984450508</c:v>
                </c:pt>
                <c:pt idx="14">
                  <c:v>30.125303622783605</c:v>
                </c:pt>
                <c:pt idx="15">
                  <c:v>26.967857298658696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66-2647-8D8E-023A7B909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7484288"/>
        <c:axId val="257485824"/>
      </c:barChart>
      <c:catAx>
        <c:axId val="257484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257485824"/>
        <c:crosses val="autoZero"/>
        <c:auto val="1"/>
        <c:lblAlgn val="ctr"/>
        <c:lblOffset val="100"/>
        <c:noMultiLvlLbl val="0"/>
      </c:catAx>
      <c:valAx>
        <c:axId val="25748582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57484288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36944531933508307"/>
          <c:y val="5.5363444152814245E-2"/>
          <c:w val="0.26522156990186779"/>
          <c:h val="0.1155457724333979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6E-2"/>
          <c:y val="5.1400554097404488E-2"/>
          <c:w val="0.87597090988626425"/>
          <c:h val="0.832619568387284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每年每个城市1!$G$45</c:f>
              <c:strCache>
                <c:ptCount val="1"/>
                <c:pt idx="0">
                  <c:v>Xuchang</c:v>
                </c:pt>
              </c:strCache>
            </c:strRef>
          </c:tx>
          <c:invertIfNegative val="0"/>
          <c:cat>
            <c:numRef>
              <c:f>每年每个城市1!$A$46:$A$61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</c:numCache>
            </c:numRef>
          </c:cat>
          <c:val>
            <c:numRef>
              <c:f>每年每个城市1!$G$46:$G$61</c:f>
              <c:numCache>
                <c:formatCode>General</c:formatCode>
                <c:ptCount val="16"/>
                <c:pt idx="5">
                  <c:v>39.31932636388791</c:v>
                </c:pt>
                <c:pt idx="6">
                  <c:v>46.876053633120925</c:v>
                </c:pt>
                <c:pt idx="7">
                  <c:v>45.18410493226245</c:v>
                </c:pt>
                <c:pt idx="9">
                  <c:v>51.763953062978608</c:v>
                </c:pt>
                <c:pt idx="10">
                  <c:v>50.219059432773065</c:v>
                </c:pt>
                <c:pt idx="11">
                  <c:v>87.650606594421731</c:v>
                </c:pt>
                <c:pt idx="13">
                  <c:v>59.279633561897654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C5-604D-9CFD-DE10AE2B1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7526400"/>
        <c:axId val="257528192"/>
      </c:barChart>
      <c:catAx>
        <c:axId val="257526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257528192"/>
        <c:crosses val="autoZero"/>
        <c:auto val="1"/>
        <c:lblAlgn val="ctr"/>
        <c:lblOffset val="100"/>
        <c:noMultiLvlLbl val="0"/>
      </c:catAx>
      <c:valAx>
        <c:axId val="2575281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57526400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36759820647419067"/>
          <c:y val="5.5363444152814245E-2"/>
          <c:w val="0.28662771522491726"/>
          <c:h val="0.1178039959988714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6E-2"/>
          <c:y val="5.1400554097404488E-2"/>
          <c:w val="0.88449825021872264"/>
          <c:h val="0.832619568387284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每年每个城市1!$H$45</c:f>
              <c:strCache>
                <c:ptCount val="1"/>
                <c:pt idx="0">
                  <c:v>Zhengzhou</c:v>
                </c:pt>
              </c:strCache>
            </c:strRef>
          </c:tx>
          <c:invertIfNegative val="0"/>
          <c:cat>
            <c:numRef>
              <c:f>每年每个城市1!$A$46:$A$61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</c:numCache>
            </c:numRef>
          </c:cat>
          <c:val>
            <c:numRef>
              <c:f>每年每个城市1!$H$46:$H$61</c:f>
              <c:numCache>
                <c:formatCode>General</c:formatCode>
                <c:ptCount val="16"/>
                <c:pt idx="0">
                  <c:v>36.820168985741653</c:v>
                </c:pt>
                <c:pt idx="1">
                  <c:v>37.807295718755476</c:v>
                </c:pt>
                <c:pt idx="2">
                  <c:v>38.907023546390704</c:v>
                </c:pt>
                <c:pt idx="3">
                  <c:v>43.102010042116142</c:v>
                </c:pt>
                <c:pt idx="4">
                  <c:v>52.195482814261979</c:v>
                </c:pt>
                <c:pt idx="5">
                  <c:v>56.593624968376552</c:v>
                </c:pt>
                <c:pt idx="6">
                  <c:v>60.288389728677657</c:v>
                </c:pt>
                <c:pt idx="7">
                  <c:v>66.857402552368924</c:v>
                </c:pt>
                <c:pt idx="8">
                  <c:v>63.278701488355374</c:v>
                </c:pt>
                <c:pt idx="9">
                  <c:v>63.612009922603171</c:v>
                </c:pt>
                <c:pt idx="10">
                  <c:v>69.292712689885064</c:v>
                </c:pt>
                <c:pt idx="11">
                  <c:v>76.160701208975595</c:v>
                </c:pt>
                <c:pt idx="12">
                  <c:v>80.726022529051278</c:v>
                </c:pt>
                <c:pt idx="13">
                  <c:v>86.451448394111438</c:v>
                </c:pt>
                <c:pt idx="14">
                  <c:v>86.899739203004998</c:v>
                </c:pt>
                <c:pt idx="15">
                  <c:v>63.852006117175584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21-F84D-B24C-25BC8AD7E4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7544192"/>
        <c:axId val="257545728"/>
      </c:barChart>
      <c:catAx>
        <c:axId val="257544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257545728"/>
        <c:crosses val="autoZero"/>
        <c:auto val="1"/>
        <c:lblAlgn val="ctr"/>
        <c:lblOffset val="100"/>
        <c:noMultiLvlLbl val="0"/>
      </c:catAx>
      <c:valAx>
        <c:axId val="257545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57544192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33723665791776025"/>
          <c:y val="5.5363444152814245E-2"/>
          <c:w val="0.32594636464888599"/>
          <c:h val="0.1105988053655010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88407699037624E-2"/>
          <c:y val="5.1400554097404488E-2"/>
          <c:w val="0.90735979877515316"/>
          <c:h val="0.832619568387284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每年每个城市1!$I$45</c:f>
              <c:strCache>
                <c:ptCount val="1"/>
                <c:pt idx="0">
                  <c:v>Bozhou</c:v>
                </c:pt>
              </c:strCache>
            </c:strRef>
          </c:tx>
          <c:invertIfNegative val="0"/>
          <c:cat>
            <c:numRef>
              <c:f>每年每个城市1!$A$46:$A$61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</c:numCache>
            </c:numRef>
          </c:cat>
          <c:val>
            <c:numRef>
              <c:f>每年每个城市1!$I$46:$I$61</c:f>
              <c:numCache>
                <c:formatCode>General</c:formatCode>
                <c:ptCount val="16"/>
                <c:pt idx="6">
                  <c:v>2.5452358786723783</c:v>
                </c:pt>
                <c:pt idx="7">
                  <c:v>4.2753940933723937</c:v>
                </c:pt>
                <c:pt idx="8">
                  <c:v>5.2993814030092281</c:v>
                </c:pt>
                <c:pt idx="9">
                  <c:v>5.7529688824422003</c:v>
                </c:pt>
                <c:pt idx="10">
                  <c:v>5.9389326023390403</c:v>
                </c:pt>
                <c:pt idx="11">
                  <c:v>6.6454460995886535</c:v>
                </c:pt>
                <c:pt idx="12">
                  <c:v>8.9036979095355395</c:v>
                </c:pt>
                <c:pt idx="13">
                  <c:v>11.965890687855083</c:v>
                </c:pt>
                <c:pt idx="14">
                  <c:v>10.740812249691659</c:v>
                </c:pt>
                <c:pt idx="15">
                  <c:v>9.7005418922903459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D8-024F-BC67-2E87382F43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7954944"/>
        <c:axId val="257956480"/>
      </c:barChart>
      <c:catAx>
        <c:axId val="257954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257956480"/>
        <c:crosses val="autoZero"/>
        <c:auto val="1"/>
        <c:lblAlgn val="ctr"/>
        <c:lblOffset val="100"/>
        <c:noMultiLvlLbl val="0"/>
      </c:catAx>
      <c:valAx>
        <c:axId val="2579564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57954944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38212598425196853"/>
          <c:y val="5.0733814523184616E-2"/>
          <c:w val="0.25709835051106417"/>
          <c:h val="0.1106364754035179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6E-2"/>
          <c:y val="5.1400554097404488E-2"/>
          <c:w val="0.90041535433070863"/>
          <c:h val="0.832619568387284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每年每个城市1!$J$45</c:f>
              <c:strCache>
                <c:ptCount val="1"/>
                <c:pt idx="0">
                  <c:v>Xingtai</c:v>
                </c:pt>
              </c:strCache>
            </c:strRef>
          </c:tx>
          <c:invertIfNegative val="0"/>
          <c:cat>
            <c:numRef>
              <c:f>每年每个城市1!$A$46:$A$61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</c:numCache>
            </c:numRef>
          </c:cat>
          <c:val>
            <c:numRef>
              <c:f>每年每个城市1!$J$46:$J$61</c:f>
              <c:numCache>
                <c:formatCode>General</c:formatCode>
                <c:ptCount val="16"/>
                <c:pt idx="7">
                  <c:v>107.40845882651189</c:v>
                </c:pt>
                <c:pt idx="8">
                  <c:v>104.44589395563256</c:v>
                </c:pt>
                <c:pt idx="9">
                  <c:v>111.57589743919098</c:v>
                </c:pt>
                <c:pt idx="10">
                  <c:v>111.62936372362687</c:v>
                </c:pt>
                <c:pt idx="11">
                  <c:v>122.04685248307705</c:v>
                </c:pt>
                <c:pt idx="12">
                  <c:v>118.65095061125172</c:v>
                </c:pt>
                <c:pt idx="13">
                  <c:v>115.75829462355523</c:v>
                </c:pt>
                <c:pt idx="14">
                  <c:v>96.20095536856762</c:v>
                </c:pt>
                <c:pt idx="15">
                  <c:v>95.287215421756216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89-7041-B15F-9AA9DDE5B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7976192"/>
        <c:axId val="257977728"/>
      </c:barChart>
      <c:catAx>
        <c:axId val="257976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257977728"/>
        <c:crosses val="autoZero"/>
        <c:auto val="1"/>
        <c:lblAlgn val="ctr"/>
        <c:lblOffset val="100"/>
        <c:noMultiLvlLbl val="0"/>
      </c:catAx>
      <c:valAx>
        <c:axId val="257977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57976192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33370931758530181"/>
          <c:y val="6.4622703412073504E-2"/>
          <c:w val="0.24316881121567122"/>
          <c:h val="0.1090061700530997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6E-2"/>
          <c:y val="5.1400554097404488E-2"/>
          <c:w val="0.88665135608048995"/>
          <c:h val="0.8094714202391367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每年每个城市1!$K$45</c:f>
              <c:strCache>
                <c:ptCount val="1"/>
                <c:pt idx="0">
                  <c:v>Changzhi</c:v>
                </c:pt>
              </c:strCache>
            </c:strRef>
          </c:tx>
          <c:invertIfNegative val="0"/>
          <c:cat>
            <c:numRef>
              <c:f>每年每个城市1!$A$46:$A$61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</c:numCache>
            </c:numRef>
          </c:cat>
          <c:val>
            <c:numRef>
              <c:f>每年每个城市1!$K$46:$K$61</c:f>
              <c:numCache>
                <c:formatCode>General</c:formatCode>
                <c:ptCount val="16"/>
                <c:pt idx="4">
                  <c:v>87.620947100423166</c:v>
                </c:pt>
                <c:pt idx="5">
                  <c:v>101.7158827190549</c:v>
                </c:pt>
                <c:pt idx="7">
                  <c:v>128.77775701187733</c:v>
                </c:pt>
                <c:pt idx="8">
                  <c:v>115.9318064209057</c:v>
                </c:pt>
                <c:pt idx="9">
                  <c:v>131.29588656021505</c:v>
                </c:pt>
                <c:pt idx="10">
                  <c:v>132.73480958893961</c:v>
                </c:pt>
                <c:pt idx="11">
                  <c:v>162.05975512239914</c:v>
                </c:pt>
                <c:pt idx="12">
                  <c:v>172.97522912005243</c:v>
                </c:pt>
                <c:pt idx="13">
                  <c:v>187.75606831434726</c:v>
                </c:pt>
                <c:pt idx="14">
                  <c:v>245.27753421073334</c:v>
                </c:pt>
                <c:pt idx="15">
                  <c:v>227.38429666057127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D7-8044-AEDA-568AB872E5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8006016"/>
        <c:axId val="257688320"/>
      </c:barChart>
      <c:catAx>
        <c:axId val="258006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257688320"/>
        <c:crosses val="autoZero"/>
        <c:auto val="1"/>
        <c:lblAlgn val="ctr"/>
        <c:lblOffset val="100"/>
        <c:noMultiLvlLbl val="0"/>
      </c:catAx>
      <c:valAx>
        <c:axId val="25768832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58006016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36438976377952759"/>
          <c:y val="6.9252333041703126E-2"/>
          <c:w val="0.27591983707444478"/>
          <c:h val="0.1123162871405522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88407699037624E-2"/>
          <c:y val="5.1400554097404488E-2"/>
          <c:w val="0.90667913385826759"/>
          <c:h val="0.7361126134641610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每年每个城市1!$B$66</c:f>
              <c:strCache>
                <c:ptCount val="1"/>
                <c:pt idx="0">
                  <c:v>Puyang</c:v>
                </c:pt>
              </c:strCache>
            </c:strRef>
          </c:tx>
          <c:invertIfNegative val="0"/>
          <c:cat>
            <c:numRef>
              <c:f>每年每个城市1!$A$67:$A$82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</c:numCache>
            </c:numRef>
          </c:cat>
          <c:val>
            <c:numRef>
              <c:f>每年每个城市1!$B$67:$B$82</c:f>
              <c:numCache>
                <c:formatCode>General</c:formatCode>
                <c:ptCount val="16"/>
                <c:pt idx="4">
                  <c:v>17.154039159691045</c:v>
                </c:pt>
                <c:pt idx="9">
                  <c:v>16.595463137979781</c:v>
                </c:pt>
                <c:pt idx="10">
                  <c:v>17.684086411251769</c:v>
                </c:pt>
                <c:pt idx="11">
                  <c:v>18.831601809111969</c:v>
                </c:pt>
                <c:pt idx="12">
                  <c:v>18.378344137303444</c:v>
                </c:pt>
                <c:pt idx="13">
                  <c:v>17.463996738560759</c:v>
                </c:pt>
                <c:pt idx="14">
                  <c:v>15.288791462108563</c:v>
                </c:pt>
                <c:pt idx="15">
                  <c:v>18.397777313160617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C2-FC4C-BDDF-DD142E11C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7732992"/>
        <c:axId val="257734528"/>
      </c:barChart>
      <c:catAx>
        <c:axId val="257732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257734528"/>
        <c:crosses val="autoZero"/>
        <c:auto val="1"/>
        <c:lblAlgn val="ctr"/>
        <c:lblOffset val="100"/>
        <c:noMultiLvlLbl val="0"/>
      </c:catAx>
      <c:valAx>
        <c:axId val="2577345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57732992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36200102953675978"/>
          <c:y val="3.6309260356731161E-2"/>
          <c:w val="0.25224693165064327"/>
          <c:h val="0.113888175323509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988407699037624E-2"/>
          <c:y val="5.1400554097404488E-2"/>
          <c:w val="0.9027346894138234"/>
          <c:h val="0.832619568387284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每年每个城市1!$C$66</c:f>
              <c:strCache>
                <c:ptCount val="1"/>
                <c:pt idx="0">
                  <c:v>Xinxiang</c:v>
                </c:pt>
              </c:strCache>
            </c:strRef>
          </c:tx>
          <c:invertIfNegative val="0"/>
          <c:cat>
            <c:numRef>
              <c:f>每年每个城市1!$A$67:$A$82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</c:numCache>
            </c:numRef>
          </c:cat>
          <c:val>
            <c:numRef>
              <c:f>每年每个城市1!$C$67:$C$82</c:f>
              <c:numCache>
                <c:formatCode>General</c:formatCode>
                <c:ptCount val="16"/>
                <c:pt idx="7">
                  <c:v>29.819442917146581</c:v>
                </c:pt>
                <c:pt idx="8">
                  <c:v>30.070193988061899</c:v>
                </c:pt>
                <c:pt idx="9">
                  <c:v>28.514706310937459</c:v>
                </c:pt>
                <c:pt idx="10">
                  <c:v>29.819442917146581</c:v>
                </c:pt>
                <c:pt idx="11">
                  <c:v>32.16912526110584</c:v>
                </c:pt>
                <c:pt idx="12">
                  <c:v>31.386671512419817</c:v>
                </c:pt>
                <c:pt idx="13">
                  <c:v>32.249344685610858</c:v>
                </c:pt>
                <c:pt idx="14">
                  <c:v>33.305892449640268</c:v>
                </c:pt>
                <c:pt idx="15">
                  <c:v>38.962900045219058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93-954F-81C1-555562D375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7824256"/>
        <c:axId val="257825792"/>
      </c:barChart>
      <c:catAx>
        <c:axId val="257824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257825792"/>
        <c:crosses val="autoZero"/>
        <c:auto val="1"/>
        <c:lblAlgn val="ctr"/>
        <c:lblOffset val="100"/>
        <c:noMultiLvlLbl val="0"/>
      </c:catAx>
      <c:valAx>
        <c:axId val="2578257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57824256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35250087489063869"/>
          <c:y val="5.5363444152814245E-2"/>
          <c:w val="0.27779949017484307"/>
          <c:h val="0.1155048019494481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912608260899216"/>
          <c:y val="7.0617483712135165E-2"/>
          <c:w val="0.89437357830271202"/>
          <c:h val="0.832619568387284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每年每个城市1!$D$66</c:f>
              <c:strCache>
                <c:ptCount val="1"/>
                <c:pt idx="0">
                  <c:v>Fuyang</c:v>
                </c:pt>
              </c:strCache>
            </c:strRef>
          </c:tx>
          <c:invertIfNegative val="0"/>
          <c:cat>
            <c:numRef>
              <c:f>每年每个城市1!$A$67:$A$82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</c:numCache>
            </c:numRef>
          </c:cat>
          <c:val>
            <c:numRef>
              <c:f>每年每个城市1!$D$67:$D$82</c:f>
              <c:numCache>
                <c:formatCode>General</c:formatCode>
                <c:ptCount val="16"/>
                <c:pt idx="8">
                  <c:v>13.793514509159248</c:v>
                </c:pt>
                <c:pt idx="9">
                  <c:v>10.432654648618882</c:v>
                </c:pt>
                <c:pt idx="10">
                  <c:v>10.581656987809952</c:v>
                </c:pt>
                <c:pt idx="12">
                  <c:v>12.522317131820126</c:v>
                </c:pt>
                <c:pt idx="13">
                  <c:v>12.444094482086973</c:v>
                </c:pt>
                <c:pt idx="14">
                  <c:v>11.83301349610616</c:v>
                </c:pt>
                <c:pt idx="15">
                  <c:v>11.634292758173894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5-B642-BC39-627E8473C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7854080"/>
        <c:axId val="257864064"/>
      </c:barChart>
      <c:catAx>
        <c:axId val="257854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257864064"/>
        <c:crosses val="autoZero"/>
        <c:auto val="1"/>
        <c:lblAlgn val="ctr"/>
        <c:lblOffset val="100"/>
        <c:noMultiLvlLbl val="0"/>
      </c:catAx>
      <c:valAx>
        <c:axId val="25786406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57854080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35247309711286084"/>
          <c:y val="6.4622703412073504E-2"/>
          <c:w val="0.24120155728440706"/>
          <c:h val="0.113649601551137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46348765403132"/>
          <c:y val="0.26345332889726814"/>
          <c:w val="0.80058299625538465"/>
          <c:h val="0.69408593135517771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分行业1!$B$43</c:f>
              <c:strCache>
                <c:ptCount val="1"/>
                <c:pt idx="0">
                  <c:v>Coal Mining and Dressing                                 </c:v>
                </c:pt>
              </c:strCache>
            </c:strRef>
          </c:tx>
          <c:invertIfNegative val="0"/>
          <c:cat>
            <c:strRef>
              <c:f>分行业1!$A$44:$A$72</c:f>
              <c:strCache>
                <c:ptCount val="29"/>
                <c:pt idx="0">
                  <c:v>Anyang</c:v>
                </c:pt>
                <c:pt idx="1">
                  <c:v>Hebi</c:v>
                </c:pt>
                <c:pt idx="2">
                  <c:v>Zhoukou</c:v>
                </c:pt>
                <c:pt idx="3">
                  <c:v>Zhumadian</c:v>
                </c:pt>
                <c:pt idx="4">
                  <c:v>Handan</c:v>
                </c:pt>
                <c:pt idx="5">
                  <c:v>Jincheng</c:v>
                </c:pt>
                <c:pt idx="6">
                  <c:v>Yuncheng</c:v>
                </c:pt>
                <c:pt idx="7">
                  <c:v>Jiyuan</c:v>
                </c:pt>
                <c:pt idx="8">
                  <c:v>Kaifeng</c:v>
                </c:pt>
                <c:pt idx="9">
                  <c:v>Sanmenxia</c:v>
                </c:pt>
                <c:pt idx="10">
                  <c:v>Shangqiu</c:v>
                </c:pt>
                <c:pt idx="11">
                  <c:v>Bengbu</c:v>
                </c:pt>
                <c:pt idx="12">
                  <c:v>Huaibei</c:v>
                </c:pt>
                <c:pt idx="13">
                  <c:v>Suzhou</c:v>
                </c:pt>
                <c:pt idx="14">
                  <c:v>Heze</c:v>
                </c:pt>
                <c:pt idx="15">
                  <c:v>Liaocheng</c:v>
                </c:pt>
                <c:pt idx="16">
                  <c:v>Jiaozuo</c:v>
                </c:pt>
                <c:pt idx="17">
                  <c:v>Luoyang</c:v>
                </c:pt>
                <c:pt idx="18">
                  <c:v>Nanyang</c:v>
                </c:pt>
                <c:pt idx="19">
                  <c:v>Pingdingshan</c:v>
                </c:pt>
                <c:pt idx="20">
                  <c:v>Xinyang</c:v>
                </c:pt>
                <c:pt idx="21">
                  <c:v>Xuchang</c:v>
                </c:pt>
                <c:pt idx="22">
                  <c:v>Zhengzhou</c:v>
                </c:pt>
                <c:pt idx="23">
                  <c:v>Bozhou</c:v>
                </c:pt>
                <c:pt idx="24">
                  <c:v>Xingtai</c:v>
                </c:pt>
                <c:pt idx="25">
                  <c:v>Changzhi</c:v>
                </c:pt>
                <c:pt idx="26">
                  <c:v>Puyang</c:v>
                </c:pt>
                <c:pt idx="27">
                  <c:v>Xinxiang</c:v>
                </c:pt>
                <c:pt idx="28">
                  <c:v>Fuyang</c:v>
                </c:pt>
              </c:strCache>
            </c:strRef>
          </c:cat>
          <c:val>
            <c:numRef>
              <c:f>分行业1!$B$44:$B$72</c:f>
              <c:numCache>
                <c:formatCode>General</c:formatCode>
                <c:ptCount val="29"/>
                <c:pt idx="0">
                  <c:v>1.6413011055793681E-3</c:v>
                </c:pt>
                <c:pt idx="1">
                  <c:v>18.93611448297716</c:v>
                </c:pt>
                <c:pt idx="2">
                  <c:v>0</c:v>
                </c:pt>
                <c:pt idx="3">
                  <c:v>0</c:v>
                </c:pt>
                <c:pt idx="4">
                  <c:v>14.706625659247814</c:v>
                </c:pt>
                <c:pt idx="5">
                  <c:v>10.874703621805551</c:v>
                </c:pt>
                <c:pt idx="6">
                  <c:v>3.9924645334134312</c:v>
                </c:pt>
                <c:pt idx="7">
                  <c:v>4.0486000270731563E-2</c:v>
                </c:pt>
                <c:pt idx="8">
                  <c:v>0</c:v>
                </c:pt>
                <c:pt idx="9">
                  <c:v>1.5830721633497153</c:v>
                </c:pt>
                <c:pt idx="10">
                  <c:v>22.157496768533683</c:v>
                </c:pt>
                <c:pt idx="11">
                  <c:v>0</c:v>
                </c:pt>
                <c:pt idx="12">
                  <c:v>63.21</c:v>
                </c:pt>
                <c:pt idx="13">
                  <c:v>16.385040934176118</c:v>
                </c:pt>
                <c:pt idx="14">
                  <c:v>13.71</c:v>
                </c:pt>
                <c:pt idx="15">
                  <c:v>0</c:v>
                </c:pt>
                <c:pt idx="16">
                  <c:v>2.2864981332695664</c:v>
                </c:pt>
                <c:pt idx="17">
                  <c:v>5.6230593736469693E-2</c:v>
                </c:pt>
                <c:pt idx="18">
                  <c:v>0</c:v>
                </c:pt>
                <c:pt idx="19">
                  <c:v>60.933062928246152</c:v>
                </c:pt>
                <c:pt idx="20">
                  <c:v>0</c:v>
                </c:pt>
                <c:pt idx="21">
                  <c:v>10.434105675723563</c:v>
                </c:pt>
                <c:pt idx="22">
                  <c:v>4.2779270752580647</c:v>
                </c:pt>
                <c:pt idx="23">
                  <c:v>4.1503121194931039</c:v>
                </c:pt>
                <c:pt idx="24">
                  <c:v>23.011531380600356</c:v>
                </c:pt>
                <c:pt idx="25">
                  <c:v>118.92033830833364</c:v>
                </c:pt>
                <c:pt idx="26">
                  <c:v>0</c:v>
                </c:pt>
                <c:pt idx="27">
                  <c:v>9.7745572832167973</c:v>
                </c:pt>
                <c:pt idx="28">
                  <c:v>2.6832887140037596E-3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F3-EC44-BBB8-6FBACDBA9F8E}"/>
            </c:ext>
          </c:extLst>
        </c:ser>
        <c:ser>
          <c:idx val="1"/>
          <c:order val="1"/>
          <c:tx>
            <c:strRef>
              <c:f>分行业1!$C$43</c:f>
              <c:strCache>
                <c:ptCount val="1"/>
                <c:pt idx="0">
                  <c:v>Petroleum Processing and Coking                          </c:v>
                </c:pt>
              </c:strCache>
            </c:strRef>
          </c:tx>
          <c:invertIfNegative val="0"/>
          <c:cat>
            <c:strRef>
              <c:f>分行业1!$A$44:$A$72</c:f>
              <c:strCache>
                <c:ptCount val="29"/>
                <c:pt idx="0">
                  <c:v>Anyang</c:v>
                </c:pt>
                <c:pt idx="1">
                  <c:v>Hebi</c:v>
                </c:pt>
                <c:pt idx="2">
                  <c:v>Zhoukou</c:v>
                </c:pt>
                <c:pt idx="3">
                  <c:v>Zhumadian</c:v>
                </c:pt>
                <c:pt idx="4">
                  <c:v>Handan</c:v>
                </c:pt>
                <c:pt idx="5">
                  <c:v>Jincheng</c:v>
                </c:pt>
                <c:pt idx="6">
                  <c:v>Yuncheng</c:v>
                </c:pt>
                <c:pt idx="7">
                  <c:v>Jiyuan</c:v>
                </c:pt>
                <c:pt idx="8">
                  <c:v>Kaifeng</c:v>
                </c:pt>
                <c:pt idx="9">
                  <c:v>Sanmenxia</c:v>
                </c:pt>
                <c:pt idx="10">
                  <c:v>Shangqiu</c:v>
                </c:pt>
                <c:pt idx="11">
                  <c:v>Bengbu</c:v>
                </c:pt>
                <c:pt idx="12">
                  <c:v>Huaibei</c:v>
                </c:pt>
                <c:pt idx="13">
                  <c:v>Suzhou</c:v>
                </c:pt>
                <c:pt idx="14">
                  <c:v>Heze</c:v>
                </c:pt>
                <c:pt idx="15">
                  <c:v>Liaocheng</c:v>
                </c:pt>
                <c:pt idx="16">
                  <c:v>Jiaozuo</c:v>
                </c:pt>
                <c:pt idx="17">
                  <c:v>Luoyang</c:v>
                </c:pt>
                <c:pt idx="18">
                  <c:v>Nanyang</c:v>
                </c:pt>
                <c:pt idx="19">
                  <c:v>Pingdingshan</c:v>
                </c:pt>
                <c:pt idx="20">
                  <c:v>Xinyang</c:v>
                </c:pt>
                <c:pt idx="21">
                  <c:v>Xuchang</c:v>
                </c:pt>
                <c:pt idx="22">
                  <c:v>Zhengzhou</c:v>
                </c:pt>
                <c:pt idx="23">
                  <c:v>Bozhou</c:v>
                </c:pt>
                <c:pt idx="24">
                  <c:v>Xingtai</c:v>
                </c:pt>
                <c:pt idx="25">
                  <c:v>Changzhi</c:v>
                </c:pt>
                <c:pt idx="26">
                  <c:v>Puyang</c:v>
                </c:pt>
                <c:pt idx="27">
                  <c:v>Xinxiang</c:v>
                </c:pt>
                <c:pt idx="28">
                  <c:v>Fuyang</c:v>
                </c:pt>
              </c:strCache>
            </c:strRef>
          </c:cat>
          <c:val>
            <c:numRef>
              <c:f>分行业1!$C$44:$C$72</c:f>
              <c:numCache>
                <c:formatCode>General</c:formatCode>
                <c:ptCount val="29"/>
                <c:pt idx="0">
                  <c:v>32.014048833761706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25.285226760427609</c:v>
                </c:pt>
                <c:pt idx="5">
                  <c:v>35.853227086208761</c:v>
                </c:pt>
                <c:pt idx="6">
                  <c:v>35.044911428355718</c:v>
                </c:pt>
                <c:pt idx="7">
                  <c:v>9.013677051855483</c:v>
                </c:pt>
                <c:pt idx="8">
                  <c:v>4.3483866352427261E-5</c:v>
                </c:pt>
                <c:pt idx="9">
                  <c:v>8.920808177371925E-3</c:v>
                </c:pt>
                <c:pt idx="10">
                  <c:v>4.9880585251362337</c:v>
                </c:pt>
                <c:pt idx="11">
                  <c:v>8.522751846361898E-4</c:v>
                </c:pt>
                <c:pt idx="12">
                  <c:v>0</c:v>
                </c:pt>
                <c:pt idx="13">
                  <c:v>0</c:v>
                </c:pt>
                <c:pt idx="14">
                  <c:v>23.48</c:v>
                </c:pt>
                <c:pt idx="15">
                  <c:v>2.5217577594171057</c:v>
                </c:pt>
                <c:pt idx="16">
                  <c:v>1.0474530780689784E-4</c:v>
                </c:pt>
                <c:pt idx="17">
                  <c:v>17.987466437827432</c:v>
                </c:pt>
                <c:pt idx="18">
                  <c:v>0</c:v>
                </c:pt>
                <c:pt idx="19">
                  <c:v>16.721679318002238</c:v>
                </c:pt>
                <c:pt idx="20">
                  <c:v>0</c:v>
                </c:pt>
                <c:pt idx="21">
                  <c:v>16.12110342755</c:v>
                </c:pt>
                <c:pt idx="22">
                  <c:v>1.8994262347923188</c:v>
                </c:pt>
                <c:pt idx="23">
                  <c:v>0</c:v>
                </c:pt>
                <c:pt idx="24">
                  <c:v>20.836572284737937</c:v>
                </c:pt>
                <c:pt idx="25">
                  <c:v>39.448143669177085</c:v>
                </c:pt>
                <c:pt idx="26">
                  <c:v>7.1389784273007103E-3</c:v>
                </c:pt>
                <c:pt idx="27">
                  <c:v>0.8987884719838114</c:v>
                </c:pt>
                <c:pt idx="2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F3-EC44-BBB8-6FBACDBA9F8E}"/>
            </c:ext>
          </c:extLst>
        </c:ser>
        <c:ser>
          <c:idx val="2"/>
          <c:order val="2"/>
          <c:tx>
            <c:strRef>
              <c:f>分行业1!$D$43</c:f>
              <c:strCache>
                <c:ptCount val="1"/>
                <c:pt idx="0">
                  <c:v>Raw Chemical Materials and Chemical Products             </c:v>
                </c:pt>
              </c:strCache>
            </c:strRef>
          </c:tx>
          <c:invertIfNegative val="0"/>
          <c:cat>
            <c:strRef>
              <c:f>分行业1!$A$44:$A$72</c:f>
              <c:strCache>
                <c:ptCount val="29"/>
                <c:pt idx="0">
                  <c:v>Anyang</c:v>
                </c:pt>
                <c:pt idx="1">
                  <c:v>Hebi</c:v>
                </c:pt>
                <c:pt idx="2">
                  <c:v>Zhoukou</c:v>
                </c:pt>
                <c:pt idx="3">
                  <c:v>Zhumadian</c:v>
                </c:pt>
                <c:pt idx="4">
                  <c:v>Handan</c:v>
                </c:pt>
                <c:pt idx="5">
                  <c:v>Jincheng</c:v>
                </c:pt>
                <c:pt idx="6">
                  <c:v>Yuncheng</c:v>
                </c:pt>
                <c:pt idx="7">
                  <c:v>Jiyuan</c:v>
                </c:pt>
                <c:pt idx="8">
                  <c:v>Kaifeng</c:v>
                </c:pt>
                <c:pt idx="9">
                  <c:v>Sanmenxia</c:v>
                </c:pt>
                <c:pt idx="10">
                  <c:v>Shangqiu</c:v>
                </c:pt>
                <c:pt idx="11">
                  <c:v>Bengbu</c:v>
                </c:pt>
                <c:pt idx="12">
                  <c:v>Huaibei</c:v>
                </c:pt>
                <c:pt idx="13">
                  <c:v>Suzhou</c:v>
                </c:pt>
                <c:pt idx="14">
                  <c:v>Heze</c:v>
                </c:pt>
                <c:pt idx="15">
                  <c:v>Liaocheng</c:v>
                </c:pt>
                <c:pt idx="16">
                  <c:v>Jiaozuo</c:v>
                </c:pt>
                <c:pt idx="17">
                  <c:v>Luoyang</c:v>
                </c:pt>
                <c:pt idx="18">
                  <c:v>Nanyang</c:v>
                </c:pt>
                <c:pt idx="19">
                  <c:v>Pingdingshan</c:v>
                </c:pt>
                <c:pt idx="20">
                  <c:v>Xinyang</c:v>
                </c:pt>
                <c:pt idx="21">
                  <c:v>Xuchang</c:v>
                </c:pt>
                <c:pt idx="22">
                  <c:v>Zhengzhou</c:v>
                </c:pt>
                <c:pt idx="23">
                  <c:v>Bozhou</c:v>
                </c:pt>
                <c:pt idx="24">
                  <c:v>Xingtai</c:v>
                </c:pt>
                <c:pt idx="25">
                  <c:v>Changzhi</c:v>
                </c:pt>
                <c:pt idx="26">
                  <c:v>Puyang</c:v>
                </c:pt>
                <c:pt idx="27">
                  <c:v>Xinxiang</c:v>
                </c:pt>
                <c:pt idx="28">
                  <c:v>Fuyang</c:v>
                </c:pt>
              </c:strCache>
            </c:strRef>
          </c:cat>
          <c:val>
            <c:numRef>
              <c:f>分行业1!$D$44:$D$72</c:f>
              <c:numCache>
                <c:formatCode>General</c:formatCode>
                <c:ptCount val="29"/>
                <c:pt idx="0">
                  <c:v>1.0762126729374255</c:v>
                </c:pt>
                <c:pt idx="1">
                  <c:v>7.6880480395450368E-2</c:v>
                </c:pt>
                <c:pt idx="2">
                  <c:v>0.05</c:v>
                </c:pt>
                <c:pt idx="3">
                  <c:v>4.3600000000000003</c:v>
                </c:pt>
                <c:pt idx="4">
                  <c:v>4.7017176590462744E-3</c:v>
                </c:pt>
                <c:pt idx="5">
                  <c:v>2.3578324467449163</c:v>
                </c:pt>
                <c:pt idx="6">
                  <c:v>4.3952528911380737</c:v>
                </c:pt>
                <c:pt idx="7">
                  <c:v>1.7610040654885748E-4</c:v>
                </c:pt>
                <c:pt idx="8">
                  <c:v>6.0947154694049503</c:v>
                </c:pt>
                <c:pt idx="9">
                  <c:v>4.012394456221327</c:v>
                </c:pt>
                <c:pt idx="10">
                  <c:v>4.4770076394433582</c:v>
                </c:pt>
                <c:pt idx="11">
                  <c:v>1.9381228835683717</c:v>
                </c:pt>
                <c:pt idx="12">
                  <c:v>0</c:v>
                </c:pt>
                <c:pt idx="13">
                  <c:v>0</c:v>
                </c:pt>
                <c:pt idx="14">
                  <c:v>7.6</c:v>
                </c:pt>
                <c:pt idx="15">
                  <c:v>0.16598019437892161</c:v>
                </c:pt>
                <c:pt idx="16">
                  <c:v>2.4533677174694213</c:v>
                </c:pt>
                <c:pt idx="17">
                  <c:v>2.4202028874138651E-2</c:v>
                </c:pt>
                <c:pt idx="18">
                  <c:v>2.1804580986562785</c:v>
                </c:pt>
                <c:pt idx="19">
                  <c:v>0.99426226446145194</c:v>
                </c:pt>
                <c:pt idx="20">
                  <c:v>7.7898425453583305E-3</c:v>
                </c:pt>
                <c:pt idx="21">
                  <c:v>1.7448466241417007E-2</c:v>
                </c:pt>
                <c:pt idx="22">
                  <c:v>5.7987122257367227</c:v>
                </c:pt>
                <c:pt idx="23">
                  <c:v>0.48412361361036915</c:v>
                </c:pt>
                <c:pt idx="24">
                  <c:v>1.2465422653336029</c:v>
                </c:pt>
                <c:pt idx="25">
                  <c:v>2.7745409988289933</c:v>
                </c:pt>
                <c:pt idx="26">
                  <c:v>4.3798452182625942</c:v>
                </c:pt>
                <c:pt idx="27">
                  <c:v>3.965620075570048E-3</c:v>
                </c:pt>
                <c:pt idx="28">
                  <c:v>1.425174192459767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F3-EC44-BBB8-6FBACDBA9F8E}"/>
            </c:ext>
          </c:extLst>
        </c:ser>
        <c:ser>
          <c:idx val="3"/>
          <c:order val="3"/>
          <c:tx>
            <c:strRef>
              <c:f>分行业1!$E$43</c:f>
              <c:strCache>
                <c:ptCount val="1"/>
                <c:pt idx="0">
                  <c:v>Nonmetal Mineral Products                                </c:v>
                </c:pt>
              </c:strCache>
            </c:strRef>
          </c:tx>
          <c:invertIfNegative val="0"/>
          <c:cat>
            <c:strRef>
              <c:f>分行业1!$A$44:$A$72</c:f>
              <c:strCache>
                <c:ptCount val="29"/>
                <c:pt idx="0">
                  <c:v>Anyang</c:v>
                </c:pt>
                <c:pt idx="1">
                  <c:v>Hebi</c:v>
                </c:pt>
                <c:pt idx="2">
                  <c:v>Zhoukou</c:v>
                </c:pt>
                <c:pt idx="3">
                  <c:v>Zhumadian</c:v>
                </c:pt>
                <c:pt idx="4">
                  <c:v>Handan</c:v>
                </c:pt>
                <c:pt idx="5">
                  <c:v>Jincheng</c:v>
                </c:pt>
                <c:pt idx="6">
                  <c:v>Yuncheng</c:v>
                </c:pt>
                <c:pt idx="7">
                  <c:v>Jiyuan</c:v>
                </c:pt>
                <c:pt idx="8">
                  <c:v>Kaifeng</c:v>
                </c:pt>
                <c:pt idx="9">
                  <c:v>Sanmenxia</c:v>
                </c:pt>
                <c:pt idx="10">
                  <c:v>Shangqiu</c:v>
                </c:pt>
                <c:pt idx="11">
                  <c:v>Bengbu</c:v>
                </c:pt>
                <c:pt idx="12">
                  <c:v>Huaibei</c:v>
                </c:pt>
                <c:pt idx="13">
                  <c:v>Suzhou</c:v>
                </c:pt>
                <c:pt idx="14">
                  <c:v>Heze</c:v>
                </c:pt>
                <c:pt idx="15">
                  <c:v>Liaocheng</c:v>
                </c:pt>
                <c:pt idx="16">
                  <c:v>Jiaozuo</c:v>
                </c:pt>
                <c:pt idx="17">
                  <c:v>Luoyang</c:v>
                </c:pt>
                <c:pt idx="18">
                  <c:v>Nanyang</c:v>
                </c:pt>
                <c:pt idx="19">
                  <c:v>Pingdingshan</c:v>
                </c:pt>
                <c:pt idx="20">
                  <c:v>Xinyang</c:v>
                </c:pt>
                <c:pt idx="21">
                  <c:v>Xuchang</c:v>
                </c:pt>
                <c:pt idx="22">
                  <c:v>Zhengzhou</c:v>
                </c:pt>
                <c:pt idx="23">
                  <c:v>Bozhou</c:v>
                </c:pt>
                <c:pt idx="24">
                  <c:v>Xingtai</c:v>
                </c:pt>
                <c:pt idx="25">
                  <c:v>Changzhi</c:v>
                </c:pt>
                <c:pt idx="26">
                  <c:v>Puyang</c:v>
                </c:pt>
                <c:pt idx="27">
                  <c:v>Xinxiang</c:v>
                </c:pt>
                <c:pt idx="28">
                  <c:v>Fuyang</c:v>
                </c:pt>
              </c:strCache>
            </c:strRef>
          </c:cat>
          <c:val>
            <c:numRef>
              <c:f>分行业1!$E$44:$E$72</c:f>
              <c:numCache>
                <c:formatCode>General</c:formatCode>
                <c:ptCount val="29"/>
                <c:pt idx="0">
                  <c:v>4.8090699886702275</c:v>
                </c:pt>
                <c:pt idx="1">
                  <c:v>2.5694553500627624</c:v>
                </c:pt>
                <c:pt idx="2">
                  <c:v>0.52</c:v>
                </c:pt>
                <c:pt idx="3">
                  <c:v>5.95</c:v>
                </c:pt>
                <c:pt idx="4">
                  <c:v>4.0866006196713105</c:v>
                </c:pt>
                <c:pt idx="5">
                  <c:v>4.1244978897141573</c:v>
                </c:pt>
                <c:pt idx="6">
                  <c:v>2.967858214888929</c:v>
                </c:pt>
                <c:pt idx="7">
                  <c:v>1.5290157388898813</c:v>
                </c:pt>
                <c:pt idx="8">
                  <c:v>0.75792808929746291</c:v>
                </c:pt>
                <c:pt idx="9">
                  <c:v>3.2250231786091819</c:v>
                </c:pt>
                <c:pt idx="10">
                  <c:v>6.529172185870082</c:v>
                </c:pt>
                <c:pt idx="11">
                  <c:v>1.6672259589357967</c:v>
                </c:pt>
                <c:pt idx="12">
                  <c:v>2.85</c:v>
                </c:pt>
                <c:pt idx="13">
                  <c:v>4.7402547454142159</c:v>
                </c:pt>
                <c:pt idx="14">
                  <c:v>7.47</c:v>
                </c:pt>
                <c:pt idx="15">
                  <c:v>1.0268815880134321</c:v>
                </c:pt>
                <c:pt idx="16">
                  <c:v>3.547337441193247</c:v>
                </c:pt>
                <c:pt idx="17">
                  <c:v>4.6577005600243613</c:v>
                </c:pt>
                <c:pt idx="18">
                  <c:v>7.0041708175106594</c:v>
                </c:pt>
                <c:pt idx="19">
                  <c:v>4.5620341178963368</c:v>
                </c:pt>
                <c:pt idx="20">
                  <c:v>5.4017018585217951</c:v>
                </c:pt>
                <c:pt idx="21">
                  <c:v>7.1530748970472517</c:v>
                </c:pt>
                <c:pt idx="22">
                  <c:v>4.5398503859530468</c:v>
                </c:pt>
                <c:pt idx="23">
                  <c:v>1.2563653974932838</c:v>
                </c:pt>
                <c:pt idx="24">
                  <c:v>5.8659659052532191</c:v>
                </c:pt>
                <c:pt idx="25">
                  <c:v>7.9233878478131636</c:v>
                </c:pt>
                <c:pt idx="26">
                  <c:v>0.94252147778776174</c:v>
                </c:pt>
                <c:pt idx="27">
                  <c:v>8.2075779753721321</c:v>
                </c:pt>
                <c:pt idx="28">
                  <c:v>0.9704374341707096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CF3-EC44-BBB8-6FBACDBA9F8E}"/>
            </c:ext>
          </c:extLst>
        </c:ser>
        <c:ser>
          <c:idx val="4"/>
          <c:order val="4"/>
          <c:tx>
            <c:strRef>
              <c:f>分行业1!$F$43</c:f>
              <c:strCache>
                <c:ptCount val="1"/>
                <c:pt idx="0">
                  <c:v>Smelting and Pressing of Ferrous Metals                  </c:v>
                </c:pt>
              </c:strCache>
            </c:strRef>
          </c:tx>
          <c:invertIfNegative val="0"/>
          <c:cat>
            <c:strRef>
              <c:f>分行业1!$A$44:$A$72</c:f>
              <c:strCache>
                <c:ptCount val="29"/>
                <c:pt idx="0">
                  <c:v>Anyang</c:v>
                </c:pt>
                <c:pt idx="1">
                  <c:v>Hebi</c:v>
                </c:pt>
                <c:pt idx="2">
                  <c:v>Zhoukou</c:v>
                </c:pt>
                <c:pt idx="3">
                  <c:v>Zhumadian</c:v>
                </c:pt>
                <c:pt idx="4">
                  <c:v>Handan</c:v>
                </c:pt>
                <c:pt idx="5">
                  <c:v>Jincheng</c:v>
                </c:pt>
                <c:pt idx="6">
                  <c:v>Yuncheng</c:v>
                </c:pt>
                <c:pt idx="7">
                  <c:v>Jiyuan</c:v>
                </c:pt>
                <c:pt idx="8">
                  <c:v>Kaifeng</c:v>
                </c:pt>
                <c:pt idx="9">
                  <c:v>Sanmenxia</c:v>
                </c:pt>
                <c:pt idx="10">
                  <c:v>Shangqiu</c:v>
                </c:pt>
                <c:pt idx="11">
                  <c:v>Bengbu</c:v>
                </c:pt>
                <c:pt idx="12">
                  <c:v>Huaibei</c:v>
                </c:pt>
                <c:pt idx="13">
                  <c:v>Suzhou</c:v>
                </c:pt>
                <c:pt idx="14">
                  <c:v>Heze</c:v>
                </c:pt>
                <c:pt idx="15">
                  <c:v>Liaocheng</c:v>
                </c:pt>
                <c:pt idx="16">
                  <c:v>Jiaozuo</c:v>
                </c:pt>
                <c:pt idx="17">
                  <c:v>Luoyang</c:v>
                </c:pt>
                <c:pt idx="18">
                  <c:v>Nanyang</c:v>
                </c:pt>
                <c:pt idx="19">
                  <c:v>Pingdingshan</c:v>
                </c:pt>
                <c:pt idx="20">
                  <c:v>Xinyang</c:v>
                </c:pt>
                <c:pt idx="21">
                  <c:v>Xuchang</c:v>
                </c:pt>
                <c:pt idx="22">
                  <c:v>Zhengzhou</c:v>
                </c:pt>
                <c:pt idx="23">
                  <c:v>Bozhou</c:v>
                </c:pt>
                <c:pt idx="24">
                  <c:v>Xingtai</c:v>
                </c:pt>
                <c:pt idx="25">
                  <c:v>Changzhi</c:v>
                </c:pt>
                <c:pt idx="26">
                  <c:v>Puyang</c:v>
                </c:pt>
                <c:pt idx="27">
                  <c:v>Xinxiang</c:v>
                </c:pt>
                <c:pt idx="28">
                  <c:v>Fuyang</c:v>
                </c:pt>
              </c:strCache>
            </c:strRef>
          </c:cat>
          <c:val>
            <c:numRef>
              <c:f>分行业1!$F$44:$F$72</c:f>
              <c:numCache>
                <c:formatCode>General</c:formatCode>
                <c:ptCount val="29"/>
                <c:pt idx="0">
                  <c:v>45.384754559935793</c:v>
                </c:pt>
                <c:pt idx="1">
                  <c:v>1.0592827923076873E-2</c:v>
                </c:pt>
                <c:pt idx="2">
                  <c:v>0</c:v>
                </c:pt>
                <c:pt idx="3">
                  <c:v>0.64</c:v>
                </c:pt>
                <c:pt idx="4">
                  <c:v>110.58534261344691</c:v>
                </c:pt>
                <c:pt idx="5">
                  <c:v>12.490297886482834</c:v>
                </c:pt>
                <c:pt idx="6">
                  <c:v>10.744005433820671</c:v>
                </c:pt>
                <c:pt idx="7">
                  <c:v>6.1877956964498102</c:v>
                </c:pt>
                <c:pt idx="8">
                  <c:v>0.35159209833011512</c:v>
                </c:pt>
                <c:pt idx="9">
                  <c:v>1.5034580386052751E-2</c:v>
                </c:pt>
                <c:pt idx="10">
                  <c:v>1.0475871747986893</c:v>
                </c:pt>
                <c:pt idx="11">
                  <c:v>3.1800258803155936E-2</c:v>
                </c:pt>
                <c:pt idx="12">
                  <c:v>0</c:v>
                </c:pt>
                <c:pt idx="13">
                  <c:v>2.8426507738048046E-2</c:v>
                </c:pt>
                <c:pt idx="14">
                  <c:v>2.9719525103508153</c:v>
                </c:pt>
                <c:pt idx="15">
                  <c:v>4.7957965049050966</c:v>
                </c:pt>
                <c:pt idx="16">
                  <c:v>0.18064931602997641</c:v>
                </c:pt>
                <c:pt idx="17">
                  <c:v>0.25696106461146312</c:v>
                </c:pt>
                <c:pt idx="18">
                  <c:v>0.39990848219629171</c:v>
                </c:pt>
                <c:pt idx="19">
                  <c:v>5.3617172625343867</c:v>
                </c:pt>
                <c:pt idx="20">
                  <c:v>2.9248952619991679</c:v>
                </c:pt>
                <c:pt idx="21">
                  <c:v>0.70356847347658769</c:v>
                </c:pt>
                <c:pt idx="22">
                  <c:v>1.746948351803937</c:v>
                </c:pt>
                <c:pt idx="23">
                  <c:v>2.6891653469385062E-4</c:v>
                </c:pt>
                <c:pt idx="24">
                  <c:v>15.335219505819895</c:v>
                </c:pt>
                <c:pt idx="25">
                  <c:v>8.0460936701367641E-2</c:v>
                </c:pt>
                <c:pt idx="26">
                  <c:v>4.9898343788713096E-3</c:v>
                </c:pt>
                <c:pt idx="27">
                  <c:v>0.33223793911222421</c:v>
                </c:pt>
                <c:pt idx="28">
                  <c:v>1.0632102314868501E-3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CF3-EC44-BBB8-6FBACDBA9F8E}"/>
            </c:ext>
          </c:extLst>
        </c:ser>
        <c:ser>
          <c:idx val="5"/>
          <c:order val="5"/>
          <c:tx>
            <c:strRef>
              <c:f>分行业1!$G$43</c:f>
              <c:strCache>
                <c:ptCount val="1"/>
                <c:pt idx="0">
                  <c:v>Smelting and Pressing of Nonferrous Metals               </c:v>
                </c:pt>
              </c:strCache>
            </c:strRef>
          </c:tx>
          <c:invertIfNegative val="0"/>
          <c:cat>
            <c:strRef>
              <c:f>分行业1!$A$44:$A$72</c:f>
              <c:strCache>
                <c:ptCount val="29"/>
                <c:pt idx="0">
                  <c:v>Anyang</c:v>
                </c:pt>
                <c:pt idx="1">
                  <c:v>Hebi</c:v>
                </c:pt>
                <c:pt idx="2">
                  <c:v>Zhoukou</c:v>
                </c:pt>
                <c:pt idx="3">
                  <c:v>Zhumadian</c:v>
                </c:pt>
                <c:pt idx="4">
                  <c:v>Handan</c:v>
                </c:pt>
                <c:pt idx="5">
                  <c:v>Jincheng</c:v>
                </c:pt>
                <c:pt idx="6">
                  <c:v>Yuncheng</c:v>
                </c:pt>
                <c:pt idx="7">
                  <c:v>Jiyuan</c:v>
                </c:pt>
                <c:pt idx="8">
                  <c:v>Kaifeng</c:v>
                </c:pt>
                <c:pt idx="9">
                  <c:v>Sanmenxia</c:v>
                </c:pt>
                <c:pt idx="10">
                  <c:v>Shangqiu</c:v>
                </c:pt>
                <c:pt idx="11">
                  <c:v>Bengbu</c:v>
                </c:pt>
                <c:pt idx="12">
                  <c:v>Huaibei</c:v>
                </c:pt>
                <c:pt idx="13">
                  <c:v>Suzhou</c:v>
                </c:pt>
                <c:pt idx="14">
                  <c:v>Heze</c:v>
                </c:pt>
                <c:pt idx="15">
                  <c:v>Liaocheng</c:v>
                </c:pt>
                <c:pt idx="16">
                  <c:v>Jiaozuo</c:v>
                </c:pt>
                <c:pt idx="17">
                  <c:v>Luoyang</c:v>
                </c:pt>
                <c:pt idx="18">
                  <c:v>Nanyang</c:v>
                </c:pt>
                <c:pt idx="19">
                  <c:v>Pingdingshan</c:v>
                </c:pt>
                <c:pt idx="20">
                  <c:v>Xinyang</c:v>
                </c:pt>
                <c:pt idx="21">
                  <c:v>Xuchang</c:v>
                </c:pt>
                <c:pt idx="22">
                  <c:v>Zhengzhou</c:v>
                </c:pt>
                <c:pt idx="23">
                  <c:v>Bozhou</c:v>
                </c:pt>
                <c:pt idx="24">
                  <c:v>Xingtai</c:v>
                </c:pt>
                <c:pt idx="25">
                  <c:v>Changzhi</c:v>
                </c:pt>
                <c:pt idx="26">
                  <c:v>Puyang</c:v>
                </c:pt>
                <c:pt idx="27">
                  <c:v>Xinxiang</c:v>
                </c:pt>
                <c:pt idx="28">
                  <c:v>Fuyang</c:v>
                </c:pt>
              </c:strCache>
            </c:strRef>
          </c:cat>
          <c:val>
            <c:numRef>
              <c:f>分行业1!$G$44:$G$72</c:f>
              <c:numCache>
                <c:formatCode>General</c:formatCode>
                <c:ptCount val="29"/>
                <c:pt idx="0">
                  <c:v>0.13664370048387436</c:v>
                </c:pt>
                <c:pt idx="1">
                  <c:v>6.4970083004683743E-6</c:v>
                </c:pt>
                <c:pt idx="2">
                  <c:v>0.04</c:v>
                </c:pt>
                <c:pt idx="3">
                  <c:v>0</c:v>
                </c:pt>
                <c:pt idx="4">
                  <c:v>1.0745009039050797E-2</c:v>
                </c:pt>
                <c:pt idx="5">
                  <c:v>4.1451769847031157</c:v>
                </c:pt>
                <c:pt idx="6">
                  <c:v>11.397734500631776</c:v>
                </c:pt>
                <c:pt idx="7">
                  <c:v>1.3986224035328827</c:v>
                </c:pt>
                <c:pt idx="8">
                  <c:v>0.63368364802739219</c:v>
                </c:pt>
                <c:pt idx="9">
                  <c:v>5.491825622887581</c:v>
                </c:pt>
                <c:pt idx="10">
                  <c:v>4.760630561536729</c:v>
                </c:pt>
                <c:pt idx="11">
                  <c:v>7.9600073757591233E-3</c:v>
                </c:pt>
                <c:pt idx="12">
                  <c:v>0.02</c:v>
                </c:pt>
                <c:pt idx="13">
                  <c:v>0</c:v>
                </c:pt>
                <c:pt idx="14">
                  <c:v>1.8211884866038708</c:v>
                </c:pt>
                <c:pt idx="15">
                  <c:v>20.506888161239381</c:v>
                </c:pt>
                <c:pt idx="16">
                  <c:v>7.957469083852053</c:v>
                </c:pt>
                <c:pt idx="17">
                  <c:v>19.166318477850325</c:v>
                </c:pt>
                <c:pt idx="18">
                  <c:v>4.2845111130235543E-2</c:v>
                </c:pt>
                <c:pt idx="19">
                  <c:v>0.80900563201397924</c:v>
                </c:pt>
                <c:pt idx="20">
                  <c:v>1.5156138817719458E-2</c:v>
                </c:pt>
                <c:pt idx="21">
                  <c:v>2.0136833696663348</c:v>
                </c:pt>
                <c:pt idx="22">
                  <c:v>5.7216226122266907</c:v>
                </c:pt>
                <c:pt idx="23">
                  <c:v>0</c:v>
                </c:pt>
                <c:pt idx="24">
                  <c:v>1.9114592564564139E-3</c:v>
                </c:pt>
                <c:pt idx="25">
                  <c:v>5.1671246257587898E-3</c:v>
                </c:pt>
                <c:pt idx="26">
                  <c:v>0</c:v>
                </c:pt>
                <c:pt idx="27">
                  <c:v>2.1794423493979682</c:v>
                </c:pt>
                <c:pt idx="28">
                  <c:v>1.2140504856810687E-2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CF3-EC44-BBB8-6FBACDBA9F8E}"/>
            </c:ext>
          </c:extLst>
        </c:ser>
        <c:ser>
          <c:idx val="6"/>
          <c:order val="6"/>
          <c:tx>
            <c:strRef>
              <c:f>分行业1!$H$43</c:f>
              <c:strCache>
                <c:ptCount val="1"/>
                <c:pt idx="0">
                  <c:v>Production and Supply of Electric Power, Steam and Hot Water   </c:v>
                </c:pt>
              </c:strCache>
            </c:strRef>
          </c:tx>
          <c:invertIfNegative val="0"/>
          <c:cat>
            <c:strRef>
              <c:f>分行业1!$A$44:$A$72</c:f>
              <c:strCache>
                <c:ptCount val="29"/>
                <c:pt idx="0">
                  <c:v>Anyang</c:v>
                </c:pt>
                <c:pt idx="1">
                  <c:v>Hebi</c:v>
                </c:pt>
                <c:pt idx="2">
                  <c:v>Zhoukou</c:v>
                </c:pt>
                <c:pt idx="3">
                  <c:v>Zhumadian</c:v>
                </c:pt>
                <c:pt idx="4">
                  <c:v>Handan</c:v>
                </c:pt>
                <c:pt idx="5">
                  <c:v>Jincheng</c:v>
                </c:pt>
                <c:pt idx="6">
                  <c:v>Yuncheng</c:v>
                </c:pt>
                <c:pt idx="7">
                  <c:v>Jiyuan</c:v>
                </c:pt>
                <c:pt idx="8">
                  <c:v>Kaifeng</c:v>
                </c:pt>
                <c:pt idx="9">
                  <c:v>Sanmenxia</c:v>
                </c:pt>
                <c:pt idx="10">
                  <c:v>Shangqiu</c:v>
                </c:pt>
                <c:pt idx="11">
                  <c:v>Bengbu</c:v>
                </c:pt>
                <c:pt idx="12">
                  <c:v>Huaibei</c:v>
                </c:pt>
                <c:pt idx="13">
                  <c:v>Suzhou</c:v>
                </c:pt>
                <c:pt idx="14">
                  <c:v>Heze</c:v>
                </c:pt>
                <c:pt idx="15">
                  <c:v>Liaocheng</c:v>
                </c:pt>
                <c:pt idx="16">
                  <c:v>Jiaozuo</c:v>
                </c:pt>
                <c:pt idx="17">
                  <c:v>Luoyang</c:v>
                </c:pt>
                <c:pt idx="18">
                  <c:v>Nanyang</c:v>
                </c:pt>
                <c:pt idx="19">
                  <c:v>Pingdingshan</c:v>
                </c:pt>
                <c:pt idx="20">
                  <c:v>Xinyang</c:v>
                </c:pt>
                <c:pt idx="21">
                  <c:v>Xuchang</c:v>
                </c:pt>
                <c:pt idx="22">
                  <c:v>Zhengzhou</c:v>
                </c:pt>
                <c:pt idx="23">
                  <c:v>Bozhou</c:v>
                </c:pt>
                <c:pt idx="24">
                  <c:v>Xingtai</c:v>
                </c:pt>
                <c:pt idx="25">
                  <c:v>Changzhi</c:v>
                </c:pt>
                <c:pt idx="26">
                  <c:v>Puyang</c:v>
                </c:pt>
                <c:pt idx="27">
                  <c:v>Xinxiang</c:v>
                </c:pt>
                <c:pt idx="28">
                  <c:v>Fuyang</c:v>
                </c:pt>
              </c:strCache>
            </c:strRef>
          </c:cat>
          <c:val>
            <c:numRef>
              <c:f>分行业1!$H$44:$H$72</c:f>
              <c:numCache>
                <c:formatCode>General</c:formatCode>
                <c:ptCount val="29"/>
                <c:pt idx="0">
                  <c:v>5.9979322993013513</c:v>
                </c:pt>
                <c:pt idx="1">
                  <c:v>12.570918391251233</c:v>
                </c:pt>
                <c:pt idx="2">
                  <c:v>0.33</c:v>
                </c:pt>
                <c:pt idx="3">
                  <c:v>11.83</c:v>
                </c:pt>
                <c:pt idx="4">
                  <c:v>20.575088223717199</c:v>
                </c:pt>
                <c:pt idx="5">
                  <c:v>49.434232817535211</c:v>
                </c:pt>
                <c:pt idx="6">
                  <c:v>13.385251749270465</c:v>
                </c:pt>
                <c:pt idx="7">
                  <c:v>15.564519404020398</c:v>
                </c:pt>
                <c:pt idx="8">
                  <c:v>5.3962401973814114</c:v>
                </c:pt>
                <c:pt idx="9">
                  <c:v>9.3351131304321804</c:v>
                </c:pt>
                <c:pt idx="10">
                  <c:v>36.413062984639545</c:v>
                </c:pt>
                <c:pt idx="11">
                  <c:v>6.3534784134869549</c:v>
                </c:pt>
                <c:pt idx="12">
                  <c:v>8.01</c:v>
                </c:pt>
                <c:pt idx="13">
                  <c:v>7.6999767602333824</c:v>
                </c:pt>
                <c:pt idx="14">
                  <c:v>36.270000000000003</c:v>
                </c:pt>
                <c:pt idx="15">
                  <c:v>45.197250628538399</c:v>
                </c:pt>
                <c:pt idx="16">
                  <c:v>6.6472721179295213</c:v>
                </c:pt>
                <c:pt idx="17">
                  <c:v>55.884194071803364</c:v>
                </c:pt>
                <c:pt idx="18">
                  <c:v>9.8487480484541621</c:v>
                </c:pt>
                <c:pt idx="19">
                  <c:v>39.889814151368533</c:v>
                </c:pt>
                <c:pt idx="20">
                  <c:v>14.036062253980761</c:v>
                </c:pt>
                <c:pt idx="21">
                  <c:v>23.984032156179019</c:v>
                </c:pt>
                <c:pt idx="22">
                  <c:v>26.071211394888305</c:v>
                </c:pt>
                <c:pt idx="23">
                  <c:v>0.69119486902866167</c:v>
                </c:pt>
                <c:pt idx="24">
                  <c:v>20.251916331702201</c:v>
                </c:pt>
                <c:pt idx="25">
                  <c:v>53.01857470436817</c:v>
                </c:pt>
                <c:pt idx="26">
                  <c:v>8.0044410075726997</c:v>
                </c:pt>
                <c:pt idx="27">
                  <c:v>9.9940830444535411</c:v>
                </c:pt>
                <c:pt idx="28">
                  <c:v>4.9195313676647228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CF3-EC44-BBB8-6FBACDBA9F8E}"/>
            </c:ext>
          </c:extLst>
        </c:ser>
        <c:ser>
          <c:idx val="7"/>
          <c:order val="7"/>
          <c:tx>
            <c:strRef>
              <c:f>分行业1!$I$43</c:f>
              <c:strCache>
                <c:ptCount val="1"/>
                <c:pt idx="0">
                  <c:v>Transportation, Storage, Post and Telecommunication Services    </c:v>
                </c:pt>
              </c:strCache>
            </c:strRef>
          </c:tx>
          <c:invertIfNegative val="0"/>
          <c:cat>
            <c:strRef>
              <c:f>分行业1!$A$44:$A$72</c:f>
              <c:strCache>
                <c:ptCount val="29"/>
                <c:pt idx="0">
                  <c:v>Anyang</c:v>
                </c:pt>
                <c:pt idx="1">
                  <c:v>Hebi</c:v>
                </c:pt>
                <c:pt idx="2">
                  <c:v>Zhoukou</c:v>
                </c:pt>
                <c:pt idx="3">
                  <c:v>Zhumadian</c:v>
                </c:pt>
                <c:pt idx="4">
                  <c:v>Handan</c:v>
                </c:pt>
                <c:pt idx="5">
                  <c:v>Jincheng</c:v>
                </c:pt>
                <c:pt idx="6">
                  <c:v>Yuncheng</c:v>
                </c:pt>
                <c:pt idx="7">
                  <c:v>Jiyuan</c:v>
                </c:pt>
                <c:pt idx="8">
                  <c:v>Kaifeng</c:v>
                </c:pt>
                <c:pt idx="9">
                  <c:v>Sanmenxia</c:v>
                </c:pt>
                <c:pt idx="10">
                  <c:v>Shangqiu</c:v>
                </c:pt>
                <c:pt idx="11">
                  <c:v>Bengbu</c:v>
                </c:pt>
                <c:pt idx="12">
                  <c:v>Huaibei</c:v>
                </c:pt>
                <c:pt idx="13">
                  <c:v>Suzhou</c:v>
                </c:pt>
                <c:pt idx="14">
                  <c:v>Heze</c:v>
                </c:pt>
                <c:pt idx="15">
                  <c:v>Liaocheng</c:v>
                </c:pt>
                <c:pt idx="16">
                  <c:v>Jiaozuo</c:v>
                </c:pt>
                <c:pt idx="17">
                  <c:v>Luoyang</c:v>
                </c:pt>
                <c:pt idx="18">
                  <c:v>Nanyang</c:v>
                </c:pt>
                <c:pt idx="19">
                  <c:v>Pingdingshan</c:v>
                </c:pt>
                <c:pt idx="20">
                  <c:v>Xinyang</c:v>
                </c:pt>
                <c:pt idx="21">
                  <c:v>Xuchang</c:v>
                </c:pt>
                <c:pt idx="22">
                  <c:v>Zhengzhou</c:v>
                </c:pt>
                <c:pt idx="23">
                  <c:v>Bozhou</c:v>
                </c:pt>
                <c:pt idx="24">
                  <c:v>Xingtai</c:v>
                </c:pt>
                <c:pt idx="25">
                  <c:v>Changzhi</c:v>
                </c:pt>
                <c:pt idx="26">
                  <c:v>Puyang</c:v>
                </c:pt>
                <c:pt idx="27">
                  <c:v>Xinxiang</c:v>
                </c:pt>
                <c:pt idx="28">
                  <c:v>Fuyang</c:v>
                </c:pt>
              </c:strCache>
            </c:strRef>
          </c:cat>
          <c:val>
            <c:numRef>
              <c:f>分行业1!$I$44:$I$72</c:f>
              <c:numCache>
                <c:formatCode>General</c:formatCode>
                <c:ptCount val="29"/>
                <c:pt idx="0">
                  <c:v>0.96233897089131504</c:v>
                </c:pt>
                <c:pt idx="1">
                  <c:v>0.50133826627272082</c:v>
                </c:pt>
                <c:pt idx="2">
                  <c:v>0.8</c:v>
                </c:pt>
                <c:pt idx="3">
                  <c:v>0.72</c:v>
                </c:pt>
                <c:pt idx="4">
                  <c:v>1.6952257270638873</c:v>
                </c:pt>
                <c:pt idx="5">
                  <c:v>1.1146441969749796</c:v>
                </c:pt>
                <c:pt idx="6">
                  <c:v>1.4515872957337561</c:v>
                </c:pt>
                <c:pt idx="7">
                  <c:v>0.3589380298704411</c:v>
                </c:pt>
                <c:pt idx="8">
                  <c:v>0.8357573477416218</c:v>
                </c:pt>
                <c:pt idx="9">
                  <c:v>0.43162199408957191</c:v>
                </c:pt>
                <c:pt idx="10">
                  <c:v>1.1111433212153434</c:v>
                </c:pt>
                <c:pt idx="11">
                  <c:v>1.0756497066974391</c:v>
                </c:pt>
                <c:pt idx="12">
                  <c:v>0.69</c:v>
                </c:pt>
                <c:pt idx="13">
                  <c:v>1.0692545673027924</c:v>
                </c:pt>
                <c:pt idx="14">
                  <c:v>1.23</c:v>
                </c:pt>
                <c:pt idx="15">
                  <c:v>1.3066747333244393</c:v>
                </c:pt>
                <c:pt idx="16">
                  <c:v>1.5601992596935534</c:v>
                </c:pt>
                <c:pt idx="17">
                  <c:v>2.2770553553754667</c:v>
                </c:pt>
                <c:pt idx="18">
                  <c:v>3.9633275050116756</c:v>
                </c:pt>
                <c:pt idx="19">
                  <c:v>0.48797068646598352</c:v>
                </c:pt>
                <c:pt idx="20">
                  <c:v>0.80550797180727096</c:v>
                </c:pt>
                <c:pt idx="21">
                  <c:v>1.403645725563619</c:v>
                </c:pt>
                <c:pt idx="22">
                  <c:v>5.7754744525498207</c:v>
                </c:pt>
                <c:pt idx="23">
                  <c:v>1.1842477445485977</c:v>
                </c:pt>
                <c:pt idx="24">
                  <c:v>0.93633218962272347</c:v>
                </c:pt>
                <c:pt idx="25">
                  <c:v>1.3958889613740462</c:v>
                </c:pt>
                <c:pt idx="26">
                  <c:v>0.48837262145532279</c:v>
                </c:pt>
                <c:pt idx="27">
                  <c:v>3.137686045810304</c:v>
                </c:pt>
                <c:pt idx="28">
                  <c:v>1.2170035332276015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CF3-EC44-BBB8-6FBACDBA9F8E}"/>
            </c:ext>
          </c:extLst>
        </c:ser>
        <c:ser>
          <c:idx val="8"/>
          <c:order val="8"/>
          <c:tx>
            <c:strRef>
              <c:f>分行业1!$J$43</c:f>
              <c:strCache>
                <c:ptCount val="1"/>
                <c:pt idx="0">
                  <c:v>Other Industries</c:v>
                </c:pt>
              </c:strCache>
            </c:strRef>
          </c:tx>
          <c:invertIfNegative val="0"/>
          <c:cat>
            <c:strRef>
              <c:f>分行业1!$A$44:$A$72</c:f>
              <c:strCache>
                <c:ptCount val="29"/>
                <c:pt idx="0">
                  <c:v>Anyang</c:v>
                </c:pt>
                <c:pt idx="1">
                  <c:v>Hebi</c:v>
                </c:pt>
                <c:pt idx="2">
                  <c:v>Zhoukou</c:v>
                </c:pt>
                <c:pt idx="3">
                  <c:v>Zhumadian</c:v>
                </c:pt>
                <c:pt idx="4">
                  <c:v>Handan</c:v>
                </c:pt>
                <c:pt idx="5">
                  <c:v>Jincheng</c:v>
                </c:pt>
                <c:pt idx="6">
                  <c:v>Yuncheng</c:v>
                </c:pt>
                <c:pt idx="7">
                  <c:v>Jiyuan</c:v>
                </c:pt>
                <c:pt idx="8">
                  <c:v>Kaifeng</c:v>
                </c:pt>
                <c:pt idx="9">
                  <c:v>Sanmenxia</c:v>
                </c:pt>
                <c:pt idx="10">
                  <c:v>Shangqiu</c:v>
                </c:pt>
                <c:pt idx="11">
                  <c:v>Bengbu</c:v>
                </c:pt>
                <c:pt idx="12">
                  <c:v>Huaibei</c:v>
                </c:pt>
                <c:pt idx="13">
                  <c:v>Suzhou</c:v>
                </c:pt>
                <c:pt idx="14">
                  <c:v>Heze</c:v>
                </c:pt>
                <c:pt idx="15">
                  <c:v>Liaocheng</c:v>
                </c:pt>
                <c:pt idx="16">
                  <c:v>Jiaozuo</c:v>
                </c:pt>
                <c:pt idx="17">
                  <c:v>Luoyang</c:v>
                </c:pt>
                <c:pt idx="18">
                  <c:v>Nanyang</c:v>
                </c:pt>
                <c:pt idx="19">
                  <c:v>Pingdingshan</c:v>
                </c:pt>
                <c:pt idx="20">
                  <c:v>Xinyang</c:v>
                </c:pt>
                <c:pt idx="21">
                  <c:v>Xuchang</c:v>
                </c:pt>
                <c:pt idx="22">
                  <c:v>Zhengzhou</c:v>
                </c:pt>
                <c:pt idx="23">
                  <c:v>Bozhou</c:v>
                </c:pt>
                <c:pt idx="24">
                  <c:v>Xingtai</c:v>
                </c:pt>
                <c:pt idx="25">
                  <c:v>Changzhi</c:v>
                </c:pt>
                <c:pt idx="26">
                  <c:v>Puyang</c:v>
                </c:pt>
                <c:pt idx="27">
                  <c:v>Xinxiang</c:v>
                </c:pt>
                <c:pt idx="28">
                  <c:v>Fuyang</c:v>
                </c:pt>
              </c:strCache>
            </c:strRef>
          </c:cat>
          <c:val>
            <c:numRef>
              <c:f>分行业1!$J$44:$J$72</c:f>
              <c:numCache>
                <c:formatCode>General</c:formatCode>
                <c:ptCount val="29"/>
                <c:pt idx="0">
                  <c:v>1.9973576729127303</c:v>
                </c:pt>
                <c:pt idx="1">
                  <c:v>1.1046937041093008</c:v>
                </c:pt>
                <c:pt idx="2">
                  <c:v>5.34</c:v>
                </c:pt>
                <c:pt idx="3">
                  <c:v>3.1900000000000022</c:v>
                </c:pt>
                <c:pt idx="4">
                  <c:v>8.4104436697271776</c:v>
                </c:pt>
                <c:pt idx="5">
                  <c:v>3.9253870698304558</c:v>
                </c:pt>
                <c:pt idx="6">
                  <c:v>5.0709339527471951</c:v>
                </c:pt>
                <c:pt idx="7">
                  <c:v>0.40676957470382236</c:v>
                </c:pt>
                <c:pt idx="8">
                  <c:v>3.4500396659506936</c:v>
                </c:pt>
                <c:pt idx="9">
                  <c:v>2.546994065847016</c:v>
                </c:pt>
                <c:pt idx="10">
                  <c:v>9.7235139272064117</c:v>
                </c:pt>
                <c:pt idx="11">
                  <c:v>2.8549104959478862</c:v>
                </c:pt>
                <c:pt idx="12">
                  <c:v>3.1200000000000059</c:v>
                </c:pt>
                <c:pt idx="13">
                  <c:v>3.1770464851354445</c:v>
                </c:pt>
                <c:pt idx="14">
                  <c:v>14.166859003045293</c:v>
                </c:pt>
                <c:pt idx="15">
                  <c:v>5.2187704301832225</c:v>
                </c:pt>
                <c:pt idx="16">
                  <c:v>3.8371021852548504</c:v>
                </c:pt>
                <c:pt idx="17">
                  <c:v>3.9198714098969702</c:v>
                </c:pt>
                <c:pt idx="18">
                  <c:v>7.5405419370406976</c:v>
                </c:pt>
                <c:pt idx="19">
                  <c:v>2.5604536390109249</c:v>
                </c:pt>
                <c:pt idx="20">
                  <c:v>3.7788866723279253</c:v>
                </c:pt>
                <c:pt idx="21">
                  <c:v>2.1693378085522017</c:v>
                </c:pt>
                <c:pt idx="22">
                  <c:v>8.0188272667911047</c:v>
                </c:pt>
                <c:pt idx="23">
                  <c:v>1.9334873392912895</c:v>
                </c:pt>
                <c:pt idx="24">
                  <c:v>7.8040086776736128</c:v>
                </c:pt>
                <c:pt idx="25">
                  <c:v>3.8134974487777686</c:v>
                </c:pt>
                <c:pt idx="26">
                  <c:v>4.5726908621154472</c:v>
                </c:pt>
                <c:pt idx="27">
                  <c:v>4.4316612705776564</c:v>
                </c:pt>
                <c:pt idx="28">
                  <c:v>3.0819664686748967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CF3-EC44-BBB8-6FBACDBA9F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8054400"/>
        <c:axId val="258064384"/>
      </c:barChart>
      <c:catAx>
        <c:axId val="25805440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crossAx val="258064384"/>
        <c:crosses val="autoZero"/>
        <c:auto val="1"/>
        <c:lblAlgn val="ctr"/>
        <c:lblOffset val="100"/>
        <c:noMultiLvlLbl val="0"/>
      </c:catAx>
      <c:valAx>
        <c:axId val="258064384"/>
        <c:scaling>
          <c:orientation val="minMax"/>
        </c:scaling>
        <c:delete val="0"/>
        <c:axPos val="b"/>
        <c:majorGridlines/>
        <c:numFmt formatCode="0%" sourceLinked="1"/>
        <c:majorTickMark val="out"/>
        <c:minorTickMark val="none"/>
        <c:tickLblPos val="nextTo"/>
        <c:crossAx val="25805440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2.8011210659963973E-3"/>
          <c:y val="9.6664818306162539E-3"/>
          <c:w val="0.98723613156602852"/>
          <c:h val="0.2315970163444168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21365616797900264"/>
          <c:y val="3.202825646794151E-2"/>
          <c:w val="0.73188560804899383"/>
          <c:h val="0.90180830149112279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分行业1!$B$43</c:f>
              <c:strCache>
                <c:ptCount val="1"/>
                <c:pt idx="0">
                  <c:v>Coal Mining and Dressing                                 </c:v>
                </c:pt>
              </c:strCache>
            </c:strRef>
          </c:tx>
          <c:invertIfNegative val="0"/>
          <c:cat>
            <c:strRef>
              <c:f>分行业1!$A$44:$A$72</c:f>
              <c:strCache>
                <c:ptCount val="29"/>
                <c:pt idx="0">
                  <c:v>Anyang</c:v>
                </c:pt>
                <c:pt idx="1">
                  <c:v>Hebi</c:v>
                </c:pt>
                <c:pt idx="2">
                  <c:v>Zhoukou</c:v>
                </c:pt>
                <c:pt idx="3">
                  <c:v>Zhumadian</c:v>
                </c:pt>
                <c:pt idx="4">
                  <c:v>Handan</c:v>
                </c:pt>
                <c:pt idx="5">
                  <c:v>Jincheng</c:v>
                </c:pt>
                <c:pt idx="6">
                  <c:v>Yuncheng</c:v>
                </c:pt>
                <c:pt idx="7">
                  <c:v>Jiyuan</c:v>
                </c:pt>
                <c:pt idx="8">
                  <c:v>Kaifeng</c:v>
                </c:pt>
                <c:pt idx="9">
                  <c:v>Sanmenxia</c:v>
                </c:pt>
                <c:pt idx="10">
                  <c:v>Shangqiu</c:v>
                </c:pt>
                <c:pt idx="11">
                  <c:v>Bengbu</c:v>
                </c:pt>
                <c:pt idx="12">
                  <c:v>Huaibei</c:v>
                </c:pt>
                <c:pt idx="13">
                  <c:v>Suzhou</c:v>
                </c:pt>
                <c:pt idx="14">
                  <c:v>Heze</c:v>
                </c:pt>
                <c:pt idx="15">
                  <c:v>Liaocheng</c:v>
                </c:pt>
                <c:pt idx="16">
                  <c:v>Jiaozuo</c:v>
                </c:pt>
                <c:pt idx="17">
                  <c:v>Luoyang</c:v>
                </c:pt>
                <c:pt idx="18">
                  <c:v>Nanyang</c:v>
                </c:pt>
                <c:pt idx="19">
                  <c:v>Pingdingshan</c:v>
                </c:pt>
                <c:pt idx="20">
                  <c:v>Xinyang</c:v>
                </c:pt>
                <c:pt idx="21">
                  <c:v>Xuchang</c:v>
                </c:pt>
                <c:pt idx="22">
                  <c:v>Zhengzhou</c:v>
                </c:pt>
                <c:pt idx="23">
                  <c:v>Bozhou</c:v>
                </c:pt>
                <c:pt idx="24">
                  <c:v>Xingtai</c:v>
                </c:pt>
                <c:pt idx="25">
                  <c:v>Changzhi</c:v>
                </c:pt>
                <c:pt idx="26">
                  <c:v>Puyang</c:v>
                </c:pt>
                <c:pt idx="27">
                  <c:v>Xinxiang</c:v>
                </c:pt>
                <c:pt idx="28">
                  <c:v>Fuyang</c:v>
                </c:pt>
              </c:strCache>
            </c:strRef>
          </c:cat>
          <c:val>
            <c:numRef>
              <c:f>分行业1!$B$44:$B$72</c:f>
              <c:numCache>
                <c:formatCode>General</c:formatCode>
                <c:ptCount val="29"/>
                <c:pt idx="0">
                  <c:v>1.6413011055793681E-3</c:v>
                </c:pt>
                <c:pt idx="1">
                  <c:v>18.93611448297716</c:v>
                </c:pt>
                <c:pt idx="2">
                  <c:v>0</c:v>
                </c:pt>
                <c:pt idx="3">
                  <c:v>0</c:v>
                </c:pt>
                <c:pt idx="4">
                  <c:v>14.706625659247814</c:v>
                </c:pt>
                <c:pt idx="5">
                  <c:v>10.874703621805551</c:v>
                </c:pt>
                <c:pt idx="6">
                  <c:v>3.9924645334134312</c:v>
                </c:pt>
                <c:pt idx="7">
                  <c:v>4.0486000270731563E-2</c:v>
                </c:pt>
                <c:pt idx="8">
                  <c:v>0</c:v>
                </c:pt>
                <c:pt idx="9">
                  <c:v>1.5830721633497153</c:v>
                </c:pt>
                <c:pt idx="10">
                  <c:v>22.157496768533683</c:v>
                </c:pt>
                <c:pt idx="11">
                  <c:v>0</c:v>
                </c:pt>
                <c:pt idx="12">
                  <c:v>63.21</c:v>
                </c:pt>
                <c:pt idx="13">
                  <c:v>16.385040934176118</c:v>
                </c:pt>
                <c:pt idx="14">
                  <c:v>13.71</c:v>
                </c:pt>
                <c:pt idx="15">
                  <c:v>0</c:v>
                </c:pt>
                <c:pt idx="16">
                  <c:v>2.2864981332695664</c:v>
                </c:pt>
                <c:pt idx="17">
                  <c:v>5.6230593736469693E-2</c:v>
                </c:pt>
                <c:pt idx="18">
                  <c:v>0</c:v>
                </c:pt>
                <c:pt idx="19">
                  <c:v>60.933062928246152</c:v>
                </c:pt>
                <c:pt idx="20">
                  <c:v>0</c:v>
                </c:pt>
                <c:pt idx="21">
                  <c:v>10.434105675723563</c:v>
                </c:pt>
                <c:pt idx="22">
                  <c:v>4.2779270752580647</c:v>
                </c:pt>
                <c:pt idx="23">
                  <c:v>4.1503121194931039</c:v>
                </c:pt>
                <c:pt idx="24">
                  <c:v>23.011531380600356</c:v>
                </c:pt>
                <c:pt idx="25">
                  <c:v>118.92033830833364</c:v>
                </c:pt>
                <c:pt idx="26">
                  <c:v>0</c:v>
                </c:pt>
                <c:pt idx="27">
                  <c:v>9.7745572832167973</c:v>
                </c:pt>
                <c:pt idx="28">
                  <c:v>2.6832887140037596E-3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04-9743-81C2-33968F836414}"/>
            </c:ext>
          </c:extLst>
        </c:ser>
        <c:ser>
          <c:idx val="1"/>
          <c:order val="1"/>
          <c:tx>
            <c:strRef>
              <c:f>分行业1!$C$43</c:f>
              <c:strCache>
                <c:ptCount val="1"/>
                <c:pt idx="0">
                  <c:v>Petroleum Processing and Coking                          </c:v>
                </c:pt>
              </c:strCache>
            </c:strRef>
          </c:tx>
          <c:invertIfNegative val="0"/>
          <c:cat>
            <c:strRef>
              <c:f>分行业1!$A$44:$A$72</c:f>
              <c:strCache>
                <c:ptCount val="29"/>
                <c:pt idx="0">
                  <c:v>Anyang</c:v>
                </c:pt>
                <c:pt idx="1">
                  <c:v>Hebi</c:v>
                </c:pt>
                <c:pt idx="2">
                  <c:v>Zhoukou</c:v>
                </c:pt>
                <c:pt idx="3">
                  <c:v>Zhumadian</c:v>
                </c:pt>
                <c:pt idx="4">
                  <c:v>Handan</c:v>
                </c:pt>
                <c:pt idx="5">
                  <c:v>Jincheng</c:v>
                </c:pt>
                <c:pt idx="6">
                  <c:v>Yuncheng</c:v>
                </c:pt>
                <c:pt idx="7">
                  <c:v>Jiyuan</c:v>
                </c:pt>
                <c:pt idx="8">
                  <c:v>Kaifeng</c:v>
                </c:pt>
                <c:pt idx="9">
                  <c:v>Sanmenxia</c:v>
                </c:pt>
                <c:pt idx="10">
                  <c:v>Shangqiu</c:v>
                </c:pt>
                <c:pt idx="11">
                  <c:v>Bengbu</c:v>
                </c:pt>
                <c:pt idx="12">
                  <c:v>Huaibei</c:v>
                </c:pt>
                <c:pt idx="13">
                  <c:v>Suzhou</c:v>
                </c:pt>
                <c:pt idx="14">
                  <c:v>Heze</c:v>
                </c:pt>
                <c:pt idx="15">
                  <c:v>Liaocheng</c:v>
                </c:pt>
                <c:pt idx="16">
                  <c:v>Jiaozuo</c:v>
                </c:pt>
                <c:pt idx="17">
                  <c:v>Luoyang</c:v>
                </c:pt>
                <c:pt idx="18">
                  <c:v>Nanyang</c:v>
                </c:pt>
                <c:pt idx="19">
                  <c:v>Pingdingshan</c:v>
                </c:pt>
                <c:pt idx="20">
                  <c:v>Xinyang</c:v>
                </c:pt>
                <c:pt idx="21">
                  <c:v>Xuchang</c:v>
                </c:pt>
                <c:pt idx="22">
                  <c:v>Zhengzhou</c:v>
                </c:pt>
                <c:pt idx="23">
                  <c:v>Bozhou</c:v>
                </c:pt>
                <c:pt idx="24">
                  <c:v>Xingtai</c:v>
                </c:pt>
                <c:pt idx="25">
                  <c:v>Changzhi</c:v>
                </c:pt>
                <c:pt idx="26">
                  <c:v>Puyang</c:v>
                </c:pt>
                <c:pt idx="27">
                  <c:v>Xinxiang</c:v>
                </c:pt>
                <c:pt idx="28">
                  <c:v>Fuyang</c:v>
                </c:pt>
              </c:strCache>
            </c:strRef>
          </c:cat>
          <c:val>
            <c:numRef>
              <c:f>分行业1!$C$44:$C$72</c:f>
              <c:numCache>
                <c:formatCode>General</c:formatCode>
                <c:ptCount val="29"/>
                <c:pt idx="0">
                  <c:v>32.014048833761706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25.285226760427609</c:v>
                </c:pt>
                <c:pt idx="5">
                  <c:v>35.853227086208761</c:v>
                </c:pt>
                <c:pt idx="6">
                  <c:v>35.044911428355718</c:v>
                </c:pt>
                <c:pt idx="7">
                  <c:v>9.013677051855483</c:v>
                </c:pt>
                <c:pt idx="8">
                  <c:v>4.3483866352427261E-5</c:v>
                </c:pt>
                <c:pt idx="9">
                  <c:v>8.920808177371925E-3</c:v>
                </c:pt>
                <c:pt idx="10">
                  <c:v>4.9880585251362337</c:v>
                </c:pt>
                <c:pt idx="11">
                  <c:v>8.522751846361898E-4</c:v>
                </c:pt>
                <c:pt idx="12">
                  <c:v>0</c:v>
                </c:pt>
                <c:pt idx="13">
                  <c:v>0</c:v>
                </c:pt>
                <c:pt idx="14">
                  <c:v>23.48</c:v>
                </c:pt>
                <c:pt idx="15">
                  <c:v>2.5217577594171057</c:v>
                </c:pt>
                <c:pt idx="16">
                  <c:v>1.0474530780689784E-4</c:v>
                </c:pt>
                <c:pt idx="17">
                  <c:v>17.987466437827432</c:v>
                </c:pt>
                <c:pt idx="18">
                  <c:v>0</c:v>
                </c:pt>
                <c:pt idx="19">
                  <c:v>16.721679318002238</c:v>
                </c:pt>
                <c:pt idx="20">
                  <c:v>0</c:v>
                </c:pt>
                <c:pt idx="21">
                  <c:v>16.12110342755</c:v>
                </c:pt>
                <c:pt idx="22">
                  <c:v>1.8994262347923188</c:v>
                </c:pt>
                <c:pt idx="23">
                  <c:v>0</c:v>
                </c:pt>
                <c:pt idx="24">
                  <c:v>20.836572284737937</c:v>
                </c:pt>
                <c:pt idx="25">
                  <c:v>39.448143669177085</c:v>
                </c:pt>
                <c:pt idx="26">
                  <c:v>7.1389784273007103E-3</c:v>
                </c:pt>
                <c:pt idx="27">
                  <c:v>0.8987884719838114</c:v>
                </c:pt>
                <c:pt idx="2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04-9743-81C2-33968F836414}"/>
            </c:ext>
          </c:extLst>
        </c:ser>
        <c:ser>
          <c:idx val="2"/>
          <c:order val="2"/>
          <c:tx>
            <c:strRef>
              <c:f>分行业1!$D$43</c:f>
              <c:strCache>
                <c:ptCount val="1"/>
                <c:pt idx="0">
                  <c:v>Raw Chemical Materials and Chemical Products             </c:v>
                </c:pt>
              </c:strCache>
            </c:strRef>
          </c:tx>
          <c:invertIfNegative val="0"/>
          <c:cat>
            <c:strRef>
              <c:f>分行业1!$A$44:$A$72</c:f>
              <c:strCache>
                <c:ptCount val="29"/>
                <c:pt idx="0">
                  <c:v>Anyang</c:v>
                </c:pt>
                <c:pt idx="1">
                  <c:v>Hebi</c:v>
                </c:pt>
                <c:pt idx="2">
                  <c:v>Zhoukou</c:v>
                </c:pt>
                <c:pt idx="3">
                  <c:v>Zhumadian</c:v>
                </c:pt>
                <c:pt idx="4">
                  <c:v>Handan</c:v>
                </c:pt>
                <c:pt idx="5">
                  <c:v>Jincheng</c:v>
                </c:pt>
                <c:pt idx="6">
                  <c:v>Yuncheng</c:v>
                </c:pt>
                <c:pt idx="7">
                  <c:v>Jiyuan</c:v>
                </c:pt>
                <c:pt idx="8">
                  <c:v>Kaifeng</c:v>
                </c:pt>
                <c:pt idx="9">
                  <c:v>Sanmenxia</c:v>
                </c:pt>
                <c:pt idx="10">
                  <c:v>Shangqiu</c:v>
                </c:pt>
                <c:pt idx="11">
                  <c:v>Bengbu</c:v>
                </c:pt>
                <c:pt idx="12">
                  <c:v>Huaibei</c:v>
                </c:pt>
                <c:pt idx="13">
                  <c:v>Suzhou</c:v>
                </c:pt>
                <c:pt idx="14">
                  <c:v>Heze</c:v>
                </c:pt>
                <c:pt idx="15">
                  <c:v>Liaocheng</c:v>
                </c:pt>
                <c:pt idx="16">
                  <c:v>Jiaozuo</c:v>
                </c:pt>
                <c:pt idx="17">
                  <c:v>Luoyang</c:v>
                </c:pt>
                <c:pt idx="18">
                  <c:v>Nanyang</c:v>
                </c:pt>
                <c:pt idx="19">
                  <c:v>Pingdingshan</c:v>
                </c:pt>
                <c:pt idx="20">
                  <c:v>Xinyang</c:v>
                </c:pt>
                <c:pt idx="21">
                  <c:v>Xuchang</c:v>
                </c:pt>
                <c:pt idx="22">
                  <c:v>Zhengzhou</c:v>
                </c:pt>
                <c:pt idx="23">
                  <c:v>Bozhou</c:v>
                </c:pt>
                <c:pt idx="24">
                  <c:v>Xingtai</c:v>
                </c:pt>
                <c:pt idx="25">
                  <c:v>Changzhi</c:v>
                </c:pt>
                <c:pt idx="26">
                  <c:v>Puyang</c:v>
                </c:pt>
                <c:pt idx="27">
                  <c:v>Xinxiang</c:v>
                </c:pt>
                <c:pt idx="28">
                  <c:v>Fuyang</c:v>
                </c:pt>
              </c:strCache>
            </c:strRef>
          </c:cat>
          <c:val>
            <c:numRef>
              <c:f>分行业1!$D$44:$D$72</c:f>
              <c:numCache>
                <c:formatCode>General</c:formatCode>
                <c:ptCount val="29"/>
                <c:pt idx="0">
                  <c:v>1.0762126729374255</c:v>
                </c:pt>
                <c:pt idx="1">
                  <c:v>7.6880480395450368E-2</c:v>
                </c:pt>
                <c:pt idx="2">
                  <c:v>0.05</c:v>
                </c:pt>
                <c:pt idx="3">
                  <c:v>4.3600000000000003</c:v>
                </c:pt>
                <c:pt idx="4">
                  <c:v>4.7017176590462744E-3</c:v>
                </c:pt>
                <c:pt idx="5">
                  <c:v>2.3578324467449163</c:v>
                </c:pt>
                <c:pt idx="6">
                  <c:v>4.3952528911380737</c:v>
                </c:pt>
                <c:pt idx="7">
                  <c:v>1.7610040654885748E-4</c:v>
                </c:pt>
                <c:pt idx="8">
                  <c:v>6.0947154694049503</c:v>
                </c:pt>
                <c:pt idx="9">
                  <c:v>4.012394456221327</c:v>
                </c:pt>
                <c:pt idx="10">
                  <c:v>4.4770076394433582</c:v>
                </c:pt>
                <c:pt idx="11">
                  <c:v>1.9381228835683717</c:v>
                </c:pt>
                <c:pt idx="12">
                  <c:v>0</c:v>
                </c:pt>
                <c:pt idx="13">
                  <c:v>0</c:v>
                </c:pt>
                <c:pt idx="14">
                  <c:v>7.6</c:v>
                </c:pt>
                <c:pt idx="15">
                  <c:v>0.16598019437892161</c:v>
                </c:pt>
                <c:pt idx="16">
                  <c:v>2.4533677174694213</c:v>
                </c:pt>
                <c:pt idx="17">
                  <c:v>2.4202028874138651E-2</c:v>
                </c:pt>
                <c:pt idx="18">
                  <c:v>2.1804580986562785</c:v>
                </c:pt>
                <c:pt idx="19">
                  <c:v>0.99426226446145194</c:v>
                </c:pt>
                <c:pt idx="20">
                  <c:v>7.7898425453583305E-3</c:v>
                </c:pt>
                <c:pt idx="21">
                  <c:v>1.7448466241417007E-2</c:v>
                </c:pt>
                <c:pt idx="22">
                  <c:v>5.7987122257367227</c:v>
                </c:pt>
                <c:pt idx="23">
                  <c:v>0.48412361361036915</c:v>
                </c:pt>
                <c:pt idx="24">
                  <c:v>1.2465422653336029</c:v>
                </c:pt>
                <c:pt idx="25">
                  <c:v>2.7745409988289933</c:v>
                </c:pt>
                <c:pt idx="26">
                  <c:v>4.3798452182625942</c:v>
                </c:pt>
                <c:pt idx="27">
                  <c:v>3.965620075570048E-3</c:v>
                </c:pt>
                <c:pt idx="28">
                  <c:v>1.425174192459767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04-9743-81C2-33968F836414}"/>
            </c:ext>
          </c:extLst>
        </c:ser>
        <c:ser>
          <c:idx val="3"/>
          <c:order val="3"/>
          <c:tx>
            <c:strRef>
              <c:f>分行业1!$E$43</c:f>
              <c:strCache>
                <c:ptCount val="1"/>
                <c:pt idx="0">
                  <c:v>Nonmetal Mineral Products                                </c:v>
                </c:pt>
              </c:strCache>
            </c:strRef>
          </c:tx>
          <c:invertIfNegative val="0"/>
          <c:cat>
            <c:strRef>
              <c:f>分行业1!$A$44:$A$72</c:f>
              <c:strCache>
                <c:ptCount val="29"/>
                <c:pt idx="0">
                  <c:v>Anyang</c:v>
                </c:pt>
                <c:pt idx="1">
                  <c:v>Hebi</c:v>
                </c:pt>
                <c:pt idx="2">
                  <c:v>Zhoukou</c:v>
                </c:pt>
                <c:pt idx="3">
                  <c:v>Zhumadian</c:v>
                </c:pt>
                <c:pt idx="4">
                  <c:v>Handan</c:v>
                </c:pt>
                <c:pt idx="5">
                  <c:v>Jincheng</c:v>
                </c:pt>
                <c:pt idx="6">
                  <c:v>Yuncheng</c:v>
                </c:pt>
                <c:pt idx="7">
                  <c:v>Jiyuan</c:v>
                </c:pt>
                <c:pt idx="8">
                  <c:v>Kaifeng</c:v>
                </c:pt>
                <c:pt idx="9">
                  <c:v>Sanmenxia</c:v>
                </c:pt>
                <c:pt idx="10">
                  <c:v>Shangqiu</c:v>
                </c:pt>
                <c:pt idx="11">
                  <c:v>Bengbu</c:v>
                </c:pt>
                <c:pt idx="12">
                  <c:v>Huaibei</c:v>
                </c:pt>
                <c:pt idx="13">
                  <c:v>Suzhou</c:v>
                </c:pt>
                <c:pt idx="14">
                  <c:v>Heze</c:v>
                </c:pt>
                <c:pt idx="15">
                  <c:v>Liaocheng</c:v>
                </c:pt>
                <c:pt idx="16">
                  <c:v>Jiaozuo</c:v>
                </c:pt>
                <c:pt idx="17">
                  <c:v>Luoyang</c:v>
                </c:pt>
                <c:pt idx="18">
                  <c:v>Nanyang</c:v>
                </c:pt>
                <c:pt idx="19">
                  <c:v>Pingdingshan</c:v>
                </c:pt>
                <c:pt idx="20">
                  <c:v>Xinyang</c:v>
                </c:pt>
                <c:pt idx="21">
                  <c:v>Xuchang</c:v>
                </c:pt>
                <c:pt idx="22">
                  <c:v>Zhengzhou</c:v>
                </c:pt>
                <c:pt idx="23">
                  <c:v>Bozhou</c:v>
                </c:pt>
                <c:pt idx="24">
                  <c:v>Xingtai</c:v>
                </c:pt>
                <c:pt idx="25">
                  <c:v>Changzhi</c:v>
                </c:pt>
                <c:pt idx="26">
                  <c:v>Puyang</c:v>
                </c:pt>
                <c:pt idx="27">
                  <c:v>Xinxiang</c:v>
                </c:pt>
                <c:pt idx="28">
                  <c:v>Fuyang</c:v>
                </c:pt>
              </c:strCache>
            </c:strRef>
          </c:cat>
          <c:val>
            <c:numRef>
              <c:f>分行业1!$E$44:$E$72</c:f>
              <c:numCache>
                <c:formatCode>General</c:formatCode>
                <c:ptCount val="29"/>
                <c:pt idx="0">
                  <c:v>4.8090699886702275</c:v>
                </c:pt>
                <c:pt idx="1">
                  <c:v>2.5694553500627624</c:v>
                </c:pt>
                <c:pt idx="2">
                  <c:v>0.52</c:v>
                </c:pt>
                <c:pt idx="3">
                  <c:v>5.95</c:v>
                </c:pt>
                <c:pt idx="4">
                  <c:v>4.0866006196713105</c:v>
                </c:pt>
                <c:pt idx="5">
                  <c:v>4.1244978897141573</c:v>
                </c:pt>
                <c:pt idx="6">
                  <c:v>2.967858214888929</c:v>
                </c:pt>
                <c:pt idx="7">
                  <c:v>1.5290157388898813</c:v>
                </c:pt>
                <c:pt idx="8">
                  <c:v>0.75792808929746291</c:v>
                </c:pt>
                <c:pt idx="9">
                  <c:v>3.2250231786091819</c:v>
                </c:pt>
                <c:pt idx="10">
                  <c:v>6.529172185870082</c:v>
                </c:pt>
                <c:pt idx="11">
                  <c:v>1.6672259589357967</c:v>
                </c:pt>
                <c:pt idx="12">
                  <c:v>2.85</c:v>
                </c:pt>
                <c:pt idx="13">
                  <c:v>4.7402547454142159</c:v>
                </c:pt>
                <c:pt idx="14">
                  <c:v>7.47</c:v>
                </c:pt>
                <c:pt idx="15">
                  <c:v>1.0268815880134321</c:v>
                </c:pt>
                <c:pt idx="16">
                  <c:v>3.547337441193247</c:v>
                </c:pt>
                <c:pt idx="17">
                  <c:v>4.6577005600243613</c:v>
                </c:pt>
                <c:pt idx="18">
                  <c:v>7.0041708175106594</c:v>
                </c:pt>
                <c:pt idx="19">
                  <c:v>4.5620341178963368</c:v>
                </c:pt>
                <c:pt idx="20">
                  <c:v>5.4017018585217951</c:v>
                </c:pt>
                <c:pt idx="21">
                  <c:v>7.1530748970472517</c:v>
                </c:pt>
                <c:pt idx="22">
                  <c:v>4.5398503859530468</c:v>
                </c:pt>
                <c:pt idx="23">
                  <c:v>1.2563653974932838</c:v>
                </c:pt>
                <c:pt idx="24">
                  <c:v>5.8659659052532191</c:v>
                </c:pt>
                <c:pt idx="25">
                  <c:v>7.9233878478131636</c:v>
                </c:pt>
                <c:pt idx="26">
                  <c:v>0.94252147778776174</c:v>
                </c:pt>
                <c:pt idx="27">
                  <c:v>8.2075779753721321</c:v>
                </c:pt>
                <c:pt idx="28">
                  <c:v>0.9704374341707096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C04-9743-81C2-33968F836414}"/>
            </c:ext>
          </c:extLst>
        </c:ser>
        <c:ser>
          <c:idx val="4"/>
          <c:order val="4"/>
          <c:tx>
            <c:strRef>
              <c:f>分行业1!$F$43</c:f>
              <c:strCache>
                <c:ptCount val="1"/>
                <c:pt idx="0">
                  <c:v>Smelting and Pressing of Ferrous Metals                  </c:v>
                </c:pt>
              </c:strCache>
            </c:strRef>
          </c:tx>
          <c:invertIfNegative val="0"/>
          <c:cat>
            <c:strRef>
              <c:f>分行业1!$A$44:$A$72</c:f>
              <c:strCache>
                <c:ptCount val="29"/>
                <c:pt idx="0">
                  <c:v>Anyang</c:v>
                </c:pt>
                <c:pt idx="1">
                  <c:v>Hebi</c:v>
                </c:pt>
                <c:pt idx="2">
                  <c:v>Zhoukou</c:v>
                </c:pt>
                <c:pt idx="3">
                  <c:v>Zhumadian</c:v>
                </c:pt>
                <c:pt idx="4">
                  <c:v>Handan</c:v>
                </c:pt>
                <c:pt idx="5">
                  <c:v>Jincheng</c:v>
                </c:pt>
                <c:pt idx="6">
                  <c:v>Yuncheng</c:v>
                </c:pt>
                <c:pt idx="7">
                  <c:v>Jiyuan</c:v>
                </c:pt>
                <c:pt idx="8">
                  <c:v>Kaifeng</c:v>
                </c:pt>
                <c:pt idx="9">
                  <c:v>Sanmenxia</c:v>
                </c:pt>
                <c:pt idx="10">
                  <c:v>Shangqiu</c:v>
                </c:pt>
                <c:pt idx="11">
                  <c:v>Bengbu</c:v>
                </c:pt>
                <c:pt idx="12">
                  <c:v>Huaibei</c:v>
                </c:pt>
                <c:pt idx="13">
                  <c:v>Suzhou</c:v>
                </c:pt>
                <c:pt idx="14">
                  <c:v>Heze</c:v>
                </c:pt>
                <c:pt idx="15">
                  <c:v>Liaocheng</c:v>
                </c:pt>
                <c:pt idx="16">
                  <c:v>Jiaozuo</c:v>
                </c:pt>
                <c:pt idx="17">
                  <c:v>Luoyang</c:v>
                </c:pt>
                <c:pt idx="18">
                  <c:v>Nanyang</c:v>
                </c:pt>
                <c:pt idx="19">
                  <c:v>Pingdingshan</c:v>
                </c:pt>
                <c:pt idx="20">
                  <c:v>Xinyang</c:v>
                </c:pt>
                <c:pt idx="21">
                  <c:v>Xuchang</c:v>
                </c:pt>
                <c:pt idx="22">
                  <c:v>Zhengzhou</c:v>
                </c:pt>
                <c:pt idx="23">
                  <c:v>Bozhou</c:v>
                </c:pt>
                <c:pt idx="24">
                  <c:v>Xingtai</c:v>
                </c:pt>
                <c:pt idx="25">
                  <c:v>Changzhi</c:v>
                </c:pt>
                <c:pt idx="26">
                  <c:v>Puyang</c:v>
                </c:pt>
                <c:pt idx="27">
                  <c:v>Xinxiang</c:v>
                </c:pt>
                <c:pt idx="28">
                  <c:v>Fuyang</c:v>
                </c:pt>
              </c:strCache>
            </c:strRef>
          </c:cat>
          <c:val>
            <c:numRef>
              <c:f>分行业1!$F$44:$F$72</c:f>
              <c:numCache>
                <c:formatCode>General</c:formatCode>
                <c:ptCount val="29"/>
                <c:pt idx="0">
                  <c:v>45.384754559935793</c:v>
                </c:pt>
                <c:pt idx="1">
                  <c:v>1.0592827923076873E-2</c:v>
                </c:pt>
                <c:pt idx="2">
                  <c:v>0</c:v>
                </c:pt>
                <c:pt idx="3">
                  <c:v>0.64</c:v>
                </c:pt>
                <c:pt idx="4">
                  <c:v>110.58534261344691</c:v>
                </c:pt>
                <c:pt idx="5">
                  <c:v>12.490297886482834</c:v>
                </c:pt>
                <c:pt idx="6">
                  <c:v>10.744005433820671</c:v>
                </c:pt>
                <c:pt idx="7">
                  <c:v>6.1877956964498102</c:v>
                </c:pt>
                <c:pt idx="8">
                  <c:v>0.35159209833011512</c:v>
                </c:pt>
                <c:pt idx="9">
                  <c:v>1.5034580386052751E-2</c:v>
                </c:pt>
                <c:pt idx="10">
                  <c:v>1.0475871747986893</c:v>
                </c:pt>
                <c:pt idx="11">
                  <c:v>3.1800258803155936E-2</c:v>
                </c:pt>
                <c:pt idx="12">
                  <c:v>0</c:v>
                </c:pt>
                <c:pt idx="13">
                  <c:v>2.8426507738048046E-2</c:v>
                </c:pt>
                <c:pt idx="14">
                  <c:v>2.9719525103508153</c:v>
                </c:pt>
                <c:pt idx="15">
                  <c:v>4.7957965049050966</c:v>
                </c:pt>
                <c:pt idx="16">
                  <c:v>0.18064931602997641</c:v>
                </c:pt>
                <c:pt idx="17">
                  <c:v>0.25696106461146312</c:v>
                </c:pt>
                <c:pt idx="18">
                  <c:v>0.39990848219629171</c:v>
                </c:pt>
                <c:pt idx="19">
                  <c:v>5.3617172625343867</c:v>
                </c:pt>
                <c:pt idx="20">
                  <c:v>2.9248952619991679</c:v>
                </c:pt>
                <c:pt idx="21">
                  <c:v>0.70356847347658769</c:v>
                </c:pt>
                <c:pt idx="22">
                  <c:v>1.746948351803937</c:v>
                </c:pt>
                <c:pt idx="23">
                  <c:v>2.6891653469385062E-4</c:v>
                </c:pt>
                <c:pt idx="24">
                  <c:v>15.335219505819895</c:v>
                </c:pt>
                <c:pt idx="25">
                  <c:v>8.0460936701367641E-2</c:v>
                </c:pt>
                <c:pt idx="26">
                  <c:v>4.9898343788713096E-3</c:v>
                </c:pt>
                <c:pt idx="27">
                  <c:v>0.33223793911222421</c:v>
                </c:pt>
                <c:pt idx="28">
                  <c:v>1.0632102314868501E-3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C04-9743-81C2-33968F836414}"/>
            </c:ext>
          </c:extLst>
        </c:ser>
        <c:ser>
          <c:idx val="5"/>
          <c:order val="5"/>
          <c:tx>
            <c:strRef>
              <c:f>分行业1!$G$43</c:f>
              <c:strCache>
                <c:ptCount val="1"/>
                <c:pt idx="0">
                  <c:v>Smelting and Pressing of Nonferrous Metals               </c:v>
                </c:pt>
              </c:strCache>
            </c:strRef>
          </c:tx>
          <c:invertIfNegative val="0"/>
          <c:cat>
            <c:strRef>
              <c:f>分行业1!$A$44:$A$72</c:f>
              <c:strCache>
                <c:ptCount val="29"/>
                <c:pt idx="0">
                  <c:v>Anyang</c:v>
                </c:pt>
                <c:pt idx="1">
                  <c:v>Hebi</c:v>
                </c:pt>
                <c:pt idx="2">
                  <c:v>Zhoukou</c:v>
                </c:pt>
                <c:pt idx="3">
                  <c:v>Zhumadian</c:v>
                </c:pt>
                <c:pt idx="4">
                  <c:v>Handan</c:v>
                </c:pt>
                <c:pt idx="5">
                  <c:v>Jincheng</c:v>
                </c:pt>
                <c:pt idx="6">
                  <c:v>Yuncheng</c:v>
                </c:pt>
                <c:pt idx="7">
                  <c:v>Jiyuan</c:v>
                </c:pt>
                <c:pt idx="8">
                  <c:v>Kaifeng</c:v>
                </c:pt>
                <c:pt idx="9">
                  <c:v>Sanmenxia</c:v>
                </c:pt>
                <c:pt idx="10">
                  <c:v>Shangqiu</c:v>
                </c:pt>
                <c:pt idx="11">
                  <c:v>Bengbu</c:v>
                </c:pt>
                <c:pt idx="12">
                  <c:v>Huaibei</c:v>
                </c:pt>
                <c:pt idx="13">
                  <c:v>Suzhou</c:v>
                </c:pt>
                <c:pt idx="14">
                  <c:v>Heze</c:v>
                </c:pt>
                <c:pt idx="15">
                  <c:v>Liaocheng</c:v>
                </c:pt>
                <c:pt idx="16">
                  <c:v>Jiaozuo</c:v>
                </c:pt>
                <c:pt idx="17">
                  <c:v>Luoyang</c:v>
                </c:pt>
                <c:pt idx="18">
                  <c:v>Nanyang</c:v>
                </c:pt>
                <c:pt idx="19">
                  <c:v>Pingdingshan</c:v>
                </c:pt>
                <c:pt idx="20">
                  <c:v>Xinyang</c:v>
                </c:pt>
                <c:pt idx="21">
                  <c:v>Xuchang</c:v>
                </c:pt>
                <c:pt idx="22">
                  <c:v>Zhengzhou</c:v>
                </c:pt>
                <c:pt idx="23">
                  <c:v>Bozhou</c:v>
                </c:pt>
                <c:pt idx="24">
                  <c:v>Xingtai</c:v>
                </c:pt>
                <c:pt idx="25">
                  <c:v>Changzhi</c:v>
                </c:pt>
                <c:pt idx="26">
                  <c:v>Puyang</c:v>
                </c:pt>
                <c:pt idx="27">
                  <c:v>Xinxiang</c:v>
                </c:pt>
                <c:pt idx="28">
                  <c:v>Fuyang</c:v>
                </c:pt>
              </c:strCache>
            </c:strRef>
          </c:cat>
          <c:val>
            <c:numRef>
              <c:f>分行业1!$G$44:$G$72</c:f>
              <c:numCache>
                <c:formatCode>General</c:formatCode>
                <c:ptCount val="29"/>
                <c:pt idx="0">
                  <c:v>0.13664370048387436</c:v>
                </c:pt>
                <c:pt idx="1">
                  <c:v>6.4970083004683743E-6</c:v>
                </c:pt>
                <c:pt idx="2">
                  <c:v>0.04</c:v>
                </c:pt>
                <c:pt idx="3">
                  <c:v>0</c:v>
                </c:pt>
                <c:pt idx="4">
                  <c:v>1.0745009039050797E-2</c:v>
                </c:pt>
                <c:pt idx="5">
                  <c:v>4.1451769847031157</c:v>
                </c:pt>
                <c:pt idx="6">
                  <c:v>11.397734500631776</c:v>
                </c:pt>
                <c:pt idx="7">
                  <c:v>1.3986224035328827</c:v>
                </c:pt>
                <c:pt idx="8">
                  <c:v>0.63368364802739219</c:v>
                </c:pt>
                <c:pt idx="9">
                  <c:v>5.491825622887581</c:v>
                </c:pt>
                <c:pt idx="10">
                  <c:v>4.760630561536729</c:v>
                </c:pt>
                <c:pt idx="11">
                  <c:v>7.9600073757591233E-3</c:v>
                </c:pt>
                <c:pt idx="12">
                  <c:v>0.02</c:v>
                </c:pt>
                <c:pt idx="13">
                  <c:v>0</c:v>
                </c:pt>
                <c:pt idx="14">
                  <c:v>1.8211884866038708</c:v>
                </c:pt>
                <c:pt idx="15">
                  <c:v>20.506888161239381</c:v>
                </c:pt>
                <c:pt idx="16">
                  <c:v>7.957469083852053</c:v>
                </c:pt>
                <c:pt idx="17">
                  <c:v>19.166318477850325</c:v>
                </c:pt>
                <c:pt idx="18">
                  <c:v>4.2845111130235543E-2</c:v>
                </c:pt>
                <c:pt idx="19">
                  <c:v>0.80900563201397924</c:v>
                </c:pt>
                <c:pt idx="20">
                  <c:v>1.5156138817719458E-2</c:v>
                </c:pt>
                <c:pt idx="21">
                  <c:v>2.0136833696663348</c:v>
                </c:pt>
                <c:pt idx="22">
                  <c:v>5.7216226122266907</c:v>
                </c:pt>
                <c:pt idx="23">
                  <c:v>0</c:v>
                </c:pt>
                <c:pt idx="24">
                  <c:v>1.9114592564564139E-3</c:v>
                </c:pt>
                <c:pt idx="25">
                  <c:v>5.1671246257587898E-3</c:v>
                </c:pt>
                <c:pt idx="26">
                  <c:v>0</c:v>
                </c:pt>
                <c:pt idx="27">
                  <c:v>2.1794423493979682</c:v>
                </c:pt>
                <c:pt idx="28">
                  <c:v>1.2140504856810687E-2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C04-9743-81C2-33968F836414}"/>
            </c:ext>
          </c:extLst>
        </c:ser>
        <c:ser>
          <c:idx val="6"/>
          <c:order val="6"/>
          <c:tx>
            <c:strRef>
              <c:f>分行业1!$H$43</c:f>
              <c:strCache>
                <c:ptCount val="1"/>
                <c:pt idx="0">
                  <c:v>Production and Supply of Electric Power, Steam and Hot Water   </c:v>
                </c:pt>
              </c:strCache>
            </c:strRef>
          </c:tx>
          <c:invertIfNegative val="0"/>
          <c:cat>
            <c:strRef>
              <c:f>分行业1!$A$44:$A$72</c:f>
              <c:strCache>
                <c:ptCount val="29"/>
                <c:pt idx="0">
                  <c:v>Anyang</c:v>
                </c:pt>
                <c:pt idx="1">
                  <c:v>Hebi</c:v>
                </c:pt>
                <c:pt idx="2">
                  <c:v>Zhoukou</c:v>
                </c:pt>
                <c:pt idx="3">
                  <c:v>Zhumadian</c:v>
                </c:pt>
                <c:pt idx="4">
                  <c:v>Handan</c:v>
                </c:pt>
                <c:pt idx="5">
                  <c:v>Jincheng</c:v>
                </c:pt>
                <c:pt idx="6">
                  <c:v>Yuncheng</c:v>
                </c:pt>
                <c:pt idx="7">
                  <c:v>Jiyuan</c:v>
                </c:pt>
                <c:pt idx="8">
                  <c:v>Kaifeng</c:v>
                </c:pt>
                <c:pt idx="9">
                  <c:v>Sanmenxia</c:v>
                </c:pt>
                <c:pt idx="10">
                  <c:v>Shangqiu</c:v>
                </c:pt>
                <c:pt idx="11">
                  <c:v>Bengbu</c:v>
                </c:pt>
                <c:pt idx="12">
                  <c:v>Huaibei</c:v>
                </c:pt>
                <c:pt idx="13">
                  <c:v>Suzhou</c:v>
                </c:pt>
                <c:pt idx="14">
                  <c:v>Heze</c:v>
                </c:pt>
                <c:pt idx="15">
                  <c:v>Liaocheng</c:v>
                </c:pt>
                <c:pt idx="16">
                  <c:v>Jiaozuo</c:v>
                </c:pt>
                <c:pt idx="17">
                  <c:v>Luoyang</c:v>
                </c:pt>
                <c:pt idx="18">
                  <c:v>Nanyang</c:v>
                </c:pt>
                <c:pt idx="19">
                  <c:v>Pingdingshan</c:v>
                </c:pt>
                <c:pt idx="20">
                  <c:v>Xinyang</c:v>
                </c:pt>
                <c:pt idx="21">
                  <c:v>Xuchang</c:v>
                </c:pt>
                <c:pt idx="22">
                  <c:v>Zhengzhou</c:v>
                </c:pt>
                <c:pt idx="23">
                  <c:v>Bozhou</c:v>
                </c:pt>
                <c:pt idx="24">
                  <c:v>Xingtai</c:v>
                </c:pt>
                <c:pt idx="25">
                  <c:v>Changzhi</c:v>
                </c:pt>
                <c:pt idx="26">
                  <c:v>Puyang</c:v>
                </c:pt>
                <c:pt idx="27">
                  <c:v>Xinxiang</c:v>
                </c:pt>
                <c:pt idx="28">
                  <c:v>Fuyang</c:v>
                </c:pt>
              </c:strCache>
            </c:strRef>
          </c:cat>
          <c:val>
            <c:numRef>
              <c:f>分行业1!$H$44:$H$72</c:f>
              <c:numCache>
                <c:formatCode>General</c:formatCode>
                <c:ptCount val="29"/>
                <c:pt idx="0">
                  <c:v>5.9979322993013513</c:v>
                </c:pt>
                <c:pt idx="1">
                  <c:v>12.570918391251233</c:v>
                </c:pt>
                <c:pt idx="2">
                  <c:v>0.33</c:v>
                </c:pt>
                <c:pt idx="3">
                  <c:v>11.83</c:v>
                </c:pt>
                <c:pt idx="4">
                  <c:v>20.575088223717199</c:v>
                </c:pt>
                <c:pt idx="5">
                  <c:v>49.434232817535211</c:v>
                </c:pt>
                <c:pt idx="6">
                  <c:v>13.385251749270465</c:v>
                </c:pt>
                <c:pt idx="7">
                  <c:v>15.564519404020398</c:v>
                </c:pt>
                <c:pt idx="8">
                  <c:v>5.3962401973814114</c:v>
                </c:pt>
                <c:pt idx="9">
                  <c:v>9.3351131304321804</c:v>
                </c:pt>
                <c:pt idx="10">
                  <c:v>36.413062984639545</c:v>
                </c:pt>
                <c:pt idx="11">
                  <c:v>6.3534784134869549</c:v>
                </c:pt>
                <c:pt idx="12">
                  <c:v>8.01</c:v>
                </c:pt>
                <c:pt idx="13">
                  <c:v>7.6999767602333824</c:v>
                </c:pt>
                <c:pt idx="14">
                  <c:v>36.270000000000003</c:v>
                </c:pt>
                <c:pt idx="15">
                  <c:v>45.197250628538399</c:v>
                </c:pt>
                <c:pt idx="16">
                  <c:v>6.6472721179295213</c:v>
                </c:pt>
                <c:pt idx="17">
                  <c:v>55.884194071803364</c:v>
                </c:pt>
                <c:pt idx="18">
                  <c:v>9.8487480484541621</c:v>
                </c:pt>
                <c:pt idx="19">
                  <c:v>39.889814151368533</c:v>
                </c:pt>
                <c:pt idx="20">
                  <c:v>14.036062253980761</c:v>
                </c:pt>
                <c:pt idx="21">
                  <c:v>23.984032156179019</c:v>
                </c:pt>
                <c:pt idx="22">
                  <c:v>26.071211394888305</c:v>
                </c:pt>
                <c:pt idx="23">
                  <c:v>0.69119486902866167</c:v>
                </c:pt>
                <c:pt idx="24">
                  <c:v>20.251916331702201</c:v>
                </c:pt>
                <c:pt idx="25">
                  <c:v>53.01857470436817</c:v>
                </c:pt>
                <c:pt idx="26">
                  <c:v>8.0044410075726997</c:v>
                </c:pt>
                <c:pt idx="27">
                  <c:v>9.9940830444535411</c:v>
                </c:pt>
                <c:pt idx="28">
                  <c:v>4.9195313676647228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C04-9743-81C2-33968F836414}"/>
            </c:ext>
          </c:extLst>
        </c:ser>
        <c:ser>
          <c:idx val="7"/>
          <c:order val="7"/>
          <c:tx>
            <c:strRef>
              <c:f>分行业1!$I$43</c:f>
              <c:strCache>
                <c:ptCount val="1"/>
                <c:pt idx="0">
                  <c:v>Transportation, Storage, Post and Telecommunication Services    </c:v>
                </c:pt>
              </c:strCache>
            </c:strRef>
          </c:tx>
          <c:invertIfNegative val="0"/>
          <c:cat>
            <c:strRef>
              <c:f>分行业1!$A$44:$A$72</c:f>
              <c:strCache>
                <c:ptCount val="29"/>
                <c:pt idx="0">
                  <c:v>Anyang</c:v>
                </c:pt>
                <c:pt idx="1">
                  <c:v>Hebi</c:v>
                </c:pt>
                <c:pt idx="2">
                  <c:v>Zhoukou</c:v>
                </c:pt>
                <c:pt idx="3">
                  <c:v>Zhumadian</c:v>
                </c:pt>
                <c:pt idx="4">
                  <c:v>Handan</c:v>
                </c:pt>
                <c:pt idx="5">
                  <c:v>Jincheng</c:v>
                </c:pt>
                <c:pt idx="6">
                  <c:v>Yuncheng</c:v>
                </c:pt>
                <c:pt idx="7">
                  <c:v>Jiyuan</c:v>
                </c:pt>
                <c:pt idx="8">
                  <c:v>Kaifeng</c:v>
                </c:pt>
                <c:pt idx="9">
                  <c:v>Sanmenxia</c:v>
                </c:pt>
                <c:pt idx="10">
                  <c:v>Shangqiu</c:v>
                </c:pt>
                <c:pt idx="11">
                  <c:v>Bengbu</c:v>
                </c:pt>
                <c:pt idx="12">
                  <c:v>Huaibei</c:v>
                </c:pt>
                <c:pt idx="13">
                  <c:v>Suzhou</c:v>
                </c:pt>
                <c:pt idx="14">
                  <c:v>Heze</c:v>
                </c:pt>
                <c:pt idx="15">
                  <c:v>Liaocheng</c:v>
                </c:pt>
                <c:pt idx="16">
                  <c:v>Jiaozuo</c:v>
                </c:pt>
                <c:pt idx="17">
                  <c:v>Luoyang</c:v>
                </c:pt>
                <c:pt idx="18">
                  <c:v>Nanyang</c:v>
                </c:pt>
                <c:pt idx="19">
                  <c:v>Pingdingshan</c:v>
                </c:pt>
                <c:pt idx="20">
                  <c:v>Xinyang</c:v>
                </c:pt>
                <c:pt idx="21">
                  <c:v>Xuchang</c:v>
                </c:pt>
                <c:pt idx="22">
                  <c:v>Zhengzhou</c:v>
                </c:pt>
                <c:pt idx="23">
                  <c:v>Bozhou</c:v>
                </c:pt>
                <c:pt idx="24">
                  <c:v>Xingtai</c:v>
                </c:pt>
                <c:pt idx="25">
                  <c:v>Changzhi</c:v>
                </c:pt>
                <c:pt idx="26">
                  <c:v>Puyang</c:v>
                </c:pt>
                <c:pt idx="27">
                  <c:v>Xinxiang</c:v>
                </c:pt>
                <c:pt idx="28">
                  <c:v>Fuyang</c:v>
                </c:pt>
              </c:strCache>
            </c:strRef>
          </c:cat>
          <c:val>
            <c:numRef>
              <c:f>分行业1!$I$44:$I$72</c:f>
              <c:numCache>
                <c:formatCode>General</c:formatCode>
                <c:ptCount val="29"/>
                <c:pt idx="0">
                  <c:v>0.96233897089131504</c:v>
                </c:pt>
                <c:pt idx="1">
                  <c:v>0.50133826627272082</c:v>
                </c:pt>
                <c:pt idx="2">
                  <c:v>0.8</c:v>
                </c:pt>
                <c:pt idx="3">
                  <c:v>0.72</c:v>
                </c:pt>
                <c:pt idx="4">
                  <c:v>1.6952257270638873</c:v>
                </c:pt>
                <c:pt idx="5">
                  <c:v>1.1146441969749796</c:v>
                </c:pt>
                <c:pt idx="6">
                  <c:v>1.4515872957337561</c:v>
                </c:pt>
                <c:pt idx="7">
                  <c:v>0.3589380298704411</c:v>
                </c:pt>
                <c:pt idx="8">
                  <c:v>0.8357573477416218</c:v>
                </c:pt>
                <c:pt idx="9">
                  <c:v>0.43162199408957191</c:v>
                </c:pt>
                <c:pt idx="10">
                  <c:v>1.1111433212153434</c:v>
                </c:pt>
                <c:pt idx="11">
                  <c:v>1.0756497066974391</c:v>
                </c:pt>
                <c:pt idx="12">
                  <c:v>0.69</c:v>
                </c:pt>
                <c:pt idx="13">
                  <c:v>1.0692545673027924</c:v>
                </c:pt>
                <c:pt idx="14">
                  <c:v>1.23</c:v>
                </c:pt>
                <c:pt idx="15">
                  <c:v>1.3066747333244393</c:v>
                </c:pt>
                <c:pt idx="16">
                  <c:v>1.5601992596935534</c:v>
                </c:pt>
                <c:pt idx="17">
                  <c:v>2.2770553553754667</c:v>
                </c:pt>
                <c:pt idx="18">
                  <c:v>3.9633275050116756</c:v>
                </c:pt>
                <c:pt idx="19">
                  <c:v>0.48797068646598352</c:v>
                </c:pt>
                <c:pt idx="20">
                  <c:v>0.80550797180727096</c:v>
                </c:pt>
                <c:pt idx="21">
                  <c:v>1.403645725563619</c:v>
                </c:pt>
                <c:pt idx="22">
                  <c:v>5.7754744525498207</c:v>
                </c:pt>
                <c:pt idx="23">
                  <c:v>1.1842477445485977</c:v>
                </c:pt>
                <c:pt idx="24">
                  <c:v>0.93633218962272347</c:v>
                </c:pt>
                <c:pt idx="25">
                  <c:v>1.3958889613740462</c:v>
                </c:pt>
                <c:pt idx="26">
                  <c:v>0.48837262145532279</c:v>
                </c:pt>
                <c:pt idx="27">
                  <c:v>3.137686045810304</c:v>
                </c:pt>
                <c:pt idx="28">
                  <c:v>1.2170035332276015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C04-9743-81C2-33968F836414}"/>
            </c:ext>
          </c:extLst>
        </c:ser>
        <c:ser>
          <c:idx val="8"/>
          <c:order val="8"/>
          <c:tx>
            <c:strRef>
              <c:f>分行业1!$J$43</c:f>
              <c:strCache>
                <c:ptCount val="1"/>
                <c:pt idx="0">
                  <c:v>Other Industries</c:v>
                </c:pt>
              </c:strCache>
            </c:strRef>
          </c:tx>
          <c:invertIfNegative val="0"/>
          <c:cat>
            <c:strRef>
              <c:f>分行业1!$A$44:$A$72</c:f>
              <c:strCache>
                <c:ptCount val="29"/>
                <c:pt idx="0">
                  <c:v>Anyang</c:v>
                </c:pt>
                <c:pt idx="1">
                  <c:v>Hebi</c:v>
                </c:pt>
                <c:pt idx="2">
                  <c:v>Zhoukou</c:v>
                </c:pt>
                <c:pt idx="3">
                  <c:v>Zhumadian</c:v>
                </c:pt>
                <c:pt idx="4">
                  <c:v>Handan</c:v>
                </c:pt>
                <c:pt idx="5">
                  <c:v>Jincheng</c:v>
                </c:pt>
                <c:pt idx="6">
                  <c:v>Yuncheng</c:v>
                </c:pt>
                <c:pt idx="7">
                  <c:v>Jiyuan</c:v>
                </c:pt>
                <c:pt idx="8">
                  <c:v>Kaifeng</c:v>
                </c:pt>
                <c:pt idx="9">
                  <c:v>Sanmenxia</c:v>
                </c:pt>
                <c:pt idx="10">
                  <c:v>Shangqiu</c:v>
                </c:pt>
                <c:pt idx="11">
                  <c:v>Bengbu</c:v>
                </c:pt>
                <c:pt idx="12">
                  <c:v>Huaibei</c:v>
                </c:pt>
                <c:pt idx="13">
                  <c:v>Suzhou</c:v>
                </c:pt>
                <c:pt idx="14">
                  <c:v>Heze</c:v>
                </c:pt>
                <c:pt idx="15">
                  <c:v>Liaocheng</c:v>
                </c:pt>
                <c:pt idx="16">
                  <c:v>Jiaozuo</c:v>
                </c:pt>
                <c:pt idx="17">
                  <c:v>Luoyang</c:v>
                </c:pt>
                <c:pt idx="18">
                  <c:v>Nanyang</c:v>
                </c:pt>
                <c:pt idx="19">
                  <c:v>Pingdingshan</c:v>
                </c:pt>
                <c:pt idx="20">
                  <c:v>Xinyang</c:v>
                </c:pt>
                <c:pt idx="21">
                  <c:v>Xuchang</c:v>
                </c:pt>
                <c:pt idx="22">
                  <c:v>Zhengzhou</c:v>
                </c:pt>
                <c:pt idx="23">
                  <c:v>Bozhou</c:v>
                </c:pt>
                <c:pt idx="24">
                  <c:v>Xingtai</c:v>
                </c:pt>
                <c:pt idx="25">
                  <c:v>Changzhi</c:v>
                </c:pt>
                <c:pt idx="26">
                  <c:v>Puyang</c:v>
                </c:pt>
                <c:pt idx="27">
                  <c:v>Xinxiang</c:v>
                </c:pt>
                <c:pt idx="28">
                  <c:v>Fuyang</c:v>
                </c:pt>
              </c:strCache>
            </c:strRef>
          </c:cat>
          <c:val>
            <c:numRef>
              <c:f>分行业1!$J$44:$J$72</c:f>
              <c:numCache>
                <c:formatCode>General</c:formatCode>
                <c:ptCount val="29"/>
                <c:pt idx="0">
                  <c:v>1.9973576729127303</c:v>
                </c:pt>
                <c:pt idx="1">
                  <c:v>1.1046937041093008</c:v>
                </c:pt>
                <c:pt idx="2">
                  <c:v>5.34</c:v>
                </c:pt>
                <c:pt idx="3">
                  <c:v>3.1900000000000022</c:v>
                </c:pt>
                <c:pt idx="4">
                  <c:v>8.4104436697271776</c:v>
                </c:pt>
                <c:pt idx="5">
                  <c:v>3.9253870698304558</c:v>
                </c:pt>
                <c:pt idx="6">
                  <c:v>5.0709339527471951</c:v>
                </c:pt>
                <c:pt idx="7">
                  <c:v>0.40676957470382236</c:v>
                </c:pt>
                <c:pt idx="8">
                  <c:v>3.4500396659506936</c:v>
                </c:pt>
                <c:pt idx="9">
                  <c:v>2.546994065847016</c:v>
                </c:pt>
                <c:pt idx="10">
                  <c:v>9.7235139272064117</c:v>
                </c:pt>
                <c:pt idx="11">
                  <c:v>2.8549104959478862</c:v>
                </c:pt>
                <c:pt idx="12">
                  <c:v>3.1200000000000059</c:v>
                </c:pt>
                <c:pt idx="13">
                  <c:v>3.1770464851354445</c:v>
                </c:pt>
                <c:pt idx="14">
                  <c:v>14.166859003045293</c:v>
                </c:pt>
                <c:pt idx="15">
                  <c:v>5.2187704301832225</c:v>
                </c:pt>
                <c:pt idx="16">
                  <c:v>3.8371021852548504</c:v>
                </c:pt>
                <c:pt idx="17">
                  <c:v>3.9198714098969702</c:v>
                </c:pt>
                <c:pt idx="18">
                  <c:v>7.5405419370406976</c:v>
                </c:pt>
                <c:pt idx="19">
                  <c:v>2.5604536390109249</c:v>
                </c:pt>
                <c:pt idx="20">
                  <c:v>3.7788866723279253</c:v>
                </c:pt>
                <c:pt idx="21">
                  <c:v>2.1693378085522017</c:v>
                </c:pt>
                <c:pt idx="22">
                  <c:v>8.0188272667911047</c:v>
                </c:pt>
                <c:pt idx="23">
                  <c:v>1.9334873392912895</c:v>
                </c:pt>
                <c:pt idx="24">
                  <c:v>7.8040086776736128</c:v>
                </c:pt>
                <c:pt idx="25">
                  <c:v>3.8134974487777686</c:v>
                </c:pt>
                <c:pt idx="26">
                  <c:v>4.5726908621154472</c:v>
                </c:pt>
                <c:pt idx="27">
                  <c:v>4.4316612705776564</c:v>
                </c:pt>
                <c:pt idx="28">
                  <c:v>3.0819664686748967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C04-9743-81C2-33968F836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"/>
        <c:overlap val="100"/>
        <c:axId val="256747392"/>
        <c:axId val="256748928"/>
      </c:barChart>
      <c:catAx>
        <c:axId val="25674739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baseline="0">
                <a:latin typeface="Times New Roman" pitchFamily="18" charset="0"/>
              </a:defRPr>
            </a:pPr>
            <a:endParaRPr lang="en-US"/>
          </a:p>
        </c:txPr>
        <c:crossAx val="256748928"/>
        <c:crosses val="autoZero"/>
        <c:auto val="1"/>
        <c:lblAlgn val="ctr"/>
        <c:lblOffset val="100"/>
        <c:noMultiLvlLbl val="0"/>
      </c:catAx>
      <c:valAx>
        <c:axId val="256748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56747392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9166666666666664"/>
          <c:y val="3.2567289088863895E-2"/>
          <c:w val="0.43055555555555558"/>
          <c:h val="0.88110841138455642"/>
        </c:manualLayout>
      </c:layout>
      <c:overlay val="0"/>
      <c:txPr>
        <a:bodyPr/>
        <a:lstStyle/>
        <a:p>
          <a:pPr>
            <a:defRPr baseline="0">
              <a:latin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421172353455818"/>
          <c:y val="2.9302875602088201E-2"/>
          <c:w val="0.76515048118985129"/>
          <c:h val="0.90952092526895678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分能源品种和生产过程1!$B$2</c:f>
              <c:strCache>
                <c:ptCount val="1"/>
                <c:pt idx="0">
                  <c:v>coal</c:v>
                </c:pt>
              </c:strCache>
            </c:strRef>
          </c:tx>
          <c:invertIfNegative val="0"/>
          <c:cat>
            <c:strRef>
              <c:f>分能源品种和生产过程1!$A$3:$A$31</c:f>
              <c:strCache>
                <c:ptCount val="29"/>
                <c:pt idx="0">
                  <c:v>Anyang</c:v>
                </c:pt>
                <c:pt idx="1">
                  <c:v>Hebi</c:v>
                </c:pt>
                <c:pt idx="2">
                  <c:v>Zhoukou</c:v>
                </c:pt>
                <c:pt idx="3">
                  <c:v>Zhumadian</c:v>
                </c:pt>
                <c:pt idx="4">
                  <c:v>Handan</c:v>
                </c:pt>
                <c:pt idx="5">
                  <c:v>Jincheng</c:v>
                </c:pt>
                <c:pt idx="6">
                  <c:v>Yuncheng</c:v>
                </c:pt>
                <c:pt idx="7">
                  <c:v>Jiyuan</c:v>
                </c:pt>
                <c:pt idx="8">
                  <c:v>Kaifeng</c:v>
                </c:pt>
                <c:pt idx="9">
                  <c:v>Sanmenxia</c:v>
                </c:pt>
                <c:pt idx="10">
                  <c:v>Shangqiu</c:v>
                </c:pt>
                <c:pt idx="11">
                  <c:v>Bengbu</c:v>
                </c:pt>
                <c:pt idx="12">
                  <c:v>Huaibei</c:v>
                </c:pt>
                <c:pt idx="13">
                  <c:v>Suzhou</c:v>
                </c:pt>
                <c:pt idx="14">
                  <c:v>Heze</c:v>
                </c:pt>
                <c:pt idx="15">
                  <c:v>Liaocheng</c:v>
                </c:pt>
                <c:pt idx="16">
                  <c:v>Jiaozuo</c:v>
                </c:pt>
                <c:pt idx="17">
                  <c:v>Luoyang</c:v>
                </c:pt>
                <c:pt idx="18">
                  <c:v>Nanyang</c:v>
                </c:pt>
                <c:pt idx="19">
                  <c:v>Pingdingshan</c:v>
                </c:pt>
                <c:pt idx="20">
                  <c:v>Xinyang</c:v>
                </c:pt>
                <c:pt idx="21">
                  <c:v>Xuchang</c:v>
                </c:pt>
                <c:pt idx="22">
                  <c:v>Zhengzhou</c:v>
                </c:pt>
                <c:pt idx="23">
                  <c:v>Bozhou</c:v>
                </c:pt>
                <c:pt idx="24">
                  <c:v>Xingtai</c:v>
                </c:pt>
                <c:pt idx="25">
                  <c:v>Changzhi</c:v>
                </c:pt>
                <c:pt idx="26">
                  <c:v>Puyang</c:v>
                </c:pt>
                <c:pt idx="27">
                  <c:v>Xinxiang</c:v>
                </c:pt>
                <c:pt idx="28">
                  <c:v>Fuyang</c:v>
                </c:pt>
              </c:strCache>
            </c:strRef>
          </c:cat>
          <c:val>
            <c:numRef>
              <c:f>分能源品种和生产过程1!$B$3:$B$31</c:f>
              <c:numCache>
                <c:formatCode>General</c:formatCode>
                <c:ptCount val="29"/>
                <c:pt idx="0">
                  <c:v>87.324509432376828</c:v>
                </c:pt>
                <c:pt idx="1">
                  <c:v>33.142200392358866</c:v>
                </c:pt>
                <c:pt idx="2">
                  <c:v>3.7831262271385175</c:v>
                </c:pt>
                <c:pt idx="3">
                  <c:v>18.584349760846848</c:v>
                </c:pt>
                <c:pt idx="4">
                  <c:v>177.43790200770772</c:v>
                </c:pt>
                <c:pt idx="5">
                  <c:v>120.1413134105735</c:v>
                </c:pt>
                <c:pt idx="6">
                  <c:v>84.600188710278118</c:v>
                </c:pt>
                <c:pt idx="7">
                  <c:v>32.705218302339404</c:v>
                </c:pt>
                <c:pt idx="8">
                  <c:v>15.091788947396239</c:v>
                </c:pt>
                <c:pt idx="9">
                  <c:v>22.267358188080827</c:v>
                </c:pt>
                <c:pt idx="10">
                  <c:v>86.556188986461365</c:v>
                </c:pt>
                <c:pt idx="11">
                  <c:v>10.315819729233016</c:v>
                </c:pt>
                <c:pt idx="12">
                  <c:v>73.714092963242805</c:v>
                </c:pt>
                <c:pt idx="13">
                  <c:v>27.411789439363947</c:v>
                </c:pt>
                <c:pt idx="14">
                  <c:v>75.773773127731047</c:v>
                </c:pt>
                <c:pt idx="15">
                  <c:v>76.38472924266064</c:v>
                </c:pt>
                <c:pt idx="16">
                  <c:v>23.520602632969737</c:v>
                </c:pt>
                <c:pt idx="17">
                  <c:v>81.679840009273036</c:v>
                </c:pt>
                <c:pt idx="18">
                  <c:v>17.949358190915056</c:v>
                </c:pt>
                <c:pt idx="19">
                  <c:v>127.57070200865887</c:v>
                </c:pt>
                <c:pt idx="20">
                  <c:v>22.212117227067754</c:v>
                </c:pt>
                <c:pt idx="21">
                  <c:v>55.210650727274938</c:v>
                </c:pt>
                <c:pt idx="22">
                  <c:v>53.893971669688391</c:v>
                </c:pt>
                <c:pt idx="23">
                  <c:v>6.1298053967591848</c:v>
                </c:pt>
                <c:pt idx="24">
                  <c:v>88.792300820544185</c:v>
                </c:pt>
                <c:pt idx="25">
                  <c:v>223.99116185948651</c:v>
                </c:pt>
                <c:pt idx="26">
                  <c:v>9.621669304960843</c:v>
                </c:pt>
                <c:pt idx="27">
                  <c:v>26.73519430639244</c:v>
                </c:pt>
                <c:pt idx="28">
                  <c:v>7.4174473339152511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4D-8B40-9D42-89CBCE2D0ECE}"/>
            </c:ext>
          </c:extLst>
        </c:ser>
        <c:ser>
          <c:idx val="1"/>
          <c:order val="1"/>
          <c:tx>
            <c:strRef>
              <c:f>分能源品种和生产过程1!$C$2</c:f>
              <c:strCache>
                <c:ptCount val="1"/>
                <c:pt idx="0">
                  <c:v>oil</c:v>
                </c:pt>
              </c:strCache>
            </c:strRef>
          </c:tx>
          <c:invertIfNegative val="0"/>
          <c:cat>
            <c:strRef>
              <c:f>分能源品种和生产过程1!$A$3:$A$31</c:f>
              <c:strCache>
                <c:ptCount val="29"/>
                <c:pt idx="0">
                  <c:v>Anyang</c:v>
                </c:pt>
                <c:pt idx="1">
                  <c:v>Hebi</c:v>
                </c:pt>
                <c:pt idx="2">
                  <c:v>Zhoukou</c:v>
                </c:pt>
                <c:pt idx="3">
                  <c:v>Zhumadian</c:v>
                </c:pt>
                <c:pt idx="4">
                  <c:v>Handan</c:v>
                </c:pt>
                <c:pt idx="5">
                  <c:v>Jincheng</c:v>
                </c:pt>
                <c:pt idx="6">
                  <c:v>Yuncheng</c:v>
                </c:pt>
                <c:pt idx="7">
                  <c:v>Jiyuan</c:v>
                </c:pt>
                <c:pt idx="8">
                  <c:v>Kaifeng</c:v>
                </c:pt>
                <c:pt idx="9">
                  <c:v>Sanmenxia</c:v>
                </c:pt>
                <c:pt idx="10">
                  <c:v>Shangqiu</c:v>
                </c:pt>
                <c:pt idx="11">
                  <c:v>Bengbu</c:v>
                </c:pt>
                <c:pt idx="12">
                  <c:v>Huaibei</c:v>
                </c:pt>
                <c:pt idx="13">
                  <c:v>Suzhou</c:v>
                </c:pt>
                <c:pt idx="14">
                  <c:v>Heze</c:v>
                </c:pt>
                <c:pt idx="15">
                  <c:v>Liaocheng</c:v>
                </c:pt>
                <c:pt idx="16">
                  <c:v>Jiaozuo</c:v>
                </c:pt>
                <c:pt idx="17">
                  <c:v>Luoyang</c:v>
                </c:pt>
                <c:pt idx="18">
                  <c:v>Nanyang</c:v>
                </c:pt>
                <c:pt idx="19">
                  <c:v>Pingdingshan</c:v>
                </c:pt>
                <c:pt idx="20">
                  <c:v>Xinyang</c:v>
                </c:pt>
                <c:pt idx="21">
                  <c:v>Xuchang</c:v>
                </c:pt>
                <c:pt idx="22">
                  <c:v>Zhengzhou</c:v>
                </c:pt>
                <c:pt idx="23">
                  <c:v>Bozhou</c:v>
                </c:pt>
                <c:pt idx="24">
                  <c:v>Xingtai</c:v>
                </c:pt>
                <c:pt idx="25">
                  <c:v>Changzhi</c:v>
                </c:pt>
                <c:pt idx="26">
                  <c:v>Puyang</c:v>
                </c:pt>
                <c:pt idx="27">
                  <c:v>Xinxiang</c:v>
                </c:pt>
                <c:pt idx="28">
                  <c:v>Fuyang</c:v>
                </c:pt>
              </c:strCache>
            </c:strRef>
          </c:cat>
          <c:val>
            <c:numRef>
              <c:f>分能源品种和生产过程1!$C$3:$C$31</c:f>
              <c:numCache>
                <c:formatCode>General</c:formatCode>
                <c:ptCount val="29"/>
                <c:pt idx="0">
                  <c:v>1.7988642027085597</c:v>
                </c:pt>
                <c:pt idx="1">
                  <c:v>0.82212144718494351</c:v>
                </c:pt>
                <c:pt idx="2">
                  <c:v>2.3933869268595762</c:v>
                </c:pt>
                <c:pt idx="3">
                  <c:v>1.8970320576940822</c:v>
                </c:pt>
                <c:pt idx="4">
                  <c:v>4.6570211130759285</c:v>
                </c:pt>
                <c:pt idx="5">
                  <c:v>1.3681473594093749</c:v>
                </c:pt>
                <c:pt idx="6">
                  <c:v>2.0471939619715136</c:v>
                </c:pt>
                <c:pt idx="7">
                  <c:v>0.53390204209350134</c:v>
                </c:pt>
                <c:pt idx="8">
                  <c:v>1.7886868779440073</c:v>
                </c:pt>
                <c:pt idx="9">
                  <c:v>1.3780290120318639</c:v>
                </c:pt>
                <c:pt idx="10">
                  <c:v>2.5891443998480406</c:v>
                </c:pt>
                <c:pt idx="11">
                  <c:v>2.0330967722465139</c:v>
                </c:pt>
                <c:pt idx="12">
                  <c:v>1.2425135636839273</c:v>
                </c:pt>
                <c:pt idx="13">
                  <c:v>2.2889538089485106</c:v>
                </c:pt>
                <c:pt idx="14">
                  <c:v>29.270941582849868</c:v>
                </c:pt>
                <c:pt idx="15">
                  <c:v>2.7769931494086939</c:v>
                </c:pt>
                <c:pt idx="16">
                  <c:v>2.3258063767485333</c:v>
                </c:pt>
                <c:pt idx="17">
                  <c:v>19.228686480042995</c:v>
                </c:pt>
                <c:pt idx="18">
                  <c:v>7.7755384957994202</c:v>
                </c:pt>
                <c:pt idx="19">
                  <c:v>1.312271396132715</c:v>
                </c:pt>
                <c:pt idx="20">
                  <c:v>2.183271786469382</c:v>
                </c:pt>
                <c:pt idx="21">
                  <c:v>2.5901607844880301</c:v>
                </c:pt>
                <c:pt idx="22">
                  <c:v>8.4660290100721838</c:v>
                </c:pt>
                <c:pt idx="23">
                  <c:v>2.0805190227718144</c:v>
                </c:pt>
                <c:pt idx="24">
                  <c:v>3.1456510179515251</c:v>
                </c:pt>
                <c:pt idx="25">
                  <c:v>1.7359305133936678</c:v>
                </c:pt>
                <c:pt idx="26">
                  <c:v>5.5833231594095816</c:v>
                </c:pt>
                <c:pt idx="27">
                  <c:v>4.9313595940680246</c:v>
                </c:pt>
                <c:pt idx="28">
                  <c:v>2.6998600916564248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4D-8B40-9D42-89CBCE2D0ECE}"/>
            </c:ext>
          </c:extLst>
        </c:ser>
        <c:ser>
          <c:idx val="2"/>
          <c:order val="2"/>
          <c:tx>
            <c:strRef>
              <c:f>分能源品种和生产过程1!$D$2</c:f>
              <c:strCache>
                <c:ptCount val="1"/>
                <c:pt idx="0">
                  <c:v>gas</c:v>
                </c:pt>
              </c:strCache>
            </c:strRef>
          </c:tx>
          <c:invertIfNegative val="0"/>
          <c:cat>
            <c:strRef>
              <c:f>分能源品种和生产过程1!$A$3:$A$31</c:f>
              <c:strCache>
                <c:ptCount val="29"/>
                <c:pt idx="0">
                  <c:v>Anyang</c:v>
                </c:pt>
                <c:pt idx="1">
                  <c:v>Hebi</c:v>
                </c:pt>
                <c:pt idx="2">
                  <c:v>Zhoukou</c:v>
                </c:pt>
                <c:pt idx="3">
                  <c:v>Zhumadian</c:v>
                </c:pt>
                <c:pt idx="4">
                  <c:v>Handan</c:v>
                </c:pt>
                <c:pt idx="5">
                  <c:v>Jincheng</c:v>
                </c:pt>
                <c:pt idx="6">
                  <c:v>Yuncheng</c:v>
                </c:pt>
                <c:pt idx="7">
                  <c:v>Jiyuan</c:v>
                </c:pt>
                <c:pt idx="8">
                  <c:v>Kaifeng</c:v>
                </c:pt>
                <c:pt idx="9">
                  <c:v>Sanmenxia</c:v>
                </c:pt>
                <c:pt idx="10">
                  <c:v>Shangqiu</c:v>
                </c:pt>
                <c:pt idx="11">
                  <c:v>Bengbu</c:v>
                </c:pt>
                <c:pt idx="12">
                  <c:v>Huaibei</c:v>
                </c:pt>
                <c:pt idx="13">
                  <c:v>Suzhou</c:v>
                </c:pt>
                <c:pt idx="14">
                  <c:v>Heze</c:v>
                </c:pt>
                <c:pt idx="15">
                  <c:v>Liaocheng</c:v>
                </c:pt>
                <c:pt idx="16">
                  <c:v>Jiaozuo</c:v>
                </c:pt>
                <c:pt idx="17">
                  <c:v>Luoyang</c:v>
                </c:pt>
                <c:pt idx="18">
                  <c:v>Nanyang</c:v>
                </c:pt>
                <c:pt idx="19">
                  <c:v>Pingdingshan</c:v>
                </c:pt>
                <c:pt idx="20">
                  <c:v>Xinyang</c:v>
                </c:pt>
                <c:pt idx="21">
                  <c:v>Xuchang</c:v>
                </c:pt>
                <c:pt idx="22">
                  <c:v>Zhengzhou</c:v>
                </c:pt>
                <c:pt idx="23">
                  <c:v>Bozhou</c:v>
                </c:pt>
                <c:pt idx="24">
                  <c:v>Xingtai</c:v>
                </c:pt>
                <c:pt idx="25">
                  <c:v>Changzhi</c:v>
                </c:pt>
                <c:pt idx="26">
                  <c:v>Puyang</c:v>
                </c:pt>
                <c:pt idx="27">
                  <c:v>Xinxiang</c:v>
                </c:pt>
                <c:pt idx="28">
                  <c:v>Fuyang</c:v>
                </c:pt>
              </c:strCache>
            </c:strRef>
          </c:cat>
          <c:val>
            <c:numRef>
              <c:f>分能源品种和生产过程1!$D$3:$D$31</c:f>
              <c:numCache>
                <c:formatCode>General</c:formatCode>
                <c:ptCount val="29"/>
                <c:pt idx="0">
                  <c:v>0.17455439940767409</c:v>
                </c:pt>
                <c:pt idx="1">
                  <c:v>0.10987600543669161</c:v>
                </c:pt>
                <c:pt idx="2">
                  <c:v>0.38252942257471634</c:v>
                </c:pt>
                <c:pt idx="3">
                  <c:v>1.4262073549218972</c:v>
                </c:pt>
                <c:pt idx="4">
                  <c:v>1.3599347427964852</c:v>
                </c:pt>
                <c:pt idx="5">
                  <c:v>2.1595954770660932</c:v>
                </c:pt>
                <c:pt idx="6">
                  <c:v>0.81806765318751851</c:v>
                </c:pt>
                <c:pt idx="7">
                  <c:v>0.16795070037190676</c:v>
                </c:pt>
                <c:pt idx="8">
                  <c:v>0.22059706423560582</c:v>
                </c:pt>
                <c:pt idx="9">
                  <c:v>1.3471781810980346</c:v>
                </c:pt>
                <c:pt idx="10">
                  <c:v>0.27203086817304117</c:v>
                </c:pt>
                <c:pt idx="11">
                  <c:v>0.57566427754314398</c:v>
                </c:pt>
                <c:pt idx="12">
                  <c:v>0.26728424743072277</c:v>
                </c:pt>
                <c:pt idx="13">
                  <c:v>0.43127951971213613</c:v>
                </c:pt>
                <c:pt idx="14">
                  <c:v>0.98308770900263853</c:v>
                </c:pt>
                <c:pt idx="15">
                  <c:v>0.84972583007007163</c:v>
                </c:pt>
                <c:pt idx="16">
                  <c:v>0.49443828534771356</c:v>
                </c:pt>
                <c:pt idx="17">
                  <c:v>1.1302296947274766</c:v>
                </c:pt>
                <c:pt idx="18">
                  <c:v>0.67413305261421708</c:v>
                </c:pt>
                <c:pt idx="19">
                  <c:v>0.69579924728415277</c:v>
                </c:pt>
                <c:pt idx="20">
                  <c:v>0.62663974512155529</c:v>
                </c:pt>
                <c:pt idx="21">
                  <c:v>3.2461555386671508</c:v>
                </c:pt>
                <c:pt idx="22">
                  <c:v>0.85733503741499884</c:v>
                </c:pt>
                <c:pt idx="23">
                  <c:v>0.2580734727593475</c:v>
                </c:pt>
                <c:pt idx="24">
                  <c:v>1.2366015832605388</c:v>
                </c:pt>
                <c:pt idx="25">
                  <c:v>0.4948042876911149</c:v>
                </c:pt>
                <c:pt idx="26">
                  <c:v>2.5244048487901956</c:v>
                </c:pt>
                <c:pt idx="27">
                  <c:v>0.60092214475858752</c:v>
                </c:pt>
                <c:pt idx="28">
                  <c:v>0.63065533260221762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74D-8B40-9D42-89CBCE2D0ECE}"/>
            </c:ext>
          </c:extLst>
        </c:ser>
        <c:ser>
          <c:idx val="3"/>
          <c:order val="3"/>
          <c:tx>
            <c:strRef>
              <c:f>分能源品种和生产过程1!$E$2</c:f>
              <c:strCache>
                <c:ptCount val="1"/>
                <c:pt idx="0">
                  <c:v>process</c:v>
                </c:pt>
              </c:strCache>
            </c:strRef>
          </c:tx>
          <c:invertIfNegative val="0"/>
          <c:cat>
            <c:strRef>
              <c:f>分能源品种和生产过程1!$A$3:$A$31</c:f>
              <c:strCache>
                <c:ptCount val="29"/>
                <c:pt idx="0">
                  <c:v>Anyang</c:v>
                </c:pt>
                <c:pt idx="1">
                  <c:v>Hebi</c:v>
                </c:pt>
                <c:pt idx="2">
                  <c:v>Zhoukou</c:v>
                </c:pt>
                <c:pt idx="3">
                  <c:v>Zhumadian</c:v>
                </c:pt>
                <c:pt idx="4">
                  <c:v>Handan</c:v>
                </c:pt>
                <c:pt idx="5">
                  <c:v>Jincheng</c:v>
                </c:pt>
                <c:pt idx="6">
                  <c:v>Yuncheng</c:v>
                </c:pt>
                <c:pt idx="7">
                  <c:v>Jiyuan</c:v>
                </c:pt>
                <c:pt idx="8">
                  <c:v>Kaifeng</c:v>
                </c:pt>
                <c:pt idx="9">
                  <c:v>Sanmenxia</c:v>
                </c:pt>
                <c:pt idx="10">
                  <c:v>Shangqiu</c:v>
                </c:pt>
                <c:pt idx="11">
                  <c:v>Bengbu</c:v>
                </c:pt>
                <c:pt idx="12">
                  <c:v>Huaibei</c:v>
                </c:pt>
                <c:pt idx="13">
                  <c:v>Suzhou</c:v>
                </c:pt>
                <c:pt idx="14">
                  <c:v>Heze</c:v>
                </c:pt>
                <c:pt idx="15">
                  <c:v>Liaocheng</c:v>
                </c:pt>
                <c:pt idx="16">
                  <c:v>Jiaozuo</c:v>
                </c:pt>
                <c:pt idx="17">
                  <c:v>Luoyang</c:v>
                </c:pt>
                <c:pt idx="18">
                  <c:v>Nanyang</c:v>
                </c:pt>
                <c:pt idx="19">
                  <c:v>Pingdingshan</c:v>
                </c:pt>
                <c:pt idx="20">
                  <c:v>Xinyang</c:v>
                </c:pt>
                <c:pt idx="21">
                  <c:v>Xuchang</c:v>
                </c:pt>
                <c:pt idx="22">
                  <c:v>Zhengzhou</c:v>
                </c:pt>
                <c:pt idx="23">
                  <c:v>Bozhou</c:v>
                </c:pt>
                <c:pt idx="24">
                  <c:v>Xingtai</c:v>
                </c:pt>
                <c:pt idx="25">
                  <c:v>Changzhi</c:v>
                </c:pt>
                <c:pt idx="26">
                  <c:v>Puyang</c:v>
                </c:pt>
                <c:pt idx="27">
                  <c:v>Xinxiang</c:v>
                </c:pt>
                <c:pt idx="28">
                  <c:v>Fuyang</c:v>
                </c:pt>
              </c:strCache>
            </c:strRef>
          </c:cat>
          <c:val>
            <c:numRef>
              <c:f>分能源品种和生产过程1!$E$3:$E$31</c:f>
              <c:numCache>
                <c:formatCode>General</c:formatCode>
                <c:ptCount val="29"/>
                <c:pt idx="0">
                  <c:v>3.0832660000000001</c:v>
                </c:pt>
                <c:pt idx="1">
                  <c:v>1.6912920000000002</c:v>
                </c:pt>
                <c:pt idx="2">
                  <c:v>0.52017400000000003</c:v>
                </c:pt>
                <c:pt idx="3">
                  <c:v>4.7832760000000007</c:v>
                </c:pt>
                <c:pt idx="4">
                  <c:v>1.906336</c:v>
                </c:pt>
                <c:pt idx="5">
                  <c:v>0.65094400000000008</c:v>
                </c:pt>
                <c:pt idx="6">
                  <c:v>0.98513400000000018</c:v>
                </c:pt>
                <c:pt idx="7">
                  <c:v>1.0955620000000001</c:v>
                </c:pt>
                <c:pt idx="8">
                  <c:v>0.42228189820852008</c:v>
                </c:pt>
                <c:pt idx="9">
                  <c:v>1.6593260000000001</c:v>
                </c:pt>
                <c:pt idx="10">
                  <c:v>1.7903088338976216</c:v>
                </c:pt>
                <c:pt idx="11">
                  <c:v>1.005476</c:v>
                </c:pt>
                <c:pt idx="12">
                  <c:v>2.6700042878972403</c:v>
                </c:pt>
                <c:pt idx="13">
                  <c:v>2.9670260000000006</c:v>
                </c:pt>
                <c:pt idx="14">
                  <c:v>2.6887783507732799</c:v>
                </c:pt>
                <c:pt idx="15">
                  <c:v>0.729406</c:v>
                </c:pt>
                <c:pt idx="16">
                  <c:v>2.1242860000000001</c:v>
                </c:pt>
                <c:pt idx="17">
                  <c:v>2.1882180000000004</c:v>
                </c:pt>
                <c:pt idx="18">
                  <c:v>4.5798560000000004</c:v>
                </c:pt>
                <c:pt idx="19">
                  <c:v>2.7394862</c:v>
                </c:pt>
                <c:pt idx="20">
                  <c:v>1.9458285400000002</c:v>
                </c:pt>
                <c:pt idx="21">
                  <c:v>4.6401760034405015</c:v>
                </c:pt>
                <c:pt idx="22">
                  <c:v>0.63467040000000008</c:v>
                </c:pt>
                <c:pt idx="23">
                  <c:v>1.2321440000000001</c:v>
                </c:pt>
                <c:pt idx="24">
                  <c:v>2.1126620000000003</c:v>
                </c:pt>
                <c:pt idx="25">
                  <c:v>1.1624000000000001</c:v>
                </c:pt>
                <c:pt idx="26">
                  <c:v>0.66837999999999997</c:v>
                </c:pt>
                <c:pt idx="27">
                  <c:v>6.695424</c:v>
                </c:pt>
                <c:pt idx="28">
                  <c:v>0.88633000000000006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74D-8B40-9D42-89CBCE2D0E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6909696"/>
        <c:axId val="256911232"/>
      </c:barChart>
      <c:catAx>
        <c:axId val="256909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crossAx val="256911232"/>
        <c:crosses val="autoZero"/>
        <c:auto val="1"/>
        <c:lblAlgn val="ctr"/>
        <c:lblOffset val="100"/>
        <c:noMultiLvlLbl val="0"/>
      </c:catAx>
      <c:valAx>
        <c:axId val="256911232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256909696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1659820647419079"/>
          <c:y val="0.41636137588064648"/>
          <c:w val="0.13340179352580928"/>
          <c:h val="0.1691968503937007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810061242344707"/>
          <c:y val="4.8442567299468303E-2"/>
          <c:w val="0.73021981627296584"/>
          <c:h val="0.90653166603882795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分能源品种和生产过程1!$B$2</c:f>
              <c:strCache>
                <c:ptCount val="1"/>
                <c:pt idx="0">
                  <c:v>coal</c:v>
                </c:pt>
              </c:strCache>
            </c:strRef>
          </c:tx>
          <c:invertIfNegative val="0"/>
          <c:cat>
            <c:strRef>
              <c:f>分能源品种和生产过程1!$A$3:$A$31</c:f>
              <c:strCache>
                <c:ptCount val="29"/>
                <c:pt idx="0">
                  <c:v>Anyang</c:v>
                </c:pt>
                <c:pt idx="1">
                  <c:v>Hebi</c:v>
                </c:pt>
                <c:pt idx="2">
                  <c:v>Zhoukou</c:v>
                </c:pt>
                <c:pt idx="3">
                  <c:v>Zhumadian</c:v>
                </c:pt>
                <c:pt idx="4">
                  <c:v>Handan</c:v>
                </c:pt>
                <c:pt idx="5">
                  <c:v>Jincheng</c:v>
                </c:pt>
                <c:pt idx="6">
                  <c:v>Yuncheng</c:v>
                </c:pt>
                <c:pt idx="7">
                  <c:v>Jiyuan</c:v>
                </c:pt>
                <c:pt idx="8">
                  <c:v>Kaifeng</c:v>
                </c:pt>
                <c:pt idx="9">
                  <c:v>Sanmenxia</c:v>
                </c:pt>
                <c:pt idx="10">
                  <c:v>Shangqiu</c:v>
                </c:pt>
                <c:pt idx="11">
                  <c:v>Bengbu</c:v>
                </c:pt>
                <c:pt idx="12">
                  <c:v>Huaibei</c:v>
                </c:pt>
                <c:pt idx="13">
                  <c:v>Suzhou</c:v>
                </c:pt>
                <c:pt idx="14">
                  <c:v>Heze</c:v>
                </c:pt>
                <c:pt idx="15">
                  <c:v>Liaocheng</c:v>
                </c:pt>
                <c:pt idx="16">
                  <c:v>Jiaozuo</c:v>
                </c:pt>
                <c:pt idx="17">
                  <c:v>Luoyang</c:v>
                </c:pt>
                <c:pt idx="18">
                  <c:v>Nanyang</c:v>
                </c:pt>
                <c:pt idx="19">
                  <c:v>Pingdingshan</c:v>
                </c:pt>
                <c:pt idx="20">
                  <c:v>Xinyang</c:v>
                </c:pt>
                <c:pt idx="21">
                  <c:v>Xuchang</c:v>
                </c:pt>
                <c:pt idx="22">
                  <c:v>Zhengzhou</c:v>
                </c:pt>
                <c:pt idx="23">
                  <c:v>Bozhou</c:v>
                </c:pt>
                <c:pt idx="24">
                  <c:v>Xingtai</c:v>
                </c:pt>
                <c:pt idx="25">
                  <c:v>Changzhi</c:v>
                </c:pt>
                <c:pt idx="26">
                  <c:v>Puyang</c:v>
                </c:pt>
                <c:pt idx="27">
                  <c:v>Xinxiang</c:v>
                </c:pt>
                <c:pt idx="28">
                  <c:v>Fuyang</c:v>
                </c:pt>
              </c:strCache>
            </c:strRef>
          </c:cat>
          <c:val>
            <c:numRef>
              <c:f>分能源品种和生产过程1!$B$3:$B$31</c:f>
              <c:numCache>
                <c:formatCode>General</c:formatCode>
                <c:ptCount val="29"/>
                <c:pt idx="0">
                  <c:v>87.324509432376828</c:v>
                </c:pt>
                <c:pt idx="1">
                  <c:v>33.142200392358866</c:v>
                </c:pt>
                <c:pt idx="2">
                  <c:v>3.7831262271385175</c:v>
                </c:pt>
                <c:pt idx="3">
                  <c:v>18.584349760846848</c:v>
                </c:pt>
                <c:pt idx="4">
                  <c:v>177.43790200770772</c:v>
                </c:pt>
                <c:pt idx="5">
                  <c:v>120.1413134105735</c:v>
                </c:pt>
                <c:pt idx="6">
                  <c:v>84.600188710278118</c:v>
                </c:pt>
                <c:pt idx="7">
                  <c:v>32.705218302339404</c:v>
                </c:pt>
                <c:pt idx="8">
                  <c:v>15.091788947396239</c:v>
                </c:pt>
                <c:pt idx="9">
                  <c:v>22.267358188080827</c:v>
                </c:pt>
                <c:pt idx="10">
                  <c:v>86.556188986461365</c:v>
                </c:pt>
                <c:pt idx="11">
                  <c:v>10.315819729233016</c:v>
                </c:pt>
                <c:pt idx="12">
                  <c:v>73.714092963242805</c:v>
                </c:pt>
                <c:pt idx="13">
                  <c:v>27.411789439363947</c:v>
                </c:pt>
                <c:pt idx="14">
                  <c:v>75.773773127731047</c:v>
                </c:pt>
                <c:pt idx="15">
                  <c:v>76.38472924266064</c:v>
                </c:pt>
                <c:pt idx="16">
                  <c:v>23.520602632969737</c:v>
                </c:pt>
                <c:pt idx="17">
                  <c:v>81.679840009273036</c:v>
                </c:pt>
                <c:pt idx="18">
                  <c:v>17.949358190915056</c:v>
                </c:pt>
                <c:pt idx="19">
                  <c:v>127.57070200865887</c:v>
                </c:pt>
                <c:pt idx="20">
                  <c:v>22.212117227067754</c:v>
                </c:pt>
                <c:pt idx="21">
                  <c:v>55.210650727274938</c:v>
                </c:pt>
                <c:pt idx="22">
                  <c:v>53.893971669688391</c:v>
                </c:pt>
                <c:pt idx="23">
                  <c:v>6.1298053967591848</c:v>
                </c:pt>
                <c:pt idx="24">
                  <c:v>88.792300820544185</c:v>
                </c:pt>
                <c:pt idx="25">
                  <c:v>223.99116185948651</c:v>
                </c:pt>
                <c:pt idx="26">
                  <c:v>9.621669304960843</c:v>
                </c:pt>
                <c:pt idx="27">
                  <c:v>26.73519430639244</c:v>
                </c:pt>
                <c:pt idx="28">
                  <c:v>7.4174473339152511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F5-BF4A-A493-FBF0B8FC41C3}"/>
            </c:ext>
          </c:extLst>
        </c:ser>
        <c:ser>
          <c:idx val="1"/>
          <c:order val="1"/>
          <c:tx>
            <c:strRef>
              <c:f>分能源品种和生产过程1!$C$2</c:f>
              <c:strCache>
                <c:ptCount val="1"/>
                <c:pt idx="0">
                  <c:v>oil</c:v>
                </c:pt>
              </c:strCache>
            </c:strRef>
          </c:tx>
          <c:invertIfNegative val="0"/>
          <c:cat>
            <c:strRef>
              <c:f>分能源品种和生产过程1!$A$3:$A$31</c:f>
              <c:strCache>
                <c:ptCount val="29"/>
                <c:pt idx="0">
                  <c:v>Anyang</c:v>
                </c:pt>
                <c:pt idx="1">
                  <c:v>Hebi</c:v>
                </c:pt>
                <c:pt idx="2">
                  <c:v>Zhoukou</c:v>
                </c:pt>
                <c:pt idx="3">
                  <c:v>Zhumadian</c:v>
                </c:pt>
                <c:pt idx="4">
                  <c:v>Handan</c:v>
                </c:pt>
                <c:pt idx="5">
                  <c:v>Jincheng</c:v>
                </c:pt>
                <c:pt idx="6">
                  <c:v>Yuncheng</c:v>
                </c:pt>
                <c:pt idx="7">
                  <c:v>Jiyuan</c:v>
                </c:pt>
                <c:pt idx="8">
                  <c:v>Kaifeng</c:v>
                </c:pt>
                <c:pt idx="9">
                  <c:v>Sanmenxia</c:v>
                </c:pt>
                <c:pt idx="10">
                  <c:v>Shangqiu</c:v>
                </c:pt>
                <c:pt idx="11">
                  <c:v>Bengbu</c:v>
                </c:pt>
                <c:pt idx="12">
                  <c:v>Huaibei</c:v>
                </c:pt>
                <c:pt idx="13">
                  <c:v>Suzhou</c:v>
                </c:pt>
                <c:pt idx="14">
                  <c:v>Heze</c:v>
                </c:pt>
                <c:pt idx="15">
                  <c:v>Liaocheng</c:v>
                </c:pt>
                <c:pt idx="16">
                  <c:v>Jiaozuo</c:v>
                </c:pt>
                <c:pt idx="17">
                  <c:v>Luoyang</c:v>
                </c:pt>
                <c:pt idx="18">
                  <c:v>Nanyang</c:v>
                </c:pt>
                <c:pt idx="19">
                  <c:v>Pingdingshan</c:v>
                </c:pt>
                <c:pt idx="20">
                  <c:v>Xinyang</c:v>
                </c:pt>
                <c:pt idx="21">
                  <c:v>Xuchang</c:v>
                </c:pt>
                <c:pt idx="22">
                  <c:v>Zhengzhou</c:v>
                </c:pt>
                <c:pt idx="23">
                  <c:v>Bozhou</c:v>
                </c:pt>
                <c:pt idx="24">
                  <c:v>Xingtai</c:v>
                </c:pt>
                <c:pt idx="25">
                  <c:v>Changzhi</c:v>
                </c:pt>
                <c:pt idx="26">
                  <c:v>Puyang</c:v>
                </c:pt>
                <c:pt idx="27">
                  <c:v>Xinxiang</c:v>
                </c:pt>
                <c:pt idx="28">
                  <c:v>Fuyang</c:v>
                </c:pt>
              </c:strCache>
            </c:strRef>
          </c:cat>
          <c:val>
            <c:numRef>
              <c:f>分能源品种和生产过程1!$C$3:$C$31</c:f>
              <c:numCache>
                <c:formatCode>General</c:formatCode>
                <c:ptCount val="29"/>
                <c:pt idx="0">
                  <c:v>1.7988642027085597</c:v>
                </c:pt>
                <c:pt idx="1">
                  <c:v>0.82212144718494351</c:v>
                </c:pt>
                <c:pt idx="2">
                  <c:v>2.3933869268595762</c:v>
                </c:pt>
                <c:pt idx="3">
                  <c:v>1.8970320576940822</c:v>
                </c:pt>
                <c:pt idx="4">
                  <c:v>4.6570211130759285</c:v>
                </c:pt>
                <c:pt idx="5">
                  <c:v>1.3681473594093749</c:v>
                </c:pt>
                <c:pt idx="6">
                  <c:v>2.0471939619715136</c:v>
                </c:pt>
                <c:pt idx="7">
                  <c:v>0.53390204209350134</c:v>
                </c:pt>
                <c:pt idx="8">
                  <c:v>1.7886868779440073</c:v>
                </c:pt>
                <c:pt idx="9">
                  <c:v>1.3780290120318639</c:v>
                </c:pt>
                <c:pt idx="10">
                  <c:v>2.5891443998480406</c:v>
                </c:pt>
                <c:pt idx="11">
                  <c:v>2.0330967722465139</c:v>
                </c:pt>
                <c:pt idx="12">
                  <c:v>1.2425135636839273</c:v>
                </c:pt>
                <c:pt idx="13">
                  <c:v>2.2889538089485106</c:v>
                </c:pt>
                <c:pt idx="14">
                  <c:v>29.270941582849868</c:v>
                </c:pt>
                <c:pt idx="15">
                  <c:v>2.7769931494086939</c:v>
                </c:pt>
                <c:pt idx="16">
                  <c:v>2.3258063767485333</c:v>
                </c:pt>
                <c:pt idx="17">
                  <c:v>19.228686480042995</c:v>
                </c:pt>
                <c:pt idx="18">
                  <c:v>7.7755384957994202</c:v>
                </c:pt>
                <c:pt idx="19">
                  <c:v>1.312271396132715</c:v>
                </c:pt>
                <c:pt idx="20">
                  <c:v>2.183271786469382</c:v>
                </c:pt>
                <c:pt idx="21">
                  <c:v>2.5901607844880301</c:v>
                </c:pt>
                <c:pt idx="22">
                  <c:v>8.4660290100721838</c:v>
                </c:pt>
                <c:pt idx="23">
                  <c:v>2.0805190227718144</c:v>
                </c:pt>
                <c:pt idx="24">
                  <c:v>3.1456510179515251</c:v>
                </c:pt>
                <c:pt idx="25">
                  <c:v>1.7359305133936678</c:v>
                </c:pt>
                <c:pt idx="26">
                  <c:v>5.5833231594095816</c:v>
                </c:pt>
                <c:pt idx="27">
                  <c:v>4.9313595940680246</c:v>
                </c:pt>
                <c:pt idx="28">
                  <c:v>2.6998600916564248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F5-BF4A-A493-FBF0B8FC41C3}"/>
            </c:ext>
          </c:extLst>
        </c:ser>
        <c:ser>
          <c:idx val="2"/>
          <c:order val="2"/>
          <c:tx>
            <c:strRef>
              <c:f>分能源品种和生产过程1!$D$2</c:f>
              <c:strCache>
                <c:ptCount val="1"/>
                <c:pt idx="0">
                  <c:v>gas</c:v>
                </c:pt>
              </c:strCache>
            </c:strRef>
          </c:tx>
          <c:invertIfNegative val="0"/>
          <c:cat>
            <c:strRef>
              <c:f>分能源品种和生产过程1!$A$3:$A$31</c:f>
              <c:strCache>
                <c:ptCount val="29"/>
                <c:pt idx="0">
                  <c:v>Anyang</c:v>
                </c:pt>
                <c:pt idx="1">
                  <c:v>Hebi</c:v>
                </c:pt>
                <c:pt idx="2">
                  <c:v>Zhoukou</c:v>
                </c:pt>
                <c:pt idx="3">
                  <c:v>Zhumadian</c:v>
                </c:pt>
                <c:pt idx="4">
                  <c:v>Handan</c:v>
                </c:pt>
                <c:pt idx="5">
                  <c:v>Jincheng</c:v>
                </c:pt>
                <c:pt idx="6">
                  <c:v>Yuncheng</c:v>
                </c:pt>
                <c:pt idx="7">
                  <c:v>Jiyuan</c:v>
                </c:pt>
                <c:pt idx="8">
                  <c:v>Kaifeng</c:v>
                </c:pt>
                <c:pt idx="9">
                  <c:v>Sanmenxia</c:v>
                </c:pt>
                <c:pt idx="10">
                  <c:v>Shangqiu</c:v>
                </c:pt>
                <c:pt idx="11">
                  <c:v>Bengbu</c:v>
                </c:pt>
                <c:pt idx="12">
                  <c:v>Huaibei</c:v>
                </c:pt>
                <c:pt idx="13">
                  <c:v>Suzhou</c:v>
                </c:pt>
                <c:pt idx="14">
                  <c:v>Heze</c:v>
                </c:pt>
                <c:pt idx="15">
                  <c:v>Liaocheng</c:v>
                </c:pt>
                <c:pt idx="16">
                  <c:v>Jiaozuo</c:v>
                </c:pt>
                <c:pt idx="17">
                  <c:v>Luoyang</c:v>
                </c:pt>
                <c:pt idx="18">
                  <c:v>Nanyang</c:v>
                </c:pt>
                <c:pt idx="19">
                  <c:v>Pingdingshan</c:v>
                </c:pt>
                <c:pt idx="20">
                  <c:v>Xinyang</c:v>
                </c:pt>
                <c:pt idx="21">
                  <c:v>Xuchang</c:v>
                </c:pt>
                <c:pt idx="22">
                  <c:v>Zhengzhou</c:v>
                </c:pt>
                <c:pt idx="23">
                  <c:v>Bozhou</c:v>
                </c:pt>
                <c:pt idx="24">
                  <c:v>Xingtai</c:v>
                </c:pt>
                <c:pt idx="25">
                  <c:v>Changzhi</c:v>
                </c:pt>
                <c:pt idx="26">
                  <c:v>Puyang</c:v>
                </c:pt>
                <c:pt idx="27">
                  <c:v>Xinxiang</c:v>
                </c:pt>
                <c:pt idx="28">
                  <c:v>Fuyang</c:v>
                </c:pt>
              </c:strCache>
            </c:strRef>
          </c:cat>
          <c:val>
            <c:numRef>
              <c:f>分能源品种和生产过程1!$D$3:$D$31</c:f>
              <c:numCache>
                <c:formatCode>General</c:formatCode>
                <c:ptCount val="29"/>
                <c:pt idx="0">
                  <c:v>0.17455439940767409</c:v>
                </c:pt>
                <c:pt idx="1">
                  <c:v>0.10987600543669161</c:v>
                </c:pt>
                <c:pt idx="2">
                  <c:v>0.38252942257471634</c:v>
                </c:pt>
                <c:pt idx="3">
                  <c:v>1.4262073549218972</c:v>
                </c:pt>
                <c:pt idx="4">
                  <c:v>1.3599347427964852</c:v>
                </c:pt>
                <c:pt idx="5">
                  <c:v>2.1595954770660932</c:v>
                </c:pt>
                <c:pt idx="6">
                  <c:v>0.81806765318751851</c:v>
                </c:pt>
                <c:pt idx="7">
                  <c:v>0.16795070037190676</c:v>
                </c:pt>
                <c:pt idx="8">
                  <c:v>0.22059706423560582</c:v>
                </c:pt>
                <c:pt idx="9">
                  <c:v>1.3471781810980346</c:v>
                </c:pt>
                <c:pt idx="10">
                  <c:v>0.27203086817304117</c:v>
                </c:pt>
                <c:pt idx="11">
                  <c:v>0.57566427754314398</c:v>
                </c:pt>
                <c:pt idx="12">
                  <c:v>0.26728424743072277</c:v>
                </c:pt>
                <c:pt idx="13">
                  <c:v>0.43127951971213613</c:v>
                </c:pt>
                <c:pt idx="14">
                  <c:v>0.98308770900263853</c:v>
                </c:pt>
                <c:pt idx="15">
                  <c:v>0.84972583007007163</c:v>
                </c:pt>
                <c:pt idx="16">
                  <c:v>0.49443828534771356</c:v>
                </c:pt>
                <c:pt idx="17">
                  <c:v>1.1302296947274766</c:v>
                </c:pt>
                <c:pt idx="18">
                  <c:v>0.67413305261421708</c:v>
                </c:pt>
                <c:pt idx="19">
                  <c:v>0.69579924728415277</c:v>
                </c:pt>
                <c:pt idx="20">
                  <c:v>0.62663974512155529</c:v>
                </c:pt>
                <c:pt idx="21">
                  <c:v>3.2461555386671508</c:v>
                </c:pt>
                <c:pt idx="22">
                  <c:v>0.85733503741499884</c:v>
                </c:pt>
                <c:pt idx="23">
                  <c:v>0.2580734727593475</c:v>
                </c:pt>
                <c:pt idx="24">
                  <c:v>1.2366015832605388</c:v>
                </c:pt>
                <c:pt idx="25">
                  <c:v>0.4948042876911149</c:v>
                </c:pt>
                <c:pt idx="26">
                  <c:v>2.5244048487901956</c:v>
                </c:pt>
                <c:pt idx="27">
                  <c:v>0.60092214475858752</c:v>
                </c:pt>
                <c:pt idx="28">
                  <c:v>0.63065533260221762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F5-BF4A-A493-FBF0B8FC41C3}"/>
            </c:ext>
          </c:extLst>
        </c:ser>
        <c:ser>
          <c:idx val="3"/>
          <c:order val="3"/>
          <c:tx>
            <c:strRef>
              <c:f>分能源品种和生产过程1!$E$2</c:f>
              <c:strCache>
                <c:ptCount val="1"/>
                <c:pt idx="0">
                  <c:v>process</c:v>
                </c:pt>
              </c:strCache>
            </c:strRef>
          </c:tx>
          <c:invertIfNegative val="0"/>
          <c:cat>
            <c:strRef>
              <c:f>分能源品种和生产过程1!$A$3:$A$31</c:f>
              <c:strCache>
                <c:ptCount val="29"/>
                <c:pt idx="0">
                  <c:v>Anyang</c:v>
                </c:pt>
                <c:pt idx="1">
                  <c:v>Hebi</c:v>
                </c:pt>
                <c:pt idx="2">
                  <c:v>Zhoukou</c:v>
                </c:pt>
                <c:pt idx="3">
                  <c:v>Zhumadian</c:v>
                </c:pt>
                <c:pt idx="4">
                  <c:v>Handan</c:v>
                </c:pt>
                <c:pt idx="5">
                  <c:v>Jincheng</c:v>
                </c:pt>
                <c:pt idx="6">
                  <c:v>Yuncheng</c:v>
                </c:pt>
                <c:pt idx="7">
                  <c:v>Jiyuan</c:v>
                </c:pt>
                <c:pt idx="8">
                  <c:v>Kaifeng</c:v>
                </c:pt>
                <c:pt idx="9">
                  <c:v>Sanmenxia</c:v>
                </c:pt>
                <c:pt idx="10">
                  <c:v>Shangqiu</c:v>
                </c:pt>
                <c:pt idx="11">
                  <c:v>Bengbu</c:v>
                </c:pt>
                <c:pt idx="12">
                  <c:v>Huaibei</c:v>
                </c:pt>
                <c:pt idx="13">
                  <c:v>Suzhou</c:v>
                </c:pt>
                <c:pt idx="14">
                  <c:v>Heze</c:v>
                </c:pt>
                <c:pt idx="15">
                  <c:v>Liaocheng</c:v>
                </c:pt>
                <c:pt idx="16">
                  <c:v>Jiaozuo</c:v>
                </c:pt>
                <c:pt idx="17">
                  <c:v>Luoyang</c:v>
                </c:pt>
                <c:pt idx="18">
                  <c:v>Nanyang</c:v>
                </c:pt>
                <c:pt idx="19">
                  <c:v>Pingdingshan</c:v>
                </c:pt>
                <c:pt idx="20">
                  <c:v>Xinyang</c:v>
                </c:pt>
                <c:pt idx="21">
                  <c:v>Xuchang</c:v>
                </c:pt>
                <c:pt idx="22">
                  <c:v>Zhengzhou</c:v>
                </c:pt>
                <c:pt idx="23">
                  <c:v>Bozhou</c:v>
                </c:pt>
                <c:pt idx="24">
                  <c:v>Xingtai</c:v>
                </c:pt>
                <c:pt idx="25">
                  <c:v>Changzhi</c:v>
                </c:pt>
                <c:pt idx="26">
                  <c:v>Puyang</c:v>
                </c:pt>
                <c:pt idx="27">
                  <c:v>Xinxiang</c:v>
                </c:pt>
                <c:pt idx="28">
                  <c:v>Fuyang</c:v>
                </c:pt>
              </c:strCache>
            </c:strRef>
          </c:cat>
          <c:val>
            <c:numRef>
              <c:f>分能源品种和生产过程1!$E$3:$E$31</c:f>
              <c:numCache>
                <c:formatCode>General</c:formatCode>
                <c:ptCount val="29"/>
                <c:pt idx="0">
                  <c:v>3.0832660000000001</c:v>
                </c:pt>
                <c:pt idx="1">
                  <c:v>1.6912920000000002</c:v>
                </c:pt>
                <c:pt idx="2">
                  <c:v>0.52017400000000003</c:v>
                </c:pt>
                <c:pt idx="3">
                  <c:v>4.7832760000000007</c:v>
                </c:pt>
                <c:pt idx="4">
                  <c:v>1.906336</c:v>
                </c:pt>
                <c:pt idx="5">
                  <c:v>0.65094400000000008</c:v>
                </c:pt>
                <c:pt idx="6">
                  <c:v>0.98513400000000018</c:v>
                </c:pt>
                <c:pt idx="7">
                  <c:v>1.0955620000000001</c:v>
                </c:pt>
                <c:pt idx="8">
                  <c:v>0.42228189820852008</c:v>
                </c:pt>
                <c:pt idx="9">
                  <c:v>1.6593260000000001</c:v>
                </c:pt>
                <c:pt idx="10">
                  <c:v>1.7903088338976216</c:v>
                </c:pt>
                <c:pt idx="11">
                  <c:v>1.005476</c:v>
                </c:pt>
                <c:pt idx="12">
                  <c:v>2.6700042878972403</c:v>
                </c:pt>
                <c:pt idx="13">
                  <c:v>2.9670260000000006</c:v>
                </c:pt>
                <c:pt idx="14">
                  <c:v>2.6887783507732799</c:v>
                </c:pt>
                <c:pt idx="15">
                  <c:v>0.729406</c:v>
                </c:pt>
                <c:pt idx="16">
                  <c:v>2.1242860000000001</c:v>
                </c:pt>
                <c:pt idx="17">
                  <c:v>2.1882180000000004</c:v>
                </c:pt>
                <c:pt idx="18">
                  <c:v>4.5798560000000004</c:v>
                </c:pt>
                <c:pt idx="19">
                  <c:v>2.7394862</c:v>
                </c:pt>
                <c:pt idx="20">
                  <c:v>1.9458285400000002</c:v>
                </c:pt>
                <c:pt idx="21">
                  <c:v>4.6401760034405015</c:v>
                </c:pt>
                <c:pt idx="22">
                  <c:v>0.63467040000000008</c:v>
                </c:pt>
                <c:pt idx="23">
                  <c:v>1.2321440000000001</c:v>
                </c:pt>
                <c:pt idx="24">
                  <c:v>2.1126620000000003</c:v>
                </c:pt>
                <c:pt idx="25">
                  <c:v>1.1624000000000001</c:v>
                </c:pt>
                <c:pt idx="26">
                  <c:v>0.66837999999999997</c:v>
                </c:pt>
                <c:pt idx="27">
                  <c:v>6.695424</c:v>
                </c:pt>
                <c:pt idx="28">
                  <c:v>0.88633000000000006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1F5-BF4A-A493-FBF0B8FC4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56946176"/>
        <c:axId val="256947712"/>
      </c:barChart>
      <c:catAx>
        <c:axId val="25694617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crossAx val="256947712"/>
        <c:crosses val="autoZero"/>
        <c:auto val="1"/>
        <c:lblAlgn val="ctr"/>
        <c:lblOffset val="100"/>
        <c:noMultiLvlLbl val="0"/>
      </c:catAx>
      <c:valAx>
        <c:axId val="256947712"/>
        <c:scaling>
          <c:orientation val="minMax"/>
        </c:scaling>
        <c:delete val="0"/>
        <c:axPos val="b"/>
        <c:majorGridlines/>
        <c:numFmt formatCode="0%" sourceLinked="1"/>
        <c:majorTickMark val="out"/>
        <c:minorTickMark val="none"/>
        <c:tickLblPos val="nextTo"/>
        <c:crossAx val="256946176"/>
        <c:crosses val="autoZero"/>
        <c:crossBetween val="between"/>
        <c:majorUnit val="0.1"/>
      </c:valAx>
      <c:spPr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9437598425196856"/>
          <c:y val="1.8851786863708403E-4"/>
          <c:w val="0.65006846019247599"/>
          <c:h val="3.8816693266085292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4" Type="http://schemas.openxmlformats.org/officeDocument/2006/relationships/chart" Target="../charts/chart14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13" Type="http://schemas.openxmlformats.org/officeDocument/2006/relationships/chart" Target="../charts/chart27.xml"/><Relationship Id="rId18" Type="http://schemas.openxmlformats.org/officeDocument/2006/relationships/chart" Target="../charts/chart32.xml"/><Relationship Id="rId26" Type="http://schemas.openxmlformats.org/officeDocument/2006/relationships/chart" Target="../charts/chart40.xml"/><Relationship Id="rId3" Type="http://schemas.openxmlformats.org/officeDocument/2006/relationships/chart" Target="../charts/chart17.xml"/><Relationship Id="rId21" Type="http://schemas.openxmlformats.org/officeDocument/2006/relationships/chart" Target="../charts/chart35.xml"/><Relationship Id="rId7" Type="http://schemas.openxmlformats.org/officeDocument/2006/relationships/chart" Target="../charts/chart21.xml"/><Relationship Id="rId12" Type="http://schemas.openxmlformats.org/officeDocument/2006/relationships/chart" Target="../charts/chart26.xml"/><Relationship Id="rId17" Type="http://schemas.openxmlformats.org/officeDocument/2006/relationships/chart" Target="../charts/chart31.xml"/><Relationship Id="rId25" Type="http://schemas.openxmlformats.org/officeDocument/2006/relationships/chart" Target="../charts/chart39.xml"/><Relationship Id="rId2" Type="http://schemas.openxmlformats.org/officeDocument/2006/relationships/chart" Target="../charts/chart16.xml"/><Relationship Id="rId16" Type="http://schemas.openxmlformats.org/officeDocument/2006/relationships/chart" Target="../charts/chart30.xml"/><Relationship Id="rId20" Type="http://schemas.openxmlformats.org/officeDocument/2006/relationships/chart" Target="../charts/chart34.xml"/><Relationship Id="rId29" Type="http://schemas.openxmlformats.org/officeDocument/2006/relationships/chart" Target="../charts/chart43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1" Type="http://schemas.openxmlformats.org/officeDocument/2006/relationships/chart" Target="../charts/chart25.xml"/><Relationship Id="rId24" Type="http://schemas.openxmlformats.org/officeDocument/2006/relationships/chart" Target="../charts/chart38.xml"/><Relationship Id="rId5" Type="http://schemas.openxmlformats.org/officeDocument/2006/relationships/chart" Target="../charts/chart19.xml"/><Relationship Id="rId15" Type="http://schemas.openxmlformats.org/officeDocument/2006/relationships/chart" Target="../charts/chart29.xml"/><Relationship Id="rId23" Type="http://schemas.openxmlformats.org/officeDocument/2006/relationships/chart" Target="../charts/chart37.xml"/><Relationship Id="rId28" Type="http://schemas.openxmlformats.org/officeDocument/2006/relationships/chart" Target="../charts/chart42.xml"/><Relationship Id="rId10" Type="http://schemas.openxmlformats.org/officeDocument/2006/relationships/chart" Target="../charts/chart24.xml"/><Relationship Id="rId19" Type="http://schemas.openxmlformats.org/officeDocument/2006/relationships/chart" Target="../charts/chart33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Relationship Id="rId14" Type="http://schemas.openxmlformats.org/officeDocument/2006/relationships/chart" Target="../charts/chart28.xml"/><Relationship Id="rId22" Type="http://schemas.openxmlformats.org/officeDocument/2006/relationships/chart" Target="../charts/chart36.xml"/><Relationship Id="rId27" Type="http://schemas.openxmlformats.org/officeDocument/2006/relationships/chart" Target="../charts/chart4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607115</xdr:colOff>
      <xdr:row>336</xdr:row>
      <xdr:rowOff>122031</xdr:rowOff>
    </xdr:from>
    <xdr:to>
      <xdr:col>12</xdr:col>
      <xdr:colOff>243094</xdr:colOff>
      <xdr:row>339</xdr:row>
      <xdr:rowOff>141496</xdr:rowOff>
    </xdr:to>
    <xdr:sp macro="[1]!矩形圆角1_Click" textlink="">
      <xdr:nvSpPr>
        <xdr:cNvPr id="3" name="矩形: 圆角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693215" y="51017281"/>
          <a:ext cx="1521929" cy="47666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000"/>
            <a:t>汇总清单</a:t>
          </a:r>
          <a:endParaRPr lang="en-GB" sz="2000"/>
        </a:p>
      </xdr:txBody>
    </xdr:sp>
    <xdr:clientData/>
  </xdr:twoCellAnchor>
  <xdr:twoCellAnchor>
    <xdr:from>
      <xdr:col>6</xdr:col>
      <xdr:colOff>781050</xdr:colOff>
      <xdr:row>3</xdr:row>
      <xdr:rowOff>19050</xdr:rowOff>
    </xdr:from>
    <xdr:to>
      <xdr:col>12</xdr:col>
      <xdr:colOff>12700</xdr:colOff>
      <xdr:row>22</xdr:row>
      <xdr:rowOff>25400</xdr:rowOff>
    </xdr:to>
    <xdr:graphicFrame macro="">
      <xdr:nvGraphicFramePr>
        <xdr:cNvPr id="33" name="图表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327024</xdr:colOff>
      <xdr:row>1</xdr:row>
      <xdr:rowOff>107950</xdr:rowOff>
    </xdr:from>
    <xdr:to>
      <xdr:col>13</xdr:col>
      <xdr:colOff>139699</xdr:colOff>
      <xdr:row>17</xdr:row>
      <xdr:rowOff>6350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34925</xdr:colOff>
      <xdr:row>23</xdr:row>
      <xdr:rowOff>152400</xdr:rowOff>
    </xdr:from>
    <xdr:to>
      <xdr:col>17</xdr:col>
      <xdr:colOff>339725</xdr:colOff>
      <xdr:row>39</xdr:row>
      <xdr:rowOff>50800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593725</xdr:colOff>
      <xdr:row>65</xdr:row>
      <xdr:rowOff>50800</xdr:rowOff>
    </xdr:from>
    <xdr:to>
      <xdr:col>17</xdr:col>
      <xdr:colOff>288925</xdr:colOff>
      <xdr:row>80</xdr:row>
      <xdr:rowOff>127000</xdr:rowOff>
    </xdr:to>
    <xdr:graphicFrame macro="">
      <xdr:nvGraphicFramePr>
        <xdr:cNvPr id="10" name="图表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447675</xdr:colOff>
      <xdr:row>47</xdr:row>
      <xdr:rowOff>171450</xdr:rowOff>
    </xdr:from>
    <xdr:to>
      <xdr:col>19</xdr:col>
      <xdr:colOff>142875</xdr:colOff>
      <xdr:row>63</xdr:row>
      <xdr:rowOff>69850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590550</xdr:colOff>
      <xdr:row>0</xdr:row>
      <xdr:rowOff>0</xdr:rowOff>
    </xdr:from>
    <xdr:to>
      <xdr:col>20</xdr:col>
      <xdr:colOff>114300</xdr:colOff>
      <xdr:row>27</xdr:row>
      <xdr:rowOff>165100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60</xdr:col>
      <xdr:colOff>60324</xdr:colOff>
      <xdr:row>11</xdr:row>
      <xdr:rowOff>101600</xdr:rowOff>
    </xdr:from>
    <xdr:to>
      <xdr:col>70</xdr:col>
      <xdr:colOff>177800</xdr:colOff>
      <xdr:row>103</xdr:row>
      <xdr:rowOff>12700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63</xdr:col>
      <xdr:colOff>384174</xdr:colOff>
      <xdr:row>40</xdr:row>
      <xdr:rowOff>69850</xdr:rowOff>
    </xdr:from>
    <xdr:to>
      <xdr:col>72</xdr:col>
      <xdr:colOff>520700</xdr:colOff>
      <xdr:row>133</xdr:row>
      <xdr:rowOff>133350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65</xdr:col>
      <xdr:colOff>149224</xdr:colOff>
      <xdr:row>87</xdr:row>
      <xdr:rowOff>133350</xdr:rowOff>
    </xdr:from>
    <xdr:to>
      <xdr:col>74</xdr:col>
      <xdr:colOff>495300</xdr:colOff>
      <xdr:row>206</xdr:row>
      <xdr:rowOff>101600</xdr:rowOff>
    </xdr:to>
    <xdr:graphicFrame macro="">
      <xdr:nvGraphicFramePr>
        <xdr:cNvPr id="9" name="图表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60</xdr:col>
      <xdr:colOff>549274</xdr:colOff>
      <xdr:row>91</xdr:row>
      <xdr:rowOff>0</xdr:rowOff>
    </xdr:from>
    <xdr:to>
      <xdr:col>71</xdr:col>
      <xdr:colOff>184150</xdr:colOff>
      <xdr:row>253</xdr:row>
      <xdr:rowOff>19050</xdr:rowOff>
    </xdr:to>
    <xdr:graphicFrame macro="">
      <xdr:nvGraphicFramePr>
        <xdr:cNvPr id="10" name="图表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231775</xdr:colOff>
      <xdr:row>1</xdr:row>
      <xdr:rowOff>82550</xdr:rowOff>
    </xdr:from>
    <xdr:to>
      <xdr:col>17</xdr:col>
      <xdr:colOff>536575</xdr:colOff>
      <xdr:row>17</xdr:row>
      <xdr:rowOff>158750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454025</xdr:colOff>
      <xdr:row>11</xdr:row>
      <xdr:rowOff>31750</xdr:rowOff>
    </xdr:from>
    <xdr:to>
      <xdr:col>19</xdr:col>
      <xdr:colOff>149225</xdr:colOff>
      <xdr:row>27</xdr:row>
      <xdr:rowOff>107950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79375</xdr:colOff>
      <xdr:row>16</xdr:row>
      <xdr:rowOff>69850</xdr:rowOff>
    </xdr:from>
    <xdr:to>
      <xdr:col>19</xdr:col>
      <xdr:colOff>384175</xdr:colOff>
      <xdr:row>32</xdr:row>
      <xdr:rowOff>146050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422275</xdr:colOff>
      <xdr:row>30</xdr:row>
      <xdr:rowOff>114300</xdr:rowOff>
    </xdr:from>
    <xdr:to>
      <xdr:col>18</xdr:col>
      <xdr:colOff>117475</xdr:colOff>
      <xdr:row>46</xdr:row>
      <xdr:rowOff>12700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73025</xdr:colOff>
      <xdr:row>1</xdr:row>
      <xdr:rowOff>120650</xdr:rowOff>
    </xdr:from>
    <xdr:to>
      <xdr:col>12</xdr:col>
      <xdr:colOff>190500</xdr:colOff>
      <xdr:row>11</xdr:row>
      <xdr:rowOff>120650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250825</xdr:colOff>
      <xdr:row>1</xdr:row>
      <xdr:rowOff>120650</xdr:rowOff>
    </xdr:from>
    <xdr:to>
      <xdr:col>15</xdr:col>
      <xdr:colOff>527050</xdr:colOff>
      <xdr:row>11</xdr:row>
      <xdr:rowOff>127000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554037</xdr:colOff>
      <xdr:row>1</xdr:row>
      <xdr:rowOff>103187</xdr:rowOff>
    </xdr:from>
    <xdr:to>
      <xdr:col>19</xdr:col>
      <xdr:colOff>265112</xdr:colOff>
      <xdr:row>11</xdr:row>
      <xdr:rowOff>134937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422275</xdr:colOff>
      <xdr:row>1</xdr:row>
      <xdr:rowOff>95250</xdr:rowOff>
    </xdr:from>
    <xdr:to>
      <xdr:col>23</xdr:col>
      <xdr:colOff>0</xdr:colOff>
      <xdr:row>11</xdr:row>
      <xdr:rowOff>150813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79375</xdr:colOff>
      <xdr:row>1</xdr:row>
      <xdr:rowOff>63500</xdr:rowOff>
    </xdr:from>
    <xdr:to>
      <xdr:col>26</xdr:col>
      <xdr:colOff>165100</xdr:colOff>
      <xdr:row>12</xdr:row>
      <xdr:rowOff>50800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219075</xdr:colOff>
      <xdr:row>1</xdr:row>
      <xdr:rowOff>50800</xdr:rowOff>
    </xdr:from>
    <xdr:to>
      <xdr:col>29</xdr:col>
      <xdr:colOff>431800</xdr:colOff>
      <xdr:row>12</xdr:row>
      <xdr:rowOff>44450</xdr:rowOff>
    </xdr:to>
    <xdr:graphicFrame macro="">
      <xdr:nvGraphicFramePr>
        <xdr:cNvPr id="15" name="图表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29</xdr:col>
      <xdr:colOff>498475</xdr:colOff>
      <xdr:row>1</xdr:row>
      <xdr:rowOff>63500</xdr:rowOff>
    </xdr:from>
    <xdr:to>
      <xdr:col>33</xdr:col>
      <xdr:colOff>152400</xdr:colOff>
      <xdr:row>12</xdr:row>
      <xdr:rowOff>38100</xdr:rowOff>
    </xdr:to>
    <xdr:graphicFrame macro="">
      <xdr:nvGraphicFramePr>
        <xdr:cNvPr id="16" name="图表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117475</xdr:colOff>
      <xdr:row>24</xdr:row>
      <xdr:rowOff>120650</xdr:rowOff>
    </xdr:from>
    <xdr:to>
      <xdr:col>13</xdr:col>
      <xdr:colOff>444500</xdr:colOff>
      <xdr:row>35</xdr:row>
      <xdr:rowOff>95250</xdr:rowOff>
    </xdr:to>
    <xdr:graphicFrame macro="">
      <xdr:nvGraphicFramePr>
        <xdr:cNvPr id="17" name="图表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549275</xdr:colOff>
      <xdr:row>24</xdr:row>
      <xdr:rowOff>120650</xdr:rowOff>
    </xdr:from>
    <xdr:to>
      <xdr:col>17</xdr:col>
      <xdr:colOff>228600</xdr:colOff>
      <xdr:row>35</xdr:row>
      <xdr:rowOff>95250</xdr:rowOff>
    </xdr:to>
    <xdr:graphicFrame macro="">
      <xdr:nvGraphicFramePr>
        <xdr:cNvPr id="18" name="图表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285750</xdr:colOff>
      <xdr:row>24</xdr:row>
      <xdr:rowOff>139700</xdr:rowOff>
    </xdr:from>
    <xdr:to>
      <xdr:col>21</xdr:col>
      <xdr:colOff>120650</xdr:colOff>
      <xdr:row>35</xdr:row>
      <xdr:rowOff>82550</xdr:rowOff>
    </xdr:to>
    <xdr:graphicFrame macro="">
      <xdr:nvGraphicFramePr>
        <xdr:cNvPr id="19" name="图表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21</xdr:col>
      <xdr:colOff>238125</xdr:colOff>
      <xdr:row>24</xdr:row>
      <xdr:rowOff>165100</xdr:rowOff>
    </xdr:from>
    <xdr:to>
      <xdr:col>24</xdr:col>
      <xdr:colOff>558800</xdr:colOff>
      <xdr:row>35</xdr:row>
      <xdr:rowOff>120650</xdr:rowOff>
    </xdr:to>
    <xdr:graphicFrame macro="">
      <xdr:nvGraphicFramePr>
        <xdr:cNvPr id="20" name="图表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25</xdr:col>
      <xdr:colOff>111125</xdr:colOff>
      <xdr:row>25</xdr:row>
      <xdr:rowOff>19050</xdr:rowOff>
    </xdr:from>
    <xdr:to>
      <xdr:col>28</xdr:col>
      <xdr:colOff>565150</xdr:colOff>
      <xdr:row>35</xdr:row>
      <xdr:rowOff>171450</xdr:rowOff>
    </xdr:to>
    <xdr:graphicFrame macro="">
      <xdr:nvGraphicFramePr>
        <xdr:cNvPr id="21" name="图表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29</xdr:col>
      <xdr:colOff>104775</xdr:colOff>
      <xdr:row>24</xdr:row>
      <xdr:rowOff>165100</xdr:rowOff>
    </xdr:from>
    <xdr:to>
      <xdr:col>32</xdr:col>
      <xdr:colOff>476250</xdr:colOff>
      <xdr:row>35</xdr:row>
      <xdr:rowOff>146050</xdr:rowOff>
    </xdr:to>
    <xdr:graphicFrame macro="">
      <xdr:nvGraphicFramePr>
        <xdr:cNvPr id="22" name="图表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32</xdr:col>
      <xdr:colOff>542925</xdr:colOff>
      <xdr:row>24</xdr:row>
      <xdr:rowOff>139700</xdr:rowOff>
    </xdr:from>
    <xdr:to>
      <xdr:col>36</xdr:col>
      <xdr:colOff>469900</xdr:colOff>
      <xdr:row>36</xdr:row>
      <xdr:rowOff>0</xdr:rowOff>
    </xdr:to>
    <xdr:graphicFrame macro="">
      <xdr:nvGraphicFramePr>
        <xdr:cNvPr id="23" name="图表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36</xdr:col>
      <xdr:colOff>517525</xdr:colOff>
      <xdr:row>24</xdr:row>
      <xdr:rowOff>114300</xdr:rowOff>
    </xdr:from>
    <xdr:to>
      <xdr:col>40</xdr:col>
      <xdr:colOff>495300</xdr:colOff>
      <xdr:row>36</xdr:row>
      <xdr:rowOff>25400</xdr:rowOff>
    </xdr:to>
    <xdr:graphicFrame macro="">
      <xdr:nvGraphicFramePr>
        <xdr:cNvPr id="25" name="图表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40</xdr:col>
      <xdr:colOff>542925</xdr:colOff>
      <xdr:row>24</xdr:row>
      <xdr:rowOff>165100</xdr:rowOff>
    </xdr:from>
    <xdr:to>
      <xdr:col>44</xdr:col>
      <xdr:colOff>476250</xdr:colOff>
      <xdr:row>36</xdr:row>
      <xdr:rowOff>63500</xdr:rowOff>
    </xdr:to>
    <xdr:graphicFrame macro="">
      <xdr:nvGraphicFramePr>
        <xdr:cNvPr id="26" name="图表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11</xdr:col>
      <xdr:colOff>85725</xdr:colOff>
      <xdr:row>49</xdr:row>
      <xdr:rowOff>152400</xdr:rowOff>
    </xdr:from>
    <xdr:to>
      <xdr:col>14</xdr:col>
      <xdr:colOff>533400</xdr:colOff>
      <xdr:row>61</xdr:row>
      <xdr:rowOff>95250</xdr:rowOff>
    </xdr:to>
    <xdr:graphicFrame macro="">
      <xdr:nvGraphicFramePr>
        <xdr:cNvPr id="27" name="图表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14</xdr:col>
      <xdr:colOff>555625</xdr:colOff>
      <xdr:row>49</xdr:row>
      <xdr:rowOff>165100</xdr:rowOff>
    </xdr:from>
    <xdr:to>
      <xdr:col>18</xdr:col>
      <xdr:colOff>368300</xdr:colOff>
      <xdr:row>61</xdr:row>
      <xdr:rowOff>76200</xdr:rowOff>
    </xdr:to>
    <xdr:graphicFrame macro="">
      <xdr:nvGraphicFramePr>
        <xdr:cNvPr id="28" name="图表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18</xdr:col>
      <xdr:colOff>396875</xdr:colOff>
      <xdr:row>49</xdr:row>
      <xdr:rowOff>158750</xdr:rowOff>
    </xdr:from>
    <xdr:to>
      <xdr:col>22</xdr:col>
      <xdr:colOff>228600</xdr:colOff>
      <xdr:row>61</xdr:row>
      <xdr:rowOff>69850</xdr:rowOff>
    </xdr:to>
    <xdr:graphicFrame macro="">
      <xdr:nvGraphicFramePr>
        <xdr:cNvPr id="29" name="图表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22</xdr:col>
      <xdr:colOff>314325</xdr:colOff>
      <xdr:row>49</xdr:row>
      <xdr:rowOff>171450</xdr:rowOff>
    </xdr:from>
    <xdr:to>
      <xdr:col>26</xdr:col>
      <xdr:colOff>241300</xdr:colOff>
      <xdr:row>61</xdr:row>
      <xdr:rowOff>69850</xdr:rowOff>
    </xdr:to>
    <xdr:graphicFrame macro="">
      <xdr:nvGraphicFramePr>
        <xdr:cNvPr id="30" name="图表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26</xdr:col>
      <xdr:colOff>288925</xdr:colOff>
      <xdr:row>50</xdr:row>
      <xdr:rowOff>6350</xdr:rowOff>
    </xdr:from>
    <xdr:to>
      <xdr:col>30</xdr:col>
      <xdr:colOff>196850</xdr:colOff>
      <xdr:row>61</xdr:row>
      <xdr:rowOff>38100</xdr:rowOff>
    </xdr:to>
    <xdr:graphicFrame macro="">
      <xdr:nvGraphicFramePr>
        <xdr:cNvPr id="31" name="图表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30</xdr:col>
      <xdr:colOff>231775</xdr:colOff>
      <xdr:row>50</xdr:row>
      <xdr:rowOff>19050</xdr:rowOff>
    </xdr:from>
    <xdr:to>
      <xdr:col>34</xdr:col>
      <xdr:colOff>82550</xdr:colOff>
      <xdr:row>61</xdr:row>
      <xdr:rowOff>12700</xdr:rowOff>
    </xdr:to>
    <xdr:graphicFrame macro="">
      <xdr:nvGraphicFramePr>
        <xdr:cNvPr id="32" name="图表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34</xdr:col>
      <xdr:colOff>192264</xdr:colOff>
      <xdr:row>49</xdr:row>
      <xdr:rowOff>173566</xdr:rowOff>
    </xdr:from>
    <xdr:to>
      <xdr:col>38</xdr:col>
      <xdr:colOff>153811</xdr:colOff>
      <xdr:row>61</xdr:row>
      <xdr:rowOff>116417</xdr:rowOff>
    </xdr:to>
    <xdr:graphicFrame macro="">
      <xdr:nvGraphicFramePr>
        <xdr:cNvPr id="33" name="图表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38</xdr:col>
      <xdr:colOff>258938</xdr:colOff>
      <xdr:row>50</xdr:row>
      <xdr:rowOff>0</xdr:rowOff>
    </xdr:from>
    <xdr:to>
      <xdr:col>42</xdr:col>
      <xdr:colOff>163688</xdr:colOff>
      <xdr:row>61</xdr:row>
      <xdr:rowOff>119944</xdr:rowOff>
    </xdr:to>
    <xdr:graphicFrame macro="">
      <xdr:nvGraphicFramePr>
        <xdr:cNvPr id="34" name="图表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42</xdr:col>
      <xdr:colOff>254705</xdr:colOff>
      <xdr:row>49</xdr:row>
      <xdr:rowOff>176389</xdr:rowOff>
    </xdr:from>
    <xdr:to>
      <xdr:col>46</xdr:col>
      <xdr:colOff>159455</xdr:colOff>
      <xdr:row>61</xdr:row>
      <xdr:rowOff>149578</xdr:rowOff>
    </xdr:to>
    <xdr:graphicFrame macro="">
      <xdr:nvGraphicFramePr>
        <xdr:cNvPr id="35" name="图表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46</xdr:col>
      <xdr:colOff>267406</xdr:colOff>
      <xdr:row>50</xdr:row>
      <xdr:rowOff>88901</xdr:rowOff>
    </xdr:from>
    <xdr:to>
      <xdr:col>50</xdr:col>
      <xdr:colOff>306211</xdr:colOff>
      <xdr:row>62</xdr:row>
      <xdr:rowOff>0</xdr:rowOff>
    </xdr:to>
    <xdr:graphicFrame macro="">
      <xdr:nvGraphicFramePr>
        <xdr:cNvPr id="36" name="图表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11</xdr:col>
      <xdr:colOff>271639</xdr:colOff>
      <xdr:row>77</xdr:row>
      <xdr:rowOff>166687</xdr:rowOff>
    </xdr:from>
    <xdr:to>
      <xdr:col>15</xdr:col>
      <xdr:colOff>183444</xdr:colOff>
      <xdr:row>89</xdr:row>
      <xdr:rowOff>21166</xdr:rowOff>
    </xdr:to>
    <xdr:graphicFrame macro="">
      <xdr:nvGraphicFramePr>
        <xdr:cNvPr id="37" name="图表 36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15</xdr:col>
      <xdr:colOff>303388</xdr:colOff>
      <xdr:row>77</xdr:row>
      <xdr:rowOff>159457</xdr:rowOff>
    </xdr:from>
    <xdr:to>
      <xdr:col>19</xdr:col>
      <xdr:colOff>201083</xdr:colOff>
      <xdr:row>89</xdr:row>
      <xdr:rowOff>14112</xdr:rowOff>
    </xdr:to>
    <xdr:graphicFrame macro="">
      <xdr:nvGraphicFramePr>
        <xdr:cNvPr id="38" name="图表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19</xdr:col>
      <xdr:colOff>342195</xdr:colOff>
      <xdr:row>77</xdr:row>
      <xdr:rowOff>162278</xdr:rowOff>
    </xdr:from>
    <xdr:to>
      <xdr:col>23</xdr:col>
      <xdr:colOff>331611</xdr:colOff>
      <xdr:row>89</xdr:row>
      <xdr:rowOff>49389</xdr:rowOff>
    </xdr:to>
    <xdr:graphicFrame macro="">
      <xdr:nvGraphicFramePr>
        <xdr:cNvPr id="39" name="图表 38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74613</xdr:colOff>
      <xdr:row>43</xdr:row>
      <xdr:rowOff>39687</xdr:rowOff>
    </xdr:from>
    <xdr:to>
      <xdr:col>19</xdr:col>
      <xdr:colOff>341312</xdr:colOff>
      <xdr:row>81</xdr:row>
      <xdr:rowOff>46037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184150</xdr:colOff>
      <xdr:row>75</xdr:row>
      <xdr:rowOff>101600</xdr:rowOff>
    </xdr:from>
    <xdr:to>
      <xdr:col>10</xdr:col>
      <xdr:colOff>547688</xdr:colOff>
      <xdr:row>107</xdr:row>
      <xdr:rowOff>176213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134937</xdr:colOff>
      <xdr:row>2</xdr:row>
      <xdr:rowOff>12700</xdr:rowOff>
    </xdr:from>
    <xdr:to>
      <xdr:col>18</xdr:col>
      <xdr:colOff>439738</xdr:colOff>
      <xdr:row>32</xdr:row>
      <xdr:rowOff>104775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549276</xdr:colOff>
      <xdr:row>2</xdr:row>
      <xdr:rowOff>144462</xdr:rowOff>
    </xdr:from>
    <xdr:to>
      <xdr:col>26</xdr:col>
      <xdr:colOff>244476</xdr:colOff>
      <xdr:row>34</xdr:row>
      <xdr:rowOff>125412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OneDrive/OneDrive%20-%20University%20of%20East%20Anglia/Research/Energy-Emission-Socioeconomic%20Inventory/02%20Province%20Level/Provincial%20CO2%20emissions-E%202016%20(sectoral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"/>
      <sheetName val="Sum-sec"/>
      <sheetName val="Beijing2016"/>
      <sheetName val="Tianjin2016"/>
      <sheetName val="Hebei2016"/>
      <sheetName val="Shanxi2016"/>
      <sheetName val="InnerMongolia2016"/>
      <sheetName val="Liaoning2016"/>
      <sheetName val="Jilin2016"/>
      <sheetName val="Heilongjiang2016"/>
      <sheetName val="Shanghai2016"/>
      <sheetName val="Jiangsu2016"/>
      <sheetName val="Zhejiang2016"/>
      <sheetName val="Anhui2016"/>
      <sheetName val="Fujian2016"/>
      <sheetName val="Jiangxi2016"/>
      <sheetName val="Shandong2016"/>
      <sheetName val="Henan2016"/>
      <sheetName val="Hubei2016"/>
      <sheetName val="Hunan2016"/>
      <sheetName val="Guangdong2016"/>
      <sheetName val="Guangxi2016"/>
      <sheetName val="Hainan2016"/>
      <sheetName val="Chongqing2016"/>
      <sheetName val="Sichuan2016"/>
      <sheetName val="Guizhou2016"/>
      <sheetName val="Yunnan2016"/>
      <sheetName val="Shaanxi2016"/>
      <sheetName val="Gansu2016"/>
      <sheetName val="Qinghai2016"/>
      <sheetName val="Ningxia2016"/>
      <sheetName val="Xinjiang2016"/>
      <sheetName val="Provincial CO2 emissions-E 2016"/>
    </sheetNames>
    <definedNames>
      <definedName name="矩形圆角1_Click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0000"/>
  </sheetPr>
  <dimension ref="A1:AG328"/>
  <sheetViews>
    <sheetView zoomScaleNormal="100" workbookViewId="0">
      <pane xSplit="1" ySplit="1" topLeftCell="B2" activePane="bottomRight" state="frozen"/>
      <selection pane="topRight"/>
      <selection pane="bottomLeft"/>
      <selection pane="bottomRight" activeCell="D13" sqref="D13"/>
    </sheetView>
  </sheetViews>
  <sheetFormatPr baseColWidth="10" defaultColWidth="9" defaultRowHeight="12" x14ac:dyDescent="0.2"/>
  <cols>
    <col min="1" max="1" width="14" style="1" bestFit="1" customWidth="1"/>
    <col min="2" max="7" width="12.1640625" style="1" customWidth="1"/>
    <col min="8" max="8" width="9" style="1" customWidth="1"/>
    <col min="9" max="16384" width="9" style="1"/>
  </cols>
  <sheetData>
    <row r="1" spans="1:33" ht="36" x14ac:dyDescent="0.2">
      <c r="A1" s="3"/>
      <c r="B1" s="3" t="s">
        <v>48</v>
      </c>
      <c r="C1" s="3" t="s">
        <v>71</v>
      </c>
      <c r="D1" s="3" t="s">
        <v>72</v>
      </c>
      <c r="E1" s="3" t="s">
        <v>73</v>
      </c>
      <c r="F1" s="3" t="s">
        <v>74</v>
      </c>
      <c r="G1" s="3" t="s">
        <v>48</v>
      </c>
      <c r="H1" s="3" t="s">
        <v>49</v>
      </c>
      <c r="I1" s="3" t="s">
        <v>50</v>
      </c>
      <c r="J1" s="3" t="s">
        <v>51</v>
      </c>
      <c r="K1" s="3" t="s">
        <v>52</v>
      </c>
      <c r="L1" s="3" t="s">
        <v>53</v>
      </c>
      <c r="M1" s="3" t="s">
        <v>54</v>
      </c>
      <c r="N1" s="3" t="s">
        <v>55</v>
      </c>
      <c r="O1" s="3" t="s">
        <v>56</v>
      </c>
      <c r="P1" s="3" t="s">
        <v>272</v>
      </c>
      <c r="Q1" s="3" t="s">
        <v>58</v>
      </c>
      <c r="R1" s="3" t="s">
        <v>59</v>
      </c>
      <c r="S1" s="3" t="s">
        <v>60</v>
      </c>
      <c r="T1" s="3" t="s">
        <v>61</v>
      </c>
      <c r="U1" s="3" t="s">
        <v>62</v>
      </c>
      <c r="V1" s="3" t="s">
        <v>63</v>
      </c>
      <c r="W1" s="3" t="s">
        <v>64</v>
      </c>
      <c r="X1" s="3" t="s">
        <v>65</v>
      </c>
      <c r="Y1" s="3" t="s">
        <v>66</v>
      </c>
      <c r="Z1" s="3" t="s">
        <v>67</v>
      </c>
      <c r="AA1" s="3" t="s">
        <v>68</v>
      </c>
      <c r="AB1" s="3" t="s">
        <v>271</v>
      </c>
      <c r="AC1" s="4" t="s">
        <v>70</v>
      </c>
      <c r="AD1" s="4" t="s">
        <v>71</v>
      </c>
      <c r="AE1" s="4" t="s">
        <v>72</v>
      </c>
      <c r="AF1" s="4" t="s">
        <v>73</v>
      </c>
      <c r="AG1" s="4" t="s">
        <v>74</v>
      </c>
    </row>
    <row r="2" spans="1:33" x14ac:dyDescent="0.2">
      <c r="A2" s="3" t="s">
        <v>233</v>
      </c>
      <c r="B2" s="5">
        <f t="shared" ref="B2:V12" ca="1" si="0">HLOOKUP(B$1,INDIRECT($A2&amp;"!A:ZZ"),4,0)</f>
        <v>42.402563209563638</v>
      </c>
      <c r="C2" s="5">
        <v>40.604322610103971</v>
      </c>
      <c r="D2" s="5">
        <v>0.49895931816495764</v>
      </c>
      <c r="E2" s="5">
        <v>0.44782328129470356</v>
      </c>
      <c r="F2" s="5">
        <v>0.85145800000000016</v>
      </c>
      <c r="G2" s="5">
        <v>42.402563209563638</v>
      </c>
      <c r="H2" s="5">
        <f ca="1">HLOOKUP(H$1,INDIRECT($A2&amp;"!A:ZZ"),4,0)</f>
        <v>16.472108573880959</v>
      </c>
      <c r="I2" s="5">
        <f t="shared" ca="1" si="0"/>
        <v>6.6822578354746218</v>
      </c>
      <c r="J2" s="5">
        <f t="shared" ca="1" si="0"/>
        <v>4.9454843745556455E-2</v>
      </c>
      <c r="K2" s="5">
        <f t="shared" ca="1" si="0"/>
        <v>3.1873705855221444E-2</v>
      </c>
      <c r="L2" s="5">
        <f t="shared" ca="1" si="0"/>
        <v>11.785054308209331</v>
      </c>
      <c r="M2" s="5">
        <f t="shared" ca="1" si="0"/>
        <v>1.0159691741949812</v>
      </c>
      <c r="N2" s="5">
        <f t="shared" ca="1" si="0"/>
        <v>4.5056527840626499</v>
      </c>
      <c r="O2" s="5">
        <f t="shared" ca="1" si="0"/>
        <v>6.195138468065714E-2</v>
      </c>
      <c r="P2" s="5">
        <f t="shared" ca="1" si="0"/>
        <v>1.9760972406000039E-3</v>
      </c>
      <c r="Q2" s="5">
        <f t="shared" ca="1" si="0"/>
        <v>0.15745884072823146</v>
      </c>
      <c r="R2" s="5">
        <f t="shared" ca="1" si="0"/>
        <v>1.6251945523574632E-2</v>
      </c>
      <c r="S2" s="5">
        <f t="shared" ca="1" si="0"/>
        <v>0.27552095085372169</v>
      </c>
      <c r="T2" s="5">
        <f t="shared" ca="1" si="0"/>
        <v>1.1198870551542785E-2</v>
      </c>
      <c r="U2" s="5">
        <f t="shared" ca="1" si="0"/>
        <v>3.6552613267287079E-2</v>
      </c>
      <c r="V2" s="5">
        <f t="shared" ca="1" si="0"/>
        <v>0</v>
      </c>
      <c r="W2" s="5">
        <f t="shared" ref="W2:AB12" ca="1" si="1">HLOOKUP(W$1,INDIRECT($A2&amp;"!A:ZZ"),4,0)</f>
        <v>0</v>
      </c>
      <c r="X2" s="5">
        <f t="shared" ca="1" si="1"/>
        <v>0.44782328129470356</v>
      </c>
      <c r="Y2" s="5">
        <f t="shared" ca="1" si="1"/>
        <v>0</v>
      </c>
      <c r="Z2" s="5">
        <f t="shared" ca="1" si="1"/>
        <v>0</v>
      </c>
      <c r="AA2" s="5">
        <f t="shared" ca="1" si="1"/>
        <v>0</v>
      </c>
      <c r="AB2" s="5">
        <f t="shared" ca="1" si="1"/>
        <v>0.85145800000000016</v>
      </c>
      <c r="AC2" s="5">
        <f t="shared" ref="AC2:AC12" ca="1" si="2">B2</f>
        <v>42.402563209563638</v>
      </c>
      <c r="AD2" s="5">
        <f t="shared" ref="AD2:AD12" ca="1" si="3">SUM(H2:O2)</f>
        <v>40.604322610103971</v>
      </c>
      <c r="AE2" s="5">
        <f t="shared" ref="AE2:AE12" ca="1" si="4">SUM(P2:W2)</f>
        <v>0.49895931816495764</v>
      </c>
      <c r="AF2" s="5">
        <f t="shared" ref="AF2:AF12" ca="1" si="5">X2</f>
        <v>0.44782328129470356</v>
      </c>
      <c r="AG2" s="5">
        <f t="shared" ref="AG2:AG12" ca="1" si="6">AB2</f>
        <v>0.85145800000000016</v>
      </c>
    </row>
    <row r="3" spans="1:33" x14ac:dyDescent="0.2">
      <c r="A3" s="3" t="s">
        <v>234</v>
      </c>
      <c r="B3" s="5">
        <f t="shared" ca="1" si="0"/>
        <v>44.762170363829952</v>
      </c>
      <c r="C3" s="5">
        <v>42.900754792816592</v>
      </c>
      <c r="D3" s="5">
        <v>0.48258311358988915</v>
      </c>
      <c r="E3" s="5">
        <v>0.60293045742349216</v>
      </c>
      <c r="F3" s="5">
        <v>0.77590200000000009</v>
      </c>
      <c r="G3" s="5">
        <v>44.762170363829952</v>
      </c>
      <c r="H3" s="5">
        <f t="shared" ca="1" si="0"/>
        <v>16.305802984558959</v>
      </c>
      <c r="I3" s="5">
        <f t="shared" ca="1" si="0"/>
        <v>7.0038411808708982</v>
      </c>
      <c r="J3" s="5">
        <f t="shared" ca="1" si="0"/>
        <v>8.4935451259222916E-2</v>
      </c>
      <c r="K3" s="5">
        <f t="shared" ca="1" si="0"/>
        <v>2.8664356133937339E-2</v>
      </c>
      <c r="L3" s="5">
        <f t="shared" ca="1" si="0"/>
        <v>13.808501981670108</v>
      </c>
      <c r="M3" s="5">
        <f t="shared" ca="1" si="0"/>
        <v>0.96973359308875218</v>
      </c>
      <c r="N3" s="5">
        <f t="shared" ca="1" si="0"/>
        <v>4.6992752452347109</v>
      </c>
      <c r="O3" s="5">
        <f t="shared" ca="1" si="0"/>
        <v>0</v>
      </c>
      <c r="P3" s="5">
        <f t="shared" ca="1" si="0"/>
        <v>2.4097330352890896E-3</v>
      </c>
      <c r="Q3" s="5">
        <f t="shared" ca="1" si="0"/>
        <v>0.13434294467627311</v>
      </c>
      <c r="R3" s="5">
        <f t="shared" ca="1" si="0"/>
        <v>1.4746600654615605E-2</v>
      </c>
      <c r="S3" s="5">
        <f t="shared" ca="1" si="0"/>
        <v>0.27485018836265873</v>
      </c>
      <c r="T3" s="5">
        <f t="shared" ca="1" si="0"/>
        <v>1.6855271256290627E-3</v>
      </c>
      <c r="U3" s="5">
        <f t="shared" ca="1" si="0"/>
        <v>5.454811973542352E-2</v>
      </c>
      <c r="V3" s="5">
        <f t="shared" ca="1" si="0"/>
        <v>0</v>
      </c>
      <c r="W3" s="5">
        <f t="shared" ca="1" si="1"/>
        <v>0</v>
      </c>
      <c r="X3" s="5">
        <f t="shared" ca="1" si="1"/>
        <v>0.60293045742349216</v>
      </c>
      <c r="Y3" s="5">
        <f t="shared" ca="1" si="1"/>
        <v>0</v>
      </c>
      <c r="Z3" s="5">
        <f t="shared" ca="1" si="1"/>
        <v>0</v>
      </c>
      <c r="AA3" s="5">
        <f t="shared" ca="1" si="1"/>
        <v>0</v>
      </c>
      <c r="AB3" s="5">
        <f t="shared" ca="1" si="1"/>
        <v>0.77590200000000009</v>
      </c>
      <c r="AC3" s="5">
        <f t="shared" ca="1" si="2"/>
        <v>44.762170363829952</v>
      </c>
      <c r="AD3" s="5">
        <f t="shared" ca="1" si="3"/>
        <v>42.900754792816592</v>
      </c>
      <c r="AE3" s="5">
        <f t="shared" ca="1" si="4"/>
        <v>0.48258311358988915</v>
      </c>
      <c r="AF3" s="5">
        <f t="shared" ca="1" si="5"/>
        <v>0.60293045742349216</v>
      </c>
      <c r="AG3" s="5">
        <f t="shared" ca="1" si="6"/>
        <v>0.77590200000000009</v>
      </c>
    </row>
    <row r="4" spans="1:33" x14ac:dyDescent="0.2">
      <c r="A4" s="3" t="s">
        <v>235</v>
      </c>
      <c r="B4" s="5">
        <f t="shared" ca="1" si="0"/>
        <v>50.662880829559981</v>
      </c>
      <c r="C4" s="5">
        <v>48.817332504932793</v>
      </c>
      <c r="D4" s="5">
        <v>0.6776183035189417</v>
      </c>
      <c r="E4" s="5">
        <v>0.65647402110824471</v>
      </c>
      <c r="F4" s="5">
        <v>0.51145600000000002</v>
      </c>
      <c r="G4" s="5">
        <v>50.662880829559981</v>
      </c>
      <c r="H4" s="5">
        <f t="shared" ca="1" si="0"/>
        <v>17.706817857680381</v>
      </c>
      <c r="I4" s="5">
        <f t="shared" ca="1" si="0"/>
        <v>8.2657261512304565</v>
      </c>
      <c r="J4" s="5">
        <f t="shared" ca="1" si="0"/>
        <v>7.163554142005181E-2</v>
      </c>
      <c r="K4" s="5">
        <f t="shared" ca="1" si="0"/>
        <v>3.6313379797459008E-2</v>
      </c>
      <c r="L4" s="5">
        <f t="shared" ca="1" si="0"/>
        <v>16.03382033560877</v>
      </c>
      <c r="M4" s="5">
        <f t="shared" ca="1" si="0"/>
        <v>1.0847260001206804</v>
      </c>
      <c r="N4" s="5">
        <f t="shared" ca="1" si="0"/>
        <v>5.6182932390749931</v>
      </c>
      <c r="O4" s="5">
        <f t="shared" ca="1" si="0"/>
        <v>0</v>
      </c>
      <c r="P4" s="5">
        <f t="shared" ca="1" si="0"/>
        <v>0</v>
      </c>
      <c r="Q4" s="5">
        <f t="shared" ca="1" si="0"/>
        <v>0.23241536155547798</v>
      </c>
      <c r="R4" s="5">
        <f t="shared" ca="1" si="0"/>
        <v>1.4556105005635551E-2</v>
      </c>
      <c r="S4" s="5">
        <f t="shared" ca="1" si="0"/>
        <v>0.36930181864027561</v>
      </c>
      <c r="T4" s="5">
        <f t="shared" ca="1" si="0"/>
        <v>1.5431596693679965E-3</v>
      </c>
      <c r="U4" s="5">
        <f t="shared" ca="1" si="0"/>
        <v>5.980185864818454E-2</v>
      </c>
      <c r="V4" s="5">
        <f t="shared" ca="1" si="0"/>
        <v>0</v>
      </c>
      <c r="W4" s="5">
        <f t="shared" ca="1" si="1"/>
        <v>0</v>
      </c>
      <c r="X4" s="5">
        <f t="shared" ca="1" si="1"/>
        <v>0.65647402110824471</v>
      </c>
      <c r="Y4" s="5">
        <f t="shared" ca="1" si="1"/>
        <v>0</v>
      </c>
      <c r="Z4" s="5">
        <f t="shared" ca="1" si="1"/>
        <v>0</v>
      </c>
      <c r="AA4" s="5">
        <f t="shared" ca="1" si="1"/>
        <v>0</v>
      </c>
      <c r="AB4" s="5">
        <f t="shared" ca="1" si="1"/>
        <v>0.51145600000000002</v>
      </c>
      <c r="AC4" s="5">
        <f t="shared" ca="1" si="2"/>
        <v>50.662880829559981</v>
      </c>
      <c r="AD4" s="5">
        <f t="shared" ca="1" si="3"/>
        <v>48.817332504932793</v>
      </c>
      <c r="AE4" s="5">
        <f t="shared" ca="1" si="4"/>
        <v>0.6776183035189417</v>
      </c>
      <c r="AF4" s="5">
        <f t="shared" ca="1" si="5"/>
        <v>0.65647402110824471</v>
      </c>
      <c r="AG4" s="5">
        <f t="shared" ca="1" si="6"/>
        <v>0.51145600000000002</v>
      </c>
    </row>
    <row r="5" spans="1:33" x14ac:dyDescent="0.2">
      <c r="A5" s="3" t="s">
        <v>236</v>
      </c>
      <c r="B5" s="5">
        <f t="shared" ca="1" si="0"/>
        <v>86.88499059708623</v>
      </c>
      <c r="C5" s="5">
        <v>83.47101146712383</v>
      </c>
      <c r="D5" s="5">
        <v>0.81525849739530254</v>
      </c>
      <c r="E5" s="5">
        <v>0.6304868325670987</v>
      </c>
      <c r="F5" s="5">
        <v>1.9682338000000001</v>
      </c>
      <c r="G5" s="5">
        <v>86.88499059708623</v>
      </c>
      <c r="H5" s="5">
        <f t="shared" ca="1" si="0"/>
        <v>36.640175282682797</v>
      </c>
      <c r="I5" s="5">
        <f t="shared" ca="1" si="0"/>
        <v>11.120228553784589</v>
      </c>
      <c r="J5" s="5">
        <f t="shared" ca="1" si="0"/>
        <v>0.10643811669827166</v>
      </c>
      <c r="K5" s="5">
        <f t="shared" ca="1" si="0"/>
        <v>1.4114400834275072E-2</v>
      </c>
      <c r="L5" s="5">
        <f t="shared" ca="1" si="0"/>
        <v>24.066544953415235</v>
      </c>
      <c r="M5" s="5">
        <f t="shared" ca="1" si="0"/>
        <v>1.5982805842377124</v>
      </c>
      <c r="N5" s="5">
        <f t="shared" ca="1" si="0"/>
        <v>9.9252295754709561</v>
      </c>
      <c r="O5" s="5">
        <f t="shared" ca="1" si="0"/>
        <v>0</v>
      </c>
      <c r="P5" s="5">
        <f t="shared" ca="1" si="0"/>
        <v>0</v>
      </c>
      <c r="Q5" s="5">
        <f t="shared" ca="1" si="0"/>
        <v>0.21499208984031556</v>
      </c>
      <c r="R5" s="5">
        <f t="shared" ca="1" si="0"/>
        <v>1.7487915557537998E-2</v>
      </c>
      <c r="S5" s="5">
        <f t="shared" ca="1" si="0"/>
        <v>0.54586841778377215</v>
      </c>
      <c r="T5" s="5">
        <f t="shared" ca="1" si="0"/>
        <v>7.2911020296192422E-4</v>
      </c>
      <c r="U5" s="5">
        <f t="shared" ca="1" si="0"/>
        <v>3.6180964010714793E-2</v>
      </c>
      <c r="V5" s="5">
        <f t="shared" ca="1" si="0"/>
        <v>0</v>
      </c>
      <c r="W5" s="5">
        <f t="shared" ca="1" si="1"/>
        <v>0</v>
      </c>
      <c r="X5" s="5">
        <f t="shared" ca="1" si="1"/>
        <v>0.6304868325670987</v>
      </c>
      <c r="Y5" s="5">
        <f t="shared" ca="1" si="1"/>
        <v>0</v>
      </c>
      <c r="Z5" s="5">
        <f t="shared" ca="1" si="1"/>
        <v>0</v>
      </c>
      <c r="AA5" s="5">
        <f t="shared" ca="1" si="1"/>
        <v>0</v>
      </c>
      <c r="AB5" s="5">
        <f t="shared" ca="1" si="1"/>
        <v>1.9682338000000001</v>
      </c>
      <c r="AC5" s="5">
        <f t="shared" ca="1" si="2"/>
        <v>86.88499059708623</v>
      </c>
      <c r="AD5" s="5">
        <f t="shared" ca="1" si="3"/>
        <v>83.47101146712383</v>
      </c>
      <c r="AE5" s="5">
        <f t="shared" ca="1" si="4"/>
        <v>0.81525849739530254</v>
      </c>
      <c r="AF5" s="5">
        <f t="shared" ca="1" si="5"/>
        <v>0.6304868325670987</v>
      </c>
      <c r="AG5" s="5">
        <f t="shared" ca="1" si="6"/>
        <v>1.9682338000000001</v>
      </c>
    </row>
    <row r="6" spans="1:33" x14ac:dyDescent="0.2">
      <c r="A6" s="3" t="s">
        <v>237</v>
      </c>
      <c r="B6" s="5">
        <f t="shared" ca="1" si="0"/>
        <v>87.398818803436512</v>
      </c>
      <c r="C6" s="5">
        <v>82.915129991739605</v>
      </c>
      <c r="D6" s="5">
        <v>1.1068526341824443</v>
      </c>
      <c r="E6" s="5">
        <v>0.53292490171443452</v>
      </c>
      <c r="F6" s="5">
        <v>2.8439112758000005</v>
      </c>
      <c r="G6" s="5">
        <v>87.398818803436512</v>
      </c>
      <c r="H6" s="5">
        <f t="shared" ca="1" si="0"/>
        <v>36.645452611170356</v>
      </c>
      <c r="I6" s="5">
        <f t="shared" ca="1" si="0"/>
        <v>11.030491459702986</v>
      </c>
      <c r="J6" s="5">
        <f t="shared" ca="1" si="0"/>
        <v>0.12302209775795106</v>
      </c>
      <c r="K6" s="5">
        <f t="shared" ca="1" si="0"/>
        <v>1.41325431969716E-2</v>
      </c>
      <c r="L6" s="5">
        <f t="shared" ca="1" si="0"/>
        <v>23.801992417870153</v>
      </c>
      <c r="M6" s="5">
        <f t="shared" ca="1" si="0"/>
        <v>1.7570497718813631</v>
      </c>
      <c r="N6" s="5">
        <f t="shared" ca="1" si="0"/>
        <v>9.5429890901598178</v>
      </c>
      <c r="O6" s="5">
        <f t="shared" ca="1" si="0"/>
        <v>0</v>
      </c>
      <c r="P6" s="5">
        <f t="shared" ca="1" si="0"/>
        <v>0</v>
      </c>
      <c r="Q6" s="5">
        <f t="shared" ca="1" si="0"/>
        <v>0.2422363936465709</v>
      </c>
      <c r="R6" s="5">
        <f t="shared" ca="1" si="0"/>
        <v>2.3392943437374494E-2</v>
      </c>
      <c r="S6" s="5">
        <f t="shared" ca="1" si="0"/>
        <v>0.80291070780872209</v>
      </c>
      <c r="T6" s="5">
        <f t="shared" ca="1" si="0"/>
        <v>3.7124739675804269E-6</v>
      </c>
      <c r="U6" s="5">
        <f t="shared" ca="1" si="0"/>
        <v>3.8308876815809328E-2</v>
      </c>
      <c r="V6" s="5">
        <f t="shared" ca="1" si="0"/>
        <v>0</v>
      </c>
      <c r="W6" s="5">
        <f t="shared" ca="1" si="1"/>
        <v>0</v>
      </c>
      <c r="X6" s="5">
        <f t="shared" ca="1" si="1"/>
        <v>0.53292490171443452</v>
      </c>
      <c r="Y6" s="5">
        <f t="shared" ca="1" si="1"/>
        <v>0</v>
      </c>
      <c r="Z6" s="5">
        <f t="shared" ca="1" si="1"/>
        <v>0</v>
      </c>
      <c r="AA6" s="5">
        <f t="shared" ca="1" si="1"/>
        <v>0</v>
      </c>
      <c r="AB6" s="5">
        <f t="shared" ca="1" si="1"/>
        <v>2.8439112758000005</v>
      </c>
      <c r="AC6" s="5">
        <f t="shared" ca="1" si="2"/>
        <v>87.398818803436512</v>
      </c>
      <c r="AD6" s="5">
        <f t="shared" ca="1" si="3"/>
        <v>82.915129991739605</v>
      </c>
      <c r="AE6" s="5">
        <f t="shared" ca="1" si="4"/>
        <v>1.1068526341824443</v>
      </c>
      <c r="AF6" s="5">
        <f t="shared" ca="1" si="5"/>
        <v>0.53292490171443452</v>
      </c>
      <c r="AG6" s="5">
        <f t="shared" ca="1" si="6"/>
        <v>2.8439112758000005</v>
      </c>
    </row>
    <row r="7" spans="1:33" x14ac:dyDescent="0.2">
      <c r="A7" s="3" t="s">
        <v>238</v>
      </c>
      <c r="B7" s="5">
        <f t="shared" ca="1" si="0"/>
        <v>94.574336129265333</v>
      </c>
      <c r="C7" s="5">
        <v>89.385969102166399</v>
      </c>
      <c r="D7" s="5">
        <v>1.1090539188202102</v>
      </c>
      <c r="E7" s="5">
        <v>0.29105150827871196</v>
      </c>
      <c r="F7" s="5">
        <v>3.7882616000000002</v>
      </c>
      <c r="G7" s="5">
        <v>94.574336129265333</v>
      </c>
      <c r="H7" s="5">
        <f t="shared" ca="1" si="0"/>
        <v>39.555826133608925</v>
      </c>
      <c r="I7" s="5">
        <f t="shared" ca="1" si="0"/>
        <v>12.45732826430792</v>
      </c>
      <c r="J7" s="5">
        <f t="shared" ca="1" si="0"/>
        <v>0.11802067927590235</v>
      </c>
      <c r="K7" s="5">
        <f t="shared" ca="1" si="0"/>
        <v>9.5743137719132218E-3</v>
      </c>
      <c r="L7" s="5">
        <f t="shared" ca="1" si="0"/>
        <v>23.827648571167124</v>
      </c>
      <c r="M7" s="5">
        <f t="shared" ca="1" si="0"/>
        <v>1.7468723392521173</v>
      </c>
      <c r="N7" s="5">
        <f t="shared" ca="1" si="0"/>
        <v>11.582087893811982</v>
      </c>
      <c r="O7" s="5">
        <f t="shared" ca="1" si="0"/>
        <v>8.8610906970520625E-2</v>
      </c>
      <c r="P7" s="5">
        <f t="shared" ca="1" si="0"/>
        <v>0</v>
      </c>
      <c r="Q7" s="5">
        <f t="shared" ca="1" si="0"/>
        <v>0.24249348756443262</v>
      </c>
      <c r="R7" s="5">
        <f t="shared" ca="1" si="0"/>
        <v>3.6451937851864936E-2</v>
      </c>
      <c r="S7" s="5">
        <f t="shared" ca="1" si="0"/>
        <v>0.79272591713421903</v>
      </c>
      <c r="T7" s="5">
        <f t="shared" ca="1" si="0"/>
        <v>1.3835253048286645E-3</v>
      </c>
      <c r="U7" s="5">
        <f t="shared" ca="1" si="0"/>
        <v>3.5999050964864845E-2</v>
      </c>
      <c r="V7" s="5">
        <f t="shared" ca="1" si="0"/>
        <v>0</v>
      </c>
      <c r="W7" s="5">
        <f t="shared" ca="1" si="1"/>
        <v>0</v>
      </c>
      <c r="X7" s="5">
        <f t="shared" ca="1" si="1"/>
        <v>0.29105150827871196</v>
      </c>
      <c r="Y7" s="5">
        <f t="shared" ca="1" si="1"/>
        <v>0</v>
      </c>
      <c r="Z7" s="5">
        <f t="shared" ca="1" si="1"/>
        <v>0</v>
      </c>
      <c r="AA7" s="5">
        <f t="shared" ca="1" si="1"/>
        <v>0</v>
      </c>
      <c r="AB7" s="5">
        <f t="shared" ca="1" si="1"/>
        <v>3.7882616000000002</v>
      </c>
      <c r="AC7" s="5">
        <f t="shared" ca="1" si="2"/>
        <v>94.574336129265333</v>
      </c>
      <c r="AD7" s="5">
        <f t="shared" ca="1" si="3"/>
        <v>89.385969102166399</v>
      </c>
      <c r="AE7" s="5">
        <f t="shared" ca="1" si="4"/>
        <v>1.1090539188202102</v>
      </c>
      <c r="AF7" s="5">
        <f t="shared" ca="1" si="5"/>
        <v>0.29105150827871196</v>
      </c>
      <c r="AG7" s="5">
        <f t="shared" ca="1" si="6"/>
        <v>3.7882616000000002</v>
      </c>
    </row>
    <row r="8" spans="1:33" x14ac:dyDescent="0.2">
      <c r="A8" s="3" t="s">
        <v>239</v>
      </c>
      <c r="B8" s="5">
        <f t="shared" ca="1" si="0"/>
        <v>84.009543011517351</v>
      </c>
      <c r="C8" s="5">
        <v>81.850496264668877</v>
      </c>
      <c r="D8" s="5">
        <v>1.5837574844159699</v>
      </c>
      <c r="E8" s="5">
        <v>0.46362359703252831</v>
      </c>
      <c r="F8" s="5">
        <v>0.11166566540000002</v>
      </c>
      <c r="G8" s="5">
        <v>84.009543011517351</v>
      </c>
      <c r="H8" s="5">
        <f t="shared" ca="1" si="0"/>
        <v>22.890839077698683</v>
      </c>
      <c r="I8" s="5">
        <f t="shared" ca="1" si="0"/>
        <v>26.831606480098799</v>
      </c>
      <c r="J8" s="5">
        <f t="shared" ca="1" si="0"/>
        <v>5.2425375768737688E-2</v>
      </c>
      <c r="K8" s="5">
        <f t="shared" ca="1" si="0"/>
        <v>0.16153452721831452</v>
      </c>
      <c r="L8" s="5">
        <f t="shared" ca="1" si="0"/>
        <v>21.35266701454956</v>
      </c>
      <c r="M8" s="5">
        <f t="shared" ca="1" si="0"/>
        <v>1.5561080355056576</v>
      </c>
      <c r="N8" s="5">
        <f t="shared" ca="1" si="0"/>
        <v>8.8835250460372368</v>
      </c>
      <c r="O8" s="5">
        <f t="shared" ca="1" si="0"/>
        <v>0.12179070779188501</v>
      </c>
      <c r="P8" s="5">
        <f t="shared" ca="1" si="0"/>
        <v>0</v>
      </c>
      <c r="Q8" s="5">
        <f t="shared" ca="1" si="0"/>
        <v>0.44813052993750657</v>
      </c>
      <c r="R8" s="5">
        <f t="shared" ca="1" si="0"/>
        <v>6.204507458422194E-2</v>
      </c>
      <c r="S8" s="5">
        <f t="shared" ca="1" si="0"/>
        <v>0.97381211522495537</v>
      </c>
      <c r="T8" s="5">
        <f t="shared" ca="1" si="0"/>
        <v>0</v>
      </c>
      <c r="U8" s="5">
        <f t="shared" ca="1" si="0"/>
        <v>9.9769764669285957E-2</v>
      </c>
      <c r="V8" s="5">
        <f t="shared" ca="1" si="0"/>
        <v>0</v>
      </c>
      <c r="W8" s="5">
        <f t="shared" ca="1" si="1"/>
        <v>0</v>
      </c>
      <c r="X8" s="5">
        <f t="shared" ca="1" si="1"/>
        <v>0.46362359703252831</v>
      </c>
      <c r="Y8" s="5">
        <f t="shared" ca="1" si="1"/>
        <v>0</v>
      </c>
      <c r="Z8" s="5">
        <f t="shared" ca="1" si="1"/>
        <v>0</v>
      </c>
      <c r="AA8" s="5">
        <f t="shared" ca="1" si="1"/>
        <v>0</v>
      </c>
      <c r="AB8" s="5">
        <f t="shared" ca="1" si="1"/>
        <v>0.11166566540000002</v>
      </c>
      <c r="AC8" s="5">
        <f t="shared" ca="1" si="2"/>
        <v>84.009543011517351</v>
      </c>
      <c r="AD8" s="5">
        <f t="shared" ca="1" si="3"/>
        <v>81.850496264668877</v>
      </c>
      <c r="AE8" s="5">
        <f t="shared" ca="1" si="4"/>
        <v>1.5837574844159699</v>
      </c>
      <c r="AF8" s="5">
        <f t="shared" ca="1" si="5"/>
        <v>0.46362359703252831</v>
      </c>
      <c r="AG8" s="5">
        <f t="shared" ca="1" si="6"/>
        <v>0.11166566540000002</v>
      </c>
    </row>
    <row r="9" spans="1:33" x14ac:dyDescent="0.2">
      <c r="A9" s="3" t="s">
        <v>240</v>
      </c>
      <c r="B9" s="5">
        <f t="shared" ca="1" si="0"/>
        <v>82.944654114760283</v>
      </c>
      <c r="C9" s="5">
        <v>76.317947776980276</v>
      </c>
      <c r="D9" s="5">
        <v>1.7904944086955639</v>
      </c>
      <c r="E9" s="5">
        <v>0.53823792908443491</v>
      </c>
      <c r="F9" s="5">
        <v>4.297974</v>
      </c>
      <c r="G9" s="5">
        <v>82.944654114760283</v>
      </c>
      <c r="H9" s="5">
        <f t="shared" ca="1" si="0"/>
        <v>19.161554423699585</v>
      </c>
      <c r="I9" s="5">
        <f t="shared" ca="1" si="0"/>
        <v>28.879905301279329</v>
      </c>
      <c r="J9" s="5">
        <f t="shared" ca="1" si="0"/>
        <v>7.1409848459715514E-2</v>
      </c>
      <c r="K9" s="5">
        <f t="shared" ca="1" si="0"/>
        <v>0.16162662766446212</v>
      </c>
      <c r="L9" s="5">
        <f t="shared" ca="1" si="0"/>
        <v>19.60259995442782</v>
      </c>
      <c r="M9" s="5">
        <f t="shared" ca="1" si="0"/>
        <v>1.1841950401121686</v>
      </c>
      <c r="N9" s="5">
        <f t="shared" ca="1" si="0"/>
        <v>7.2194022863282905</v>
      </c>
      <c r="O9" s="5">
        <f t="shared" ca="1" si="0"/>
        <v>3.7254295008903218E-2</v>
      </c>
      <c r="P9" s="5">
        <f t="shared" ca="1" si="0"/>
        <v>0</v>
      </c>
      <c r="Q9" s="5">
        <f t="shared" ca="1" si="0"/>
        <v>0.51424428662986732</v>
      </c>
      <c r="R9" s="5">
        <f t="shared" ca="1" si="0"/>
        <v>6.2050631221354437E-2</v>
      </c>
      <c r="S9" s="5">
        <f t="shared" ca="1" si="0"/>
        <v>1.0352892942711207</v>
      </c>
      <c r="T9" s="5">
        <f t="shared" ca="1" si="0"/>
        <v>0</v>
      </c>
      <c r="U9" s="5">
        <f t="shared" ca="1" si="0"/>
        <v>0.1785225630588165</v>
      </c>
      <c r="V9" s="5">
        <f t="shared" ca="1" si="0"/>
        <v>3.8763351440490606E-4</v>
      </c>
      <c r="W9" s="5">
        <f t="shared" ca="1" si="1"/>
        <v>0</v>
      </c>
      <c r="X9" s="5">
        <f t="shared" ca="1" si="1"/>
        <v>0.53823792908443491</v>
      </c>
      <c r="Y9" s="5">
        <f t="shared" ca="1" si="1"/>
        <v>0</v>
      </c>
      <c r="Z9" s="5">
        <f t="shared" ca="1" si="1"/>
        <v>0</v>
      </c>
      <c r="AA9" s="5">
        <f t="shared" ca="1" si="1"/>
        <v>0</v>
      </c>
      <c r="AB9" s="5">
        <f t="shared" ca="1" si="1"/>
        <v>4.297974</v>
      </c>
      <c r="AC9" s="5">
        <f t="shared" ca="1" si="2"/>
        <v>82.944654114760283</v>
      </c>
      <c r="AD9" s="5">
        <f t="shared" ca="1" si="3"/>
        <v>76.317947776980276</v>
      </c>
      <c r="AE9" s="5">
        <f t="shared" ca="1" si="4"/>
        <v>1.7904944086955639</v>
      </c>
      <c r="AF9" s="5">
        <f t="shared" ca="1" si="5"/>
        <v>0.53823792908443491</v>
      </c>
      <c r="AG9" s="5">
        <f t="shared" ca="1" si="6"/>
        <v>4.297974</v>
      </c>
    </row>
    <row r="10" spans="1:33" x14ac:dyDescent="0.2">
      <c r="A10" s="3" t="s">
        <v>241</v>
      </c>
      <c r="B10" s="5">
        <f t="shared" ca="1" si="0"/>
        <v>99.531470332725149</v>
      </c>
      <c r="C10" s="5">
        <v>92.938028534357315</v>
      </c>
      <c r="D10" s="5">
        <v>2.0963836805945095</v>
      </c>
      <c r="E10" s="5">
        <v>0.39088011777333842</v>
      </c>
      <c r="F10" s="5">
        <v>4.1061780000000008</v>
      </c>
      <c r="G10" s="5">
        <v>99.531470332725149</v>
      </c>
      <c r="H10" s="5">
        <f t="shared" ca="1" si="0"/>
        <v>21.09842249743269</v>
      </c>
      <c r="I10" s="5">
        <f t="shared" ca="1" si="0"/>
        <v>37.920958020161834</v>
      </c>
      <c r="J10" s="5">
        <f t="shared" ca="1" si="0"/>
        <v>1.1828306674767784E-2</v>
      </c>
      <c r="K10" s="5">
        <f t="shared" ca="1" si="0"/>
        <v>3.7474885703417608E-2</v>
      </c>
      <c r="L10" s="5">
        <f t="shared" ca="1" si="0"/>
        <v>22.181476660155777</v>
      </c>
      <c r="M10" s="5">
        <f t="shared" ca="1" si="0"/>
        <v>1.7047496988346205</v>
      </c>
      <c r="N10" s="5">
        <f t="shared" ca="1" si="0"/>
        <v>9.9204393861287379</v>
      </c>
      <c r="O10" s="5">
        <f t="shared" ca="1" si="0"/>
        <v>6.2679079265473461E-2</v>
      </c>
      <c r="P10" s="5">
        <f t="shared" ca="1" si="0"/>
        <v>0</v>
      </c>
      <c r="Q10" s="5">
        <f t="shared" ca="1" si="0"/>
        <v>0.68287252007474131</v>
      </c>
      <c r="R10" s="5">
        <f t="shared" ca="1" si="0"/>
        <v>6.7375644391089409E-2</v>
      </c>
      <c r="S10" s="5">
        <f t="shared" ca="1" si="0"/>
        <v>1.0979879095910328</v>
      </c>
      <c r="T10" s="5">
        <f t="shared" ca="1" si="0"/>
        <v>5.2492945829700426E-2</v>
      </c>
      <c r="U10" s="5">
        <f t="shared" ca="1" si="0"/>
        <v>0.19524359044805534</v>
      </c>
      <c r="V10" s="5">
        <f t="shared" ca="1" si="0"/>
        <v>4.1107025989058418E-4</v>
      </c>
      <c r="W10" s="5">
        <f t="shared" ca="1" si="1"/>
        <v>0</v>
      </c>
      <c r="X10" s="5">
        <f t="shared" ca="1" si="1"/>
        <v>0.39088011777333842</v>
      </c>
      <c r="Y10" s="5">
        <f t="shared" ca="1" si="1"/>
        <v>0</v>
      </c>
      <c r="Z10" s="5">
        <f t="shared" ca="1" si="1"/>
        <v>0</v>
      </c>
      <c r="AA10" s="5">
        <f t="shared" ca="1" si="1"/>
        <v>0</v>
      </c>
      <c r="AB10" s="5">
        <f t="shared" ca="1" si="1"/>
        <v>4.1061780000000008</v>
      </c>
      <c r="AC10" s="5">
        <f t="shared" ca="1" si="2"/>
        <v>99.531470332725149</v>
      </c>
      <c r="AD10" s="5">
        <f t="shared" ca="1" si="3"/>
        <v>92.938028534357315</v>
      </c>
      <c r="AE10" s="5">
        <f t="shared" ca="1" si="4"/>
        <v>2.0963836805945095</v>
      </c>
      <c r="AF10" s="5">
        <f t="shared" ca="1" si="5"/>
        <v>0.39088011777333842</v>
      </c>
      <c r="AG10" s="5">
        <f t="shared" ca="1" si="6"/>
        <v>4.1061780000000008</v>
      </c>
    </row>
    <row r="11" spans="1:33" x14ac:dyDescent="0.2">
      <c r="A11" s="3" t="s">
        <v>242</v>
      </c>
      <c r="B11" s="5">
        <f t="shared" ca="1" si="0"/>
        <v>106.16354626850698</v>
      </c>
      <c r="C11" s="5">
        <v>99.920456835669626</v>
      </c>
      <c r="D11" s="5">
        <v>1.6613913919242944</v>
      </c>
      <c r="E11" s="5">
        <v>0.6904152537130771</v>
      </c>
      <c r="F11" s="5">
        <v>3.8912827872000002</v>
      </c>
      <c r="G11" s="5">
        <v>106.16354626850698</v>
      </c>
      <c r="H11" s="5">
        <f t="shared" ca="1" si="0"/>
        <v>21.463864701265827</v>
      </c>
      <c r="I11" s="5">
        <f t="shared" ca="1" si="0"/>
        <v>42.17491087185708</v>
      </c>
      <c r="J11" s="5">
        <f t="shared" ca="1" si="0"/>
        <v>1.5832169826121237E-2</v>
      </c>
      <c r="K11" s="5">
        <f t="shared" ca="1" si="0"/>
        <v>6.0506536126013297E-2</v>
      </c>
      <c r="L11" s="5">
        <f t="shared" ca="1" si="0"/>
        <v>21.782030329519412</v>
      </c>
      <c r="M11" s="5">
        <f t="shared" ca="1" si="0"/>
        <v>2.5068777526790416</v>
      </c>
      <c r="N11" s="5">
        <f t="shared" ca="1" si="0"/>
        <v>11.714034413870184</v>
      </c>
      <c r="O11" s="5">
        <f t="shared" ca="1" si="0"/>
        <v>0.20240006052594184</v>
      </c>
      <c r="P11" s="5">
        <f t="shared" ca="1" si="0"/>
        <v>0</v>
      </c>
      <c r="Q11" s="5">
        <f t="shared" ca="1" si="0"/>
        <v>0.51806796606152272</v>
      </c>
      <c r="R11" s="5">
        <f t="shared" ca="1" si="0"/>
        <v>5.5467892001323002E-2</v>
      </c>
      <c r="S11" s="5">
        <f t="shared" ca="1" si="0"/>
        <v>0.88507344566468193</v>
      </c>
      <c r="T11" s="5">
        <f t="shared" ca="1" si="0"/>
        <v>1.5159862489151349E-2</v>
      </c>
      <c r="U11" s="5">
        <f t="shared" ca="1" si="0"/>
        <v>0.1876222257076155</v>
      </c>
      <c r="V11" s="5">
        <f t="shared" ca="1" si="0"/>
        <v>0</v>
      </c>
      <c r="W11" s="5">
        <f t="shared" ca="1" si="1"/>
        <v>0</v>
      </c>
      <c r="X11" s="5">
        <f t="shared" ca="1" si="1"/>
        <v>0.6904152537130771</v>
      </c>
      <c r="Y11" s="5">
        <f t="shared" ca="1" si="1"/>
        <v>0</v>
      </c>
      <c r="Z11" s="5">
        <f t="shared" ca="1" si="1"/>
        <v>0</v>
      </c>
      <c r="AA11" s="5">
        <f t="shared" ca="1" si="1"/>
        <v>0</v>
      </c>
      <c r="AB11" s="5">
        <f t="shared" ca="1" si="1"/>
        <v>3.8912827872000002</v>
      </c>
      <c r="AC11" s="5">
        <f t="shared" ca="1" si="2"/>
        <v>106.16354626850698</v>
      </c>
      <c r="AD11" s="5">
        <f t="shared" ca="1" si="3"/>
        <v>99.920456835669626</v>
      </c>
      <c r="AE11" s="5">
        <f t="shared" ca="1" si="4"/>
        <v>1.6613913919242944</v>
      </c>
      <c r="AF11" s="5">
        <f t="shared" ca="1" si="5"/>
        <v>0.6904152537130771</v>
      </c>
      <c r="AG11" s="5">
        <f t="shared" ca="1" si="6"/>
        <v>3.8912827872000002</v>
      </c>
    </row>
    <row r="12" spans="1:33" x14ac:dyDescent="0.2">
      <c r="A12" s="3" t="s">
        <v>243</v>
      </c>
      <c r="B12" s="5">
        <f t="shared" ca="1" si="0"/>
        <v>92.381194034493063</v>
      </c>
      <c r="C12" s="5">
        <v>87.324509432376828</v>
      </c>
      <c r="D12" s="5">
        <v>1.7988642027085597</v>
      </c>
      <c r="E12" s="5">
        <v>0.17455439940767409</v>
      </c>
      <c r="F12" s="5">
        <v>3.0832660000000001</v>
      </c>
      <c r="G12" s="5">
        <v>92.381194034493063</v>
      </c>
      <c r="H12" s="5">
        <f t="shared" ca="1" si="0"/>
        <v>17.486895889594191</v>
      </c>
      <c r="I12" s="5">
        <f t="shared" ca="1" si="0"/>
        <v>36.675817949255524</v>
      </c>
      <c r="J12" s="5">
        <f t="shared" ca="1" si="0"/>
        <v>1.0301297087340268E-2</v>
      </c>
      <c r="K12" s="5">
        <f t="shared" ca="1" si="0"/>
        <v>1.5038079538578948E-2</v>
      </c>
      <c r="L12" s="5">
        <f t="shared" ca="1" si="0"/>
        <v>20.494392751984638</v>
      </c>
      <c r="M12" s="5">
        <f t="shared" ca="1" si="0"/>
        <v>2.1785568899718841</v>
      </c>
      <c r="N12" s="5">
        <f t="shared" ca="1" si="0"/>
        <v>10.310078283887277</v>
      </c>
      <c r="O12" s="5">
        <f t="shared" ca="1" si="0"/>
        <v>0.15342829105740188</v>
      </c>
      <c r="P12" s="5">
        <f t="shared" ca="1" si="0"/>
        <v>0</v>
      </c>
      <c r="Q12" s="5">
        <f t="shared" ca="1" si="0"/>
        <v>0.65355957961944955</v>
      </c>
      <c r="R12" s="5">
        <f t="shared" ca="1" si="0"/>
        <v>7.6926409291120337E-2</v>
      </c>
      <c r="S12" s="5">
        <f t="shared" ca="1" si="0"/>
        <v>0.8805636380374241</v>
      </c>
      <c r="T12" s="5">
        <f t="shared" ca="1" si="0"/>
        <v>4.3300740481402235E-2</v>
      </c>
      <c r="U12" s="5">
        <f t="shared" ca="1" si="0"/>
        <v>0.14451383527916359</v>
      </c>
      <c r="V12" s="5">
        <f t="shared" ca="1" si="0"/>
        <v>0</v>
      </c>
      <c r="W12" s="5">
        <f t="shared" ca="1" si="1"/>
        <v>0</v>
      </c>
      <c r="X12" s="5">
        <f t="shared" ca="1" si="1"/>
        <v>0.17455439940767409</v>
      </c>
      <c r="Y12" s="5">
        <f t="shared" ca="1" si="1"/>
        <v>0</v>
      </c>
      <c r="Z12" s="5">
        <f t="shared" ca="1" si="1"/>
        <v>0</v>
      </c>
      <c r="AA12" s="5">
        <f t="shared" ca="1" si="1"/>
        <v>0</v>
      </c>
      <c r="AB12" s="5">
        <f t="shared" ca="1" si="1"/>
        <v>3.0832660000000001</v>
      </c>
      <c r="AC12" s="5">
        <f t="shared" ca="1" si="2"/>
        <v>92.381194034493063</v>
      </c>
      <c r="AD12" s="5">
        <f t="shared" ca="1" si="3"/>
        <v>87.324509432376828</v>
      </c>
      <c r="AE12" s="5">
        <f t="shared" ca="1" si="4"/>
        <v>1.7988642027085597</v>
      </c>
      <c r="AF12" s="5">
        <f t="shared" ca="1" si="5"/>
        <v>0.17455439940767409</v>
      </c>
      <c r="AG12" s="5">
        <f t="shared" ca="1" si="6"/>
        <v>3.0832660000000001</v>
      </c>
    </row>
    <row r="13" spans="1:33" s="7" customFormat="1" x14ac:dyDescent="0.2">
      <c r="A13" s="4" t="s">
        <v>76</v>
      </c>
      <c r="B13" s="5">
        <f t="shared" ref="B13:V35" ca="1" si="7">HLOOKUP(B$1,INDIRECT($A13&amp;"!A:ZZ"),4,0)</f>
        <v>8.7658811096332681</v>
      </c>
      <c r="C13" s="5">
        <v>6.9695671572796636</v>
      </c>
      <c r="D13" s="5">
        <v>0.80453173827144719</v>
      </c>
      <c r="E13" s="5">
        <v>1.7981614082154908E-2</v>
      </c>
      <c r="F13" s="5">
        <v>0.97380060000000013</v>
      </c>
      <c r="G13" s="5">
        <v>8.7658811096332681</v>
      </c>
      <c r="H13" s="5">
        <f t="shared" ca="1" si="7"/>
        <v>6.8569970933113131</v>
      </c>
      <c r="I13" s="5">
        <f t="shared" ca="1" si="7"/>
        <v>1.7784836588123753E-3</v>
      </c>
      <c r="J13" s="5">
        <f t="shared" ca="1" si="7"/>
        <v>1.2698727215559778E-2</v>
      </c>
      <c r="K13" s="5">
        <f t="shared" ca="1" si="7"/>
        <v>0</v>
      </c>
      <c r="L13" s="5">
        <f t="shared" ca="1" si="7"/>
        <v>9.7608776379386947E-2</v>
      </c>
      <c r="M13" s="5">
        <f t="shared" ca="1" si="7"/>
        <v>0</v>
      </c>
      <c r="N13" s="5">
        <f t="shared" ca="1" si="7"/>
        <v>4.8407671459162291E-4</v>
      </c>
      <c r="O13" s="5">
        <f t="shared" ca="1" si="7"/>
        <v>0</v>
      </c>
      <c r="P13" s="5">
        <f t="shared" ca="1" si="7"/>
        <v>0</v>
      </c>
      <c r="Q13" s="5">
        <f t="shared" ca="1" si="7"/>
        <v>0.40173871087791085</v>
      </c>
      <c r="R13" s="5">
        <f t="shared" ca="1" si="7"/>
        <v>1.5572334139419938E-2</v>
      </c>
      <c r="S13" s="5">
        <f t="shared" ca="1" si="7"/>
        <v>0.36512954357050442</v>
      </c>
      <c r="T13" s="5">
        <f t="shared" ca="1" si="7"/>
        <v>9.5725082172722998E-6</v>
      </c>
      <c r="U13" s="5">
        <f t="shared" ca="1" si="7"/>
        <v>2.2081577175394738E-2</v>
      </c>
      <c r="V13" s="5">
        <f t="shared" ca="1" si="7"/>
        <v>0</v>
      </c>
      <c r="W13" s="5">
        <f t="shared" ref="W13:AB35" ca="1" si="8">HLOOKUP(W$1,INDIRECT($A13&amp;"!A:ZZ"),4,0)</f>
        <v>0</v>
      </c>
      <c r="X13" s="5">
        <f t="shared" ca="1" si="8"/>
        <v>1.7981614082154908E-2</v>
      </c>
      <c r="Y13" s="5">
        <f t="shared" ca="1" si="8"/>
        <v>0</v>
      </c>
      <c r="Z13" s="5">
        <f t="shared" ca="1" si="8"/>
        <v>0</v>
      </c>
      <c r="AA13" s="5">
        <f t="shared" ca="1" si="8"/>
        <v>0</v>
      </c>
      <c r="AB13" s="5">
        <f t="shared" ca="1" si="8"/>
        <v>0.97380060000000013</v>
      </c>
      <c r="AC13" s="5">
        <f t="shared" ref="AC13:AC83" ca="1" si="9">B13</f>
        <v>8.7658811096332681</v>
      </c>
      <c r="AD13" s="5">
        <f t="shared" ref="AD13:AD84" ca="1" si="10">SUM(H13:O13)</f>
        <v>6.9695671572796636</v>
      </c>
      <c r="AE13" s="5">
        <f t="shared" ref="AE13:AE84" ca="1" si="11">SUM(P13:W13)</f>
        <v>0.80453173827144719</v>
      </c>
      <c r="AF13" s="5">
        <f t="shared" ref="AF13:AF84" ca="1" si="12">X13</f>
        <v>1.7981614082154908E-2</v>
      </c>
      <c r="AG13" s="5">
        <f t="shared" ref="AG13:AG84" ca="1" si="13">AB13</f>
        <v>0.97380060000000013</v>
      </c>
    </row>
    <row r="14" spans="1:33" s="7" customFormat="1" x14ac:dyDescent="0.2">
      <c r="A14" s="4" t="s">
        <v>77</v>
      </c>
      <c r="B14" s="5">
        <f t="shared" ca="1" si="7"/>
        <v>25.532273918603625</v>
      </c>
      <c r="C14" s="5">
        <v>24.090930160961452</v>
      </c>
      <c r="D14" s="5">
        <v>0.48011135846597508</v>
      </c>
      <c r="E14" s="5">
        <v>3.1312399176195591E-2</v>
      </c>
      <c r="F14" s="5">
        <v>0.92992000000000008</v>
      </c>
      <c r="G14" s="5">
        <v>25.532273918603625</v>
      </c>
      <c r="H14" s="5">
        <f t="shared" ca="1" si="7"/>
        <v>23.423812669127031</v>
      </c>
      <c r="I14" s="5">
        <f t="shared" ca="1" si="7"/>
        <v>1.8445402373534648E-3</v>
      </c>
      <c r="J14" s="5">
        <f t="shared" ca="1" si="7"/>
        <v>2.4510848203044298E-2</v>
      </c>
      <c r="K14" s="5">
        <f t="shared" ca="1" si="7"/>
        <v>3.2267264114098945E-3</v>
      </c>
      <c r="L14" s="5">
        <f t="shared" ca="1" si="7"/>
        <v>0.200148665910857</v>
      </c>
      <c r="M14" s="5">
        <f t="shared" ca="1" si="7"/>
        <v>3.3688901630732917E-3</v>
      </c>
      <c r="N14" s="5">
        <f t="shared" ca="1" si="7"/>
        <v>0.43401782090868751</v>
      </c>
      <c r="O14" s="5">
        <f t="shared" ca="1" si="7"/>
        <v>0</v>
      </c>
      <c r="P14" s="5">
        <f t="shared" ca="1" si="7"/>
        <v>2.3338944097122863E-4</v>
      </c>
      <c r="Q14" s="5">
        <f t="shared" ca="1" si="7"/>
        <v>0.13158905991881636</v>
      </c>
      <c r="R14" s="5">
        <f t="shared" ca="1" si="7"/>
        <v>1.2894534066222943E-2</v>
      </c>
      <c r="S14" s="5">
        <f t="shared" ca="1" si="7"/>
        <v>0.18695280420390636</v>
      </c>
      <c r="T14" s="5">
        <f t="shared" ca="1" si="7"/>
        <v>6.0148360918001853E-2</v>
      </c>
      <c r="U14" s="5">
        <f t="shared" ca="1" si="7"/>
        <v>2.6276304540930509E-2</v>
      </c>
      <c r="V14" s="5">
        <f t="shared" ca="1" si="7"/>
        <v>6.2016905377125842E-2</v>
      </c>
      <c r="W14" s="5">
        <f t="shared" ca="1" si="8"/>
        <v>0</v>
      </c>
      <c r="X14" s="5">
        <f t="shared" ca="1" si="8"/>
        <v>3.1312399176195591E-2</v>
      </c>
      <c r="Y14" s="5">
        <f t="shared" ca="1" si="8"/>
        <v>0</v>
      </c>
      <c r="Z14" s="5">
        <f t="shared" ca="1" si="8"/>
        <v>0</v>
      </c>
      <c r="AA14" s="5">
        <f t="shared" ca="1" si="8"/>
        <v>0</v>
      </c>
      <c r="AB14" s="5">
        <f t="shared" ca="1" si="8"/>
        <v>0.92992000000000008</v>
      </c>
      <c r="AC14" s="5">
        <f t="shared" ca="1" si="9"/>
        <v>25.532273918603625</v>
      </c>
      <c r="AD14" s="5">
        <f t="shared" ca="1" si="10"/>
        <v>24.090930160961452</v>
      </c>
      <c r="AE14" s="5">
        <f t="shared" ca="1" si="11"/>
        <v>0.48011135846597508</v>
      </c>
      <c r="AF14" s="5">
        <f t="shared" ca="1" si="12"/>
        <v>3.1312399176195591E-2</v>
      </c>
      <c r="AG14" s="5">
        <f t="shared" ca="1" si="13"/>
        <v>0.92992000000000008</v>
      </c>
    </row>
    <row r="15" spans="1:33" s="7" customFormat="1" ht="11.75" customHeight="1" x14ac:dyDescent="0.2">
      <c r="A15" s="4" t="s">
        <v>78</v>
      </c>
      <c r="B15" s="5">
        <f t="shared" ca="1" si="7"/>
        <v>30.471482779251787</v>
      </c>
      <c r="C15" s="5">
        <v>28.333113382858414</v>
      </c>
      <c r="D15" s="5">
        <v>0.56555172331324088</v>
      </c>
      <c r="E15" s="5">
        <v>3.2637673080125704E-2</v>
      </c>
      <c r="F15" s="5">
        <v>1.5401800000000001</v>
      </c>
      <c r="G15" s="5">
        <v>30.471482779251787</v>
      </c>
      <c r="H15" s="5">
        <f t="shared" ca="1" si="7"/>
        <v>27.806307457105248</v>
      </c>
      <c r="I15" s="5">
        <f t="shared" ca="1" si="7"/>
        <v>1.6439163019730837E-3</v>
      </c>
      <c r="J15" s="5">
        <f t="shared" ca="1" si="7"/>
        <v>4.1402414428565494E-2</v>
      </c>
      <c r="K15" s="5">
        <f t="shared" ca="1" si="7"/>
        <v>8.6122221234113269E-2</v>
      </c>
      <c r="L15" s="5">
        <f t="shared" ca="1" si="7"/>
        <v>0.32048956977474585</v>
      </c>
      <c r="M15" s="5">
        <f t="shared" ca="1" si="7"/>
        <v>4.5397021808729942E-3</v>
      </c>
      <c r="N15" s="5">
        <f t="shared" ca="1" si="7"/>
        <v>7.260810183289336E-2</v>
      </c>
      <c r="O15" s="5">
        <f t="shared" ca="1" si="7"/>
        <v>0</v>
      </c>
      <c r="P15" s="5">
        <f t="shared" ca="1" si="7"/>
        <v>0</v>
      </c>
      <c r="Q15" s="5">
        <f t="shared" ca="1" si="7"/>
        <v>0.19964149146969931</v>
      </c>
      <c r="R15" s="5">
        <f t="shared" ca="1" si="7"/>
        <v>3.5117622243385251E-2</v>
      </c>
      <c r="S15" s="5">
        <f t="shared" ca="1" si="7"/>
        <v>0.31278971805614042</v>
      </c>
      <c r="T15" s="5">
        <f t="shared" ca="1" si="7"/>
        <v>0</v>
      </c>
      <c r="U15" s="5">
        <f t="shared" ca="1" si="7"/>
        <v>1.8002891544015933E-2</v>
      </c>
      <c r="V15" s="5">
        <f t="shared" ca="1" si="7"/>
        <v>0</v>
      </c>
      <c r="W15" s="5">
        <f t="shared" ca="1" si="8"/>
        <v>0</v>
      </c>
      <c r="X15" s="5">
        <f t="shared" ca="1" si="8"/>
        <v>3.2637673080125704E-2</v>
      </c>
      <c r="Y15" s="5">
        <f t="shared" ca="1" si="8"/>
        <v>0</v>
      </c>
      <c r="Z15" s="5">
        <f t="shared" ca="1" si="8"/>
        <v>0</v>
      </c>
      <c r="AA15" s="5">
        <f t="shared" ca="1" si="8"/>
        <v>0</v>
      </c>
      <c r="AB15" s="5">
        <f t="shared" ca="1" si="8"/>
        <v>1.5401800000000001</v>
      </c>
      <c r="AC15" s="5">
        <f t="shared" ca="1" si="9"/>
        <v>30.471482779251787</v>
      </c>
      <c r="AD15" s="5">
        <f t="shared" ca="1" si="10"/>
        <v>28.333113382858414</v>
      </c>
      <c r="AE15" s="5">
        <f t="shared" ca="1" si="11"/>
        <v>0.56555172331324088</v>
      </c>
      <c r="AF15" s="5">
        <f t="shared" ca="1" si="12"/>
        <v>3.2637673080125704E-2</v>
      </c>
      <c r="AG15" s="5">
        <f t="shared" ca="1" si="13"/>
        <v>1.5401800000000001</v>
      </c>
    </row>
    <row r="16" spans="1:33" x14ac:dyDescent="0.2">
      <c r="A16" s="4" t="s">
        <v>79</v>
      </c>
      <c r="B16" s="5">
        <f t="shared" ca="1" si="7"/>
        <v>39.06288542157111</v>
      </c>
      <c r="C16" s="5">
        <v>36.857533562029268</v>
      </c>
      <c r="D16" s="5">
        <v>0.68294400573467295</v>
      </c>
      <c r="E16" s="5">
        <v>1.395178400716207E-2</v>
      </c>
      <c r="F16" s="5">
        <v>1.5084560698</v>
      </c>
      <c r="G16" s="5">
        <v>39.06288542157111</v>
      </c>
      <c r="H16" s="5">
        <f t="shared" ca="1" si="7"/>
        <v>36.730858926183622</v>
      </c>
      <c r="I16" s="5">
        <f t="shared" ca="1" si="7"/>
        <v>2.2363187786740612E-3</v>
      </c>
      <c r="J16" s="5">
        <f t="shared" ca="1" si="7"/>
        <v>1.3777143096409185E-2</v>
      </c>
      <c r="K16" s="5">
        <f t="shared" ca="1" si="7"/>
        <v>2.1220354426961072E-3</v>
      </c>
      <c r="L16" s="5">
        <f t="shared" ca="1" si="7"/>
        <v>9.6587734851209348E-2</v>
      </c>
      <c r="M16" s="5">
        <f t="shared" ca="1" si="7"/>
        <v>1.0370160033600903E-2</v>
      </c>
      <c r="N16" s="5">
        <f t="shared" ca="1" si="7"/>
        <v>1.5812436430542585E-3</v>
      </c>
      <c r="O16" s="5">
        <f t="shared" ca="1" si="7"/>
        <v>0</v>
      </c>
      <c r="P16" s="5">
        <f t="shared" ca="1" si="7"/>
        <v>0</v>
      </c>
      <c r="Q16" s="5">
        <f t="shared" ca="1" si="7"/>
        <v>0.26564450034419512</v>
      </c>
      <c r="R16" s="5">
        <f t="shared" ca="1" si="7"/>
        <v>2.0934607989764122E-2</v>
      </c>
      <c r="S16" s="5">
        <f t="shared" ca="1" si="7"/>
        <v>0.38079579005602177</v>
      </c>
      <c r="T16" s="5">
        <f t="shared" ca="1" si="7"/>
        <v>0</v>
      </c>
      <c r="U16" s="5">
        <f t="shared" ca="1" si="7"/>
        <v>1.5569107344691998E-2</v>
      </c>
      <c r="V16" s="5">
        <f t="shared" ca="1" si="7"/>
        <v>0</v>
      </c>
      <c r="W16" s="5">
        <f t="shared" ca="1" si="8"/>
        <v>0</v>
      </c>
      <c r="X16" s="5">
        <f t="shared" ca="1" si="8"/>
        <v>1.395178400716207E-2</v>
      </c>
      <c r="Y16" s="5">
        <f t="shared" ca="1" si="8"/>
        <v>0</v>
      </c>
      <c r="Z16" s="5">
        <f t="shared" ca="1" si="8"/>
        <v>0</v>
      </c>
      <c r="AA16" s="5">
        <f t="shared" ca="1" si="8"/>
        <v>0</v>
      </c>
      <c r="AB16" s="5">
        <f t="shared" ca="1" si="8"/>
        <v>1.5084560698</v>
      </c>
      <c r="AC16" s="5">
        <f t="shared" ca="1" si="9"/>
        <v>39.06288542157111</v>
      </c>
      <c r="AD16" s="5">
        <f t="shared" ca="1" si="10"/>
        <v>36.857533562029268</v>
      </c>
      <c r="AE16" s="5">
        <f t="shared" ca="1" si="11"/>
        <v>0.68294400573467295</v>
      </c>
      <c r="AF16" s="5">
        <f t="shared" ca="1" si="12"/>
        <v>1.395178400716207E-2</v>
      </c>
      <c r="AG16" s="5">
        <f t="shared" ca="1" si="13"/>
        <v>1.5084560698</v>
      </c>
    </row>
    <row r="17" spans="1:33" x14ac:dyDescent="0.2">
      <c r="A17" s="4" t="s">
        <v>80</v>
      </c>
      <c r="B17" s="5">
        <f t="shared" ca="1" si="7"/>
        <v>42.12671260420062</v>
      </c>
      <c r="C17" s="5">
        <v>39.915910984753722</v>
      </c>
      <c r="D17" s="5">
        <v>0.5121904579291231</v>
      </c>
      <c r="E17" s="5">
        <v>1.8943161517781859E-2</v>
      </c>
      <c r="F17" s="5">
        <v>1.6796680000000002</v>
      </c>
      <c r="G17" s="5">
        <v>42.12671260420062</v>
      </c>
      <c r="H17" s="5">
        <f t="shared" ca="1" si="7"/>
        <v>39.823722440225872</v>
      </c>
      <c r="I17" s="5">
        <f t="shared" ca="1" si="7"/>
        <v>5.7277736710713951E-4</v>
      </c>
      <c r="J17" s="5">
        <f t="shared" ca="1" si="7"/>
        <v>1.3951157304380471E-2</v>
      </c>
      <c r="K17" s="5">
        <f t="shared" ca="1" si="7"/>
        <v>1.9081316190814956E-6</v>
      </c>
      <c r="L17" s="5">
        <f t="shared" ca="1" si="7"/>
        <v>6.4893386034655151E-2</v>
      </c>
      <c r="M17" s="5">
        <f t="shared" ca="1" si="7"/>
        <v>1.1147854079536078E-2</v>
      </c>
      <c r="N17" s="5">
        <f t="shared" ca="1" si="7"/>
        <v>1.6214616105487787E-3</v>
      </c>
      <c r="O17" s="5">
        <f t="shared" ca="1" si="7"/>
        <v>0</v>
      </c>
      <c r="P17" s="5">
        <f t="shared" ca="1" si="7"/>
        <v>0</v>
      </c>
      <c r="Q17" s="5">
        <f t="shared" ca="1" si="7"/>
        <v>0.19890821015004287</v>
      </c>
      <c r="R17" s="5">
        <f t="shared" ca="1" si="7"/>
        <v>1.767521779278822E-2</v>
      </c>
      <c r="S17" s="5">
        <f t="shared" ca="1" si="7"/>
        <v>0.28012498109294548</v>
      </c>
      <c r="T17" s="5">
        <f t="shared" ca="1" si="7"/>
        <v>2.6481659294072313E-4</v>
      </c>
      <c r="U17" s="5">
        <f t="shared" ca="1" si="7"/>
        <v>1.5217232300405876E-2</v>
      </c>
      <c r="V17" s="5">
        <f t="shared" ca="1" si="7"/>
        <v>0</v>
      </c>
      <c r="W17" s="5">
        <f t="shared" ca="1" si="8"/>
        <v>0</v>
      </c>
      <c r="X17" s="5">
        <f t="shared" ca="1" si="8"/>
        <v>1.8943161517781859E-2</v>
      </c>
      <c r="Y17" s="5">
        <f t="shared" ca="1" si="8"/>
        <v>0</v>
      </c>
      <c r="Z17" s="5">
        <f t="shared" ca="1" si="8"/>
        <v>0</v>
      </c>
      <c r="AA17" s="5">
        <f t="shared" ca="1" si="8"/>
        <v>0</v>
      </c>
      <c r="AB17" s="5">
        <f t="shared" ca="1" si="8"/>
        <v>1.6796680000000002</v>
      </c>
      <c r="AC17" s="5">
        <f t="shared" ca="1" si="9"/>
        <v>42.12671260420062</v>
      </c>
      <c r="AD17" s="5">
        <f t="shared" ca="1" si="10"/>
        <v>39.915910984753722</v>
      </c>
      <c r="AE17" s="5">
        <f t="shared" ca="1" si="11"/>
        <v>0.5121904579291231</v>
      </c>
      <c r="AF17" s="5">
        <f t="shared" ca="1" si="12"/>
        <v>1.8943161517781859E-2</v>
      </c>
      <c r="AG17" s="5">
        <f t="shared" ca="1" si="13"/>
        <v>1.6796680000000002</v>
      </c>
    </row>
    <row r="18" spans="1:33" x14ac:dyDescent="0.2">
      <c r="A18" s="4" t="s">
        <v>81</v>
      </c>
      <c r="B18" s="5">
        <f t="shared" ca="1" si="7"/>
        <v>38.812757459818982</v>
      </c>
      <c r="C18" s="5">
        <v>37.060360587952225</v>
      </c>
      <c r="D18" s="5">
        <v>0.56439414859572379</v>
      </c>
      <c r="E18" s="5">
        <v>4.0132723271034981E-2</v>
      </c>
      <c r="F18" s="5">
        <v>1.1478700000000002</v>
      </c>
      <c r="G18" s="5">
        <v>38.812757459818982</v>
      </c>
      <c r="H18" s="5">
        <f t="shared" ca="1" si="7"/>
        <v>36.942703201535416</v>
      </c>
      <c r="I18" s="5">
        <f t="shared" ca="1" si="7"/>
        <v>1.3248173169727998E-3</v>
      </c>
      <c r="J18" s="5">
        <f t="shared" ca="1" si="7"/>
        <v>3.4240662338061857E-3</v>
      </c>
      <c r="K18" s="5">
        <f t="shared" ca="1" si="7"/>
        <v>1.2629921056921813E-2</v>
      </c>
      <c r="L18" s="5">
        <f t="shared" ca="1" si="7"/>
        <v>6.861282130034721E-2</v>
      </c>
      <c r="M18" s="5">
        <f t="shared" ca="1" si="7"/>
        <v>3.1665760508762394E-2</v>
      </c>
      <c r="N18" s="5">
        <f t="shared" ca="1" si="7"/>
        <v>0</v>
      </c>
      <c r="O18" s="5">
        <f t="shared" ca="1" si="7"/>
        <v>0</v>
      </c>
      <c r="P18" s="5">
        <f t="shared" ca="1" si="7"/>
        <v>0</v>
      </c>
      <c r="Q18" s="5">
        <f t="shared" ca="1" si="7"/>
        <v>0.22652443363640051</v>
      </c>
      <c r="R18" s="5">
        <f t="shared" ca="1" si="7"/>
        <v>1.4829725689223814E-2</v>
      </c>
      <c r="S18" s="5">
        <f t="shared" ca="1" si="7"/>
        <v>0.29942884943665332</v>
      </c>
      <c r="T18" s="5">
        <f t="shared" ca="1" si="7"/>
        <v>0</v>
      </c>
      <c r="U18" s="5">
        <f t="shared" ca="1" si="7"/>
        <v>2.3611139833446242E-2</v>
      </c>
      <c r="V18" s="5">
        <f t="shared" ca="1" si="7"/>
        <v>0</v>
      </c>
      <c r="W18" s="5">
        <f t="shared" ca="1" si="8"/>
        <v>0</v>
      </c>
      <c r="X18" s="5">
        <f t="shared" ca="1" si="8"/>
        <v>4.0132723271034981E-2</v>
      </c>
      <c r="Y18" s="5">
        <f t="shared" ca="1" si="8"/>
        <v>0</v>
      </c>
      <c r="Z18" s="5">
        <f t="shared" ca="1" si="8"/>
        <v>0</v>
      </c>
      <c r="AA18" s="5">
        <f t="shared" ca="1" si="8"/>
        <v>0</v>
      </c>
      <c r="AB18" s="5">
        <f t="shared" ca="1" si="8"/>
        <v>1.1478700000000002</v>
      </c>
      <c r="AC18" s="5">
        <f t="shared" ca="1" si="9"/>
        <v>38.812757459818982</v>
      </c>
      <c r="AD18" s="5">
        <f t="shared" ca="1" si="10"/>
        <v>37.060360587952225</v>
      </c>
      <c r="AE18" s="5">
        <f t="shared" ca="1" si="11"/>
        <v>0.56439414859572379</v>
      </c>
      <c r="AF18" s="5">
        <f t="shared" ca="1" si="12"/>
        <v>4.0132723271034981E-2</v>
      </c>
      <c r="AG18" s="5">
        <f t="shared" ca="1" si="13"/>
        <v>1.1478700000000002</v>
      </c>
    </row>
    <row r="19" spans="1:33" x14ac:dyDescent="0.2">
      <c r="A19" s="4" t="s">
        <v>82</v>
      </c>
      <c r="B19" s="5">
        <f t="shared" ca="1" si="7"/>
        <v>41.303893320843081</v>
      </c>
      <c r="C19" s="5">
        <v>39.397415275542684</v>
      </c>
      <c r="D19" s="5">
        <v>0.55187860205921668</v>
      </c>
      <c r="E19" s="5">
        <v>5.5384963241170773E-2</v>
      </c>
      <c r="F19" s="5">
        <v>1.2992144800000001</v>
      </c>
      <c r="G19" s="5">
        <v>41.303893320843081</v>
      </c>
      <c r="H19" s="5">
        <f t="shared" ca="1" si="7"/>
        <v>39.29875422833905</v>
      </c>
      <c r="I19" s="5">
        <f t="shared" ca="1" si="7"/>
        <v>1.3289261784716574E-3</v>
      </c>
      <c r="J19" s="5">
        <f t="shared" ca="1" si="7"/>
        <v>2.8851900104644832E-3</v>
      </c>
      <c r="K19" s="5">
        <f t="shared" ca="1" si="7"/>
        <v>2.7238304654206447E-2</v>
      </c>
      <c r="L19" s="5">
        <f t="shared" ca="1" si="7"/>
        <v>6.7208626360487203E-2</v>
      </c>
      <c r="M19" s="5">
        <f t="shared" ca="1" si="7"/>
        <v>0</v>
      </c>
      <c r="N19" s="5">
        <f t="shared" ca="1" si="7"/>
        <v>0</v>
      </c>
      <c r="O19" s="5">
        <f t="shared" ca="1" si="7"/>
        <v>0</v>
      </c>
      <c r="P19" s="5">
        <f t="shared" ca="1" si="7"/>
        <v>0</v>
      </c>
      <c r="Q19" s="5">
        <f t="shared" ca="1" si="7"/>
        <v>0.21168041754661435</v>
      </c>
      <c r="R19" s="5">
        <f t="shared" ca="1" si="7"/>
        <v>1.8079203211469237E-2</v>
      </c>
      <c r="S19" s="5">
        <f t="shared" ca="1" si="7"/>
        <v>0.28709160746642148</v>
      </c>
      <c r="T19" s="5">
        <f t="shared" ca="1" si="7"/>
        <v>0</v>
      </c>
      <c r="U19" s="5">
        <f t="shared" ca="1" si="7"/>
        <v>3.5027373834711696E-2</v>
      </c>
      <c r="V19" s="5">
        <f t="shared" ca="1" si="7"/>
        <v>0</v>
      </c>
      <c r="W19" s="5">
        <f t="shared" ca="1" si="8"/>
        <v>0</v>
      </c>
      <c r="X19" s="5">
        <f t="shared" ca="1" si="8"/>
        <v>5.5384963241170773E-2</v>
      </c>
      <c r="Y19" s="5">
        <f t="shared" ca="1" si="8"/>
        <v>0</v>
      </c>
      <c r="Z19" s="5">
        <f t="shared" ca="1" si="8"/>
        <v>0</v>
      </c>
      <c r="AA19" s="5">
        <f t="shared" ca="1" si="8"/>
        <v>0</v>
      </c>
      <c r="AB19" s="5">
        <f t="shared" ca="1" si="8"/>
        <v>1.2992144800000001</v>
      </c>
      <c r="AC19" s="5">
        <f t="shared" ca="1" si="9"/>
        <v>41.303893320843081</v>
      </c>
      <c r="AD19" s="5">
        <f t="shared" ca="1" si="10"/>
        <v>39.397415275542684</v>
      </c>
      <c r="AE19" s="5">
        <f t="shared" ca="1" si="11"/>
        <v>0.55187860205921668</v>
      </c>
      <c r="AF19" s="5">
        <f t="shared" ca="1" si="12"/>
        <v>5.5384963241170773E-2</v>
      </c>
      <c r="AG19" s="5">
        <f t="shared" ca="1" si="13"/>
        <v>1.2992144800000001</v>
      </c>
    </row>
    <row r="20" spans="1:33" x14ac:dyDescent="0.2">
      <c r="A20" s="4" t="s">
        <v>83</v>
      </c>
      <c r="B20" s="5">
        <f t="shared" ca="1" si="7"/>
        <v>39.219912497948577</v>
      </c>
      <c r="C20" s="5">
        <v>37.290779118373919</v>
      </c>
      <c r="D20" s="5">
        <v>0.50285572112864818</v>
      </c>
      <c r="E20" s="5">
        <v>5.1739658445992646E-2</v>
      </c>
      <c r="F20" s="5">
        <v>1.3745380000000003</v>
      </c>
      <c r="G20" s="5">
        <v>39.219912497948577</v>
      </c>
      <c r="H20" s="5">
        <f t="shared" ca="1" si="7"/>
        <v>37.217422002950897</v>
      </c>
      <c r="I20" s="5">
        <f t="shared" ca="1" si="7"/>
        <v>0</v>
      </c>
      <c r="J20" s="5">
        <f t="shared" ca="1" si="7"/>
        <v>0</v>
      </c>
      <c r="K20" s="5">
        <f t="shared" ca="1" si="7"/>
        <v>2.7614141843455089E-2</v>
      </c>
      <c r="L20" s="5">
        <f t="shared" ca="1" si="7"/>
        <v>4.5742973579567643E-2</v>
      </c>
      <c r="M20" s="5">
        <f t="shared" ca="1" si="7"/>
        <v>0</v>
      </c>
      <c r="N20" s="5">
        <f t="shared" ca="1" si="7"/>
        <v>0</v>
      </c>
      <c r="O20" s="5">
        <f t="shared" ca="1" si="7"/>
        <v>0</v>
      </c>
      <c r="P20" s="5">
        <f t="shared" ca="1" si="7"/>
        <v>0</v>
      </c>
      <c r="Q20" s="5">
        <f t="shared" ca="1" si="7"/>
        <v>0.19507825120920413</v>
      </c>
      <c r="R20" s="5">
        <f t="shared" ca="1" si="7"/>
        <v>1.1353888271553611E-2</v>
      </c>
      <c r="S20" s="5">
        <f t="shared" ca="1" si="7"/>
        <v>0.23904011544087983</v>
      </c>
      <c r="T20" s="5">
        <f t="shared" ca="1" si="7"/>
        <v>0</v>
      </c>
      <c r="U20" s="5">
        <f t="shared" ca="1" si="7"/>
        <v>5.7126575544841879E-2</v>
      </c>
      <c r="V20" s="5">
        <f t="shared" ca="1" si="7"/>
        <v>2.5689066216876341E-4</v>
      </c>
      <c r="W20" s="5">
        <f t="shared" ca="1" si="8"/>
        <v>0</v>
      </c>
      <c r="X20" s="5">
        <f t="shared" ca="1" si="8"/>
        <v>5.1739658445992646E-2</v>
      </c>
      <c r="Y20" s="5">
        <f t="shared" ca="1" si="8"/>
        <v>0</v>
      </c>
      <c r="Z20" s="5">
        <f t="shared" ca="1" si="8"/>
        <v>0</v>
      </c>
      <c r="AA20" s="5">
        <f t="shared" ca="1" si="8"/>
        <v>0</v>
      </c>
      <c r="AB20" s="5">
        <f t="shared" ca="1" si="8"/>
        <v>1.3745380000000003</v>
      </c>
      <c r="AC20" s="5">
        <f t="shared" ca="1" si="9"/>
        <v>39.219912497948577</v>
      </c>
      <c r="AD20" s="5">
        <f t="shared" ca="1" si="10"/>
        <v>37.290779118373919</v>
      </c>
      <c r="AE20" s="5">
        <f t="shared" ca="1" si="11"/>
        <v>0.50285572112864818</v>
      </c>
      <c r="AF20" s="5">
        <f t="shared" ca="1" si="12"/>
        <v>5.1739658445992646E-2</v>
      </c>
      <c r="AG20" s="5">
        <f t="shared" ca="1" si="13"/>
        <v>1.3745380000000003</v>
      </c>
    </row>
    <row r="21" spans="1:33" x14ac:dyDescent="0.2">
      <c r="A21" s="4" t="s">
        <v>84</v>
      </c>
      <c r="B21" s="5">
        <f t="shared" ca="1" si="7"/>
        <v>40.971368766988761</v>
      </c>
      <c r="C21" s="5">
        <v>38.937713739121271</v>
      </c>
      <c r="D21" s="5">
        <v>0.50051676440142834</v>
      </c>
      <c r="E21" s="5">
        <v>5.9796263466070775E-2</v>
      </c>
      <c r="F21" s="5">
        <v>1.4733420000000002</v>
      </c>
      <c r="G21" s="5">
        <v>40.971368766988761</v>
      </c>
      <c r="H21" s="5">
        <f t="shared" ca="1" si="7"/>
        <v>38.923230113298423</v>
      </c>
      <c r="I21" s="5">
        <f t="shared" ca="1" si="7"/>
        <v>0</v>
      </c>
      <c r="J21" s="5">
        <f t="shared" ca="1" si="7"/>
        <v>0</v>
      </c>
      <c r="K21" s="5">
        <f t="shared" ca="1" si="7"/>
        <v>0</v>
      </c>
      <c r="L21" s="5">
        <f t="shared" ca="1" si="7"/>
        <v>1.4483625822849389E-2</v>
      </c>
      <c r="M21" s="5">
        <f t="shared" ca="1" si="7"/>
        <v>0</v>
      </c>
      <c r="N21" s="5">
        <f t="shared" ca="1" si="7"/>
        <v>0</v>
      </c>
      <c r="O21" s="5">
        <f t="shared" ca="1" si="7"/>
        <v>0</v>
      </c>
      <c r="P21" s="5">
        <f t="shared" ca="1" si="7"/>
        <v>0</v>
      </c>
      <c r="Q21" s="5">
        <f t="shared" ca="1" si="7"/>
        <v>0.18776789288622348</v>
      </c>
      <c r="R21" s="5">
        <f t="shared" ca="1" si="7"/>
        <v>1.1479299118842283E-2</v>
      </c>
      <c r="S21" s="5">
        <f t="shared" ca="1" si="7"/>
        <v>0.23567639878402366</v>
      </c>
      <c r="T21" s="5">
        <f t="shared" ca="1" si="7"/>
        <v>8.7965978800282132E-3</v>
      </c>
      <c r="U21" s="5">
        <f t="shared" ca="1" si="7"/>
        <v>5.6513903960416514E-2</v>
      </c>
      <c r="V21" s="5">
        <f t="shared" ca="1" si="7"/>
        <v>2.8267177189407087E-4</v>
      </c>
      <c r="W21" s="5">
        <f t="shared" ca="1" si="8"/>
        <v>0</v>
      </c>
      <c r="X21" s="5">
        <f t="shared" ca="1" si="8"/>
        <v>5.9796263466070775E-2</v>
      </c>
      <c r="Y21" s="5">
        <f t="shared" ca="1" si="8"/>
        <v>0</v>
      </c>
      <c r="Z21" s="5">
        <f t="shared" ca="1" si="8"/>
        <v>0</v>
      </c>
      <c r="AA21" s="5">
        <f t="shared" ca="1" si="8"/>
        <v>0</v>
      </c>
      <c r="AB21" s="5">
        <f t="shared" ca="1" si="8"/>
        <v>1.4733420000000002</v>
      </c>
      <c r="AC21" s="5">
        <f t="shared" ca="1" si="9"/>
        <v>40.971368766988761</v>
      </c>
      <c r="AD21" s="5">
        <f t="shared" ca="1" si="10"/>
        <v>38.937713739121271</v>
      </c>
      <c r="AE21" s="5">
        <f t="shared" ca="1" si="11"/>
        <v>0.50051676440142834</v>
      </c>
      <c r="AF21" s="5">
        <f t="shared" ca="1" si="12"/>
        <v>5.9796263466070775E-2</v>
      </c>
      <c r="AG21" s="5">
        <f t="shared" ca="1" si="13"/>
        <v>1.4733420000000002</v>
      </c>
    </row>
    <row r="22" spans="1:33" s="7" customFormat="1" x14ac:dyDescent="0.2">
      <c r="A22" s="4" t="s">
        <v>85</v>
      </c>
      <c r="B22" s="5">
        <f t="shared" ca="1" si="7"/>
        <v>27.570416316075963</v>
      </c>
      <c r="C22" s="5">
        <v>24.770010945477992</v>
      </c>
      <c r="D22" s="5">
        <v>0.90215532062317672</v>
      </c>
      <c r="E22" s="5">
        <v>0.40747204997479319</v>
      </c>
      <c r="F22" s="5">
        <v>1.4907780000000002</v>
      </c>
      <c r="G22" s="5">
        <v>27.570416316075963</v>
      </c>
      <c r="H22" s="5">
        <f t="shared" ca="1" si="7"/>
        <v>24.674790293236992</v>
      </c>
      <c r="I22" s="5">
        <f t="shared" ca="1" si="7"/>
        <v>6.3388525011287528E-2</v>
      </c>
      <c r="J22" s="5">
        <f t="shared" ca="1" si="7"/>
        <v>2.1159431644254513E-4</v>
      </c>
      <c r="K22" s="5">
        <f t="shared" ca="1" si="7"/>
        <v>3.7241023372138128E-3</v>
      </c>
      <c r="L22" s="5">
        <f t="shared" ca="1" si="7"/>
        <v>2.5115592025209098E-2</v>
      </c>
      <c r="M22" s="5">
        <f t="shared" ca="1" si="7"/>
        <v>0</v>
      </c>
      <c r="N22" s="5">
        <f t="shared" ca="1" si="7"/>
        <v>2.7808385508479982E-3</v>
      </c>
      <c r="O22" s="5">
        <f t="shared" ca="1" si="7"/>
        <v>0</v>
      </c>
      <c r="P22" s="5">
        <f t="shared" ca="1" si="7"/>
        <v>0</v>
      </c>
      <c r="Q22" s="5">
        <f t="shared" ca="1" si="7"/>
        <v>0.37201261188872931</v>
      </c>
      <c r="R22" s="5">
        <f t="shared" ca="1" si="7"/>
        <v>2.2084169190493799E-2</v>
      </c>
      <c r="S22" s="5">
        <f t="shared" ca="1" si="7"/>
        <v>0.43907454683502783</v>
      </c>
      <c r="T22" s="5">
        <f t="shared" ca="1" si="7"/>
        <v>8.8522992656825134E-3</v>
      </c>
      <c r="U22" s="5">
        <f t="shared" ca="1" si="7"/>
        <v>6.0131693443243213E-2</v>
      </c>
      <c r="V22" s="5">
        <f t="shared" ca="1" si="7"/>
        <v>0</v>
      </c>
      <c r="W22" s="5">
        <f t="shared" ca="1" si="8"/>
        <v>0</v>
      </c>
      <c r="X22" s="5">
        <f t="shared" ca="1" si="8"/>
        <v>0.40747204997479319</v>
      </c>
      <c r="Y22" s="5">
        <f t="shared" ca="1" si="8"/>
        <v>0</v>
      </c>
      <c r="Z22" s="5">
        <f t="shared" ca="1" si="8"/>
        <v>0</v>
      </c>
      <c r="AA22" s="5">
        <f t="shared" ca="1" si="8"/>
        <v>0</v>
      </c>
      <c r="AB22" s="5">
        <f t="shared" ca="1" si="8"/>
        <v>1.4907780000000002</v>
      </c>
      <c r="AC22" s="5">
        <f t="shared" ca="1" si="9"/>
        <v>27.570416316075963</v>
      </c>
      <c r="AD22" s="5">
        <f t="shared" ca="1" si="10"/>
        <v>24.770010945477992</v>
      </c>
      <c r="AE22" s="5">
        <f t="shared" ca="1" si="11"/>
        <v>0.90215532062317672</v>
      </c>
      <c r="AF22" s="5">
        <f t="shared" ca="1" si="12"/>
        <v>0.40747204997479319</v>
      </c>
      <c r="AG22" s="5">
        <f t="shared" ca="1" si="13"/>
        <v>1.4907780000000002</v>
      </c>
    </row>
    <row r="23" spans="1:33" x14ac:dyDescent="0.2">
      <c r="A23" s="4" t="s">
        <v>244</v>
      </c>
      <c r="B23" s="5">
        <f t="shared" ca="1" si="7"/>
        <v>35.765489844980515</v>
      </c>
      <c r="C23" s="5">
        <v>33.142200392358866</v>
      </c>
      <c r="D23" s="5">
        <v>0.82212144718494351</v>
      </c>
      <c r="E23" s="5">
        <v>0.10987600543669161</v>
      </c>
      <c r="F23" s="5">
        <v>1.6912920000000002</v>
      </c>
      <c r="G23" s="5">
        <v>35.765489844980515</v>
      </c>
      <c r="H23" s="5">
        <f t="shared" ca="1" si="7"/>
        <v>33.063735278098576</v>
      </c>
      <c r="I23" s="5">
        <f t="shared" ca="1" si="7"/>
        <v>3.9254063067170684E-2</v>
      </c>
      <c r="J23" s="5">
        <f t="shared" ca="1" si="7"/>
        <v>4.3291589615642947E-4</v>
      </c>
      <c r="K23" s="5">
        <f t="shared" ca="1" si="7"/>
        <v>4.9281657821472428E-3</v>
      </c>
      <c r="L23" s="5">
        <f t="shared" ca="1" si="7"/>
        <v>2.0739563621577427E-2</v>
      </c>
      <c r="M23" s="5">
        <f t="shared" ca="1" si="7"/>
        <v>0</v>
      </c>
      <c r="N23" s="5">
        <f t="shared" ca="1" si="7"/>
        <v>1.3110405893247022E-2</v>
      </c>
      <c r="O23" s="5">
        <f t="shared" ca="1" si="7"/>
        <v>0</v>
      </c>
      <c r="P23" s="5">
        <f t="shared" ca="1" si="7"/>
        <v>0</v>
      </c>
      <c r="Q23" s="5">
        <f t="shared" ca="1" si="7"/>
        <v>0.31232411134317378</v>
      </c>
      <c r="R23" s="5">
        <f t="shared" ca="1" si="7"/>
        <v>3.9668276300793115E-2</v>
      </c>
      <c r="S23" s="5">
        <f t="shared" ca="1" si="7"/>
        <v>0.40482200794089862</v>
      </c>
      <c r="T23" s="5">
        <f t="shared" ca="1" si="7"/>
        <v>1.5354191404623125E-2</v>
      </c>
      <c r="U23" s="5">
        <f t="shared" ca="1" si="7"/>
        <v>4.9952860195454828E-2</v>
      </c>
      <c r="V23" s="5">
        <f t="shared" ca="1" si="7"/>
        <v>0</v>
      </c>
      <c r="W23" s="5">
        <f t="shared" ca="1" si="8"/>
        <v>0</v>
      </c>
      <c r="X23" s="5">
        <f t="shared" ca="1" si="8"/>
        <v>0.10987600543669161</v>
      </c>
      <c r="Y23" s="5">
        <f t="shared" ca="1" si="8"/>
        <v>0</v>
      </c>
      <c r="Z23" s="5">
        <f t="shared" ca="1" si="8"/>
        <v>0</v>
      </c>
      <c r="AA23" s="5">
        <f t="shared" ca="1" si="8"/>
        <v>0</v>
      </c>
      <c r="AB23" s="5">
        <f t="shared" ca="1" si="8"/>
        <v>1.6912920000000002</v>
      </c>
      <c r="AC23" s="5">
        <f t="shared" ca="1" si="9"/>
        <v>35.765489844980515</v>
      </c>
      <c r="AD23" s="5">
        <f t="shared" ca="1" si="10"/>
        <v>33.142200392358866</v>
      </c>
      <c r="AE23" s="5">
        <f t="shared" ca="1" si="11"/>
        <v>0.82212144718494351</v>
      </c>
      <c r="AF23" s="5">
        <f t="shared" ca="1" si="12"/>
        <v>0.10987600543669161</v>
      </c>
      <c r="AG23" s="5">
        <f t="shared" ca="1" si="13"/>
        <v>1.6912920000000002</v>
      </c>
    </row>
    <row r="24" spans="1:33" x14ac:dyDescent="0.2">
      <c r="A24" s="4" t="s">
        <v>245</v>
      </c>
      <c r="B24" s="5">
        <f t="shared" ref="B24:V26" ca="1" si="14">HLOOKUP(B$1,INDIRECT($A24&amp;"!A:ZZ"),4,0)</f>
        <v>8.1577181259791658</v>
      </c>
      <c r="C24" s="5">
        <v>7.3448810477993334</v>
      </c>
      <c r="D24" s="5">
        <v>0.50350782080098444</v>
      </c>
      <c r="E24" s="5">
        <v>4.1992573788451164E-3</v>
      </c>
      <c r="F24" s="5">
        <v>0.30513000000000001</v>
      </c>
      <c r="G24" s="5">
        <v>8.1577181259791658</v>
      </c>
      <c r="H24" s="5">
        <f t="shared" ca="1" si="14"/>
        <v>2.9107740254019552</v>
      </c>
      <c r="I24" s="5">
        <f t="shared" ca="1" si="14"/>
        <v>1.9718149044072499</v>
      </c>
      <c r="J24" s="5">
        <f t="shared" ca="1" si="14"/>
        <v>3.3972516104776827E-3</v>
      </c>
      <c r="K24" s="5">
        <f t="shared" ca="1" si="14"/>
        <v>0</v>
      </c>
      <c r="L24" s="5">
        <f t="shared" ca="1" si="14"/>
        <v>2.2629519691297455</v>
      </c>
      <c r="M24" s="5">
        <f t="shared" ca="1" si="14"/>
        <v>4.2513359737864638E-2</v>
      </c>
      <c r="N24" s="5">
        <f t="shared" ca="1" si="14"/>
        <v>8.7321002093372309E-5</v>
      </c>
      <c r="O24" s="5">
        <f t="shared" ca="1" si="14"/>
        <v>0.15334221650994687</v>
      </c>
      <c r="P24" s="5">
        <f t="shared" ca="1" si="14"/>
        <v>9.8458013729139796E-4</v>
      </c>
      <c r="Q24" s="5">
        <f t="shared" ca="1" si="14"/>
        <v>6.3475877879861406E-2</v>
      </c>
      <c r="R24" s="5">
        <f t="shared" ca="1" si="14"/>
        <v>6.1958062196177405E-3</v>
      </c>
      <c r="S24" s="5">
        <f t="shared" ca="1" si="14"/>
        <v>7.1854977717338508E-2</v>
      </c>
      <c r="T24" s="5">
        <f t="shared" ca="1" si="14"/>
        <v>0.35589299366966276</v>
      </c>
      <c r="U24" s="5">
        <f t="shared" ca="1" si="14"/>
        <v>5.1035851772126906E-3</v>
      </c>
      <c r="V24" s="5">
        <f t="shared" ca="1" si="14"/>
        <v>0</v>
      </c>
      <c r="W24" s="5">
        <f t="shared" ca="1" si="8"/>
        <v>0</v>
      </c>
      <c r="X24" s="5">
        <f t="shared" ca="1" si="8"/>
        <v>4.1992573788451164E-3</v>
      </c>
      <c r="Y24" s="5">
        <f t="shared" ca="1" si="8"/>
        <v>0</v>
      </c>
      <c r="Z24" s="5">
        <f t="shared" ca="1" si="8"/>
        <v>0</v>
      </c>
      <c r="AA24" s="5">
        <f t="shared" ca="1" si="8"/>
        <v>0</v>
      </c>
      <c r="AB24" s="5">
        <f t="shared" ca="1" si="8"/>
        <v>0.30513000000000001</v>
      </c>
      <c r="AC24" s="5">
        <f t="shared" ca="1" si="9"/>
        <v>8.1577181259791658</v>
      </c>
      <c r="AD24" s="5">
        <f t="shared" ca="1" si="10"/>
        <v>7.3448810477993334</v>
      </c>
      <c r="AE24" s="5">
        <f t="shared" ca="1" si="11"/>
        <v>0.50350782080098444</v>
      </c>
      <c r="AF24" s="5">
        <f t="shared" ca="1" si="12"/>
        <v>4.1992573788451164E-3</v>
      </c>
      <c r="AG24" s="5">
        <f t="shared" ca="1" si="13"/>
        <v>0.30513000000000001</v>
      </c>
    </row>
    <row r="25" spans="1:33" x14ac:dyDescent="0.2">
      <c r="A25" s="4" t="s">
        <v>246</v>
      </c>
      <c r="B25" s="5">
        <f t="shared" ca="1" si="14"/>
        <v>8.8418150425365933</v>
      </c>
      <c r="C25" s="5">
        <v>8.1194407434670204</v>
      </c>
      <c r="D25" s="5">
        <v>0.47366829481447481</v>
      </c>
      <c r="E25" s="5">
        <v>4.6020042550980892E-3</v>
      </c>
      <c r="F25" s="5">
        <v>0.24410400000000002</v>
      </c>
      <c r="G25" s="5">
        <v>8.8418150425365933</v>
      </c>
      <c r="H25" s="5">
        <f t="shared" ca="1" si="14"/>
        <v>4.5481668422057968</v>
      </c>
      <c r="I25" s="5">
        <f t="shared" ca="1" si="14"/>
        <v>0.68934332944782239</v>
      </c>
      <c r="J25" s="5">
        <f t="shared" ca="1" si="14"/>
        <v>3.1381639182273312E-3</v>
      </c>
      <c r="K25" s="5">
        <f t="shared" ca="1" si="14"/>
        <v>0</v>
      </c>
      <c r="L25" s="5">
        <f t="shared" ca="1" si="14"/>
        <v>2.6828155098627562</v>
      </c>
      <c r="M25" s="5">
        <f t="shared" ca="1" si="14"/>
        <v>2.199497725884444E-3</v>
      </c>
      <c r="N25" s="5">
        <f t="shared" ca="1" si="14"/>
        <v>1.9175410379052645E-4</v>
      </c>
      <c r="O25" s="5">
        <f t="shared" ca="1" si="14"/>
        <v>0.19358564620274343</v>
      </c>
      <c r="P25" s="5">
        <f t="shared" ca="1" si="14"/>
        <v>9.4538919407303492E-4</v>
      </c>
      <c r="Q25" s="5">
        <f t="shared" ca="1" si="14"/>
        <v>5.8662793011368605E-2</v>
      </c>
      <c r="R25" s="5">
        <f t="shared" ca="1" si="14"/>
        <v>6.0846341391264632E-3</v>
      </c>
      <c r="S25" s="5">
        <f t="shared" ca="1" si="14"/>
        <v>7.4417598965227164E-2</v>
      </c>
      <c r="T25" s="5">
        <f t="shared" ca="1" si="14"/>
        <v>0.32863043797502206</v>
      </c>
      <c r="U25" s="5">
        <f t="shared" ca="1" si="14"/>
        <v>4.9274415296575221E-3</v>
      </c>
      <c r="V25" s="5">
        <f t="shared" ca="1" si="14"/>
        <v>0</v>
      </c>
      <c r="W25" s="5">
        <f t="shared" ca="1" si="8"/>
        <v>0</v>
      </c>
      <c r="X25" s="5">
        <f t="shared" ca="1" si="8"/>
        <v>4.6020042550980892E-3</v>
      </c>
      <c r="Y25" s="5">
        <f t="shared" ca="1" si="8"/>
        <v>0</v>
      </c>
      <c r="Z25" s="5">
        <f t="shared" ca="1" si="8"/>
        <v>0</v>
      </c>
      <c r="AA25" s="5">
        <f t="shared" ca="1" si="8"/>
        <v>0</v>
      </c>
      <c r="AB25" s="5">
        <f t="shared" ca="1" si="8"/>
        <v>0.24410400000000002</v>
      </c>
      <c r="AC25" s="5">
        <f t="shared" ca="1" si="9"/>
        <v>8.8418150425365933</v>
      </c>
      <c r="AD25" s="5">
        <f t="shared" ca="1" si="10"/>
        <v>8.1194407434670204</v>
      </c>
      <c r="AE25" s="5">
        <f t="shared" ca="1" si="11"/>
        <v>0.47366829481447481</v>
      </c>
      <c r="AF25" s="5">
        <f t="shared" ca="1" si="12"/>
        <v>4.6020042550980892E-3</v>
      </c>
      <c r="AG25" s="5">
        <f t="shared" ca="1" si="13"/>
        <v>0.24410400000000002</v>
      </c>
    </row>
    <row r="26" spans="1:33" x14ac:dyDescent="0.2">
      <c r="A26" s="4" t="s">
        <v>247</v>
      </c>
      <c r="B26" s="5">
        <f t="shared" ca="1" si="14"/>
        <v>11.060372748382804</v>
      </c>
      <c r="C26" s="5">
        <v>10.226487822356155</v>
      </c>
      <c r="D26" s="5">
        <v>0.49295618066892455</v>
      </c>
      <c r="E26" s="5">
        <v>4.9951453577233408E-3</v>
      </c>
      <c r="F26" s="5">
        <v>0.3359336</v>
      </c>
      <c r="G26" s="5">
        <v>11.060372748382804</v>
      </c>
      <c r="H26" s="5">
        <f t="shared" ca="1" si="14"/>
        <v>3.2794424852413657</v>
      </c>
      <c r="I26" s="5">
        <f t="shared" ca="1" si="14"/>
        <v>3.2273520216746938</v>
      </c>
      <c r="J26" s="5">
        <f t="shared" ca="1" si="14"/>
        <v>4.2745140097747306E-3</v>
      </c>
      <c r="K26" s="5">
        <f t="shared" ca="1" si="14"/>
        <v>0</v>
      </c>
      <c r="L26" s="5">
        <f t="shared" ca="1" si="14"/>
        <v>2.9884535168783679</v>
      </c>
      <c r="M26" s="5">
        <f t="shared" ca="1" si="14"/>
        <v>3.512492057739612E-3</v>
      </c>
      <c r="N26" s="5">
        <f t="shared" ca="1" si="14"/>
        <v>0.48381256211909335</v>
      </c>
      <c r="O26" s="5">
        <f t="shared" ca="1" si="14"/>
        <v>0.23964023037512061</v>
      </c>
      <c r="P26" s="5">
        <f t="shared" ca="1" si="14"/>
        <v>8.5257376021097341E-4</v>
      </c>
      <c r="Q26" s="5">
        <f t="shared" ca="1" si="14"/>
        <v>5.9917743774611724E-2</v>
      </c>
      <c r="R26" s="5">
        <f t="shared" ca="1" si="14"/>
        <v>5.9756930296755474E-3</v>
      </c>
      <c r="S26" s="5">
        <f t="shared" ca="1" si="14"/>
        <v>7.2155430155884284E-2</v>
      </c>
      <c r="T26" s="5">
        <f t="shared" ca="1" si="14"/>
        <v>0.34828514858098769</v>
      </c>
      <c r="U26" s="5">
        <f t="shared" ca="1" si="14"/>
        <v>5.7695913675543577E-3</v>
      </c>
      <c r="V26" s="5">
        <f t="shared" ca="1" si="14"/>
        <v>0</v>
      </c>
      <c r="W26" s="5">
        <f t="shared" ca="1" si="8"/>
        <v>0</v>
      </c>
      <c r="X26" s="5">
        <f t="shared" ca="1" si="8"/>
        <v>4.9951453577233408E-3</v>
      </c>
      <c r="Y26" s="5">
        <f t="shared" ca="1" si="8"/>
        <v>0</v>
      </c>
      <c r="Z26" s="5">
        <f t="shared" ca="1" si="8"/>
        <v>0</v>
      </c>
      <c r="AA26" s="5">
        <f t="shared" ca="1" si="8"/>
        <v>0</v>
      </c>
      <c r="AB26" s="5">
        <f t="shared" ca="1" si="8"/>
        <v>0.3359336</v>
      </c>
      <c r="AC26" s="5">
        <f t="shared" ca="1" si="9"/>
        <v>11.060372748382804</v>
      </c>
      <c r="AD26" s="5">
        <f t="shared" ca="1" si="10"/>
        <v>10.226487822356155</v>
      </c>
      <c r="AE26" s="5">
        <f t="shared" ca="1" si="11"/>
        <v>0.49295618066892455</v>
      </c>
      <c r="AF26" s="5">
        <f t="shared" ca="1" si="12"/>
        <v>4.9951453577233408E-3</v>
      </c>
      <c r="AG26" s="5">
        <f t="shared" ca="1" si="13"/>
        <v>0.3359336</v>
      </c>
    </row>
    <row r="27" spans="1:33" x14ac:dyDescent="0.2">
      <c r="A27" s="4" t="s">
        <v>248</v>
      </c>
      <c r="B27" s="5">
        <f t="shared" ca="1" si="7"/>
        <v>15.977319702759232</v>
      </c>
      <c r="C27" s="5">
        <v>15.113640795232326</v>
      </c>
      <c r="D27" s="5">
        <v>0.37548503291432178</v>
      </c>
      <c r="E27" s="5">
        <v>0.10024287461258648</v>
      </c>
      <c r="F27" s="5">
        <v>0.38795100000000005</v>
      </c>
      <c r="G27" s="5">
        <v>15.977319702759232</v>
      </c>
      <c r="H27" s="5">
        <f t="shared" ca="1" si="7"/>
        <v>10.076385908277461</v>
      </c>
      <c r="I27" s="5">
        <f t="shared" ca="1" si="7"/>
        <v>2.2897484024923975</v>
      </c>
      <c r="J27" s="5">
        <f t="shared" ca="1" si="7"/>
        <v>2.8741172856667538E-2</v>
      </c>
      <c r="K27" s="5">
        <f t="shared" ca="1" si="7"/>
        <v>3.4794823246488177E-3</v>
      </c>
      <c r="L27" s="5">
        <f t="shared" ca="1" si="7"/>
        <v>2.6536229325800278</v>
      </c>
      <c r="M27" s="5">
        <f t="shared" ca="1" si="7"/>
        <v>2.2279229941182147E-2</v>
      </c>
      <c r="N27" s="5">
        <f t="shared" ca="1" si="7"/>
        <v>2.060555217317491E-4</v>
      </c>
      <c r="O27" s="5">
        <f t="shared" ca="1" si="7"/>
        <v>3.9177611238210085E-2</v>
      </c>
      <c r="P27" s="5">
        <f t="shared" ca="1" si="7"/>
        <v>0</v>
      </c>
      <c r="Q27" s="5">
        <f t="shared" ca="1" si="7"/>
        <v>0.12881031943618867</v>
      </c>
      <c r="R27" s="5">
        <f t="shared" ca="1" si="7"/>
        <v>7.7296910190571997E-3</v>
      </c>
      <c r="S27" s="5">
        <f t="shared" ca="1" si="7"/>
        <v>0.16623882812531926</v>
      </c>
      <c r="T27" s="5">
        <f t="shared" ca="1" si="7"/>
        <v>6.7198684006580134E-2</v>
      </c>
      <c r="U27" s="5">
        <f t="shared" ca="1" si="7"/>
        <v>5.5075103271764927E-3</v>
      </c>
      <c r="V27" s="5">
        <f t="shared" ca="1" si="7"/>
        <v>0</v>
      </c>
      <c r="W27" s="5">
        <f t="shared" ca="1" si="8"/>
        <v>0</v>
      </c>
      <c r="X27" s="5">
        <f t="shared" ca="1" si="8"/>
        <v>0.10024287461258648</v>
      </c>
      <c r="Y27" s="5">
        <f t="shared" ca="1" si="8"/>
        <v>0</v>
      </c>
      <c r="Z27" s="5">
        <f t="shared" ca="1" si="8"/>
        <v>0</v>
      </c>
      <c r="AA27" s="5">
        <f t="shared" ca="1" si="8"/>
        <v>0</v>
      </c>
      <c r="AB27" s="5">
        <f t="shared" ca="1" si="8"/>
        <v>0.38795100000000005</v>
      </c>
      <c r="AC27" s="5">
        <f t="shared" ca="1" si="9"/>
        <v>15.977319702759232</v>
      </c>
      <c r="AD27" s="5">
        <f t="shared" ca="1" si="10"/>
        <v>15.113640795232326</v>
      </c>
      <c r="AE27" s="5">
        <f t="shared" ca="1" si="11"/>
        <v>0.37548503291432178</v>
      </c>
      <c r="AF27" s="5">
        <f t="shared" ca="1" si="12"/>
        <v>0.10024287461258648</v>
      </c>
      <c r="AG27" s="5">
        <f t="shared" ca="1" si="13"/>
        <v>0.38795100000000005</v>
      </c>
    </row>
    <row r="28" spans="1:33" x14ac:dyDescent="0.2">
      <c r="A28" s="4" t="s">
        <v>249</v>
      </c>
      <c r="B28" s="5">
        <f t="shared" ref="B28:V29" ca="1" si="15">HLOOKUP(B$1,INDIRECT($A28&amp;"!A:ZZ"),4,0)</f>
        <v>18.835272153428374</v>
      </c>
      <c r="C28" s="5">
        <v>17.865723888431969</v>
      </c>
      <c r="D28" s="5">
        <v>0.38197488520501849</v>
      </c>
      <c r="E28" s="5">
        <v>0.11244237979138005</v>
      </c>
      <c r="F28" s="5">
        <v>0.47513100000000003</v>
      </c>
      <c r="G28" s="5">
        <v>18.835272153428374</v>
      </c>
      <c r="H28" s="5">
        <f t="shared" ca="1" si="15"/>
        <v>11.507886386753162</v>
      </c>
      <c r="I28" s="5">
        <f t="shared" ca="1" si="15"/>
        <v>2.5578860849587968</v>
      </c>
      <c r="J28" s="5">
        <f t="shared" ca="1" si="15"/>
        <v>7.2969527100034733E-3</v>
      </c>
      <c r="K28" s="5">
        <f t="shared" ca="1" si="15"/>
        <v>0</v>
      </c>
      <c r="L28" s="5">
        <f t="shared" ca="1" si="15"/>
        <v>3.6790827646931041</v>
      </c>
      <c r="M28" s="5">
        <f t="shared" ca="1" si="15"/>
        <v>5.8338718165185086E-2</v>
      </c>
      <c r="N28" s="5">
        <f t="shared" ca="1" si="15"/>
        <v>4.47366112324088E-4</v>
      </c>
      <c r="O28" s="5">
        <f t="shared" ca="1" si="15"/>
        <v>5.4785615039394303E-2</v>
      </c>
      <c r="P28" s="5">
        <f t="shared" ca="1" si="15"/>
        <v>0</v>
      </c>
      <c r="Q28" s="5">
        <f t="shared" ca="1" si="15"/>
        <v>0.14075283373218581</v>
      </c>
      <c r="R28" s="5">
        <f t="shared" ca="1" si="15"/>
        <v>9.5871776487295082E-3</v>
      </c>
      <c r="S28" s="5">
        <f t="shared" ca="1" si="15"/>
        <v>0.17397148438689716</v>
      </c>
      <c r="T28" s="5">
        <f t="shared" ca="1" si="15"/>
        <v>5.1598468204242687E-2</v>
      </c>
      <c r="U28" s="5">
        <f t="shared" ca="1" si="15"/>
        <v>6.0649212329633327E-3</v>
      </c>
      <c r="V28" s="5">
        <f t="shared" ca="1" si="15"/>
        <v>0</v>
      </c>
      <c r="W28" s="5">
        <f t="shared" ca="1" si="8"/>
        <v>0</v>
      </c>
      <c r="X28" s="5">
        <f t="shared" ca="1" si="8"/>
        <v>0.11244237979138005</v>
      </c>
      <c r="Y28" s="5">
        <f t="shared" ca="1" si="8"/>
        <v>0</v>
      </c>
      <c r="Z28" s="5">
        <f t="shared" ca="1" si="8"/>
        <v>0</v>
      </c>
      <c r="AA28" s="5">
        <f t="shared" ca="1" si="8"/>
        <v>0</v>
      </c>
      <c r="AB28" s="5">
        <f t="shared" ca="1" si="8"/>
        <v>0.47513100000000003</v>
      </c>
      <c r="AC28" s="5">
        <f t="shared" ca="1" si="9"/>
        <v>18.835272153428374</v>
      </c>
      <c r="AD28" s="5">
        <f t="shared" ca="1" si="10"/>
        <v>17.865723888431969</v>
      </c>
      <c r="AE28" s="5">
        <f t="shared" ca="1" si="11"/>
        <v>0.38197488520501849</v>
      </c>
      <c r="AF28" s="5">
        <f t="shared" ca="1" si="12"/>
        <v>0.11244237979138005</v>
      </c>
      <c r="AG28" s="5">
        <f t="shared" ca="1" si="13"/>
        <v>0.47513100000000003</v>
      </c>
    </row>
    <row r="29" spans="1:33" s="7" customFormat="1" x14ac:dyDescent="0.2">
      <c r="A29" s="4" t="s">
        <v>250</v>
      </c>
      <c r="B29" s="5">
        <f t="shared" ca="1" si="15"/>
        <v>20.61829833039862</v>
      </c>
      <c r="C29" s="5">
        <v>19.600670408280109</v>
      </c>
      <c r="D29" s="5">
        <v>0.41003072706107924</v>
      </c>
      <c r="E29" s="5">
        <v>0.13682519505742138</v>
      </c>
      <c r="F29" s="5">
        <v>0.47077200000000008</v>
      </c>
      <c r="G29" s="5">
        <v>20.61829833039862</v>
      </c>
      <c r="H29" s="5">
        <f t="shared" ca="1" si="15"/>
        <v>10.153873998324382</v>
      </c>
      <c r="I29" s="5">
        <f t="shared" ca="1" si="15"/>
        <v>2.3764576320762112</v>
      </c>
      <c r="J29" s="5">
        <f t="shared" ca="1" si="15"/>
        <v>2.0468556518074055E-2</v>
      </c>
      <c r="K29" s="5">
        <f t="shared" ca="1" si="15"/>
        <v>2.5665648814618938E-3</v>
      </c>
      <c r="L29" s="5">
        <f t="shared" ca="1" si="15"/>
        <v>4.0142007722809128</v>
      </c>
      <c r="M29" s="5">
        <f t="shared" ca="1" si="15"/>
        <v>0.29966956313604054</v>
      </c>
      <c r="N29" s="5">
        <f t="shared" ca="1" si="15"/>
        <v>2.5169632255550365</v>
      </c>
      <c r="O29" s="5">
        <f t="shared" ca="1" si="15"/>
        <v>0.21647009550799248</v>
      </c>
      <c r="P29" s="5">
        <f t="shared" ca="1" si="15"/>
        <v>0</v>
      </c>
      <c r="Q29" s="5">
        <f t="shared" ca="1" si="15"/>
        <v>0.12047800854294859</v>
      </c>
      <c r="R29" s="5">
        <f t="shared" ca="1" si="15"/>
        <v>1.1049246229713578E-2</v>
      </c>
      <c r="S29" s="5">
        <f t="shared" ca="1" si="15"/>
        <v>0.24555559494084786</v>
      </c>
      <c r="T29" s="5">
        <f t="shared" ca="1" si="15"/>
        <v>2.4541245358706585E-2</v>
      </c>
      <c r="U29" s="5">
        <f t="shared" ca="1" si="15"/>
        <v>8.406631988862592E-3</v>
      </c>
      <c r="V29" s="5">
        <f t="shared" ca="1" si="15"/>
        <v>0</v>
      </c>
      <c r="W29" s="5">
        <f t="shared" ca="1" si="8"/>
        <v>0</v>
      </c>
      <c r="X29" s="5">
        <f t="shared" ca="1" si="8"/>
        <v>0.13682519505742138</v>
      </c>
      <c r="Y29" s="5">
        <f t="shared" ca="1" si="8"/>
        <v>0</v>
      </c>
      <c r="Z29" s="5">
        <f t="shared" ca="1" si="8"/>
        <v>0</v>
      </c>
      <c r="AA29" s="5">
        <f t="shared" ca="1" si="8"/>
        <v>0</v>
      </c>
      <c r="AB29" s="5">
        <f t="shared" ca="1" si="8"/>
        <v>0.47077200000000008</v>
      </c>
      <c r="AC29" s="5">
        <f t="shared" ca="1" si="9"/>
        <v>20.61829833039862</v>
      </c>
      <c r="AD29" s="5">
        <f t="shared" ca="1" si="10"/>
        <v>19.600670408280109</v>
      </c>
      <c r="AE29" s="5">
        <f t="shared" ca="1" si="11"/>
        <v>0.41003072706107924</v>
      </c>
      <c r="AF29" s="5">
        <f t="shared" ca="1" si="12"/>
        <v>0.13682519505742138</v>
      </c>
      <c r="AG29" s="5">
        <f t="shared" ca="1" si="13"/>
        <v>0.47077200000000008</v>
      </c>
    </row>
    <row r="30" spans="1:33" s="7" customFormat="1" x14ac:dyDescent="0.2">
      <c r="A30" s="4" t="s">
        <v>86</v>
      </c>
      <c r="B30" s="5">
        <f t="shared" ca="1" si="7"/>
        <v>21.241539653278842</v>
      </c>
      <c r="C30" s="5">
        <v>19.95981537312046</v>
      </c>
      <c r="D30" s="5">
        <v>0.471832769545731</v>
      </c>
      <c r="E30" s="5">
        <v>0.14334345301265422</v>
      </c>
      <c r="F30" s="5">
        <v>0.66654805760000013</v>
      </c>
      <c r="G30" s="5">
        <v>21.241539653278842</v>
      </c>
      <c r="H30" s="5">
        <f t="shared" ca="1" si="7"/>
        <v>12.116741156210045</v>
      </c>
      <c r="I30" s="5">
        <f t="shared" ca="1" si="7"/>
        <v>2.0251518978709924</v>
      </c>
      <c r="J30" s="5">
        <f t="shared" ca="1" si="7"/>
        <v>7.2782368710324133E-2</v>
      </c>
      <c r="K30" s="5">
        <f t="shared" ca="1" si="7"/>
        <v>1.6571309933610015E-2</v>
      </c>
      <c r="L30" s="5">
        <f t="shared" ca="1" si="7"/>
        <v>4.3635769475704391</v>
      </c>
      <c r="M30" s="5">
        <f t="shared" ca="1" si="7"/>
        <v>0.34232111345593624</v>
      </c>
      <c r="N30" s="5">
        <f t="shared" ca="1" si="7"/>
        <v>0.82237560071286286</v>
      </c>
      <c r="O30" s="5">
        <f t="shared" ca="1" si="7"/>
        <v>0.20029497865625012</v>
      </c>
      <c r="P30" s="5">
        <f t="shared" ca="1" si="7"/>
        <v>0</v>
      </c>
      <c r="Q30" s="5">
        <f t="shared" ca="1" si="7"/>
        <v>0.12003315656640949</v>
      </c>
      <c r="R30" s="5">
        <f t="shared" ca="1" si="7"/>
        <v>1.2599203168926624E-2</v>
      </c>
      <c r="S30" s="5">
        <f t="shared" ca="1" si="7"/>
        <v>0.32588617259564517</v>
      </c>
      <c r="T30" s="5">
        <f t="shared" ca="1" si="7"/>
        <v>5.2472480563384221E-3</v>
      </c>
      <c r="U30" s="5">
        <f t="shared" ca="1" si="7"/>
        <v>8.0669891584113102E-3</v>
      </c>
      <c r="V30" s="5">
        <f t="shared" ca="1" si="7"/>
        <v>0</v>
      </c>
      <c r="W30" s="5">
        <f t="shared" ca="1" si="8"/>
        <v>0</v>
      </c>
      <c r="X30" s="5">
        <f t="shared" ca="1" si="8"/>
        <v>0.14334345301265422</v>
      </c>
      <c r="Y30" s="5">
        <f t="shared" ca="1" si="8"/>
        <v>0</v>
      </c>
      <c r="Z30" s="5">
        <f t="shared" ca="1" si="8"/>
        <v>0</v>
      </c>
      <c r="AA30" s="5">
        <f t="shared" ca="1" si="8"/>
        <v>0</v>
      </c>
      <c r="AB30" s="5">
        <f t="shared" ca="1" si="8"/>
        <v>0.66654805760000013</v>
      </c>
      <c r="AC30" s="5">
        <f t="shared" ca="1" si="9"/>
        <v>21.241539653278842</v>
      </c>
      <c r="AD30" s="5">
        <f t="shared" ca="1" si="10"/>
        <v>19.95981537312046</v>
      </c>
      <c r="AE30" s="5">
        <f t="shared" ca="1" si="11"/>
        <v>0.471832769545731</v>
      </c>
      <c r="AF30" s="5">
        <f t="shared" ca="1" si="12"/>
        <v>0.14334345301265422</v>
      </c>
      <c r="AG30" s="5">
        <f t="shared" ca="1" si="13"/>
        <v>0.66654805760000013</v>
      </c>
    </row>
    <row r="31" spans="1:33" s="7" customFormat="1" x14ac:dyDescent="0.2">
      <c r="A31" s="4" t="s">
        <v>251</v>
      </c>
      <c r="B31" s="5">
        <f t="shared" ref="B31:V32" ca="1" si="16">HLOOKUP(B$1,INDIRECT($A31&amp;"!A:ZZ"),4,0)</f>
        <v>25.21259724648489</v>
      </c>
      <c r="C31" s="5">
        <v>23.985873803821946</v>
      </c>
      <c r="D31" s="5">
        <v>0.49356236371271028</v>
      </c>
      <c r="E31" s="5">
        <v>0.17520907895023638</v>
      </c>
      <c r="F31" s="5">
        <v>0.557952</v>
      </c>
      <c r="G31" s="5">
        <v>25.21259724648489</v>
      </c>
      <c r="H31" s="5">
        <f t="shared" ca="1" si="16"/>
        <v>13.846120862659717</v>
      </c>
      <c r="I31" s="5">
        <f t="shared" ca="1" si="16"/>
        <v>2.1976775449986246</v>
      </c>
      <c r="J31" s="5">
        <f t="shared" ca="1" si="16"/>
        <v>9.8596426586201935E-2</v>
      </c>
      <c r="K31" s="5">
        <f t="shared" ca="1" si="16"/>
        <v>8.6857110352214564E-3</v>
      </c>
      <c r="L31" s="5">
        <f t="shared" ca="1" si="16"/>
        <v>4.0725597613616316</v>
      </c>
      <c r="M31" s="5">
        <f t="shared" ca="1" si="16"/>
        <v>0.46641911852260709</v>
      </c>
      <c r="N31" s="5">
        <f t="shared" ca="1" si="16"/>
        <v>3.064375602223234</v>
      </c>
      <c r="O31" s="5">
        <f t="shared" ca="1" si="16"/>
        <v>0.23143877643470812</v>
      </c>
      <c r="P31" s="5">
        <f t="shared" ca="1" si="16"/>
        <v>0</v>
      </c>
      <c r="Q31" s="5">
        <f t="shared" ca="1" si="16"/>
        <v>0.1274087526932724</v>
      </c>
      <c r="R31" s="5">
        <f t="shared" ca="1" si="16"/>
        <v>1.9737194102463478E-2</v>
      </c>
      <c r="S31" s="5">
        <f t="shared" ca="1" si="16"/>
        <v>0.33090569198141678</v>
      </c>
      <c r="T31" s="5">
        <f t="shared" ca="1" si="16"/>
        <v>5.3471420110403145E-3</v>
      </c>
      <c r="U31" s="5">
        <f t="shared" ca="1" si="16"/>
        <v>1.0163582924517344E-2</v>
      </c>
      <c r="V31" s="5">
        <f t="shared" ca="1" si="16"/>
        <v>0</v>
      </c>
      <c r="W31" s="5">
        <f t="shared" ca="1" si="8"/>
        <v>0</v>
      </c>
      <c r="X31" s="5">
        <f t="shared" ca="1" si="8"/>
        <v>0.17520907895023638</v>
      </c>
      <c r="Y31" s="5">
        <f t="shared" ca="1" si="8"/>
        <v>0</v>
      </c>
      <c r="Z31" s="5">
        <f t="shared" ca="1" si="8"/>
        <v>0</v>
      </c>
      <c r="AA31" s="5">
        <f t="shared" ca="1" si="8"/>
        <v>0</v>
      </c>
      <c r="AB31" s="5">
        <f t="shared" ca="1" si="8"/>
        <v>0.557952</v>
      </c>
      <c r="AC31" s="5">
        <f t="shared" ca="1" si="9"/>
        <v>25.21259724648489</v>
      </c>
      <c r="AD31" s="5">
        <f t="shared" ca="1" si="10"/>
        <v>23.985873803821946</v>
      </c>
      <c r="AE31" s="5">
        <f t="shared" ca="1" si="11"/>
        <v>0.49356236371271028</v>
      </c>
      <c r="AF31" s="5">
        <f t="shared" ca="1" si="12"/>
        <v>0.17520907895023638</v>
      </c>
      <c r="AG31" s="5">
        <f t="shared" ca="1" si="13"/>
        <v>0.557952</v>
      </c>
    </row>
    <row r="32" spans="1:33" s="7" customFormat="1" x14ac:dyDescent="0.2">
      <c r="A32" s="4" t="s">
        <v>252</v>
      </c>
      <c r="B32" s="5">
        <f t="shared" ca="1" si="16"/>
        <v>25.439036131124706</v>
      </c>
      <c r="C32" s="5">
        <v>23.589272606468562</v>
      </c>
      <c r="D32" s="5">
        <v>1.0314999307505146</v>
      </c>
      <c r="E32" s="5">
        <v>0.18766159390563814</v>
      </c>
      <c r="F32" s="5">
        <v>0.630602</v>
      </c>
      <c r="G32" s="5">
        <v>25.439036131124706</v>
      </c>
      <c r="H32" s="5">
        <f t="shared" ca="1" si="16"/>
        <v>13.997697585806705</v>
      </c>
      <c r="I32" s="5">
        <f t="shared" ca="1" si="16"/>
        <v>1.7727028715229238</v>
      </c>
      <c r="J32" s="5">
        <f t="shared" ca="1" si="16"/>
        <v>8.3775626400263606E-2</v>
      </c>
      <c r="K32" s="5">
        <f t="shared" ca="1" si="16"/>
        <v>6.7059423181466881E-3</v>
      </c>
      <c r="L32" s="5">
        <f t="shared" ca="1" si="16"/>
        <v>3.9501743139999919</v>
      </c>
      <c r="M32" s="5">
        <f t="shared" ca="1" si="16"/>
        <v>0.45430573897422044</v>
      </c>
      <c r="N32" s="5">
        <f t="shared" ca="1" si="16"/>
        <v>3.0910794184596733</v>
      </c>
      <c r="O32" s="5">
        <f t="shared" ca="1" si="16"/>
        <v>0.23283110898663373</v>
      </c>
      <c r="P32" s="5">
        <f t="shared" ca="1" si="16"/>
        <v>0</v>
      </c>
      <c r="Q32" s="5">
        <f t="shared" ca="1" si="16"/>
        <v>0.29913955459079733</v>
      </c>
      <c r="R32" s="5">
        <f t="shared" ca="1" si="16"/>
        <v>5.0559450714896884E-2</v>
      </c>
      <c r="S32" s="5">
        <f t="shared" ca="1" si="16"/>
        <v>0.6700309407695958</v>
      </c>
      <c r="T32" s="5">
        <f t="shared" ca="1" si="16"/>
        <v>9.431179253827904E-4</v>
      </c>
      <c r="U32" s="5">
        <f t="shared" ca="1" si="16"/>
        <v>1.0826866749841941E-2</v>
      </c>
      <c r="V32" s="5">
        <f t="shared" ca="1" si="16"/>
        <v>0</v>
      </c>
      <c r="W32" s="5">
        <f t="shared" ca="1" si="8"/>
        <v>0</v>
      </c>
      <c r="X32" s="5">
        <f t="shared" ca="1" si="8"/>
        <v>0.18766159390563814</v>
      </c>
      <c r="Y32" s="5">
        <f t="shared" ca="1" si="8"/>
        <v>0</v>
      </c>
      <c r="Z32" s="5">
        <f t="shared" ca="1" si="8"/>
        <v>0</v>
      </c>
      <c r="AA32" s="5">
        <f t="shared" ca="1" si="8"/>
        <v>0</v>
      </c>
      <c r="AB32" s="5">
        <f t="shared" ca="1" si="8"/>
        <v>0.630602</v>
      </c>
      <c r="AC32" s="5">
        <f t="shared" ca="1" si="9"/>
        <v>25.439036131124706</v>
      </c>
      <c r="AD32" s="5">
        <f t="shared" ca="1" si="10"/>
        <v>23.589272606468562</v>
      </c>
      <c r="AE32" s="5">
        <f t="shared" ca="1" si="11"/>
        <v>1.0314999307505146</v>
      </c>
      <c r="AF32" s="5">
        <f t="shared" ca="1" si="12"/>
        <v>0.18766159390563814</v>
      </c>
      <c r="AG32" s="5">
        <f t="shared" ca="1" si="13"/>
        <v>0.630602</v>
      </c>
    </row>
    <row r="33" spans="1:33" s="7" customFormat="1" x14ac:dyDescent="0.2">
      <c r="A33" s="4" t="s">
        <v>87</v>
      </c>
      <c r="B33" s="5">
        <f t="shared" ca="1" si="7"/>
        <v>28.982751006862419</v>
      </c>
      <c r="C33" s="5">
        <v>27.72903022973027</v>
      </c>
      <c r="D33" s="5">
        <v>0.37573698849942289</v>
      </c>
      <c r="E33" s="5">
        <v>0.19507378863271599</v>
      </c>
      <c r="F33" s="5">
        <v>0.68291000000000013</v>
      </c>
      <c r="G33" s="5">
        <v>28.982751006862419</v>
      </c>
      <c r="H33" s="5">
        <f t="shared" ca="1" si="7"/>
        <v>17.033376694102504</v>
      </c>
      <c r="I33" s="5">
        <f t="shared" ca="1" si="7"/>
        <v>1.846221223027805</v>
      </c>
      <c r="J33" s="5">
        <f t="shared" ca="1" si="7"/>
        <v>0.14963882995442293</v>
      </c>
      <c r="K33" s="5">
        <f t="shared" ca="1" si="7"/>
        <v>1.1750011213420241E-2</v>
      </c>
      <c r="L33" s="5">
        <f t="shared" ca="1" si="7"/>
        <v>4.2587089516664483</v>
      </c>
      <c r="M33" s="5">
        <f t="shared" ca="1" si="7"/>
        <v>0.43170723555515966</v>
      </c>
      <c r="N33" s="5">
        <f t="shared" ca="1" si="7"/>
        <v>3.7254293587583596</v>
      </c>
      <c r="O33" s="5">
        <f t="shared" ca="1" si="7"/>
        <v>0.27219792545215538</v>
      </c>
      <c r="P33" s="5">
        <f t="shared" ca="1" si="7"/>
        <v>0</v>
      </c>
      <c r="Q33" s="5">
        <f t="shared" ca="1" si="7"/>
        <v>0.10914564157390479</v>
      </c>
      <c r="R33" s="5">
        <f t="shared" ca="1" si="7"/>
        <v>1.4880981294927539E-2</v>
      </c>
      <c r="S33" s="5">
        <f t="shared" ca="1" si="7"/>
        <v>0.22199601521701703</v>
      </c>
      <c r="T33" s="5">
        <f t="shared" ca="1" si="7"/>
        <v>0</v>
      </c>
      <c r="U33" s="5">
        <f t="shared" ca="1" si="7"/>
        <v>2.9596478134901297E-2</v>
      </c>
      <c r="V33" s="5">
        <f t="shared" ca="1" si="7"/>
        <v>1.178722786722086E-4</v>
      </c>
      <c r="W33" s="5">
        <f t="shared" ca="1" si="8"/>
        <v>0</v>
      </c>
      <c r="X33" s="5">
        <f t="shared" ca="1" si="8"/>
        <v>0.19507378863271599</v>
      </c>
      <c r="Y33" s="5">
        <f t="shared" ca="1" si="8"/>
        <v>0</v>
      </c>
      <c r="Z33" s="5">
        <f t="shared" ca="1" si="8"/>
        <v>0</v>
      </c>
      <c r="AA33" s="5">
        <f t="shared" ca="1" si="8"/>
        <v>0</v>
      </c>
      <c r="AB33" s="5">
        <f t="shared" ca="1" si="8"/>
        <v>0.68291000000000013</v>
      </c>
      <c r="AC33" s="5">
        <f t="shared" ca="1" si="9"/>
        <v>28.982751006862419</v>
      </c>
      <c r="AD33" s="5">
        <f t="shared" ca="1" si="10"/>
        <v>27.72903022973027</v>
      </c>
      <c r="AE33" s="5">
        <f t="shared" ca="1" si="11"/>
        <v>0.37573698849942289</v>
      </c>
      <c r="AF33" s="5">
        <f t="shared" ca="1" si="12"/>
        <v>0.19507378863271599</v>
      </c>
      <c r="AG33" s="5">
        <f t="shared" ca="1" si="13"/>
        <v>0.68291000000000013</v>
      </c>
    </row>
    <row r="34" spans="1:33" s="7" customFormat="1" x14ac:dyDescent="0.2">
      <c r="A34" s="4" t="s">
        <v>88</v>
      </c>
      <c r="B34" s="5">
        <f t="shared" ca="1" si="7"/>
        <v>31.568124558142003</v>
      </c>
      <c r="C34" s="5">
        <v>30.26435150495508</v>
      </c>
      <c r="D34" s="5">
        <v>0.42593919050392831</v>
      </c>
      <c r="E34" s="5">
        <v>0.20945386268299104</v>
      </c>
      <c r="F34" s="5">
        <v>0.66837999999999997</v>
      </c>
      <c r="G34" s="5">
        <v>31.568124558142003</v>
      </c>
      <c r="H34" s="5">
        <f t="shared" ca="1" si="7"/>
        <v>18.396787143050574</v>
      </c>
      <c r="I34" s="5">
        <f t="shared" ca="1" si="7"/>
        <v>2.0286044913469623</v>
      </c>
      <c r="J34" s="5">
        <f t="shared" ca="1" si="7"/>
        <v>0.14141575537901468</v>
      </c>
      <c r="K34" s="5">
        <f t="shared" ca="1" si="7"/>
        <v>0</v>
      </c>
      <c r="L34" s="5">
        <f t="shared" ca="1" si="7"/>
        <v>4.6289741341455537</v>
      </c>
      <c r="M34" s="5">
        <f t="shared" ca="1" si="7"/>
        <v>0.4253430094882758</v>
      </c>
      <c r="N34" s="5">
        <f t="shared" ca="1" si="7"/>
        <v>4.3736153098833306</v>
      </c>
      <c r="O34" s="5">
        <f t="shared" ca="1" si="7"/>
        <v>0.26961166166136996</v>
      </c>
      <c r="P34" s="5">
        <f t="shared" ca="1" si="7"/>
        <v>0</v>
      </c>
      <c r="Q34" s="5">
        <f t="shared" ca="1" si="7"/>
        <v>0.14366820578330577</v>
      </c>
      <c r="R34" s="5">
        <f t="shared" ca="1" si="7"/>
        <v>1.6283531085645123E-2</v>
      </c>
      <c r="S34" s="5">
        <f t="shared" ca="1" si="7"/>
        <v>0.23079780943258221</v>
      </c>
      <c r="T34" s="5">
        <f t="shared" ca="1" si="7"/>
        <v>3.7456059470391779E-3</v>
      </c>
      <c r="U34" s="5">
        <f t="shared" ca="1" si="7"/>
        <v>3.1313739986009552E-2</v>
      </c>
      <c r="V34" s="5">
        <f t="shared" ca="1" si="7"/>
        <v>1.3029826934646407E-4</v>
      </c>
      <c r="W34" s="5">
        <f t="shared" ca="1" si="8"/>
        <v>0</v>
      </c>
      <c r="X34" s="5">
        <f t="shared" ca="1" si="8"/>
        <v>0.20945386268299104</v>
      </c>
      <c r="Y34" s="5">
        <f t="shared" ca="1" si="8"/>
        <v>0</v>
      </c>
      <c r="Z34" s="5">
        <f t="shared" ca="1" si="8"/>
        <v>0</v>
      </c>
      <c r="AA34" s="5">
        <f t="shared" ca="1" si="8"/>
        <v>0</v>
      </c>
      <c r="AB34" s="5">
        <f t="shared" ca="1" si="8"/>
        <v>0.66837999999999997</v>
      </c>
      <c r="AC34" s="5">
        <f t="shared" ca="1" si="9"/>
        <v>31.568124558142003</v>
      </c>
      <c r="AD34" s="5">
        <f t="shared" ca="1" si="10"/>
        <v>30.26435150495508</v>
      </c>
      <c r="AE34" s="5">
        <f t="shared" ca="1" si="11"/>
        <v>0.42593919050392831</v>
      </c>
      <c r="AF34" s="5">
        <f t="shared" ca="1" si="12"/>
        <v>0.20945386268299104</v>
      </c>
      <c r="AG34" s="5">
        <f t="shared" ca="1" si="13"/>
        <v>0.66837999999999997</v>
      </c>
    </row>
    <row r="35" spans="1:33" x14ac:dyDescent="0.2">
      <c r="A35" s="4" t="s">
        <v>89</v>
      </c>
      <c r="B35" s="5">
        <f t="shared" ca="1" si="7"/>
        <v>32.034970476403707</v>
      </c>
      <c r="C35" s="5">
        <v>30.721992539512787</v>
      </c>
      <c r="D35" s="5">
        <v>0.47510337784211043</v>
      </c>
      <c r="E35" s="5">
        <v>0.17385355904880614</v>
      </c>
      <c r="F35" s="5">
        <v>0.66402100000000008</v>
      </c>
      <c r="G35" s="5">
        <v>32.034970476403707</v>
      </c>
      <c r="H35" s="5">
        <f t="shared" ca="1" si="7"/>
        <v>18.384253509414517</v>
      </c>
      <c r="I35" s="5">
        <f t="shared" ca="1" si="7"/>
        <v>1.9347275461101665</v>
      </c>
      <c r="J35" s="5">
        <f t="shared" ca="1" si="7"/>
        <v>0.18559245088196483</v>
      </c>
      <c r="K35" s="5">
        <f t="shared" ca="1" si="7"/>
        <v>1.5756404047171852E-3</v>
      </c>
      <c r="L35" s="5">
        <f t="shared" ca="1" si="7"/>
        <v>4.7920746109461438</v>
      </c>
      <c r="M35" s="5">
        <f t="shared" ca="1" si="7"/>
        <v>0.51025863149023265</v>
      </c>
      <c r="N35" s="5">
        <f t="shared" ca="1" si="7"/>
        <v>4.5159869299515396</v>
      </c>
      <c r="O35" s="5">
        <f t="shared" ca="1" si="7"/>
        <v>0.39752322031350523</v>
      </c>
      <c r="P35" s="5">
        <f t="shared" ca="1" si="7"/>
        <v>0</v>
      </c>
      <c r="Q35" s="5">
        <f t="shared" ca="1" si="7"/>
        <v>0.14760905922697015</v>
      </c>
      <c r="R35" s="5">
        <f t="shared" ca="1" si="7"/>
        <v>2.0325146225081921E-2</v>
      </c>
      <c r="S35" s="5">
        <f t="shared" ca="1" si="7"/>
        <v>0.26741151710016159</v>
      </c>
      <c r="T35" s="5">
        <f t="shared" ca="1" si="7"/>
        <v>5.2606440035195519E-3</v>
      </c>
      <c r="U35" s="5">
        <f t="shared" ca="1" si="7"/>
        <v>3.4497011286377249E-2</v>
      </c>
      <c r="V35" s="5">
        <f t="shared" ref="B35:V47" ca="1" si="17">HLOOKUP(V$1,INDIRECT($A35&amp;"!A:ZZ"),4,0)</f>
        <v>0</v>
      </c>
      <c r="W35" s="5">
        <f t="shared" ca="1" si="8"/>
        <v>0</v>
      </c>
      <c r="X35" s="5">
        <f t="shared" ca="1" si="8"/>
        <v>0.17385355904880614</v>
      </c>
      <c r="Y35" s="5">
        <f t="shared" ca="1" si="8"/>
        <v>0</v>
      </c>
      <c r="Z35" s="5">
        <f t="shared" ca="1" si="8"/>
        <v>0</v>
      </c>
      <c r="AA35" s="5">
        <f t="shared" ca="1" si="8"/>
        <v>0</v>
      </c>
      <c r="AB35" s="5">
        <f t="shared" ca="1" si="8"/>
        <v>0.66402100000000008</v>
      </c>
      <c r="AC35" s="5">
        <f t="shared" ca="1" si="9"/>
        <v>32.034970476403707</v>
      </c>
      <c r="AD35" s="5">
        <f t="shared" ca="1" si="10"/>
        <v>30.721992539512787</v>
      </c>
      <c r="AE35" s="5">
        <f t="shared" ca="1" si="11"/>
        <v>0.47510337784211043</v>
      </c>
      <c r="AF35" s="5">
        <f t="shared" ca="1" si="12"/>
        <v>0.17385355904880614</v>
      </c>
      <c r="AG35" s="5">
        <f t="shared" ca="1" si="13"/>
        <v>0.66402100000000008</v>
      </c>
    </row>
    <row r="36" spans="1:33" x14ac:dyDescent="0.2">
      <c r="A36" s="4" t="s">
        <v>90</v>
      </c>
      <c r="B36" s="5">
        <f t="shared" ca="1" si="17"/>
        <v>34.502633044804831</v>
      </c>
      <c r="C36" s="5">
        <v>32.705218302339404</v>
      </c>
      <c r="D36" s="5">
        <v>0.53390204209350134</v>
      </c>
      <c r="E36" s="5">
        <v>0.16795070037190676</v>
      </c>
      <c r="F36" s="5">
        <v>1.0955620000000001</v>
      </c>
      <c r="G36" s="5">
        <v>34.502633044804831</v>
      </c>
      <c r="H36" s="5">
        <f t="shared" ca="1" si="17"/>
        <v>16.876176782002872</v>
      </c>
      <c r="I36" s="5">
        <f t="shared" ca="1" si="17"/>
        <v>9.500176628567452</v>
      </c>
      <c r="J36" s="5">
        <f t="shared" ca="1" si="17"/>
        <v>9.5826820109722766E-2</v>
      </c>
      <c r="K36" s="5">
        <f t="shared" ca="1" si="17"/>
        <v>2.1675398743927236E-3</v>
      </c>
      <c r="L36" s="5">
        <f t="shared" ca="1" si="17"/>
        <v>4.536551290483632</v>
      </c>
      <c r="M36" s="5">
        <f t="shared" ca="1" si="17"/>
        <v>0.53768315988544058</v>
      </c>
      <c r="N36" s="5">
        <f t="shared" ca="1" si="17"/>
        <v>0.60778941987355406</v>
      </c>
      <c r="O36" s="5">
        <f t="shared" ca="1" si="17"/>
        <v>0.54884666154234218</v>
      </c>
      <c r="P36" s="5">
        <f t="shared" ca="1" si="17"/>
        <v>0</v>
      </c>
      <c r="Q36" s="5">
        <f t="shared" ca="1" si="17"/>
        <v>0.18048576073901609</v>
      </c>
      <c r="R36" s="5">
        <f t="shared" ca="1" si="17"/>
        <v>2.7969104863643367E-2</v>
      </c>
      <c r="S36" s="5">
        <f t="shared" ca="1" si="17"/>
        <v>0.25426530596314412</v>
      </c>
      <c r="T36" s="5">
        <f t="shared" ca="1" si="17"/>
        <v>9.3468921440976235E-3</v>
      </c>
      <c r="U36" s="5">
        <f t="shared" ca="1" si="17"/>
        <v>6.1578477405354069E-2</v>
      </c>
      <c r="V36" s="5">
        <f t="shared" ca="1" si="17"/>
        <v>2.5650097824602227E-4</v>
      </c>
      <c r="W36" s="5">
        <f t="shared" ref="W36:AB74" ca="1" si="18">HLOOKUP(W$1,INDIRECT($A36&amp;"!A:ZZ"),4,0)</f>
        <v>0</v>
      </c>
      <c r="X36" s="5">
        <f t="shared" ca="1" si="18"/>
        <v>0.16795070037190676</v>
      </c>
      <c r="Y36" s="5">
        <f t="shared" ca="1" si="18"/>
        <v>0</v>
      </c>
      <c r="Z36" s="5">
        <f t="shared" ca="1" si="18"/>
        <v>0</v>
      </c>
      <c r="AA36" s="5">
        <f t="shared" ca="1" si="18"/>
        <v>0</v>
      </c>
      <c r="AB36" s="5">
        <f t="shared" ca="1" si="18"/>
        <v>1.0955620000000001</v>
      </c>
      <c r="AC36" s="5">
        <f t="shared" ca="1" si="9"/>
        <v>34.502633044804831</v>
      </c>
      <c r="AD36" s="5">
        <f t="shared" ca="1" si="10"/>
        <v>32.705218302339404</v>
      </c>
      <c r="AE36" s="5">
        <f t="shared" ca="1" si="11"/>
        <v>0.53390204209350134</v>
      </c>
      <c r="AF36" s="5">
        <f t="shared" ca="1" si="12"/>
        <v>0.16795070037190676</v>
      </c>
      <c r="AG36" s="5">
        <f t="shared" ca="1" si="13"/>
        <v>1.0955620000000001</v>
      </c>
    </row>
    <row r="37" spans="1:33" x14ac:dyDescent="0.2">
      <c r="A37" s="4" t="s">
        <v>91</v>
      </c>
      <c r="B37" s="5">
        <f t="shared" ca="1" si="17"/>
        <v>39.845905924838</v>
      </c>
      <c r="C37" s="5">
        <v>37.469805089891615</v>
      </c>
      <c r="D37" s="5">
        <v>1.156334120838175</v>
      </c>
      <c r="E37" s="5">
        <v>4.0587519122160791E-2</v>
      </c>
      <c r="F37" s="5">
        <v>1.1791791949860351</v>
      </c>
      <c r="G37" s="5">
        <v>39.845905924838</v>
      </c>
      <c r="H37" s="5">
        <f t="shared" ca="1" si="17"/>
        <v>36.330666801507256</v>
      </c>
      <c r="I37" s="5">
        <f t="shared" ca="1" si="17"/>
        <v>9.9823345883377143E-2</v>
      </c>
      <c r="J37" s="5">
        <f t="shared" ca="1" si="17"/>
        <v>0.1336814601955518</v>
      </c>
      <c r="K37" s="5">
        <f t="shared" ca="1" si="17"/>
        <v>5.622159757951938E-3</v>
      </c>
      <c r="L37" s="5">
        <f t="shared" ca="1" si="17"/>
        <v>0.78595964784827188</v>
      </c>
      <c r="M37" s="5">
        <f t="shared" ca="1" si="17"/>
        <v>0</v>
      </c>
      <c r="N37" s="5">
        <f t="shared" ca="1" si="17"/>
        <v>0.10272828408969728</v>
      </c>
      <c r="O37" s="5">
        <f t="shared" ca="1" si="17"/>
        <v>1.1323390609494889E-2</v>
      </c>
      <c r="P37" s="5">
        <f t="shared" ca="1" si="17"/>
        <v>0</v>
      </c>
      <c r="Q37" s="5">
        <f t="shared" ca="1" si="17"/>
        <v>0.46008557901229274</v>
      </c>
      <c r="R37" s="5">
        <f t="shared" ca="1" si="17"/>
        <v>2.5671503702128683E-2</v>
      </c>
      <c r="S37" s="5">
        <f t="shared" ca="1" si="17"/>
        <v>0.52732852337400138</v>
      </c>
      <c r="T37" s="5">
        <f t="shared" ca="1" si="17"/>
        <v>0.10251962540585093</v>
      </c>
      <c r="U37" s="5">
        <f t="shared" ca="1" si="17"/>
        <v>4.0728889343901273E-2</v>
      </c>
      <c r="V37" s="5">
        <f t="shared" ca="1" si="17"/>
        <v>0</v>
      </c>
      <c r="W37" s="5">
        <f t="shared" ca="1" si="18"/>
        <v>0</v>
      </c>
      <c r="X37" s="5">
        <f t="shared" ca="1" si="18"/>
        <v>4.0587519122160791E-2</v>
      </c>
      <c r="Y37" s="5">
        <f t="shared" ca="1" si="18"/>
        <v>0</v>
      </c>
      <c r="Z37" s="5">
        <f t="shared" ca="1" si="18"/>
        <v>0</v>
      </c>
      <c r="AA37" s="5">
        <f t="shared" ca="1" si="18"/>
        <v>0</v>
      </c>
      <c r="AB37" s="5">
        <f t="shared" ca="1" si="18"/>
        <v>1.1791791949860351</v>
      </c>
      <c r="AC37" s="5">
        <f t="shared" ca="1" si="9"/>
        <v>39.845905924838</v>
      </c>
      <c r="AD37" s="5">
        <f t="shared" ca="1" si="10"/>
        <v>37.469805089891615</v>
      </c>
      <c r="AE37" s="5">
        <f t="shared" ca="1" si="11"/>
        <v>1.156334120838175</v>
      </c>
      <c r="AF37" s="5">
        <f t="shared" ca="1" si="12"/>
        <v>4.0587519122160791E-2</v>
      </c>
      <c r="AG37" s="5">
        <f t="shared" ca="1" si="13"/>
        <v>1.1791791949860351</v>
      </c>
    </row>
    <row r="38" spans="1:33" x14ac:dyDescent="0.2">
      <c r="A38" s="4" t="s">
        <v>92</v>
      </c>
      <c r="B38" s="5">
        <f t="shared" ca="1" si="17"/>
        <v>44.446375917822934</v>
      </c>
      <c r="C38" s="5">
        <v>41.741130565798763</v>
      </c>
      <c r="D38" s="5">
        <v>1.4431742127118958</v>
      </c>
      <c r="E38" s="5">
        <v>6.170338036889858E-2</v>
      </c>
      <c r="F38" s="5">
        <v>1.2003677589433632</v>
      </c>
      <c r="G38" s="5">
        <v>44.446375917822934</v>
      </c>
      <c r="H38" s="5">
        <f t="shared" ca="1" si="17"/>
        <v>39.861328066582452</v>
      </c>
      <c r="I38" s="5">
        <f t="shared" ca="1" si="17"/>
        <v>0.20556221892823165</v>
      </c>
      <c r="J38" s="5">
        <f t="shared" ca="1" si="17"/>
        <v>6.6429283035545239E-2</v>
      </c>
      <c r="K38" s="5">
        <f t="shared" ca="1" si="17"/>
        <v>1.1932116737676395E-2</v>
      </c>
      <c r="L38" s="5">
        <f t="shared" ca="1" si="17"/>
        <v>1.5105980972131015</v>
      </c>
      <c r="M38" s="5">
        <f t="shared" ca="1" si="17"/>
        <v>3.0920907150263151E-3</v>
      </c>
      <c r="N38" s="5">
        <f t="shared" ca="1" si="17"/>
        <v>7.6111927776251823E-2</v>
      </c>
      <c r="O38" s="5">
        <f t="shared" ca="1" si="17"/>
        <v>6.0767648104795655E-3</v>
      </c>
      <c r="P38" s="5">
        <f t="shared" ca="1" si="17"/>
        <v>0</v>
      </c>
      <c r="Q38" s="5">
        <f t="shared" ca="1" si="17"/>
        <v>0.58067941406283297</v>
      </c>
      <c r="R38" s="5">
        <f t="shared" ca="1" si="17"/>
        <v>3.3995792591252294E-2</v>
      </c>
      <c r="S38" s="5">
        <f t="shared" ca="1" si="17"/>
        <v>0.68605280972660687</v>
      </c>
      <c r="T38" s="5">
        <f t="shared" ca="1" si="17"/>
        <v>9.0793197244860124E-2</v>
      </c>
      <c r="U38" s="5">
        <f t="shared" ca="1" si="17"/>
        <v>5.1652999086343548E-2</v>
      </c>
      <c r="V38" s="5">
        <f t="shared" ca="1" si="17"/>
        <v>0</v>
      </c>
      <c r="W38" s="5">
        <f t="shared" ca="1" si="18"/>
        <v>0</v>
      </c>
      <c r="X38" s="5">
        <f t="shared" ca="1" si="18"/>
        <v>6.170338036889858E-2</v>
      </c>
      <c r="Y38" s="5">
        <f t="shared" ca="1" si="18"/>
        <v>0</v>
      </c>
      <c r="Z38" s="5">
        <f t="shared" ca="1" si="18"/>
        <v>0</v>
      </c>
      <c r="AA38" s="5">
        <f t="shared" ca="1" si="18"/>
        <v>0</v>
      </c>
      <c r="AB38" s="5">
        <f t="shared" ca="1" si="18"/>
        <v>1.2003677589433632</v>
      </c>
      <c r="AC38" s="5">
        <f t="shared" ca="1" si="9"/>
        <v>44.446375917822934</v>
      </c>
      <c r="AD38" s="5">
        <f t="shared" ca="1" si="10"/>
        <v>41.741130565798763</v>
      </c>
      <c r="AE38" s="5">
        <f t="shared" ca="1" si="11"/>
        <v>1.4431742127118958</v>
      </c>
      <c r="AF38" s="5">
        <f t="shared" ca="1" si="12"/>
        <v>6.170338036889858E-2</v>
      </c>
      <c r="AG38" s="5">
        <f t="shared" ca="1" si="13"/>
        <v>1.2003677589433632</v>
      </c>
    </row>
    <row r="39" spans="1:33" x14ac:dyDescent="0.2">
      <c r="A39" s="4" t="s">
        <v>93</v>
      </c>
      <c r="B39" s="5">
        <f t="shared" ca="1" si="17"/>
        <v>44.521384682579033</v>
      </c>
      <c r="C39" s="5">
        <v>41.935542285807792</v>
      </c>
      <c r="D39" s="5">
        <v>1.4419791452973176</v>
      </c>
      <c r="E39" s="5">
        <v>0.14046479628046571</v>
      </c>
      <c r="F39" s="5">
        <v>1.0033984551934325</v>
      </c>
      <c r="G39" s="5">
        <v>44.521384682579033</v>
      </c>
      <c r="H39" s="5">
        <f t="shared" ca="1" si="17"/>
        <v>39.320876429700853</v>
      </c>
      <c r="I39" s="5">
        <f t="shared" ca="1" si="17"/>
        <v>0.22863766850664236</v>
      </c>
      <c r="J39" s="5">
        <f t="shared" ca="1" si="17"/>
        <v>6.721387922898131E-2</v>
      </c>
      <c r="K39" s="5">
        <f t="shared" ca="1" si="17"/>
        <v>7.3195699867775257E-2</v>
      </c>
      <c r="L39" s="5">
        <f t="shared" ca="1" si="17"/>
        <v>2.1599675347432146</v>
      </c>
      <c r="M39" s="5">
        <f t="shared" ca="1" si="17"/>
        <v>5.5198026441129087E-3</v>
      </c>
      <c r="N39" s="5">
        <f t="shared" ca="1" si="17"/>
        <v>6.6709730964789118E-2</v>
      </c>
      <c r="O39" s="5">
        <f t="shared" ca="1" si="17"/>
        <v>1.3421540151419692E-2</v>
      </c>
      <c r="P39" s="5">
        <f t="shared" ca="1" si="17"/>
        <v>0</v>
      </c>
      <c r="Q39" s="5">
        <f t="shared" ca="1" si="17"/>
        <v>0.58642435847572794</v>
      </c>
      <c r="R39" s="5">
        <f t="shared" ca="1" si="17"/>
        <v>3.9262554369520995E-2</v>
      </c>
      <c r="S39" s="5">
        <f t="shared" ca="1" si="17"/>
        <v>0.72326380638578014</v>
      </c>
      <c r="T39" s="5">
        <f t="shared" ca="1" si="17"/>
        <v>4.4611948661729572E-2</v>
      </c>
      <c r="U39" s="5">
        <f t="shared" ca="1" si="17"/>
        <v>4.8416477404558969E-2</v>
      </c>
      <c r="V39" s="5">
        <f t="shared" ca="1" si="17"/>
        <v>0</v>
      </c>
      <c r="W39" s="5">
        <f t="shared" ca="1" si="18"/>
        <v>0</v>
      </c>
      <c r="X39" s="5">
        <f t="shared" ca="1" si="18"/>
        <v>0.14046479628046571</v>
      </c>
      <c r="Y39" s="5">
        <f t="shared" ca="1" si="18"/>
        <v>0</v>
      </c>
      <c r="Z39" s="5">
        <f t="shared" ca="1" si="18"/>
        <v>0</v>
      </c>
      <c r="AA39" s="5">
        <f t="shared" ca="1" si="18"/>
        <v>0</v>
      </c>
      <c r="AB39" s="5">
        <f t="shared" ca="1" si="18"/>
        <v>1.0033984551934325</v>
      </c>
      <c r="AC39" s="5">
        <f t="shared" ca="1" si="9"/>
        <v>44.521384682579033</v>
      </c>
      <c r="AD39" s="5">
        <f t="shared" ca="1" si="10"/>
        <v>41.935542285807792</v>
      </c>
      <c r="AE39" s="5">
        <f t="shared" ca="1" si="11"/>
        <v>1.4419791452973176</v>
      </c>
      <c r="AF39" s="5">
        <f t="shared" ca="1" si="12"/>
        <v>0.14046479628046571</v>
      </c>
      <c r="AG39" s="5">
        <f t="shared" ca="1" si="13"/>
        <v>1.0033984551934325</v>
      </c>
    </row>
    <row r="40" spans="1:33" x14ac:dyDescent="0.2">
      <c r="A40" s="4" t="s">
        <v>94</v>
      </c>
      <c r="B40" s="5">
        <f t="shared" ca="1" si="17"/>
        <v>46.99884141301817</v>
      </c>
      <c r="C40" s="5">
        <v>43.931371614079268</v>
      </c>
      <c r="D40" s="5">
        <v>1.596762472916148</v>
      </c>
      <c r="E40" s="5">
        <v>0.11750157858220014</v>
      </c>
      <c r="F40" s="5">
        <v>1.3532057474405561</v>
      </c>
      <c r="G40" s="5">
        <v>46.99884141301817</v>
      </c>
      <c r="H40" s="5">
        <f t="shared" ca="1" si="17"/>
        <v>41.417651985015148</v>
      </c>
      <c r="I40" s="5">
        <f t="shared" ca="1" si="17"/>
        <v>0.16381848493532014</v>
      </c>
      <c r="J40" s="5">
        <f t="shared" ca="1" si="17"/>
        <v>7.2766951948040906E-2</v>
      </c>
      <c r="K40" s="5">
        <f t="shared" ca="1" si="17"/>
        <v>0.20226546801915055</v>
      </c>
      <c r="L40" s="5">
        <f t="shared" ca="1" si="17"/>
        <v>1.9748624667989181</v>
      </c>
      <c r="M40" s="5">
        <f t="shared" ca="1" si="17"/>
        <v>7.1748226872734187E-3</v>
      </c>
      <c r="N40" s="5">
        <f t="shared" ca="1" si="17"/>
        <v>7.2277514063754572E-2</v>
      </c>
      <c r="O40" s="5">
        <f t="shared" ca="1" si="17"/>
        <v>2.0553920611662172E-2</v>
      </c>
      <c r="P40" s="5">
        <f t="shared" ca="1" si="17"/>
        <v>0</v>
      </c>
      <c r="Q40" s="5">
        <f t="shared" ca="1" si="17"/>
        <v>0.48212713270090934</v>
      </c>
      <c r="R40" s="5">
        <f t="shared" ca="1" si="17"/>
        <v>4.4572887864583181E-2</v>
      </c>
      <c r="S40" s="5">
        <f t="shared" ca="1" si="17"/>
        <v>0.98461643558732259</v>
      </c>
      <c r="T40" s="5">
        <f t="shared" ca="1" si="17"/>
        <v>4.2324326868790799E-2</v>
      </c>
      <c r="U40" s="5">
        <f t="shared" ca="1" si="17"/>
        <v>4.3121689894542348E-2</v>
      </c>
      <c r="V40" s="5">
        <f t="shared" ca="1" si="17"/>
        <v>0</v>
      </c>
      <c r="W40" s="5">
        <f t="shared" ca="1" si="18"/>
        <v>0</v>
      </c>
      <c r="X40" s="5">
        <f t="shared" ca="1" si="18"/>
        <v>0.11750157858220014</v>
      </c>
      <c r="Y40" s="5">
        <f t="shared" ca="1" si="18"/>
        <v>0</v>
      </c>
      <c r="Z40" s="5">
        <f t="shared" ca="1" si="18"/>
        <v>0</v>
      </c>
      <c r="AA40" s="5">
        <f t="shared" ca="1" si="18"/>
        <v>0</v>
      </c>
      <c r="AB40" s="5">
        <f t="shared" ca="1" si="18"/>
        <v>1.3532057474405561</v>
      </c>
      <c r="AC40" s="5">
        <f t="shared" ca="1" si="9"/>
        <v>46.99884141301817</v>
      </c>
      <c r="AD40" s="5">
        <f t="shared" ca="1" si="10"/>
        <v>43.931371614079268</v>
      </c>
      <c r="AE40" s="5">
        <f t="shared" ca="1" si="11"/>
        <v>1.596762472916148</v>
      </c>
      <c r="AF40" s="5">
        <f t="shared" ca="1" si="12"/>
        <v>0.11750157858220014</v>
      </c>
      <c r="AG40" s="5">
        <f t="shared" ca="1" si="13"/>
        <v>1.3532057474405561</v>
      </c>
    </row>
    <row r="41" spans="1:33" x14ac:dyDescent="0.2">
      <c r="A41" s="4" t="s">
        <v>95</v>
      </c>
      <c r="B41" s="5">
        <f t="shared" ca="1" si="17"/>
        <v>49.450809850986793</v>
      </c>
      <c r="C41" s="5">
        <v>45.638124182391756</v>
      </c>
      <c r="D41" s="5">
        <v>1.8988466390327132</v>
      </c>
      <c r="E41" s="5">
        <v>0.10378818633626029</v>
      </c>
      <c r="F41" s="5">
        <v>1.8100508432260614</v>
      </c>
      <c r="G41" s="5">
        <v>49.450809850986793</v>
      </c>
      <c r="H41" s="5">
        <f t="shared" ca="1" si="17"/>
        <v>43.336553251634925</v>
      </c>
      <c r="I41" s="5">
        <f t="shared" ca="1" si="17"/>
        <v>0.29936248414815891</v>
      </c>
      <c r="J41" s="5">
        <f t="shared" ca="1" si="17"/>
        <v>7.1419336876225661E-2</v>
      </c>
      <c r="K41" s="5">
        <f t="shared" ca="1" si="17"/>
        <v>2.7327255635352682E-2</v>
      </c>
      <c r="L41" s="5">
        <f t="shared" ca="1" si="17"/>
        <v>1.8115611131543616</v>
      </c>
      <c r="M41" s="5">
        <f t="shared" ca="1" si="17"/>
        <v>1.5773240314654054E-2</v>
      </c>
      <c r="N41" s="5">
        <f t="shared" ca="1" si="17"/>
        <v>2.4518163629344919E-2</v>
      </c>
      <c r="O41" s="5">
        <f t="shared" ca="1" si="17"/>
        <v>5.1609336998732706E-2</v>
      </c>
      <c r="P41" s="5">
        <f t="shared" ca="1" si="17"/>
        <v>0</v>
      </c>
      <c r="Q41" s="5">
        <f t="shared" ca="1" si="17"/>
        <v>0.48011509589788731</v>
      </c>
      <c r="R41" s="5">
        <f t="shared" ca="1" si="17"/>
        <v>5.0033133566666173E-2</v>
      </c>
      <c r="S41" s="5">
        <f t="shared" ca="1" si="17"/>
        <v>1.2916070549810585</v>
      </c>
      <c r="T41" s="5">
        <f t="shared" ca="1" si="17"/>
        <v>3.210892681309311E-2</v>
      </c>
      <c r="U41" s="5">
        <f t="shared" ca="1" si="17"/>
        <v>4.4982427774008009E-2</v>
      </c>
      <c r="V41" s="5">
        <f t="shared" ca="1" si="17"/>
        <v>0</v>
      </c>
      <c r="W41" s="5">
        <f t="shared" ca="1" si="18"/>
        <v>0</v>
      </c>
      <c r="X41" s="5">
        <f t="shared" ca="1" si="18"/>
        <v>0.10378818633626029</v>
      </c>
      <c r="Y41" s="5">
        <f t="shared" ca="1" si="18"/>
        <v>0</v>
      </c>
      <c r="Z41" s="5">
        <f t="shared" ca="1" si="18"/>
        <v>0</v>
      </c>
      <c r="AA41" s="5">
        <f t="shared" ca="1" si="18"/>
        <v>0</v>
      </c>
      <c r="AB41" s="5">
        <f t="shared" ca="1" si="18"/>
        <v>1.8100508432260614</v>
      </c>
      <c r="AC41" s="5">
        <f t="shared" ca="1" si="9"/>
        <v>49.450809850986793</v>
      </c>
      <c r="AD41" s="5">
        <f t="shared" ca="1" si="10"/>
        <v>45.638124182391756</v>
      </c>
      <c r="AE41" s="5">
        <f t="shared" ca="1" si="11"/>
        <v>1.8988466390327132</v>
      </c>
      <c r="AF41" s="5">
        <f t="shared" ca="1" si="12"/>
        <v>0.10378818633626029</v>
      </c>
      <c r="AG41" s="5">
        <f t="shared" ca="1" si="13"/>
        <v>1.8100508432260614</v>
      </c>
    </row>
    <row r="42" spans="1:33" x14ac:dyDescent="0.2">
      <c r="A42" s="4" t="s">
        <v>96</v>
      </c>
      <c r="B42" s="5">
        <f t="shared" ca="1" si="17"/>
        <v>45.78265347256967</v>
      </c>
      <c r="C42" s="5">
        <v>42.73217672338766</v>
      </c>
      <c r="D42" s="5">
        <v>0.99611397563704873</v>
      </c>
      <c r="E42" s="5">
        <v>0.1430059525610223</v>
      </c>
      <c r="F42" s="5">
        <v>1.9113568209839669</v>
      </c>
      <c r="G42" s="5">
        <v>45.78265347256967</v>
      </c>
      <c r="H42" s="5">
        <f t="shared" ca="1" si="17"/>
        <v>37.787180845826221</v>
      </c>
      <c r="I42" s="5">
        <f t="shared" ca="1" si="17"/>
        <v>0.1798623766801849</v>
      </c>
      <c r="J42" s="5">
        <f t="shared" ca="1" si="17"/>
        <v>0.31406080342271631</v>
      </c>
      <c r="K42" s="5">
        <f t="shared" ca="1" si="17"/>
        <v>0.9384548874773081</v>
      </c>
      <c r="L42" s="5">
        <f t="shared" ca="1" si="17"/>
        <v>2.857356464044809</v>
      </c>
      <c r="M42" s="5">
        <f t="shared" ca="1" si="17"/>
        <v>2.5071679650740312E-2</v>
      </c>
      <c r="N42" s="5">
        <f t="shared" ca="1" si="17"/>
        <v>0.60232924173568625</v>
      </c>
      <c r="O42" s="5">
        <f t="shared" ca="1" si="17"/>
        <v>2.7860424549995912E-2</v>
      </c>
      <c r="P42" s="5">
        <f t="shared" ca="1" si="17"/>
        <v>0</v>
      </c>
      <c r="Q42" s="5">
        <f t="shared" ca="1" si="17"/>
        <v>0.23491524779571571</v>
      </c>
      <c r="R42" s="5">
        <f t="shared" ca="1" si="17"/>
        <v>3.373085258027167E-2</v>
      </c>
      <c r="S42" s="5">
        <f t="shared" ca="1" si="17"/>
        <v>0.65434425798383211</v>
      </c>
      <c r="T42" s="5">
        <f t="shared" ca="1" si="17"/>
        <v>2.1776856221096867E-2</v>
      </c>
      <c r="U42" s="5">
        <f t="shared" ca="1" si="17"/>
        <v>5.1346761056132423E-2</v>
      </c>
      <c r="V42" s="5">
        <f t="shared" ca="1" si="17"/>
        <v>0</v>
      </c>
      <c r="W42" s="5">
        <f t="shared" ca="1" si="18"/>
        <v>0</v>
      </c>
      <c r="X42" s="5">
        <f t="shared" ca="1" si="18"/>
        <v>0.1430059525610223</v>
      </c>
      <c r="Y42" s="5">
        <f t="shared" ca="1" si="18"/>
        <v>0</v>
      </c>
      <c r="Z42" s="5">
        <f t="shared" ca="1" si="18"/>
        <v>0</v>
      </c>
      <c r="AA42" s="5">
        <f t="shared" ca="1" si="18"/>
        <v>0</v>
      </c>
      <c r="AB42" s="5">
        <f t="shared" ca="1" si="18"/>
        <v>1.9113568209839669</v>
      </c>
      <c r="AC42" s="5">
        <f t="shared" ca="1" si="9"/>
        <v>45.78265347256967</v>
      </c>
      <c r="AD42" s="5">
        <f t="shared" ca="1" si="10"/>
        <v>42.73217672338766</v>
      </c>
      <c r="AE42" s="5">
        <f t="shared" ca="1" si="11"/>
        <v>0.99611397563704873</v>
      </c>
      <c r="AF42" s="5">
        <f t="shared" ca="1" si="12"/>
        <v>0.1430059525610223</v>
      </c>
      <c r="AG42" s="5">
        <f t="shared" ca="1" si="13"/>
        <v>1.9113568209839669</v>
      </c>
    </row>
    <row r="43" spans="1:33" x14ac:dyDescent="0.2">
      <c r="A43" s="4" t="s">
        <v>97</v>
      </c>
      <c r="B43" s="5">
        <f t="shared" ca="1" si="17"/>
        <v>43.206565625989604</v>
      </c>
      <c r="C43" s="5">
        <v>38.743489432236359</v>
      </c>
      <c r="D43" s="5">
        <v>2.4330703056052294</v>
      </c>
      <c r="E43" s="5">
        <v>0.21775900953115207</v>
      </c>
      <c r="F43" s="5">
        <v>1.8122468786168675</v>
      </c>
      <c r="G43" s="5">
        <v>43.206565625989604</v>
      </c>
      <c r="H43" s="5">
        <f t="shared" ca="1" si="17"/>
        <v>33.077386565538383</v>
      </c>
      <c r="I43" s="5">
        <f t="shared" ca="1" si="17"/>
        <v>0.11519063086882203</v>
      </c>
      <c r="J43" s="5">
        <f t="shared" ca="1" si="17"/>
        <v>0.5175745413018622</v>
      </c>
      <c r="K43" s="5">
        <f t="shared" ca="1" si="17"/>
        <v>1.1433037954688825</v>
      </c>
      <c r="L43" s="5">
        <f t="shared" ca="1" si="17"/>
        <v>3.1530864265092116</v>
      </c>
      <c r="M43" s="5">
        <f t="shared" ca="1" si="17"/>
        <v>6.2517164491415214E-2</v>
      </c>
      <c r="N43" s="5">
        <f t="shared" ca="1" si="17"/>
        <v>0.67443030805778237</v>
      </c>
      <c r="O43" s="5">
        <f t="shared" ca="1" si="17"/>
        <v>0</v>
      </c>
      <c r="P43" s="5">
        <f t="shared" ca="1" si="17"/>
        <v>0</v>
      </c>
      <c r="Q43" s="5">
        <f t="shared" ca="1" si="17"/>
        <v>0.70171796749142579</v>
      </c>
      <c r="R43" s="5">
        <f t="shared" ca="1" si="17"/>
        <v>9.7615162801928362E-2</v>
      </c>
      <c r="S43" s="5">
        <f t="shared" ca="1" si="17"/>
        <v>1.5556437413214255</v>
      </c>
      <c r="T43" s="5">
        <f t="shared" ca="1" si="17"/>
        <v>9.4682058836309084E-3</v>
      </c>
      <c r="U43" s="5">
        <f t="shared" ca="1" si="17"/>
        <v>6.8625228106818523E-2</v>
      </c>
      <c r="V43" s="5">
        <f t="shared" ca="1" si="17"/>
        <v>0</v>
      </c>
      <c r="W43" s="5">
        <f t="shared" ca="1" si="18"/>
        <v>0</v>
      </c>
      <c r="X43" s="5">
        <f t="shared" ca="1" si="18"/>
        <v>0.21775900953115207</v>
      </c>
      <c r="Y43" s="5">
        <f t="shared" ca="1" si="18"/>
        <v>0</v>
      </c>
      <c r="Z43" s="5">
        <f t="shared" ca="1" si="18"/>
        <v>0</v>
      </c>
      <c r="AA43" s="5">
        <f t="shared" ca="1" si="18"/>
        <v>0</v>
      </c>
      <c r="AB43" s="5">
        <f t="shared" ca="1" si="18"/>
        <v>1.8122468786168675</v>
      </c>
      <c r="AC43" s="5">
        <f t="shared" ca="1" si="9"/>
        <v>43.206565625989604</v>
      </c>
      <c r="AD43" s="5">
        <f t="shared" ca="1" si="10"/>
        <v>38.743489432236359</v>
      </c>
      <c r="AE43" s="5">
        <f t="shared" ca="1" si="11"/>
        <v>2.4330703056052294</v>
      </c>
      <c r="AF43" s="5">
        <f t="shared" ca="1" si="12"/>
        <v>0.21775900953115207</v>
      </c>
      <c r="AG43" s="5">
        <f t="shared" ca="1" si="13"/>
        <v>1.8122468786168675</v>
      </c>
    </row>
    <row r="44" spans="1:33" x14ac:dyDescent="0.2">
      <c r="A44" s="4" t="s">
        <v>98</v>
      </c>
      <c r="B44" s="5">
        <f t="shared" ca="1" si="17"/>
        <v>33.708950350336139</v>
      </c>
      <c r="C44" s="5">
        <v>30.022877786113309</v>
      </c>
      <c r="D44" s="5">
        <v>1.3262279139572355</v>
      </c>
      <c r="E44" s="5">
        <v>0.35858580304650245</v>
      </c>
      <c r="F44" s="5">
        <v>2.0012588472190993</v>
      </c>
      <c r="G44" s="5">
        <v>33.708950350336139</v>
      </c>
      <c r="H44" s="5">
        <f t="shared" ca="1" si="17"/>
        <v>25.695871246408526</v>
      </c>
      <c r="I44" s="5">
        <f t="shared" ca="1" si="17"/>
        <v>0.10210714564981632</v>
      </c>
      <c r="J44" s="5">
        <f t="shared" ca="1" si="17"/>
        <v>0.72604932595263572</v>
      </c>
      <c r="K44" s="5">
        <f t="shared" ca="1" si="17"/>
        <v>6.9529682016021332E-2</v>
      </c>
      <c r="L44" s="5">
        <f t="shared" ca="1" si="17"/>
        <v>2.79230539992502</v>
      </c>
      <c r="M44" s="5">
        <f t="shared" ca="1" si="17"/>
        <v>0</v>
      </c>
      <c r="N44" s="5">
        <f t="shared" ca="1" si="17"/>
        <v>0.63701498616128827</v>
      </c>
      <c r="O44" s="5">
        <f t="shared" ca="1" si="17"/>
        <v>0</v>
      </c>
      <c r="P44" s="5">
        <f t="shared" ca="1" si="17"/>
        <v>0</v>
      </c>
      <c r="Q44" s="5">
        <f t="shared" ca="1" si="17"/>
        <v>0.37491717732138458</v>
      </c>
      <c r="R44" s="5">
        <f t="shared" ca="1" si="17"/>
        <v>4.950746633127312E-2</v>
      </c>
      <c r="S44" s="5">
        <f t="shared" ca="1" si="17"/>
        <v>0.72968297672925408</v>
      </c>
      <c r="T44" s="5">
        <f t="shared" ca="1" si="17"/>
        <v>8.0741377377417184E-2</v>
      </c>
      <c r="U44" s="5">
        <f t="shared" ca="1" si="17"/>
        <v>9.1378916197906307E-2</v>
      </c>
      <c r="V44" s="5">
        <f t="shared" ca="1" si="17"/>
        <v>0</v>
      </c>
      <c r="W44" s="5">
        <f t="shared" ca="1" si="18"/>
        <v>0</v>
      </c>
      <c r="X44" s="5">
        <f t="shared" ca="1" si="18"/>
        <v>0.35858580304650245</v>
      </c>
      <c r="Y44" s="5">
        <f t="shared" ca="1" si="18"/>
        <v>0</v>
      </c>
      <c r="Z44" s="5">
        <f t="shared" ca="1" si="18"/>
        <v>0</v>
      </c>
      <c r="AA44" s="5">
        <f t="shared" ca="1" si="18"/>
        <v>0</v>
      </c>
      <c r="AB44" s="5">
        <f t="shared" ca="1" si="18"/>
        <v>2.0012588472190993</v>
      </c>
      <c r="AC44" s="5">
        <f t="shared" ca="1" si="9"/>
        <v>33.708950350336139</v>
      </c>
      <c r="AD44" s="5">
        <f t="shared" ca="1" si="10"/>
        <v>30.022877786113309</v>
      </c>
      <c r="AE44" s="5">
        <f t="shared" ca="1" si="11"/>
        <v>1.3262279139572355</v>
      </c>
      <c r="AF44" s="5">
        <f t="shared" ca="1" si="12"/>
        <v>0.35858580304650245</v>
      </c>
      <c r="AG44" s="5">
        <f t="shared" ca="1" si="13"/>
        <v>2.0012588472190993</v>
      </c>
    </row>
    <row r="45" spans="1:33" s="7" customFormat="1" x14ac:dyDescent="0.2">
      <c r="A45" s="4" t="s">
        <v>99</v>
      </c>
      <c r="B45" s="5">
        <f t="shared" ca="1" si="17"/>
        <v>23.076235567615374</v>
      </c>
      <c r="C45" s="5">
        <v>18.817367425343171</v>
      </c>
      <c r="D45" s="5">
        <v>2.1841947354349029</v>
      </c>
      <c r="E45" s="5">
        <v>0.13055940683729106</v>
      </c>
      <c r="F45" s="5">
        <v>1.9441140000000003</v>
      </c>
      <c r="G45" s="5">
        <v>23.076235567615374</v>
      </c>
      <c r="H45" s="5">
        <f t="shared" ca="1" si="17"/>
        <v>17.295929795270563</v>
      </c>
      <c r="I45" s="5">
        <f t="shared" ca="1" si="17"/>
        <v>0</v>
      </c>
      <c r="J45" s="5">
        <f t="shared" ca="1" si="17"/>
        <v>0</v>
      </c>
      <c r="K45" s="5">
        <f t="shared" ca="1" si="17"/>
        <v>6.4619676700752929E-2</v>
      </c>
      <c r="L45" s="5">
        <f t="shared" ca="1" si="17"/>
        <v>1.4568179533718542</v>
      </c>
      <c r="M45" s="5">
        <f t="shared" ca="1" si="17"/>
        <v>0</v>
      </c>
      <c r="N45" s="5">
        <f t="shared" ca="1" si="17"/>
        <v>0</v>
      </c>
      <c r="O45" s="5">
        <f t="shared" ca="1" si="17"/>
        <v>0</v>
      </c>
      <c r="P45" s="5">
        <f t="shared" ca="1" si="17"/>
        <v>0</v>
      </c>
      <c r="Q45" s="5">
        <f t="shared" ca="1" si="17"/>
        <v>0.60265956723714964</v>
      </c>
      <c r="R45" s="5">
        <f t="shared" ca="1" si="17"/>
        <v>8.8198763877744377E-2</v>
      </c>
      <c r="S45" s="5">
        <f t="shared" ca="1" si="17"/>
        <v>1.2960113046746289</v>
      </c>
      <c r="T45" s="5">
        <f t="shared" ca="1" si="17"/>
        <v>4.601075517120997E-2</v>
      </c>
      <c r="U45" s="5">
        <f t="shared" ca="1" si="17"/>
        <v>0.15073193180380126</v>
      </c>
      <c r="V45" s="5">
        <f t="shared" ca="1" si="17"/>
        <v>5.8241267036920896E-4</v>
      </c>
      <c r="W45" s="5">
        <f t="shared" ca="1" si="18"/>
        <v>0</v>
      </c>
      <c r="X45" s="5">
        <f t="shared" ca="1" si="18"/>
        <v>0.13055940683729106</v>
      </c>
      <c r="Y45" s="5">
        <f t="shared" ca="1" si="18"/>
        <v>0</v>
      </c>
      <c r="Z45" s="5">
        <f t="shared" ca="1" si="18"/>
        <v>0</v>
      </c>
      <c r="AA45" s="5">
        <f t="shared" ca="1" si="18"/>
        <v>0</v>
      </c>
      <c r="AB45" s="5">
        <f t="shared" ca="1" si="18"/>
        <v>1.9441140000000003</v>
      </c>
      <c r="AC45" s="5">
        <f t="shared" ca="1" si="9"/>
        <v>23.076235567615374</v>
      </c>
      <c r="AD45" s="5">
        <f t="shared" ca="1" si="10"/>
        <v>18.817367425343171</v>
      </c>
      <c r="AE45" s="5">
        <f t="shared" ca="1" si="11"/>
        <v>2.1841947354349029</v>
      </c>
      <c r="AF45" s="5">
        <f t="shared" ca="1" si="12"/>
        <v>0.13055940683729106</v>
      </c>
      <c r="AG45" s="5">
        <f t="shared" ca="1" si="13"/>
        <v>1.9441140000000003</v>
      </c>
    </row>
    <row r="46" spans="1:33" x14ac:dyDescent="0.2">
      <c r="A46" s="4" t="s">
        <v>100</v>
      </c>
      <c r="B46" s="5">
        <f t="shared" ca="1" si="17"/>
        <v>23.825334627237069</v>
      </c>
      <c r="C46" s="5">
        <v>18.787764254660008</v>
      </c>
      <c r="D46" s="5">
        <v>2.4922865266015517</v>
      </c>
      <c r="E46" s="5">
        <v>0.15364584597550446</v>
      </c>
      <c r="F46" s="5">
        <v>2.3916380000000004</v>
      </c>
      <c r="G46" s="5">
        <v>23.825334627237069</v>
      </c>
      <c r="H46" s="5">
        <f t="shared" ca="1" si="17"/>
        <v>18.034506481065595</v>
      </c>
      <c r="I46" s="5">
        <f t="shared" ca="1" si="17"/>
        <v>0</v>
      </c>
      <c r="J46" s="5">
        <f t="shared" ca="1" si="17"/>
        <v>0</v>
      </c>
      <c r="K46" s="5">
        <f t="shared" ca="1" si="17"/>
        <v>0</v>
      </c>
      <c r="L46" s="5">
        <f t="shared" ca="1" si="17"/>
        <v>0.75325777359441459</v>
      </c>
      <c r="M46" s="5">
        <f t="shared" ca="1" si="17"/>
        <v>0</v>
      </c>
      <c r="N46" s="5">
        <f t="shared" ca="1" si="17"/>
        <v>0</v>
      </c>
      <c r="O46" s="5">
        <f t="shared" ca="1" si="17"/>
        <v>0</v>
      </c>
      <c r="P46" s="5">
        <f t="shared" ca="1" si="17"/>
        <v>0</v>
      </c>
      <c r="Q46" s="5">
        <f t="shared" ca="1" si="17"/>
        <v>0.81978390696213554</v>
      </c>
      <c r="R46" s="5">
        <f t="shared" ca="1" si="17"/>
        <v>0.1021436180937119</v>
      </c>
      <c r="S46" s="5">
        <f t="shared" ca="1" si="17"/>
        <v>1.3663748745176032</v>
      </c>
      <c r="T46" s="5">
        <f t="shared" ca="1" si="17"/>
        <v>4.7032447701854392E-2</v>
      </c>
      <c r="U46" s="5">
        <f t="shared" ca="1" si="17"/>
        <v>0.15634460642347478</v>
      </c>
      <c r="V46" s="5">
        <f t="shared" ca="1" si="17"/>
        <v>6.0707290277174631E-4</v>
      </c>
      <c r="W46" s="5">
        <f t="shared" ca="1" si="18"/>
        <v>0</v>
      </c>
      <c r="X46" s="5">
        <f t="shared" ca="1" si="18"/>
        <v>0.15364584597550446</v>
      </c>
      <c r="Y46" s="5">
        <f t="shared" ca="1" si="18"/>
        <v>0</v>
      </c>
      <c r="Z46" s="5">
        <f t="shared" ca="1" si="18"/>
        <v>0</v>
      </c>
      <c r="AA46" s="5">
        <f t="shared" ca="1" si="18"/>
        <v>0</v>
      </c>
      <c r="AB46" s="5">
        <f t="shared" ca="1" si="18"/>
        <v>2.3916380000000004</v>
      </c>
      <c r="AC46" s="5">
        <f t="shared" ca="1" si="9"/>
        <v>23.825334627237069</v>
      </c>
      <c r="AD46" s="5">
        <f t="shared" ca="1" si="10"/>
        <v>18.787764254660008</v>
      </c>
      <c r="AE46" s="5">
        <f t="shared" ca="1" si="11"/>
        <v>2.4922865266015517</v>
      </c>
      <c r="AF46" s="5">
        <f t="shared" ca="1" si="12"/>
        <v>0.15364584597550446</v>
      </c>
      <c r="AG46" s="5">
        <f t="shared" ca="1" si="13"/>
        <v>2.3916380000000004</v>
      </c>
    </row>
    <row r="47" spans="1:33" x14ac:dyDescent="0.2">
      <c r="A47" s="4" t="s">
        <v>101</v>
      </c>
      <c r="B47" s="5">
        <f t="shared" ca="1" si="17"/>
        <v>25.747899935877459</v>
      </c>
      <c r="C47" s="5">
        <v>20.347865479753295</v>
      </c>
      <c r="D47" s="5">
        <v>2.3159661935898215</v>
      </c>
      <c r="E47" s="5">
        <v>0.6234374458740668</v>
      </c>
      <c r="F47" s="5">
        <v>2.4606308166602782</v>
      </c>
      <c r="G47" s="5">
        <v>25.747899935877459</v>
      </c>
      <c r="H47" s="5">
        <f t="shared" ca="1" si="17"/>
        <v>17.355973347954642</v>
      </c>
      <c r="I47" s="5">
        <f t="shared" ca="1" si="17"/>
        <v>0.24479484714022481</v>
      </c>
      <c r="J47" s="5">
        <f t="shared" ca="1" si="17"/>
        <v>0.83444708254636235</v>
      </c>
      <c r="K47" s="5">
        <f t="shared" ca="1" si="17"/>
        <v>9.7110932838183582E-3</v>
      </c>
      <c r="L47" s="5">
        <f t="shared" ca="1" si="17"/>
        <v>1.2642667387431195</v>
      </c>
      <c r="M47" s="5">
        <f t="shared" ca="1" si="17"/>
        <v>0</v>
      </c>
      <c r="N47" s="5">
        <f t="shared" ca="1" si="17"/>
        <v>0.63867237008512678</v>
      </c>
      <c r="O47" s="5">
        <f t="shared" ca="1" si="17"/>
        <v>0</v>
      </c>
      <c r="P47" s="5">
        <f t="shared" ca="1" si="17"/>
        <v>0</v>
      </c>
      <c r="Q47" s="5">
        <f t="shared" ca="1" si="17"/>
        <v>0.70166396171226031</v>
      </c>
      <c r="R47" s="5">
        <f t="shared" ca="1" si="17"/>
        <v>0.10014478067861196</v>
      </c>
      <c r="S47" s="5">
        <f t="shared" ca="1" si="17"/>
        <v>1.2759893509024343</v>
      </c>
      <c r="T47" s="5">
        <f t="shared" ca="1" si="17"/>
        <v>6.8780140410493434E-2</v>
      </c>
      <c r="U47" s="5">
        <f t="shared" ref="B47:V63" ca="1" si="19">HLOOKUP(U$1,INDIRECT($A47&amp;"!A:ZZ"),4,0)</f>
        <v>0.16938795988602173</v>
      </c>
      <c r="V47" s="5">
        <f t="shared" ca="1" si="19"/>
        <v>0</v>
      </c>
      <c r="W47" s="5">
        <f t="shared" ca="1" si="18"/>
        <v>0</v>
      </c>
      <c r="X47" s="5">
        <f t="shared" ca="1" si="18"/>
        <v>0.6234374458740668</v>
      </c>
      <c r="Y47" s="5">
        <f t="shared" ca="1" si="18"/>
        <v>0</v>
      </c>
      <c r="Z47" s="5">
        <f t="shared" ca="1" si="18"/>
        <v>0</v>
      </c>
      <c r="AA47" s="5">
        <f t="shared" ca="1" si="18"/>
        <v>0</v>
      </c>
      <c r="AB47" s="5">
        <f t="shared" ca="1" si="18"/>
        <v>2.4606308166602782</v>
      </c>
      <c r="AC47" s="5">
        <f t="shared" ca="1" si="9"/>
        <v>25.747899935877459</v>
      </c>
      <c r="AD47" s="5">
        <f t="shared" ca="1" si="10"/>
        <v>20.347865479753295</v>
      </c>
      <c r="AE47" s="5">
        <f t="shared" ca="1" si="11"/>
        <v>2.3159661935898215</v>
      </c>
      <c r="AF47" s="5">
        <f t="shared" ca="1" si="12"/>
        <v>0.6234374458740668</v>
      </c>
      <c r="AG47" s="5">
        <f t="shared" ca="1" si="13"/>
        <v>2.4606308166602782</v>
      </c>
    </row>
    <row r="48" spans="1:33" x14ac:dyDescent="0.2">
      <c r="A48" s="4" t="s">
        <v>102</v>
      </c>
      <c r="B48" s="5">
        <f t="shared" ca="1" si="19"/>
        <v>28.465133295065979</v>
      </c>
      <c r="C48" s="5">
        <v>23.520602632969737</v>
      </c>
      <c r="D48" s="5">
        <v>2.3258063767485333</v>
      </c>
      <c r="E48" s="5">
        <v>0.49443828534771356</v>
      </c>
      <c r="F48" s="5">
        <v>2.1242860000000001</v>
      </c>
      <c r="G48" s="5">
        <v>28.465133295065979</v>
      </c>
      <c r="H48" s="5">
        <f t="shared" ca="1" si="19"/>
        <v>20.735770507228697</v>
      </c>
      <c r="I48" s="5">
        <f t="shared" ca="1" si="19"/>
        <v>0.19449675211840184</v>
      </c>
      <c r="J48" s="5">
        <f t="shared" ca="1" si="19"/>
        <v>1.0570156613113784</v>
      </c>
      <c r="K48" s="5">
        <f t="shared" ca="1" si="19"/>
        <v>1.1671888206509145E-2</v>
      </c>
      <c r="L48" s="5">
        <f t="shared" ca="1" si="19"/>
        <v>0.22369486093091084</v>
      </c>
      <c r="M48" s="5">
        <f t="shared" ca="1" si="19"/>
        <v>1.2979529631738376</v>
      </c>
      <c r="N48" s="5">
        <f t="shared" ca="1" si="19"/>
        <v>0</v>
      </c>
      <c r="O48" s="5">
        <f t="shared" ca="1" si="19"/>
        <v>0</v>
      </c>
      <c r="P48" s="5">
        <f t="shared" ca="1" si="19"/>
        <v>0</v>
      </c>
      <c r="Q48" s="5">
        <f t="shared" ca="1" si="19"/>
        <v>0.8078883857063025</v>
      </c>
      <c r="R48" s="5">
        <f t="shared" ca="1" si="19"/>
        <v>0.12185912662209628</v>
      </c>
      <c r="S48" s="5">
        <f t="shared" ca="1" si="19"/>
        <v>1.1724582069473777</v>
      </c>
      <c r="T48" s="5">
        <f t="shared" ca="1" si="19"/>
        <v>0.10592124391875678</v>
      </c>
      <c r="U48" s="5">
        <f t="shared" ca="1" si="19"/>
        <v>0.11767941355400034</v>
      </c>
      <c r="V48" s="5">
        <f t="shared" ca="1" si="19"/>
        <v>0</v>
      </c>
      <c r="W48" s="5">
        <f t="shared" ca="1" si="18"/>
        <v>0</v>
      </c>
      <c r="X48" s="5">
        <f t="shared" ca="1" si="18"/>
        <v>0.49443828534771356</v>
      </c>
      <c r="Y48" s="5">
        <f t="shared" ca="1" si="18"/>
        <v>0</v>
      </c>
      <c r="Z48" s="5">
        <f t="shared" ca="1" si="18"/>
        <v>0</v>
      </c>
      <c r="AA48" s="5">
        <f t="shared" ca="1" si="18"/>
        <v>0</v>
      </c>
      <c r="AB48" s="5">
        <f t="shared" ca="1" si="18"/>
        <v>2.1242860000000001</v>
      </c>
      <c r="AC48" s="5">
        <f t="shared" ca="1" si="9"/>
        <v>28.465133295065979</v>
      </c>
      <c r="AD48" s="5">
        <f t="shared" ca="1" si="10"/>
        <v>23.520602632969737</v>
      </c>
      <c r="AE48" s="5">
        <f t="shared" ca="1" si="11"/>
        <v>2.3258063767485333</v>
      </c>
      <c r="AF48" s="5">
        <f t="shared" ca="1" si="12"/>
        <v>0.49443828534771356</v>
      </c>
      <c r="AG48" s="5">
        <f t="shared" ca="1" si="13"/>
        <v>2.1242860000000001</v>
      </c>
    </row>
    <row r="49" spans="1:33" x14ac:dyDescent="0.2">
      <c r="A49" s="4" t="s">
        <v>253</v>
      </c>
      <c r="B49" s="5">
        <v>8.1606419598959121</v>
      </c>
      <c r="C49" s="5">
        <v>7.2740007305392478</v>
      </c>
      <c r="D49" s="5">
        <v>0</v>
      </c>
      <c r="E49" s="5">
        <v>1.1415666572545892E-2</v>
      </c>
      <c r="F49" s="5">
        <v>1.0159129717015424E-4</v>
      </c>
      <c r="G49" s="5">
        <v>8.1606419598959121</v>
      </c>
      <c r="H49" s="5">
        <v>7.2740007305392478</v>
      </c>
      <c r="I49" s="5">
        <v>0</v>
      </c>
      <c r="J49" s="5">
        <v>1.1415666572545892E-2</v>
      </c>
      <c r="K49" s="5">
        <v>1.0159129717015424E-4</v>
      </c>
      <c r="L49" s="5">
        <v>0.40320065737713817</v>
      </c>
      <c r="M49" s="5">
        <v>9.797622857423559E-4</v>
      </c>
      <c r="N49" s="5">
        <v>2.5320138295690207E-4</v>
      </c>
      <c r="O49" s="5">
        <v>0</v>
      </c>
      <c r="P49" s="5">
        <v>3.417216422626886E-3</v>
      </c>
      <c r="Q49" s="5">
        <v>0.13739455313354162</v>
      </c>
      <c r="R49" s="5">
        <v>2.2773221496688645E-2</v>
      </c>
      <c r="S49" s="5">
        <v>0.23935773126164081</v>
      </c>
      <c r="T49" s="5">
        <v>0</v>
      </c>
      <c r="U49" s="5">
        <v>2.6213080073538345E-2</v>
      </c>
      <c r="V49" s="5">
        <v>0</v>
      </c>
      <c r="W49" s="5">
        <v>0</v>
      </c>
      <c r="X49" s="5">
        <v>3.5722548053071644E-2</v>
      </c>
      <c r="Y49" s="5">
        <v>0</v>
      </c>
      <c r="Z49" s="5">
        <v>0</v>
      </c>
      <c r="AA49" s="5">
        <v>0</v>
      </c>
      <c r="AB49" s="5">
        <v>5.8120000000000003E-3</v>
      </c>
      <c r="AC49" s="5">
        <v>8.1606419598959121</v>
      </c>
      <c r="AD49" s="5">
        <v>7.6899516094548019</v>
      </c>
      <c r="AE49" s="5">
        <v>0.4291558023880363</v>
      </c>
      <c r="AF49" s="5">
        <v>3.5722548053071644E-2</v>
      </c>
      <c r="AG49" s="5">
        <v>5.8120000000000003E-3</v>
      </c>
    </row>
    <row r="50" spans="1:33" x14ac:dyDescent="0.2">
      <c r="A50" s="4" t="s">
        <v>103</v>
      </c>
      <c r="B50" s="5">
        <f t="shared" ca="1" si="19"/>
        <v>7.9290863129878701</v>
      </c>
      <c r="C50" s="5">
        <v>7.4300387735095175</v>
      </c>
      <c r="D50" s="5">
        <v>0.43662601687651792</v>
      </c>
      <c r="E50" s="5">
        <v>2.8130722601834777E-2</v>
      </c>
      <c r="F50" s="5">
        <v>3.4290800000000003E-2</v>
      </c>
      <c r="G50" s="5">
        <v>7.9290863129878701</v>
      </c>
      <c r="H50" s="5">
        <f t="shared" ca="1" si="19"/>
        <v>7.1577608276659666</v>
      </c>
      <c r="I50" s="5">
        <f t="shared" ca="1" si="19"/>
        <v>4.866651260485578E-3</v>
      </c>
      <c r="J50" s="5">
        <f t="shared" ca="1" si="19"/>
        <v>8.7744581193473975E-2</v>
      </c>
      <c r="K50" s="5">
        <f t="shared" ca="1" si="19"/>
        <v>0</v>
      </c>
      <c r="L50" s="5">
        <f t="shared" ca="1" si="19"/>
        <v>0.17628109321983668</v>
      </c>
      <c r="M50" s="5">
        <f t="shared" ca="1" si="19"/>
        <v>2.5549470276079234E-3</v>
      </c>
      <c r="N50" s="5">
        <f t="shared" ca="1" si="19"/>
        <v>8.3067314214731397E-4</v>
      </c>
      <c r="O50" s="5">
        <f t="shared" ca="1" si="19"/>
        <v>0</v>
      </c>
      <c r="P50" s="5">
        <f t="shared" ca="1" si="19"/>
        <v>2.4642011033399239E-3</v>
      </c>
      <c r="Q50" s="5">
        <f t="shared" ca="1" si="19"/>
        <v>0.13827622246338489</v>
      </c>
      <c r="R50" s="5">
        <f t="shared" ca="1" si="19"/>
        <v>1.3955661939211848E-2</v>
      </c>
      <c r="S50" s="5">
        <f t="shared" ca="1" si="19"/>
        <v>0.23249808240832273</v>
      </c>
      <c r="T50" s="5">
        <f t="shared" ca="1" si="19"/>
        <v>1.0729567355449597E-2</v>
      </c>
      <c r="U50" s="5">
        <f t="shared" ca="1" si="19"/>
        <v>3.8702281606808872E-2</v>
      </c>
      <c r="V50" s="5">
        <f t="shared" ca="1" si="19"/>
        <v>0</v>
      </c>
      <c r="W50" s="5">
        <f t="shared" ca="1" si="18"/>
        <v>0</v>
      </c>
      <c r="X50" s="5">
        <f t="shared" ca="1" si="18"/>
        <v>2.8130722601834777E-2</v>
      </c>
      <c r="Y50" s="5">
        <f t="shared" ca="1" si="18"/>
        <v>0</v>
      </c>
      <c r="Z50" s="5">
        <f t="shared" ca="1" si="18"/>
        <v>0</v>
      </c>
      <c r="AA50" s="5">
        <f t="shared" ca="1" si="18"/>
        <v>0</v>
      </c>
      <c r="AB50" s="5">
        <f t="shared" ca="1" si="18"/>
        <v>3.4290800000000003E-2</v>
      </c>
      <c r="AC50" s="5">
        <f t="shared" ca="1" si="9"/>
        <v>7.9290863129878701</v>
      </c>
      <c r="AD50" s="5">
        <f t="shared" ca="1" si="10"/>
        <v>7.4300387735095175</v>
      </c>
      <c r="AE50" s="5">
        <f t="shared" ca="1" si="11"/>
        <v>0.43662601687651792</v>
      </c>
      <c r="AF50" s="5">
        <f t="shared" ca="1" si="12"/>
        <v>2.8130722601834777E-2</v>
      </c>
      <c r="AG50" s="5">
        <f t="shared" ca="1" si="13"/>
        <v>3.4290800000000003E-2</v>
      </c>
    </row>
    <row r="51" spans="1:33" x14ac:dyDescent="0.2">
      <c r="A51" s="4" t="s">
        <v>104</v>
      </c>
      <c r="B51" s="5">
        <f t="shared" ca="1" si="19"/>
        <v>11.055181676541517</v>
      </c>
      <c r="C51" s="5">
        <v>10.18446272203988</v>
      </c>
      <c r="D51" s="5">
        <v>0.77364646571429685</v>
      </c>
      <c r="E51" s="5">
        <v>6.8012488787339245E-2</v>
      </c>
      <c r="F51" s="5">
        <v>2.9060000000000002E-2</v>
      </c>
      <c r="G51" s="5">
        <v>11.055181676541517</v>
      </c>
      <c r="H51" s="5">
        <f t="shared" ca="1" si="19"/>
        <v>9.4186956623683269</v>
      </c>
      <c r="I51" s="5">
        <f t="shared" ca="1" si="19"/>
        <v>4.7444411858598105E-3</v>
      </c>
      <c r="J51" s="5">
        <f t="shared" ca="1" si="19"/>
        <v>6.304567141443003E-2</v>
      </c>
      <c r="K51" s="5">
        <f t="shared" ca="1" si="19"/>
        <v>1.4790647101205303E-3</v>
      </c>
      <c r="L51" s="5">
        <f t="shared" ca="1" si="19"/>
        <v>0.68391311506007335</v>
      </c>
      <c r="M51" s="5">
        <f t="shared" ca="1" si="19"/>
        <v>8.6653036440429883E-3</v>
      </c>
      <c r="N51" s="5">
        <f t="shared" ca="1" si="19"/>
        <v>3.8652432104801212E-3</v>
      </c>
      <c r="O51" s="5">
        <f t="shared" ca="1" si="19"/>
        <v>5.4220446544281497E-5</v>
      </c>
      <c r="P51" s="5">
        <f t="shared" ca="1" si="19"/>
        <v>2.6968265193703623E-5</v>
      </c>
      <c r="Q51" s="5">
        <f t="shared" ca="1" si="19"/>
        <v>0.27776139094184304</v>
      </c>
      <c r="R51" s="5">
        <f t="shared" ca="1" si="19"/>
        <v>1.5264698868237196E-2</v>
      </c>
      <c r="S51" s="5">
        <f t="shared" ca="1" si="19"/>
        <v>0.43328759074785683</v>
      </c>
      <c r="T51" s="5">
        <f t="shared" ca="1" si="19"/>
        <v>6.8283647470457559E-4</v>
      </c>
      <c r="U51" s="5">
        <f t="shared" ca="1" si="19"/>
        <v>4.6622980416461526E-2</v>
      </c>
      <c r="V51" s="5">
        <f t="shared" ca="1" si="19"/>
        <v>0</v>
      </c>
      <c r="W51" s="5">
        <f t="shared" ca="1" si="18"/>
        <v>0</v>
      </c>
      <c r="X51" s="5">
        <f t="shared" ca="1" si="18"/>
        <v>6.8012488787339245E-2</v>
      </c>
      <c r="Y51" s="5">
        <f t="shared" ca="1" si="18"/>
        <v>0</v>
      </c>
      <c r="Z51" s="5">
        <f t="shared" ca="1" si="18"/>
        <v>0</v>
      </c>
      <c r="AA51" s="5">
        <f t="shared" ca="1" si="18"/>
        <v>0</v>
      </c>
      <c r="AB51" s="5">
        <f t="shared" ca="1" si="18"/>
        <v>2.9060000000000002E-2</v>
      </c>
      <c r="AC51" s="5">
        <f t="shared" ca="1" si="9"/>
        <v>11.055181676541517</v>
      </c>
      <c r="AD51" s="5">
        <f t="shared" ca="1" si="10"/>
        <v>10.18446272203988</v>
      </c>
      <c r="AE51" s="5">
        <f t="shared" ca="1" si="11"/>
        <v>0.77364646571429685</v>
      </c>
      <c r="AF51" s="5">
        <f t="shared" ca="1" si="12"/>
        <v>6.8012488787339245E-2</v>
      </c>
      <c r="AG51" s="5">
        <f t="shared" ca="1" si="13"/>
        <v>2.9060000000000002E-2</v>
      </c>
    </row>
    <row r="52" spans="1:33" x14ac:dyDescent="0.2">
      <c r="A52" s="4" t="s">
        <v>105</v>
      </c>
      <c r="B52" s="5">
        <f t="shared" ca="1" si="19"/>
        <v>12.754149094758008</v>
      </c>
      <c r="C52" s="5">
        <v>11.631800270684224</v>
      </c>
      <c r="D52" s="5">
        <v>0.90554401567527376</v>
      </c>
      <c r="E52" s="5">
        <v>5.9880808398508067E-2</v>
      </c>
      <c r="F52" s="5">
        <v>0.15692400000000004</v>
      </c>
      <c r="G52" s="5">
        <v>12.754149094758008</v>
      </c>
      <c r="H52" s="5">
        <f t="shared" ca="1" si="19"/>
        <v>10.591988193982859</v>
      </c>
      <c r="I52" s="5">
        <f t="shared" ca="1" si="19"/>
        <v>4.2659153975516586E-3</v>
      </c>
      <c r="J52" s="5">
        <f t="shared" ca="1" si="19"/>
        <v>6.3597241388041806E-2</v>
      </c>
      <c r="K52" s="5">
        <f t="shared" ca="1" si="19"/>
        <v>0</v>
      </c>
      <c r="L52" s="5">
        <f t="shared" ca="1" si="19"/>
        <v>0.94554705494049751</v>
      </c>
      <c r="M52" s="5">
        <f t="shared" ca="1" si="19"/>
        <v>1.1780396246719645E-2</v>
      </c>
      <c r="N52" s="5">
        <f t="shared" ca="1" si="19"/>
        <v>1.4621468728553867E-2</v>
      </c>
      <c r="O52" s="5">
        <f t="shared" ca="1" si="19"/>
        <v>0</v>
      </c>
      <c r="P52" s="5">
        <f t="shared" ca="1" si="19"/>
        <v>0</v>
      </c>
      <c r="Q52" s="5">
        <f t="shared" ca="1" si="19"/>
        <v>0.24551519345259637</v>
      </c>
      <c r="R52" s="5">
        <f t="shared" ca="1" si="19"/>
        <v>1.7333912819737639E-2</v>
      </c>
      <c r="S52" s="5">
        <f t="shared" ca="1" si="19"/>
        <v>0.59591669238449652</v>
      </c>
      <c r="T52" s="5">
        <f t="shared" ca="1" si="19"/>
        <v>4.9278217036244256E-4</v>
      </c>
      <c r="U52" s="5">
        <f t="shared" ca="1" si="19"/>
        <v>4.6285434848080884E-2</v>
      </c>
      <c r="V52" s="5">
        <f t="shared" ca="1" si="19"/>
        <v>0</v>
      </c>
      <c r="W52" s="5">
        <f t="shared" ca="1" si="18"/>
        <v>0</v>
      </c>
      <c r="X52" s="5">
        <f t="shared" ca="1" si="18"/>
        <v>5.9880808398508067E-2</v>
      </c>
      <c r="Y52" s="5">
        <f t="shared" ca="1" si="18"/>
        <v>0</v>
      </c>
      <c r="Z52" s="5">
        <f t="shared" ca="1" si="18"/>
        <v>0</v>
      </c>
      <c r="AA52" s="5">
        <f t="shared" ca="1" si="18"/>
        <v>0</v>
      </c>
      <c r="AB52" s="5">
        <f t="shared" ca="1" si="18"/>
        <v>0.15692400000000004</v>
      </c>
      <c r="AC52" s="5">
        <f t="shared" ca="1" si="9"/>
        <v>12.754149094758008</v>
      </c>
      <c r="AD52" s="5">
        <f t="shared" ca="1" si="10"/>
        <v>11.631800270684224</v>
      </c>
      <c r="AE52" s="5">
        <f t="shared" ca="1" si="11"/>
        <v>0.90554401567527376</v>
      </c>
      <c r="AF52" s="5">
        <f t="shared" ca="1" si="12"/>
        <v>5.9880808398508067E-2</v>
      </c>
      <c r="AG52" s="5">
        <f t="shared" ca="1" si="13"/>
        <v>0.15692400000000004</v>
      </c>
    </row>
    <row r="53" spans="1:33" x14ac:dyDescent="0.2">
      <c r="A53" s="4" t="s">
        <v>254</v>
      </c>
      <c r="B53" s="5">
        <f t="shared" ca="1" si="19"/>
        <v>10.488914446368867</v>
      </c>
      <c r="C53" s="5">
        <v>9.1286494995655598</v>
      </c>
      <c r="D53" s="5">
        <v>1.1514203419884768</v>
      </c>
      <c r="E53" s="5">
        <v>8.0690004814830948E-2</v>
      </c>
      <c r="F53" s="5">
        <v>0.12815460000000001</v>
      </c>
      <c r="G53" s="5">
        <v>10.488914446368867</v>
      </c>
      <c r="H53" s="5">
        <f t="shared" ca="1" si="19"/>
        <v>7.6413101707126634</v>
      </c>
      <c r="I53" s="5">
        <f t="shared" ca="1" si="19"/>
        <v>0.19345563852012365</v>
      </c>
      <c r="J53" s="5">
        <f t="shared" ca="1" si="19"/>
        <v>7.5996109890689847E-2</v>
      </c>
      <c r="K53" s="5">
        <f t="shared" ca="1" si="19"/>
        <v>2.4551818677253052E-2</v>
      </c>
      <c r="L53" s="5">
        <f t="shared" ca="1" si="19"/>
        <v>1.1764623528067151</v>
      </c>
      <c r="M53" s="5">
        <f t="shared" ca="1" si="19"/>
        <v>1.4640953978471032E-2</v>
      </c>
      <c r="N53" s="5">
        <f t="shared" ca="1" si="19"/>
        <v>2.2324549796430108E-3</v>
      </c>
      <c r="O53" s="5">
        <f t="shared" ca="1" si="19"/>
        <v>0</v>
      </c>
      <c r="P53" s="5">
        <f t="shared" ca="1" si="19"/>
        <v>0</v>
      </c>
      <c r="Q53" s="5">
        <f t="shared" ca="1" si="19"/>
        <v>0.26521835721714931</v>
      </c>
      <c r="R53" s="5">
        <f t="shared" ca="1" si="19"/>
        <v>2.2795690797311495E-2</v>
      </c>
      <c r="S53" s="5">
        <f t="shared" ca="1" si="19"/>
        <v>0.83375522756566667</v>
      </c>
      <c r="T53" s="5">
        <f t="shared" ca="1" si="19"/>
        <v>5.0735596460051483E-4</v>
      </c>
      <c r="U53" s="5">
        <f t="shared" ca="1" si="19"/>
        <v>2.914371044374876E-2</v>
      </c>
      <c r="V53" s="5">
        <f t="shared" ca="1" si="19"/>
        <v>0</v>
      </c>
      <c r="W53" s="5">
        <f t="shared" ca="1" si="18"/>
        <v>0</v>
      </c>
      <c r="X53" s="5">
        <f t="shared" ca="1" si="18"/>
        <v>8.0690004814830948E-2</v>
      </c>
      <c r="Y53" s="5">
        <f t="shared" ca="1" si="18"/>
        <v>0</v>
      </c>
      <c r="Z53" s="5">
        <f t="shared" ca="1" si="18"/>
        <v>0</v>
      </c>
      <c r="AA53" s="5">
        <f t="shared" ca="1" si="18"/>
        <v>0</v>
      </c>
      <c r="AB53" s="5">
        <f t="shared" ca="1" si="18"/>
        <v>0.12815460000000001</v>
      </c>
      <c r="AC53" s="5">
        <f t="shared" ca="1" si="9"/>
        <v>10.488914446368867</v>
      </c>
      <c r="AD53" s="5">
        <f t="shared" ca="1" si="10"/>
        <v>9.1286494995655598</v>
      </c>
      <c r="AE53" s="5">
        <f t="shared" ca="1" si="11"/>
        <v>1.1514203419884768</v>
      </c>
      <c r="AF53" s="5">
        <f t="shared" ca="1" si="12"/>
        <v>8.0690004814830948E-2</v>
      </c>
      <c r="AG53" s="5">
        <f t="shared" ca="1" si="13"/>
        <v>0.12815460000000001</v>
      </c>
    </row>
    <row r="54" spans="1:33" x14ac:dyDescent="0.2">
      <c r="A54" s="4" t="s">
        <v>106</v>
      </c>
      <c r="B54" s="5">
        <f t="shared" ca="1" si="19"/>
        <v>15.659539876532186</v>
      </c>
      <c r="C54" s="5">
        <v>14.375105619088266</v>
      </c>
      <c r="D54" s="5">
        <v>1.1527147439375662</v>
      </c>
      <c r="E54" s="5">
        <v>5.0351513506351295E-2</v>
      </c>
      <c r="F54" s="5">
        <v>8.136800000000001E-2</v>
      </c>
      <c r="G54" s="5">
        <v>15.659539876532186</v>
      </c>
      <c r="H54" s="5">
        <f t="shared" ca="1" si="19"/>
        <v>13.214778348518067</v>
      </c>
      <c r="I54" s="5">
        <f t="shared" ca="1" si="19"/>
        <v>1.9678739838202199E-3</v>
      </c>
      <c r="J54" s="5">
        <f t="shared" ca="1" si="19"/>
        <v>5.5211745826380783E-2</v>
      </c>
      <c r="K54" s="5">
        <f t="shared" ca="1" si="19"/>
        <v>3.6997416004599876E-6</v>
      </c>
      <c r="L54" s="5">
        <f t="shared" ca="1" si="19"/>
        <v>1.0695579787684817</v>
      </c>
      <c r="M54" s="5">
        <f t="shared" ca="1" si="19"/>
        <v>2.9326096195179119E-2</v>
      </c>
      <c r="N54" s="5">
        <f t="shared" ca="1" si="19"/>
        <v>4.259876054737286E-3</v>
      </c>
      <c r="O54" s="5">
        <f t="shared" ca="1" si="19"/>
        <v>0</v>
      </c>
      <c r="P54" s="5">
        <f t="shared" ca="1" si="19"/>
        <v>0</v>
      </c>
      <c r="Q54" s="5">
        <f t="shared" ca="1" si="19"/>
        <v>0.25611118970400809</v>
      </c>
      <c r="R54" s="5">
        <f t="shared" ca="1" si="19"/>
        <v>3.3263341257200638E-2</v>
      </c>
      <c r="S54" s="5">
        <f t="shared" ca="1" si="19"/>
        <v>0.82118153583158293</v>
      </c>
      <c r="T54" s="5">
        <f t="shared" ca="1" si="19"/>
        <v>8.1288868119294483E-4</v>
      </c>
      <c r="U54" s="5">
        <f t="shared" ca="1" si="19"/>
        <v>4.134578846358182E-2</v>
      </c>
      <c r="V54" s="5">
        <f t="shared" ca="1" si="19"/>
        <v>0</v>
      </c>
      <c r="W54" s="5">
        <f t="shared" ca="1" si="18"/>
        <v>0</v>
      </c>
      <c r="X54" s="5">
        <f t="shared" ca="1" si="18"/>
        <v>5.0351513506351295E-2</v>
      </c>
      <c r="Y54" s="5">
        <f t="shared" ca="1" si="18"/>
        <v>0</v>
      </c>
      <c r="Z54" s="5">
        <f t="shared" ca="1" si="18"/>
        <v>0</v>
      </c>
      <c r="AA54" s="5">
        <f t="shared" ca="1" si="18"/>
        <v>0</v>
      </c>
      <c r="AB54" s="5">
        <f t="shared" ca="1" si="18"/>
        <v>8.136800000000001E-2</v>
      </c>
      <c r="AC54" s="5">
        <f t="shared" ca="1" si="9"/>
        <v>15.659539876532186</v>
      </c>
      <c r="AD54" s="5">
        <f t="shared" ca="1" si="10"/>
        <v>14.375105619088266</v>
      </c>
      <c r="AE54" s="5">
        <f t="shared" ca="1" si="11"/>
        <v>1.1527147439375662</v>
      </c>
      <c r="AF54" s="5">
        <f t="shared" ca="1" si="12"/>
        <v>5.0351513506351295E-2</v>
      </c>
      <c r="AG54" s="5">
        <f t="shared" ca="1" si="13"/>
        <v>8.136800000000001E-2</v>
      </c>
    </row>
    <row r="55" spans="1:33" x14ac:dyDescent="0.2">
      <c r="A55" s="4" t="s">
        <v>107</v>
      </c>
      <c r="B55" s="5">
        <f t="shared" ca="1" si="19"/>
        <v>14.960053385303942</v>
      </c>
      <c r="C55" s="5">
        <v>13.210570163673175</v>
      </c>
      <c r="D55" s="5">
        <v>1.507788036690165</v>
      </c>
      <c r="E55" s="5">
        <v>7.6053184940602744E-2</v>
      </c>
      <c r="F55" s="5">
        <v>0.16564200000000001</v>
      </c>
      <c r="G55" s="5">
        <v>14.960053385303942</v>
      </c>
      <c r="H55" s="5">
        <f t="shared" ca="1" si="19"/>
        <v>12.11640441902305</v>
      </c>
      <c r="I55" s="5">
        <f t="shared" ca="1" si="19"/>
        <v>5.6885484834549114E-3</v>
      </c>
      <c r="J55" s="5">
        <f t="shared" ca="1" si="19"/>
        <v>1.0830207181398138E-2</v>
      </c>
      <c r="K55" s="5">
        <f t="shared" ca="1" si="19"/>
        <v>4.9917905766797097E-2</v>
      </c>
      <c r="L55" s="5">
        <f t="shared" ca="1" si="19"/>
        <v>0.95158309563271226</v>
      </c>
      <c r="M55" s="5">
        <f t="shared" ca="1" si="19"/>
        <v>7.6145987585763436E-2</v>
      </c>
      <c r="N55" s="5">
        <f t="shared" ca="1" si="19"/>
        <v>0</v>
      </c>
      <c r="O55" s="5">
        <f t="shared" ca="1" si="19"/>
        <v>0</v>
      </c>
      <c r="P55" s="5">
        <f t="shared" ca="1" si="19"/>
        <v>0</v>
      </c>
      <c r="Q55" s="5">
        <f t="shared" ca="1" si="19"/>
        <v>0.4475670399336763</v>
      </c>
      <c r="R55" s="5">
        <f t="shared" ca="1" si="19"/>
        <v>4.4221716933288836E-2</v>
      </c>
      <c r="S55" s="5">
        <f t="shared" ca="1" si="19"/>
        <v>0.95592262675788409</v>
      </c>
      <c r="T55" s="5">
        <f t="shared" ca="1" si="19"/>
        <v>2.914855033074469E-4</v>
      </c>
      <c r="U55" s="5">
        <f t="shared" ca="1" si="19"/>
        <v>5.9785167562008405E-2</v>
      </c>
      <c r="V55" s="5">
        <f t="shared" ca="1" si="19"/>
        <v>0</v>
      </c>
      <c r="W55" s="5">
        <f t="shared" ca="1" si="18"/>
        <v>0</v>
      </c>
      <c r="X55" s="5">
        <f t="shared" ca="1" si="18"/>
        <v>7.6053184940602744E-2</v>
      </c>
      <c r="Y55" s="5">
        <f t="shared" ca="1" si="18"/>
        <v>0</v>
      </c>
      <c r="Z55" s="5">
        <f t="shared" ca="1" si="18"/>
        <v>0</v>
      </c>
      <c r="AA55" s="5">
        <f t="shared" ca="1" si="18"/>
        <v>0</v>
      </c>
      <c r="AB55" s="5">
        <f t="shared" ca="1" si="18"/>
        <v>0.16564200000000001</v>
      </c>
      <c r="AC55" s="5">
        <f t="shared" ca="1" si="9"/>
        <v>14.960053385303942</v>
      </c>
      <c r="AD55" s="5">
        <f t="shared" ca="1" si="10"/>
        <v>13.210570163673175</v>
      </c>
      <c r="AE55" s="5">
        <f t="shared" ca="1" si="11"/>
        <v>1.507788036690165</v>
      </c>
      <c r="AF55" s="5">
        <f t="shared" ca="1" si="12"/>
        <v>7.6053184940602744E-2</v>
      </c>
      <c r="AG55" s="5">
        <f t="shared" ca="1" si="13"/>
        <v>0.16564200000000001</v>
      </c>
    </row>
    <row r="56" spans="1:33" x14ac:dyDescent="0.2">
      <c r="A56" s="4" t="s">
        <v>108</v>
      </c>
      <c r="B56" s="5">
        <f t="shared" ca="1" si="19"/>
        <v>18.299302762271076</v>
      </c>
      <c r="C56" s="5">
        <v>15.848720726125684</v>
      </c>
      <c r="D56" s="5">
        <v>2.0146611280124671</v>
      </c>
      <c r="E56" s="5">
        <v>0.1830989081329216</v>
      </c>
      <c r="F56" s="5">
        <v>0.25282200000000005</v>
      </c>
      <c r="G56" s="5">
        <v>18.299302762271076</v>
      </c>
      <c r="H56" s="5">
        <f t="shared" ca="1" si="19"/>
        <v>14.575244395944042</v>
      </c>
      <c r="I56" s="5">
        <f t="shared" ca="1" si="19"/>
        <v>7.6491428296385179E-3</v>
      </c>
      <c r="J56" s="5">
        <f t="shared" ca="1" si="19"/>
        <v>1.660431095961485E-2</v>
      </c>
      <c r="K56" s="5">
        <f t="shared" ca="1" si="19"/>
        <v>0.10867506684946759</v>
      </c>
      <c r="L56" s="5">
        <f t="shared" ca="1" si="19"/>
        <v>1.1405478095429222</v>
      </c>
      <c r="M56" s="5">
        <f t="shared" ca="1" si="19"/>
        <v>0</v>
      </c>
      <c r="N56" s="5">
        <f t="shared" ca="1" si="19"/>
        <v>0</v>
      </c>
      <c r="O56" s="5">
        <f t="shared" ca="1" si="19"/>
        <v>0</v>
      </c>
      <c r="P56" s="5">
        <f t="shared" ca="1" si="19"/>
        <v>0</v>
      </c>
      <c r="Q56" s="5">
        <f t="shared" ca="1" si="19"/>
        <v>0.62737186744599682</v>
      </c>
      <c r="R56" s="5">
        <f t="shared" ca="1" si="19"/>
        <v>7.4927442559098639E-2</v>
      </c>
      <c r="S56" s="5">
        <f t="shared" ca="1" si="19"/>
        <v>1.2105530112774878</v>
      </c>
      <c r="T56" s="5">
        <f t="shared" ca="1" si="19"/>
        <v>8.2635171956528061E-6</v>
      </c>
      <c r="U56" s="5">
        <f t="shared" ca="1" si="19"/>
        <v>0.10180054321268849</v>
      </c>
      <c r="V56" s="5">
        <f t="shared" ca="1" si="19"/>
        <v>0</v>
      </c>
      <c r="W56" s="5">
        <f t="shared" ca="1" si="18"/>
        <v>0</v>
      </c>
      <c r="X56" s="5">
        <f t="shared" ca="1" si="18"/>
        <v>0.1830989081329216</v>
      </c>
      <c r="Y56" s="5">
        <f t="shared" ca="1" si="18"/>
        <v>0</v>
      </c>
      <c r="Z56" s="5">
        <f t="shared" ca="1" si="18"/>
        <v>0</v>
      </c>
      <c r="AA56" s="5">
        <f t="shared" ca="1" si="18"/>
        <v>0</v>
      </c>
      <c r="AB56" s="5">
        <f t="shared" ca="1" si="18"/>
        <v>0.25282200000000005</v>
      </c>
      <c r="AC56" s="5">
        <f t="shared" ca="1" si="9"/>
        <v>18.299302762271076</v>
      </c>
      <c r="AD56" s="5">
        <f t="shared" ca="1" si="10"/>
        <v>15.848720726125684</v>
      </c>
      <c r="AE56" s="5">
        <f t="shared" ca="1" si="11"/>
        <v>2.0146611280124671</v>
      </c>
      <c r="AF56" s="5">
        <f t="shared" ca="1" si="12"/>
        <v>0.1830989081329216</v>
      </c>
      <c r="AG56" s="5">
        <f t="shared" ca="1" si="13"/>
        <v>0.25282200000000005</v>
      </c>
    </row>
    <row r="57" spans="1:33" x14ac:dyDescent="0.2">
      <c r="A57" s="4" t="s">
        <v>109</v>
      </c>
      <c r="B57" s="5">
        <f t="shared" ca="1" si="19"/>
        <v>15.241424141404512</v>
      </c>
      <c r="C57" s="5">
        <v>12.909876231070735</v>
      </c>
      <c r="D57" s="5">
        <v>1.8595903079894616</v>
      </c>
      <c r="E57" s="5">
        <v>0.13195560234431558</v>
      </c>
      <c r="F57" s="5">
        <v>0.34000200000000003</v>
      </c>
      <c r="G57" s="5">
        <v>15.241424141404512</v>
      </c>
      <c r="H57" s="5">
        <f t="shared" ca="1" si="19"/>
        <v>11.751175666152498</v>
      </c>
      <c r="I57" s="5">
        <f t="shared" ca="1" si="19"/>
        <v>0</v>
      </c>
      <c r="J57" s="5">
        <f t="shared" ca="1" si="19"/>
        <v>0</v>
      </c>
      <c r="K57" s="5">
        <f t="shared" ca="1" si="19"/>
        <v>0.11021244859517304</v>
      </c>
      <c r="L57" s="5">
        <f t="shared" ca="1" si="19"/>
        <v>1.0484881163230635</v>
      </c>
      <c r="M57" s="5">
        <f t="shared" ca="1" si="19"/>
        <v>0</v>
      </c>
      <c r="N57" s="5">
        <f t="shared" ca="1" si="19"/>
        <v>0</v>
      </c>
      <c r="O57" s="5">
        <f t="shared" ca="1" si="19"/>
        <v>0</v>
      </c>
      <c r="P57" s="5">
        <f t="shared" ca="1" si="19"/>
        <v>0</v>
      </c>
      <c r="Q57" s="5">
        <f t="shared" ca="1" si="19"/>
        <v>0.57783680807072668</v>
      </c>
      <c r="R57" s="5">
        <f t="shared" ca="1" si="19"/>
        <v>5.9115992067459135E-2</v>
      </c>
      <c r="S57" s="5">
        <f t="shared" ca="1" si="19"/>
        <v>1.0476187281356639</v>
      </c>
      <c r="T57" s="5">
        <f t="shared" ca="1" si="19"/>
        <v>0</v>
      </c>
      <c r="U57" s="5">
        <f t="shared" ca="1" si="19"/>
        <v>0.17438479502122484</v>
      </c>
      <c r="V57" s="5">
        <f t="shared" ca="1" si="19"/>
        <v>6.3398469438725601E-4</v>
      </c>
      <c r="W57" s="5">
        <f t="shared" ca="1" si="18"/>
        <v>0</v>
      </c>
      <c r="X57" s="5">
        <f t="shared" ca="1" si="18"/>
        <v>0.13195560234431558</v>
      </c>
      <c r="Y57" s="5">
        <f t="shared" ca="1" si="18"/>
        <v>0</v>
      </c>
      <c r="Z57" s="5">
        <f t="shared" ca="1" si="18"/>
        <v>0</v>
      </c>
      <c r="AA57" s="5">
        <f t="shared" ca="1" si="18"/>
        <v>0</v>
      </c>
      <c r="AB57" s="5">
        <f t="shared" ca="1" si="18"/>
        <v>0.34000200000000003</v>
      </c>
      <c r="AC57" s="5">
        <f t="shared" ca="1" si="9"/>
        <v>15.241424141404512</v>
      </c>
      <c r="AD57" s="5">
        <f t="shared" ca="1" si="10"/>
        <v>12.909876231070735</v>
      </c>
      <c r="AE57" s="5">
        <f t="shared" ca="1" si="11"/>
        <v>1.8595903079894616</v>
      </c>
      <c r="AF57" s="5">
        <f t="shared" ca="1" si="12"/>
        <v>0.13195560234431558</v>
      </c>
      <c r="AG57" s="5">
        <f t="shared" ca="1" si="13"/>
        <v>0.34000200000000003</v>
      </c>
    </row>
    <row r="58" spans="1:33" x14ac:dyDescent="0.2">
      <c r="A58" s="4" t="s">
        <v>110</v>
      </c>
      <c r="B58" s="5">
        <f t="shared" ca="1" si="19"/>
        <v>15.867538338696205</v>
      </c>
      <c r="C58" s="5">
        <v>13.951284699307442</v>
      </c>
      <c r="D58" s="5">
        <v>1.4220683483537429</v>
      </c>
      <c r="E58" s="5">
        <v>0.13384129103502435</v>
      </c>
      <c r="F58" s="5">
        <v>0.36034400000000005</v>
      </c>
      <c r="G58" s="5">
        <v>15.867538338696205</v>
      </c>
      <c r="H58" s="5">
        <f t="shared" ca="1" si="19"/>
        <v>12.884766074004389</v>
      </c>
      <c r="I58" s="5">
        <f t="shared" ca="1" si="19"/>
        <v>0</v>
      </c>
      <c r="J58" s="5">
        <f t="shared" ca="1" si="19"/>
        <v>0</v>
      </c>
      <c r="K58" s="5">
        <f t="shared" ca="1" si="19"/>
        <v>0</v>
      </c>
      <c r="L58" s="5">
        <f t="shared" ca="1" si="19"/>
        <v>1.0665186253030527</v>
      </c>
      <c r="M58" s="5">
        <f t="shared" ca="1" si="19"/>
        <v>0</v>
      </c>
      <c r="N58" s="5">
        <f t="shared" ca="1" si="19"/>
        <v>0</v>
      </c>
      <c r="O58" s="5">
        <f t="shared" ca="1" si="19"/>
        <v>0</v>
      </c>
      <c r="P58" s="5">
        <f t="shared" ca="1" si="19"/>
        <v>0</v>
      </c>
      <c r="Q58" s="5">
        <f t="shared" ca="1" si="19"/>
        <v>0.51756257375924219</v>
      </c>
      <c r="R58" s="5">
        <f t="shared" ca="1" si="19"/>
        <v>2.2276613536660855E-2</v>
      </c>
      <c r="S58" s="5">
        <f t="shared" ca="1" si="19"/>
        <v>0.68450526718458271</v>
      </c>
      <c r="T58" s="5">
        <f t="shared" ca="1" si="19"/>
        <v>3.4894069639702645E-2</v>
      </c>
      <c r="U58" s="5">
        <f t="shared" ca="1" si="19"/>
        <v>0.1621315498567642</v>
      </c>
      <c r="V58" s="5">
        <f t="shared" ca="1" si="19"/>
        <v>6.9827437679034776E-4</v>
      </c>
      <c r="W58" s="5">
        <f t="shared" ca="1" si="18"/>
        <v>0</v>
      </c>
      <c r="X58" s="5">
        <f t="shared" ca="1" si="18"/>
        <v>0.13384129103502435</v>
      </c>
      <c r="Y58" s="5">
        <f t="shared" ca="1" si="18"/>
        <v>0</v>
      </c>
      <c r="Z58" s="5">
        <f t="shared" ca="1" si="18"/>
        <v>0</v>
      </c>
      <c r="AA58" s="5">
        <f t="shared" ca="1" si="18"/>
        <v>0</v>
      </c>
      <c r="AB58" s="5">
        <f t="shared" ca="1" si="18"/>
        <v>0.36034400000000005</v>
      </c>
      <c r="AC58" s="5">
        <f t="shared" ca="1" si="9"/>
        <v>15.867538338696205</v>
      </c>
      <c r="AD58" s="5">
        <f t="shared" ca="1" si="10"/>
        <v>13.951284699307442</v>
      </c>
      <c r="AE58" s="5">
        <f t="shared" ca="1" si="11"/>
        <v>1.4220683483537429</v>
      </c>
      <c r="AF58" s="5">
        <f t="shared" ca="1" si="12"/>
        <v>0.13384129103502435</v>
      </c>
      <c r="AG58" s="5">
        <f t="shared" ca="1" si="13"/>
        <v>0.36034400000000005</v>
      </c>
    </row>
    <row r="59" spans="1:33" x14ac:dyDescent="0.2">
      <c r="A59" s="4" t="s">
        <v>111</v>
      </c>
      <c r="B59" s="5">
        <f t="shared" ca="1" si="19"/>
        <v>16.520795905339455</v>
      </c>
      <c r="C59" s="5">
        <v>14.228346573237177</v>
      </c>
      <c r="D59" s="5">
        <v>1.6863512270876129</v>
      </c>
      <c r="E59" s="5">
        <v>0.20797610501466651</v>
      </c>
      <c r="F59" s="5">
        <v>0.39812200000000009</v>
      </c>
      <c r="G59" s="5">
        <v>16.520795905339455</v>
      </c>
      <c r="H59" s="5">
        <f t="shared" ca="1" si="19"/>
        <v>12.833476008889823</v>
      </c>
      <c r="I59" s="5">
        <f t="shared" ca="1" si="19"/>
        <v>0.19332186788045824</v>
      </c>
      <c r="J59" s="5">
        <f t="shared" ca="1" si="19"/>
        <v>5.8941164321030216E-4</v>
      </c>
      <c r="K59" s="5">
        <f t="shared" ca="1" si="19"/>
        <v>1.4993997399728055E-2</v>
      </c>
      <c r="L59" s="5">
        <f t="shared" ca="1" si="19"/>
        <v>1.1789284315765209</v>
      </c>
      <c r="M59" s="5">
        <f t="shared" ca="1" si="19"/>
        <v>0</v>
      </c>
      <c r="N59" s="5">
        <f t="shared" ca="1" si="19"/>
        <v>7.0368558474373207E-3</v>
      </c>
      <c r="O59" s="5">
        <f t="shared" ca="1" si="19"/>
        <v>0</v>
      </c>
      <c r="P59" s="5">
        <f t="shared" ca="1" si="19"/>
        <v>0</v>
      </c>
      <c r="Q59" s="5">
        <f t="shared" ca="1" si="19"/>
        <v>0.54824496490573749</v>
      </c>
      <c r="R59" s="5">
        <f t="shared" ca="1" si="19"/>
        <v>4.8082739314912103E-2</v>
      </c>
      <c r="S59" s="5">
        <f t="shared" ca="1" si="19"/>
        <v>0.8703966525944018</v>
      </c>
      <c r="T59" s="5">
        <f t="shared" ca="1" si="19"/>
        <v>2.2671027367085213E-2</v>
      </c>
      <c r="U59" s="5">
        <f t="shared" ca="1" si="19"/>
        <v>0.19695584290547627</v>
      </c>
      <c r="V59" s="5">
        <f t="shared" ca="1" si="19"/>
        <v>0</v>
      </c>
      <c r="W59" s="5">
        <f t="shared" ca="1" si="18"/>
        <v>0</v>
      </c>
      <c r="X59" s="5">
        <f t="shared" ca="1" si="18"/>
        <v>0.20797610501466651</v>
      </c>
      <c r="Y59" s="5">
        <f t="shared" ca="1" si="18"/>
        <v>0</v>
      </c>
      <c r="Z59" s="5">
        <f t="shared" ca="1" si="18"/>
        <v>0</v>
      </c>
      <c r="AA59" s="5">
        <f t="shared" ca="1" si="18"/>
        <v>0</v>
      </c>
      <c r="AB59" s="5">
        <f t="shared" ca="1" si="18"/>
        <v>0.39812200000000009</v>
      </c>
      <c r="AC59" s="5">
        <f t="shared" ca="1" si="9"/>
        <v>16.520795905339455</v>
      </c>
      <c r="AD59" s="5">
        <f t="shared" ca="1" si="10"/>
        <v>14.228346573237177</v>
      </c>
      <c r="AE59" s="5">
        <f t="shared" ca="1" si="11"/>
        <v>1.6863512270876129</v>
      </c>
      <c r="AF59" s="5">
        <f t="shared" ca="1" si="12"/>
        <v>0.20797610501466651</v>
      </c>
      <c r="AG59" s="5">
        <f t="shared" ca="1" si="13"/>
        <v>0.39812200000000009</v>
      </c>
    </row>
    <row r="60" spans="1:33" x14ac:dyDescent="0.2">
      <c r="A60" s="4" t="s">
        <v>112</v>
      </c>
      <c r="B60" s="5">
        <f t="shared" ca="1" si="19"/>
        <v>64.717776795521488</v>
      </c>
      <c r="C60" s="5">
        <v>37.615278896948922</v>
      </c>
      <c r="D60" s="5">
        <v>26.308750374681203</v>
      </c>
      <c r="E60" s="5">
        <v>3.2375523891347457E-2</v>
      </c>
      <c r="F60" s="5">
        <v>0.76137200000000005</v>
      </c>
      <c r="G60" s="5">
        <v>64.717776795521488</v>
      </c>
      <c r="H60" s="5">
        <f t="shared" ca="1" si="19"/>
        <v>36.807003882885006</v>
      </c>
      <c r="I60" s="5">
        <f t="shared" ca="1" si="19"/>
        <v>0</v>
      </c>
      <c r="J60" s="5">
        <f t="shared" ca="1" si="19"/>
        <v>3.3706766422380602E-2</v>
      </c>
      <c r="K60" s="5">
        <f t="shared" ca="1" si="19"/>
        <v>1.4793201004600393E-3</v>
      </c>
      <c r="L60" s="5">
        <f t="shared" ca="1" si="19"/>
        <v>0.20293352005779472</v>
      </c>
      <c r="M60" s="5">
        <f t="shared" ca="1" si="19"/>
        <v>5.1187136306228417E-3</v>
      </c>
      <c r="N60" s="5">
        <f t="shared" ca="1" si="19"/>
        <v>0.53265694980533662</v>
      </c>
      <c r="O60" s="5">
        <f t="shared" ca="1" si="19"/>
        <v>3.2379744047318887E-2</v>
      </c>
      <c r="P60" s="5">
        <f t="shared" ca="1" si="19"/>
        <v>22.370406570207152</v>
      </c>
      <c r="Q60" s="5">
        <f t="shared" ca="1" si="19"/>
        <v>0.40631054667936972</v>
      </c>
      <c r="R60" s="5">
        <f t="shared" ca="1" si="19"/>
        <v>3.4861318856184119E-2</v>
      </c>
      <c r="S60" s="5">
        <f t="shared" ca="1" si="19"/>
        <v>0.99288394158199744</v>
      </c>
      <c r="T60" s="5">
        <f t="shared" ca="1" si="19"/>
        <v>1.3395129539481492</v>
      </c>
      <c r="U60" s="5">
        <f t="shared" ca="1" si="19"/>
        <v>0.13676069209207423</v>
      </c>
      <c r="V60" s="5">
        <f t="shared" ca="1" si="19"/>
        <v>1.0280143513162781</v>
      </c>
      <c r="W60" s="5">
        <f t="shared" ca="1" si="18"/>
        <v>0</v>
      </c>
      <c r="X60" s="5">
        <f t="shared" ca="1" si="18"/>
        <v>3.2375523891347457E-2</v>
      </c>
      <c r="Y60" s="5">
        <f t="shared" ca="1" si="18"/>
        <v>0</v>
      </c>
      <c r="Z60" s="5">
        <f t="shared" ca="1" si="18"/>
        <v>0</v>
      </c>
      <c r="AA60" s="5">
        <f t="shared" ca="1" si="18"/>
        <v>0</v>
      </c>
      <c r="AB60" s="5">
        <f t="shared" ca="1" si="18"/>
        <v>0.76137200000000005</v>
      </c>
      <c r="AC60" s="5">
        <f t="shared" ca="1" si="9"/>
        <v>64.717776795521488</v>
      </c>
      <c r="AD60" s="5">
        <f t="shared" ca="1" si="10"/>
        <v>37.615278896948922</v>
      </c>
      <c r="AE60" s="5">
        <f t="shared" ca="1" si="11"/>
        <v>26.308750374681203</v>
      </c>
      <c r="AF60" s="5">
        <f t="shared" ca="1" si="12"/>
        <v>3.2375523891347457E-2</v>
      </c>
      <c r="AG60" s="5">
        <f t="shared" ca="1" si="13"/>
        <v>0.76137200000000005</v>
      </c>
    </row>
    <row r="61" spans="1:33" x14ac:dyDescent="0.2">
      <c r="A61" s="4" t="s">
        <v>113</v>
      </c>
      <c r="B61" s="5">
        <f t="shared" ca="1" si="19"/>
        <v>70.495335733109769</v>
      </c>
      <c r="C61" s="5">
        <v>42.810667225440916</v>
      </c>
      <c r="D61" s="5">
        <v>26.881137602134192</v>
      </c>
      <c r="E61" s="5">
        <v>3.6346905534670515E-2</v>
      </c>
      <c r="F61" s="5">
        <v>0.76718400000000009</v>
      </c>
      <c r="G61" s="5">
        <v>70.495335733109769</v>
      </c>
      <c r="H61" s="5">
        <f t="shared" ca="1" si="19"/>
        <v>41.99255074721021</v>
      </c>
      <c r="I61" s="5">
        <f t="shared" ca="1" si="19"/>
        <v>0</v>
      </c>
      <c r="J61" s="5">
        <f t="shared" ca="1" si="19"/>
        <v>6.5669027255758239E-2</v>
      </c>
      <c r="K61" s="5">
        <f t="shared" ca="1" si="19"/>
        <v>2.3054566925226363E-4</v>
      </c>
      <c r="L61" s="5">
        <f t="shared" ca="1" si="19"/>
        <v>0.21164964467994551</v>
      </c>
      <c r="M61" s="5">
        <f t="shared" ca="1" si="19"/>
        <v>4.3099549851840745E-3</v>
      </c>
      <c r="N61" s="5">
        <f t="shared" ca="1" si="19"/>
        <v>0.5153188874464153</v>
      </c>
      <c r="O61" s="5">
        <f t="shared" ca="1" si="19"/>
        <v>2.0938418194156608E-2</v>
      </c>
      <c r="P61" s="5">
        <f t="shared" ca="1" si="19"/>
        <v>23.4038379454148</v>
      </c>
      <c r="Q61" s="5">
        <f t="shared" ca="1" si="19"/>
        <v>0.30592820966459144</v>
      </c>
      <c r="R61" s="5">
        <f t="shared" ca="1" si="19"/>
        <v>3.4479016436330993E-2</v>
      </c>
      <c r="S61" s="5">
        <f t="shared" ca="1" si="19"/>
        <v>0.36483601194719467</v>
      </c>
      <c r="T61" s="5">
        <f t="shared" ca="1" si="19"/>
        <v>1.3663758807374429</v>
      </c>
      <c r="U61" s="5">
        <f t="shared" ca="1" si="19"/>
        <v>0.15704860110280797</v>
      </c>
      <c r="V61" s="5">
        <f t="shared" ca="1" si="19"/>
        <v>1.2486319368310206</v>
      </c>
      <c r="W61" s="5">
        <f t="shared" ca="1" si="18"/>
        <v>0</v>
      </c>
      <c r="X61" s="5">
        <f t="shared" ca="1" si="18"/>
        <v>3.6346905534670515E-2</v>
      </c>
      <c r="Y61" s="5">
        <f t="shared" ca="1" si="18"/>
        <v>0</v>
      </c>
      <c r="Z61" s="5">
        <f t="shared" ca="1" si="18"/>
        <v>0</v>
      </c>
      <c r="AA61" s="5">
        <f t="shared" ca="1" si="18"/>
        <v>0</v>
      </c>
      <c r="AB61" s="5">
        <f t="shared" ca="1" si="18"/>
        <v>0.76718400000000009</v>
      </c>
      <c r="AC61" s="5">
        <f t="shared" ca="1" si="9"/>
        <v>70.495335733109769</v>
      </c>
      <c r="AD61" s="5">
        <f t="shared" ca="1" si="10"/>
        <v>42.810667225440916</v>
      </c>
      <c r="AE61" s="5">
        <f t="shared" ca="1" si="11"/>
        <v>26.881137602134192</v>
      </c>
      <c r="AF61" s="5">
        <f t="shared" ca="1" si="12"/>
        <v>3.6346905534670515E-2</v>
      </c>
      <c r="AG61" s="5">
        <f t="shared" ca="1" si="13"/>
        <v>0.76718400000000009</v>
      </c>
    </row>
    <row r="62" spans="1:33" x14ac:dyDescent="0.2">
      <c r="A62" s="4" t="s">
        <v>114</v>
      </c>
      <c r="B62" s="5">
        <f t="shared" ca="1" si="19"/>
        <v>72.374219312235027</v>
      </c>
      <c r="C62" s="5">
        <v>44.630396120516181</v>
      </c>
      <c r="D62" s="5">
        <v>26.891462134901015</v>
      </c>
      <c r="E62" s="5">
        <v>3.8681056817850772E-2</v>
      </c>
      <c r="F62" s="5">
        <v>0.81368000000000007</v>
      </c>
      <c r="G62" s="5">
        <v>72.374219312235027</v>
      </c>
      <c r="H62" s="5">
        <f t="shared" ca="1" si="19"/>
        <v>43.78672503916674</v>
      </c>
      <c r="I62" s="5">
        <f t="shared" ca="1" si="19"/>
        <v>0</v>
      </c>
      <c r="J62" s="5">
        <f t="shared" ca="1" si="19"/>
        <v>7.3440784019624311E-2</v>
      </c>
      <c r="K62" s="5">
        <f t="shared" ca="1" si="19"/>
        <v>3.4900385733721204E-5</v>
      </c>
      <c r="L62" s="5">
        <f t="shared" ca="1" si="19"/>
        <v>0.22952931240596414</v>
      </c>
      <c r="M62" s="5">
        <f t="shared" ca="1" si="19"/>
        <v>4.4547423561974104E-3</v>
      </c>
      <c r="N62" s="5">
        <f t="shared" ca="1" si="19"/>
        <v>0.52925486252475695</v>
      </c>
      <c r="O62" s="5">
        <f t="shared" ca="1" si="19"/>
        <v>6.9564796571625134E-3</v>
      </c>
      <c r="P62" s="5">
        <f t="shared" ca="1" si="19"/>
        <v>23.459306552403323</v>
      </c>
      <c r="Q62" s="5">
        <f t="shared" ca="1" si="19"/>
        <v>0.28883964321943245</v>
      </c>
      <c r="R62" s="5">
        <f t="shared" ca="1" si="19"/>
        <v>3.651836307808632E-2</v>
      </c>
      <c r="S62" s="5">
        <f t="shared" ca="1" si="19"/>
        <v>0.37234622036376896</v>
      </c>
      <c r="T62" s="5">
        <f t="shared" ca="1" si="19"/>
        <v>1.3806601417131141</v>
      </c>
      <c r="U62" s="5">
        <f t="shared" ca="1" si="19"/>
        <v>0.19441908635534866</v>
      </c>
      <c r="V62" s="5">
        <f t="shared" ca="1" si="19"/>
        <v>1.1593721277679385</v>
      </c>
      <c r="W62" s="5">
        <f t="shared" ca="1" si="18"/>
        <v>0</v>
      </c>
      <c r="X62" s="5">
        <f t="shared" ca="1" si="18"/>
        <v>3.8681056817850772E-2</v>
      </c>
      <c r="Y62" s="5">
        <f t="shared" ca="1" si="18"/>
        <v>0</v>
      </c>
      <c r="Z62" s="5">
        <f t="shared" ca="1" si="18"/>
        <v>0</v>
      </c>
      <c r="AA62" s="5">
        <f t="shared" ca="1" si="18"/>
        <v>0</v>
      </c>
      <c r="AB62" s="5">
        <f t="shared" ca="1" si="18"/>
        <v>0.81368000000000007</v>
      </c>
      <c r="AC62" s="5">
        <f t="shared" ca="1" si="9"/>
        <v>72.374219312235027</v>
      </c>
      <c r="AD62" s="5">
        <f t="shared" ca="1" si="10"/>
        <v>44.630396120516181</v>
      </c>
      <c r="AE62" s="5">
        <f t="shared" ca="1" si="11"/>
        <v>26.891462134901015</v>
      </c>
      <c r="AF62" s="5">
        <f t="shared" ca="1" si="12"/>
        <v>3.8681056817850772E-2</v>
      </c>
      <c r="AG62" s="5">
        <f t="shared" ca="1" si="13"/>
        <v>0.81368000000000007</v>
      </c>
    </row>
    <row r="63" spans="1:33" x14ac:dyDescent="0.2">
      <c r="A63" s="4" t="s">
        <v>115</v>
      </c>
      <c r="B63" s="5">
        <f t="shared" ca="1" si="19"/>
        <v>82.393364634873848</v>
      </c>
      <c r="C63" s="5">
        <v>53.061922927239472</v>
      </c>
      <c r="D63" s="5">
        <v>28.554387435808295</v>
      </c>
      <c r="E63" s="5">
        <v>5.6366271826099185E-2</v>
      </c>
      <c r="F63" s="5">
        <v>0.72068800000000011</v>
      </c>
      <c r="G63" s="5">
        <v>82.393364634873848</v>
      </c>
      <c r="H63" s="5">
        <f t="shared" ca="1" si="19"/>
        <v>52.086722398821145</v>
      </c>
      <c r="I63" s="5">
        <f t="shared" ca="1" si="19"/>
        <v>0</v>
      </c>
      <c r="J63" s="5">
        <f t="shared" ca="1" si="19"/>
        <v>7.2236694444242355E-2</v>
      </c>
      <c r="K63" s="5">
        <f t="shared" ca="1" si="19"/>
        <v>3.9906616823822576E-5</v>
      </c>
      <c r="L63" s="5">
        <f t="shared" ca="1" si="19"/>
        <v>0.2751110250422068</v>
      </c>
      <c r="M63" s="5">
        <f t="shared" ca="1" si="19"/>
        <v>5.827453645948286E-3</v>
      </c>
      <c r="N63" s="5">
        <f t="shared" ca="1" si="19"/>
        <v>0.6200230273391969</v>
      </c>
      <c r="O63" s="5">
        <f t="shared" ca="1" si="19"/>
        <v>1.9624213299036224E-3</v>
      </c>
      <c r="P63" s="5">
        <f t="shared" ca="1" si="19"/>
        <v>24.779288802447322</v>
      </c>
      <c r="Q63" s="5">
        <f t="shared" ca="1" si="19"/>
        <v>0.31119798502242008</v>
      </c>
      <c r="R63" s="5">
        <f t="shared" ca="1" si="19"/>
        <v>3.7999612689050138E-2</v>
      </c>
      <c r="S63" s="5">
        <f t="shared" ca="1" si="19"/>
        <v>0.43933572537885407</v>
      </c>
      <c r="T63" s="5">
        <f t="shared" ref="B63:V79" ca="1" si="20">HLOOKUP(T$1,INDIRECT($A63&amp;"!A:ZZ"),4,0)</f>
        <v>1.5302984777024813</v>
      </c>
      <c r="U63" s="5">
        <f t="shared" ca="1" si="20"/>
        <v>0.1808900377357755</v>
      </c>
      <c r="V63" s="5">
        <f t="shared" ca="1" si="20"/>
        <v>1.275376794832392</v>
      </c>
      <c r="W63" s="5">
        <f t="shared" ca="1" si="18"/>
        <v>0</v>
      </c>
      <c r="X63" s="5">
        <f t="shared" ca="1" si="18"/>
        <v>5.6366271826099185E-2</v>
      </c>
      <c r="Y63" s="5">
        <f t="shared" ca="1" si="18"/>
        <v>0</v>
      </c>
      <c r="Z63" s="5">
        <f t="shared" ca="1" si="18"/>
        <v>0</v>
      </c>
      <c r="AA63" s="5">
        <f t="shared" ca="1" si="18"/>
        <v>0</v>
      </c>
      <c r="AB63" s="5">
        <f t="shared" ca="1" si="18"/>
        <v>0.72068800000000011</v>
      </c>
      <c r="AC63" s="5">
        <f t="shared" ca="1" si="9"/>
        <v>82.393364634873848</v>
      </c>
      <c r="AD63" s="5">
        <f t="shared" ca="1" si="10"/>
        <v>53.061922927239472</v>
      </c>
      <c r="AE63" s="5">
        <f t="shared" ca="1" si="11"/>
        <v>28.554387435808295</v>
      </c>
      <c r="AF63" s="5">
        <f t="shared" ca="1" si="12"/>
        <v>5.6366271826099185E-2</v>
      </c>
      <c r="AG63" s="5">
        <f t="shared" ca="1" si="13"/>
        <v>0.72068800000000011</v>
      </c>
    </row>
    <row r="64" spans="1:33" x14ac:dyDescent="0.2">
      <c r="A64" s="4" t="s">
        <v>116</v>
      </c>
      <c r="B64" s="5">
        <f t="shared" ca="1" si="20"/>
        <v>96.042643402380648</v>
      </c>
      <c r="C64" s="5">
        <v>63.940218766231418</v>
      </c>
      <c r="D64" s="5">
        <v>31.125610574658396</v>
      </c>
      <c r="E64" s="5">
        <v>8.7578061490863307E-2</v>
      </c>
      <c r="F64" s="5">
        <v>0.88923600000000014</v>
      </c>
      <c r="G64" s="5">
        <v>96.042643402380648</v>
      </c>
      <c r="H64" s="5">
        <f t="shared" ca="1" si="20"/>
        <v>62.20008217076245</v>
      </c>
      <c r="I64" s="5">
        <f t="shared" ca="1" si="20"/>
        <v>9.5711876622653694E-3</v>
      </c>
      <c r="J64" s="5">
        <f t="shared" ca="1" si="20"/>
        <v>6.4714542534769728E-2</v>
      </c>
      <c r="K64" s="5">
        <f t="shared" ca="1" si="20"/>
        <v>0.28195699148168646</v>
      </c>
      <c r="L64" s="5">
        <f t="shared" ca="1" si="20"/>
        <v>0.41598936937725622</v>
      </c>
      <c r="M64" s="5">
        <f t="shared" ca="1" si="20"/>
        <v>4.8672595243708282E-2</v>
      </c>
      <c r="N64" s="5">
        <f t="shared" ca="1" si="20"/>
        <v>0.9148643889829251</v>
      </c>
      <c r="O64" s="5">
        <f t="shared" ca="1" si="20"/>
        <v>4.3675201863524558E-3</v>
      </c>
      <c r="P64" s="5">
        <f t="shared" ca="1" si="20"/>
        <v>26.975942992066472</v>
      </c>
      <c r="Q64" s="5">
        <f t="shared" ca="1" si="20"/>
        <v>0.63157726460667618</v>
      </c>
      <c r="R64" s="5">
        <f t="shared" ca="1" si="20"/>
        <v>4.5460667960228671E-2</v>
      </c>
      <c r="S64" s="5">
        <f t="shared" ca="1" si="20"/>
        <v>0.81372454110653192</v>
      </c>
      <c r="T64" s="5">
        <f t="shared" ca="1" si="20"/>
        <v>1.5080798464712477</v>
      </c>
      <c r="U64" s="5">
        <f t="shared" ca="1" si="20"/>
        <v>8.7007813026796013E-2</v>
      </c>
      <c r="V64" s="5">
        <f t="shared" ca="1" si="20"/>
        <v>1.0638174494204431</v>
      </c>
      <c r="W64" s="5">
        <f t="shared" ca="1" si="18"/>
        <v>0</v>
      </c>
      <c r="X64" s="5">
        <f t="shared" ca="1" si="18"/>
        <v>8.7578061490863307E-2</v>
      </c>
      <c r="Y64" s="5">
        <f t="shared" ca="1" si="18"/>
        <v>0</v>
      </c>
      <c r="Z64" s="5">
        <f t="shared" ca="1" si="18"/>
        <v>0</v>
      </c>
      <c r="AA64" s="5">
        <f t="shared" ca="1" si="18"/>
        <v>0</v>
      </c>
      <c r="AB64" s="5">
        <f t="shared" ca="1" si="18"/>
        <v>0.88923600000000014</v>
      </c>
      <c r="AC64" s="5">
        <f t="shared" ca="1" si="9"/>
        <v>96.042643402380648</v>
      </c>
      <c r="AD64" s="5">
        <f t="shared" ca="1" si="10"/>
        <v>63.940218766231418</v>
      </c>
      <c r="AE64" s="5">
        <f t="shared" ca="1" si="11"/>
        <v>31.125610574658396</v>
      </c>
      <c r="AF64" s="5">
        <f t="shared" ca="1" si="12"/>
        <v>8.7578061490863307E-2</v>
      </c>
      <c r="AG64" s="5">
        <f t="shared" ca="1" si="13"/>
        <v>0.88923600000000014</v>
      </c>
    </row>
    <row r="65" spans="1:33" x14ac:dyDescent="0.2">
      <c r="A65" s="4" t="s">
        <v>117</v>
      </c>
      <c r="B65" s="5">
        <f t="shared" ca="1" si="20"/>
        <v>96.564455130411531</v>
      </c>
      <c r="C65" s="5">
        <v>68.456378092305712</v>
      </c>
      <c r="D65" s="5">
        <v>27.16620896336299</v>
      </c>
      <c r="E65" s="5">
        <v>9.9128074742832348E-2</v>
      </c>
      <c r="F65" s="5">
        <v>0.84274000000000004</v>
      </c>
      <c r="G65" s="5">
        <v>96.564455130411531</v>
      </c>
      <c r="H65" s="5">
        <f t="shared" ca="1" si="20"/>
        <v>66.287512090290278</v>
      </c>
      <c r="I65" s="5">
        <f t="shared" ca="1" si="20"/>
        <v>9.8860741080681862E-3</v>
      </c>
      <c r="J65" s="5">
        <f t="shared" ca="1" si="20"/>
        <v>0.10533549111342221</v>
      </c>
      <c r="K65" s="5">
        <f t="shared" ca="1" si="20"/>
        <v>0.17988117428178302</v>
      </c>
      <c r="L65" s="5">
        <f t="shared" ca="1" si="20"/>
        <v>0.66798417439642266</v>
      </c>
      <c r="M65" s="5">
        <f t="shared" ca="1" si="20"/>
        <v>2.1032664876601763E-2</v>
      </c>
      <c r="N65" s="5">
        <f t="shared" ca="1" si="20"/>
        <v>1.1812998922469895</v>
      </c>
      <c r="O65" s="5">
        <f t="shared" ca="1" si="20"/>
        <v>3.446530992154374E-3</v>
      </c>
      <c r="P65" s="5">
        <f t="shared" ca="1" si="20"/>
        <v>22.382911077974995</v>
      </c>
      <c r="Q65" s="5">
        <f t="shared" ca="1" si="20"/>
        <v>0.78963557084381986</v>
      </c>
      <c r="R65" s="5">
        <f t="shared" ca="1" si="20"/>
        <v>5.9116701832621549E-2</v>
      </c>
      <c r="S65" s="5">
        <f t="shared" ca="1" si="20"/>
        <v>1.1248791180278717</v>
      </c>
      <c r="T65" s="5">
        <f t="shared" ca="1" si="20"/>
        <v>1.4617300646555333</v>
      </c>
      <c r="U65" s="5">
        <f t="shared" ca="1" si="20"/>
        <v>9.3330556962580177E-2</v>
      </c>
      <c r="V65" s="5">
        <f t="shared" ca="1" si="20"/>
        <v>1.2546058730655667</v>
      </c>
      <c r="W65" s="5">
        <f t="shared" ca="1" si="18"/>
        <v>0</v>
      </c>
      <c r="X65" s="5">
        <f t="shared" ca="1" si="18"/>
        <v>9.9128074742832348E-2</v>
      </c>
      <c r="Y65" s="5">
        <f t="shared" ca="1" si="18"/>
        <v>0</v>
      </c>
      <c r="Z65" s="5">
        <f t="shared" ca="1" si="18"/>
        <v>0</v>
      </c>
      <c r="AA65" s="5">
        <f t="shared" ca="1" si="18"/>
        <v>0</v>
      </c>
      <c r="AB65" s="5">
        <f t="shared" ca="1" si="18"/>
        <v>0.84274000000000004</v>
      </c>
      <c r="AC65" s="5">
        <f t="shared" ca="1" si="9"/>
        <v>96.564455130411531</v>
      </c>
      <c r="AD65" s="5">
        <f t="shared" ca="1" si="10"/>
        <v>68.456378092305712</v>
      </c>
      <c r="AE65" s="5">
        <f t="shared" ca="1" si="11"/>
        <v>27.16620896336299</v>
      </c>
      <c r="AF65" s="5">
        <f t="shared" ca="1" si="12"/>
        <v>9.9128074742832348E-2</v>
      </c>
      <c r="AG65" s="5">
        <f t="shared" ca="1" si="13"/>
        <v>0.84274000000000004</v>
      </c>
    </row>
    <row r="66" spans="1:33" x14ac:dyDescent="0.2">
      <c r="A66" s="4" t="s">
        <v>118</v>
      </c>
      <c r="B66" s="5">
        <f t="shared" ca="1" si="20"/>
        <v>111.65372722185536</v>
      </c>
      <c r="C66" s="5">
        <v>82.329308565852926</v>
      </c>
      <c r="D66" s="5">
        <v>28.127085611684233</v>
      </c>
      <c r="E66" s="5">
        <v>9.8865044318203546E-2</v>
      </c>
      <c r="F66" s="5">
        <v>1.098468</v>
      </c>
      <c r="G66" s="5">
        <v>111.65372722185536</v>
      </c>
      <c r="H66" s="5">
        <f t="shared" ca="1" si="20"/>
        <v>79.82884577234519</v>
      </c>
      <c r="I66" s="5">
        <f t="shared" ca="1" si="20"/>
        <v>7.2860235316475255E-3</v>
      </c>
      <c r="J66" s="5">
        <f t="shared" ca="1" si="20"/>
        <v>0.10194545936506386</v>
      </c>
      <c r="K66" s="5">
        <f t="shared" ca="1" si="20"/>
        <v>0.10129167129004753</v>
      </c>
      <c r="L66" s="5">
        <f t="shared" ca="1" si="20"/>
        <v>1.1481106732982205</v>
      </c>
      <c r="M66" s="5">
        <f t="shared" ca="1" si="20"/>
        <v>1.3307279779868645E-2</v>
      </c>
      <c r="N66" s="5">
        <f t="shared" ca="1" si="20"/>
        <v>1.1262713449420125</v>
      </c>
      <c r="O66" s="5">
        <f t="shared" ca="1" si="20"/>
        <v>2.2503413008748505E-3</v>
      </c>
      <c r="P66" s="5">
        <f t="shared" ca="1" si="20"/>
        <v>23.502612203943674</v>
      </c>
      <c r="Q66" s="5">
        <f t="shared" ca="1" si="20"/>
        <v>0.78482495185799117</v>
      </c>
      <c r="R66" s="5">
        <f t="shared" ca="1" si="20"/>
        <v>8.4406926985043373E-2</v>
      </c>
      <c r="S66" s="5">
        <f t="shared" ca="1" si="20"/>
        <v>1.1967001913373891</v>
      </c>
      <c r="T66" s="5">
        <f t="shared" ca="1" si="20"/>
        <v>1.0815168840127918</v>
      </c>
      <c r="U66" s="5">
        <f t="shared" ca="1" si="20"/>
        <v>9.8931783243926166E-2</v>
      </c>
      <c r="V66" s="5">
        <f t="shared" ca="1" si="20"/>
        <v>1.3780926703034164</v>
      </c>
      <c r="W66" s="5">
        <f t="shared" ca="1" si="18"/>
        <v>0</v>
      </c>
      <c r="X66" s="5">
        <f t="shared" ca="1" si="18"/>
        <v>9.8865044318203546E-2</v>
      </c>
      <c r="Y66" s="5">
        <f t="shared" ca="1" si="18"/>
        <v>0</v>
      </c>
      <c r="Z66" s="5">
        <f t="shared" ca="1" si="18"/>
        <v>0</v>
      </c>
      <c r="AA66" s="5">
        <f t="shared" ca="1" si="18"/>
        <v>0</v>
      </c>
      <c r="AB66" s="5">
        <f t="shared" ca="1" si="18"/>
        <v>1.098468</v>
      </c>
      <c r="AC66" s="5">
        <f t="shared" ca="1" si="9"/>
        <v>111.65372722185536</v>
      </c>
      <c r="AD66" s="5">
        <f t="shared" ca="1" si="10"/>
        <v>82.329308565852926</v>
      </c>
      <c r="AE66" s="5">
        <f t="shared" ca="1" si="11"/>
        <v>28.127085611684233</v>
      </c>
      <c r="AF66" s="5">
        <f t="shared" ca="1" si="12"/>
        <v>9.8865044318203546E-2</v>
      </c>
      <c r="AG66" s="5">
        <f t="shared" ca="1" si="13"/>
        <v>1.098468</v>
      </c>
    </row>
    <row r="67" spans="1:33" x14ac:dyDescent="0.2">
      <c r="A67" s="4" t="s">
        <v>119</v>
      </c>
      <c r="B67" s="5">
        <f t="shared" ca="1" si="20"/>
        <v>119.78889413385652</v>
      </c>
      <c r="C67" s="5">
        <v>91.916277359689573</v>
      </c>
      <c r="D67" s="5">
        <v>26.350293028231956</v>
      </c>
      <c r="E67" s="5">
        <v>9.5477745935018385E-2</v>
      </c>
      <c r="F67" s="5">
        <v>1.4268460000000001</v>
      </c>
      <c r="G67" s="5">
        <v>119.78889413385652</v>
      </c>
      <c r="H67" s="5">
        <f t="shared" ca="1" si="20"/>
        <v>89.57567137570463</v>
      </c>
      <c r="I67" s="5">
        <f t="shared" ca="1" si="20"/>
        <v>6.4284008678877668E-3</v>
      </c>
      <c r="J67" s="5">
        <f t="shared" ca="1" si="20"/>
        <v>1.1486330311990249</v>
      </c>
      <c r="K67" s="5">
        <f t="shared" ca="1" si="20"/>
        <v>3.2780059518085973E-3</v>
      </c>
      <c r="L67" s="5">
        <f t="shared" ca="1" si="20"/>
        <v>1.9266259447348554E-3</v>
      </c>
      <c r="M67" s="5">
        <f t="shared" ca="1" si="20"/>
        <v>1.7752135801834611E-2</v>
      </c>
      <c r="N67" s="5">
        <f t="shared" ca="1" si="20"/>
        <v>1.1599055690337767</v>
      </c>
      <c r="O67" s="5">
        <f t="shared" ca="1" si="20"/>
        <v>2.6822151858764604E-3</v>
      </c>
      <c r="P67" s="5">
        <f t="shared" ca="1" si="20"/>
        <v>21.792859073709529</v>
      </c>
      <c r="Q67" s="5">
        <f t="shared" ca="1" si="20"/>
        <v>0.65801368787862757</v>
      </c>
      <c r="R67" s="5">
        <f t="shared" ca="1" si="20"/>
        <v>8.6516996551377956E-2</v>
      </c>
      <c r="S67" s="5">
        <f t="shared" ca="1" si="20"/>
        <v>1.5744587278068842</v>
      </c>
      <c r="T67" s="5">
        <f t="shared" ca="1" si="20"/>
        <v>0.82824245122826834</v>
      </c>
      <c r="U67" s="5">
        <f t="shared" ca="1" si="20"/>
        <v>8.5128403238518988E-2</v>
      </c>
      <c r="V67" s="5">
        <f t="shared" ca="1" si="20"/>
        <v>1.3250736878187501</v>
      </c>
      <c r="W67" s="5">
        <f t="shared" ca="1" si="18"/>
        <v>0</v>
      </c>
      <c r="X67" s="5">
        <f t="shared" ca="1" si="18"/>
        <v>9.5477745935018385E-2</v>
      </c>
      <c r="Y67" s="5">
        <f t="shared" ca="1" si="18"/>
        <v>0</v>
      </c>
      <c r="Z67" s="5">
        <f t="shared" ca="1" si="18"/>
        <v>0</v>
      </c>
      <c r="AA67" s="5">
        <f t="shared" ca="1" si="18"/>
        <v>0</v>
      </c>
      <c r="AB67" s="5">
        <f t="shared" ca="1" si="18"/>
        <v>1.4268460000000001</v>
      </c>
      <c r="AC67" s="5">
        <f t="shared" ca="1" si="9"/>
        <v>119.78889413385652</v>
      </c>
      <c r="AD67" s="5">
        <f t="shared" ca="1" si="10"/>
        <v>91.916277359689573</v>
      </c>
      <c r="AE67" s="5">
        <f t="shared" ca="1" si="11"/>
        <v>26.350293028231956</v>
      </c>
      <c r="AF67" s="5">
        <f t="shared" ca="1" si="12"/>
        <v>9.5477745935018385E-2</v>
      </c>
      <c r="AG67" s="5">
        <f t="shared" ca="1" si="13"/>
        <v>1.4268460000000001</v>
      </c>
    </row>
    <row r="68" spans="1:33" x14ac:dyDescent="0.2">
      <c r="A68" s="4" t="s">
        <v>120</v>
      </c>
      <c r="B68" s="5">
        <f t="shared" ca="1" si="20"/>
        <v>116.32739556366452</v>
      </c>
      <c r="C68" s="5">
        <v>91.076175532332286</v>
      </c>
      <c r="D68" s="5">
        <v>23.469254087694875</v>
      </c>
      <c r="E68" s="5">
        <v>5.5801943637356965E-2</v>
      </c>
      <c r="F68" s="5">
        <v>1.7261640000000003</v>
      </c>
      <c r="G68" s="5">
        <v>116.32739556366452</v>
      </c>
      <c r="H68" s="5">
        <f t="shared" ca="1" si="20"/>
        <v>87.452541706234086</v>
      </c>
      <c r="I68" s="5">
        <f t="shared" ca="1" si="20"/>
        <v>1.1601464400498199E-2</v>
      </c>
      <c r="J68" s="5">
        <f t="shared" ca="1" si="20"/>
        <v>7.1026929413628079E-2</v>
      </c>
      <c r="K68" s="5">
        <f t="shared" ca="1" si="20"/>
        <v>2.5506508635948791E-2</v>
      </c>
      <c r="L68" s="5">
        <f t="shared" ca="1" si="20"/>
        <v>1.9945901388207126</v>
      </c>
      <c r="M68" s="5">
        <f t="shared" ca="1" si="20"/>
        <v>4.0656093500468761E-2</v>
      </c>
      <c r="N68" s="5">
        <f t="shared" ca="1" si="20"/>
        <v>1.4053230607931693</v>
      </c>
      <c r="O68" s="5">
        <f t="shared" ca="1" si="20"/>
        <v>7.4929630533774411E-2</v>
      </c>
      <c r="P68" s="5">
        <f t="shared" ca="1" si="20"/>
        <v>19.454920520734809</v>
      </c>
      <c r="Q68" s="5">
        <f t="shared" ca="1" si="20"/>
        <v>0.51829362709501126</v>
      </c>
      <c r="R68" s="5">
        <f t="shared" ca="1" si="20"/>
        <v>9.0736053472559086E-2</v>
      </c>
      <c r="S68" s="5">
        <f t="shared" ca="1" si="20"/>
        <v>1.6758075595587745</v>
      </c>
      <c r="T68" s="5">
        <f t="shared" ca="1" si="20"/>
        <v>0.5507578730887801</v>
      </c>
      <c r="U68" s="5">
        <f t="shared" ca="1" si="20"/>
        <v>8.0408306096003038E-2</v>
      </c>
      <c r="V68" s="5">
        <f t="shared" ca="1" si="20"/>
        <v>1.098330147648936</v>
      </c>
      <c r="W68" s="5">
        <f t="shared" ca="1" si="18"/>
        <v>0</v>
      </c>
      <c r="X68" s="5">
        <f t="shared" ca="1" si="18"/>
        <v>5.5801943637356965E-2</v>
      </c>
      <c r="Y68" s="5">
        <f t="shared" ca="1" si="18"/>
        <v>0</v>
      </c>
      <c r="Z68" s="5">
        <f t="shared" ca="1" si="18"/>
        <v>0</v>
      </c>
      <c r="AA68" s="5">
        <f t="shared" ca="1" si="18"/>
        <v>0</v>
      </c>
      <c r="AB68" s="5">
        <f t="shared" ca="1" si="18"/>
        <v>1.7261640000000003</v>
      </c>
      <c r="AC68" s="5">
        <f t="shared" ca="1" si="9"/>
        <v>116.32739556366452</v>
      </c>
      <c r="AD68" s="5">
        <f t="shared" ca="1" si="10"/>
        <v>91.076175532332286</v>
      </c>
      <c r="AE68" s="5">
        <f t="shared" ca="1" si="11"/>
        <v>23.469254087694875</v>
      </c>
      <c r="AF68" s="5">
        <f t="shared" ca="1" si="12"/>
        <v>5.5801943637356965E-2</v>
      </c>
      <c r="AG68" s="5">
        <f t="shared" ca="1" si="13"/>
        <v>1.7261640000000003</v>
      </c>
    </row>
    <row r="69" spans="1:33" x14ac:dyDescent="0.2">
      <c r="A69" s="4" t="s">
        <v>121</v>
      </c>
      <c r="B69" s="5">
        <f t="shared" ca="1" si="20"/>
        <v>117.46500680678076</v>
      </c>
      <c r="C69" s="5">
        <v>86.489298495120977</v>
      </c>
      <c r="D69" s="5">
        <v>29.028327512516896</v>
      </c>
      <c r="E69" s="5">
        <v>9.625879914289534E-2</v>
      </c>
      <c r="F69" s="5">
        <v>1.8511220000000002</v>
      </c>
      <c r="G69" s="5">
        <v>117.46500680678076</v>
      </c>
      <c r="H69" s="5">
        <f t="shared" ca="1" si="20"/>
        <v>82.89041115908563</v>
      </c>
      <c r="I69" s="5">
        <f t="shared" ca="1" si="20"/>
        <v>9.3914468157826128E-3</v>
      </c>
      <c r="J69" s="5">
        <f t="shared" ca="1" si="20"/>
        <v>7.1734203302820723E-2</v>
      </c>
      <c r="K69" s="5">
        <f t="shared" ca="1" si="20"/>
        <v>3.376468804515751E-3</v>
      </c>
      <c r="L69" s="5">
        <f t="shared" ca="1" si="20"/>
        <v>2.0139842666124852</v>
      </c>
      <c r="M69" s="5">
        <f t="shared" ca="1" si="20"/>
        <v>5.842300682181728E-2</v>
      </c>
      <c r="N69" s="5">
        <f t="shared" ca="1" si="20"/>
        <v>1.4417714270734001</v>
      </c>
      <c r="O69" s="5">
        <f t="shared" ca="1" si="20"/>
        <v>2.0651660452162505E-4</v>
      </c>
      <c r="P69" s="5">
        <f t="shared" ca="1" si="20"/>
        <v>24.875531971453935</v>
      </c>
      <c r="Q69" s="5">
        <f t="shared" ca="1" si="20"/>
        <v>0.59771613308982918</v>
      </c>
      <c r="R69" s="5">
        <f t="shared" ca="1" si="20"/>
        <v>0.12075567033041464</v>
      </c>
      <c r="S69" s="5">
        <f t="shared" ca="1" si="20"/>
        <v>1.7200458739908737</v>
      </c>
      <c r="T69" s="5">
        <f t="shared" ca="1" si="20"/>
        <v>0.38924829086940332</v>
      </c>
      <c r="U69" s="5">
        <f t="shared" ca="1" si="20"/>
        <v>7.9347674080815112E-2</v>
      </c>
      <c r="V69" s="5">
        <f t="shared" ca="1" si="20"/>
        <v>1.2456818987016249</v>
      </c>
      <c r="W69" s="5">
        <f t="shared" ca="1" si="18"/>
        <v>0</v>
      </c>
      <c r="X69" s="5">
        <f t="shared" ca="1" si="18"/>
        <v>9.625879914289534E-2</v>
      </c>
      <c r="Y69" s="5">
        <f t="shared" ca="1" si="18"/>
        <v>0</v>
      </c>
      <c r="Z69" s="5">
        <f t="shared" ca="1" si="18"/>
        <v>0</v>
      </c>
      <c r="AA69" s="5">
        <f t="shared" ca="1" si="18"/>
        <v>0</v>
      </c>
      <c r="AB69" s="5">
        <f t="shared" ca="1" si="18"/>
        <v>1.8511220000000002</v>
      </c>
      <c r="AC69" s="5">
        <f t="shared" ca="1" si="9"/>
        <v>117.46500680678076</v>
      </c>
      <c r="AD69" s="5">
        <f t="shared" ca="1" si="10"/>
        <v>86.489298495120977</v>
      </c>
      <c r="AE69" s="5">
        <f t="shared" ca="1" si="11"/>
        <v>29.028327512516896</v>
      </c>
      <c r="AF69" s="5">
        <f t="shared" ca="1" si="12"/>
        <v>9.625879914289534E-2</v>
      </c>
      <c r="AG69" s="5">
        <f t="shared" ca="1" si="13"/>
        <v>1.8511220000000002</v>
      </c>
    </row>
    <row r="70" spans="1:33" x14ac:dyDescent="0.2">
      <c r="A70" s="4" t="s">
        <v>122</v>
      </c>
      <c r="B70" s="5">
        <f t="shared" ca="1" si="20"/>
        <v>120.64465665111589</v>
      </c>
      <c r="C70" s="5">
        <v>90.0986523013582</v>
      </c>
      <c r="D70" s="5">
        <v>28.652151408163579</v>
      </c>
      <c r="E70" s="5">
        <v>0.21127894159410943</v>
      </c>
      <c r="F70" s="5">
        <v>1.6825740000000002</v>
      </c>
      <c r="G70" s="5">
        <v>120.64465665111589</v>
      </c>
      <c r="H70" s="5">
        <f t="shared" ca="1" si="20"/>
        <v>86.298396764257006</v>
      </c>
      <c r="I70" s="5">
        <f t="shared" ca="1" si="20"/>
        <v>1.7086323933584426E-2</v>
      </c>
      <c r="J70" s="5">
        <f t="shared" ca="1" si="20"/>
        <v>2.8008806115214162E-2</v>
      </c>
      <c r="K70" s="5">
        <f t="shared" ca="1" si="20"/>
        <v>6.1443521825081199E-2</v>
      </c>
      <c r="L70" s="5">
        <f t="shared" ca="1" si="20"/>
        <v>1.5634634919289208</v>
      </c>
      <c r="M70" s="5">
        <f t="shared" ca="1" si="20"/>
        <v>0.17237201222340892</v>
      </c>
      <c r="N70" s="5">
        <f t="shared" ca="1" si="20"/>
        <v>1.9483635760834985</v>
      </c>
      <c r="O70" s="5">
        <f t="shared" ca="1" si="20"/>
        <v>9.5178049915028325E-3</v>
      </c>
      <c r="P70" s="5">
        <f t="shared" ca="1" si="20"/>
        <v>24.314027845637661</v>
      </c>
      <c r="Q70" s="5">
        <f t="shared" ca="1" si="20"/>
        <v>0.86829328163529995</v>
      </c>
      <c r="R70" s="5">
        <f t="shared" ca="1" si="20"/>
        <v>0.13263855423272264</v>
      </c>
      <c r="S70" s="5">
        <f t="shared" ca="1" si="20"/>
        <v>1.7951483389920917</v>
      </c>
      <c r="T70" s="5">
        <f t="shared" ca="1" si="20"/>
        <v>0.30181622187672474</v>
      </c>
      <c r="U70" s="5">
        <f t="shared" ca="1" si="20"/>
        <v>0.15330043055886261</v>
      </c>
      <c r="V70" s="5">
        <f t="shared" ca="1" si="20"/>
        <v>1.0869267352302185</v>
      </c>
      <c r="W70" s="5">
        <f t="shared" ca="1" si="18"/>
        <v>0</v>
      </c>
      <c r="X70" s="5">
        <f t="shared" ca="1" si="18"/>
        <v>0.21127894159410943</v>
      </c>
      <c r="Y70" s="5">
        <f t="shared" ca="1" si="18"/>
        <v>0</v>
      </c>
      <c r="Z70" s="5">
        <f t="shared" ca="1" si="18"/>
        <v>0</v>
      </c>
      <c r="AA70" s="5">
        <f t="shared" ca="1" si="18"/>
        <v>0</v>
      </c>
      <c r="AB70" s="5">
        <f t="shared" ca="1" si="18"/>
        <v>1.6825740000000002</v>
      </c>
      <c r="AC70" s="5">
        <f t="shared" ca="1" si="9"/>
        <v>120.64465665111589</v>
      </c>
      <c r="AD70" s="5">
        <f t="shared" ca="1" si="10"/>
        <v>90.0986523013582</v>
      </c>
      <c r="AE70" s="5">
        <f t="shared" ca="1" si="11"/>
        <v>28.652151408163579</v>
      </c>
      <c r="AF70" s="5">
        <f t="shared" ca="1" si="12"/>
        <v>0.21127894159410943</v>
      </c>
      <c r="AG70" s="5">
        <f t="shared" ca="1" si="13"/>
        <v>1.6825740000000002</v>
      </c>
    </row>
    <row r="71" spans="1:33" x14ac:dyDescent="0.2">
      <c r="A71" s="4" t="s">
        <v>123</v>
      </c>
      <c r="B71" s="5">
        <f t="shared" ca="1" si="20"/>
        <v>130.90891773771392</v>
      </c>
      <c r="C71" s="5">
        <v>101.96370685323818</v>
      </c>
      <c r="D71" s="5">
        <v>26.410365785241837</v>
      </c>
      <c r="E71" s="5">
        <v>0.36813149923395272</v>
      </c>
      <c r="F71" s="5">
        <v>2.1667136000000005</v>
      </c>
      <c r="G71" s="5">
        <v>130.90891773771392</v>
      </c>
      <c r="H71" s="5">
        <f t="shared" ca="1" si="20"/>
        <v>100.52997691188847</v>
      </c>
      <c r="I71" s="5">
        <f t="shared" ca="1" si="20"/>
        <v>1.9121839485406196E-2</v>
      </c>
      <c r="J71" s="5">
        <f t="shared" ca="1" si="20"/>
        <v>2.4959170084199574E-2</v>
      </c>
      <c r="K71" s="5">
        <f t="shared" ca="1" si="20"/>
        <v>0.12565153262510928</v>
      </c>
      <c r="L71" s="5">
        <f t="shared" ca="1" si="20"/>
        <v>1.2298693170308541</v>
      </c>
      <c r="M71" s="5">
        <f t="shared" ca="1" si="20"/>
        <v>2.8812093515804695E-2</v>
      </c>
      <c r="N71" s="5">
        <f t="shared" ca="1" si="20"/>
        <v>0</v>
      </c>
      <c r="O71" s="5">
        <f t="shared" ca="1" si="20"/>
        <v>5.3159886083145999E-3</v>
      </c>
      <c r="P71" s="5">
        <f t="shared" ca="1" si="20"/>
        <v>21.843654260378795</v>
      </c>
      <c r="Q71" s="5">
        <f t="shared" ca="1" si="20"/>
        <v>0.81486451662935522</v>
      </c>
      <c r="R71" s="5">
        <f t="shared" ca="1" si="20"/>
        <v>0.13522786985480081</v>
      </c>
      <c r="S71" s="5">
        <f t="shared" ca="1" si="20"/>
        <v>1.7678423393568168</v>
      </c>
      <c r="T71" s="5">
        <f t="shared" ca="1" si="20"/>
        <v>0.25333317400155481</v>
      </c>
      <c r="U71" s="5">
        <f t="shared" ca="1" si="20"/>
        <v>0.17510698190431936</v>
      </c>
      <c r="V71" s="5">
        <f t="shared" ca="1" si="20"/>
        <v>0.94024506349391945</v>
      </c>
      <c r="W71" s="5">
        <f t="shared" ca="1" si="18"/>
        <v>0.480091579622272</v>
      </c>
      <c r="X71" s="5">
        <f t="shared" ca="1" si="18"/>
        <v>0.36813149923395272</v>
      </c>
      <c r="Y71" s="5">
        <f t="shared" ca="1" si="18"/>
        <v>0</v>
      </c>
      <c r="Z71" s="5">
        <f t="shared" ca="1" si="18"/>
        <v>0</v>
      </c>
      <c r="AA71" s="5">
        <f t="shared" ca="1" si="18"/>
        <v>0</v>
      </c>
      <c r="AB71" s="5">
        <f t="shared" ca="1" si="18"/>
        <v>2.1667136000000005</v>
      </c>
      <c r="AC71" s="5">
        <f t="shared" ca="1" si="9"/>
        <v>130.90891773771392</v>
      </c>
      <c r="AD71" s="5">
        <f t="shared" ca="1" si="10"/>
        <v>101.96370685323818</v>
      </c>
      <c r="AE71" s="5">
        <f t="shared" ca="1" si="11"/>
        <v>26.410365785241837</v>
      </c>
      <c r="AF71" s="5">
        <f t="shared" ca="1" si="12"/>
        <v>0.36813149923395272</v>
      </c>
      <c r="AG71" s="5">
        <f t="shared" ca="1" si="13"/>
        <v>2.1667136000000005</v>
      </c>
    </row>
    <row r="72" spans="1:33" x14ac:dyDescent="0.2">
      <c r="A72" s="4" t="s">
        <v>124</v>
      </c>
      <c r="B72" s="5">
        <f t="shared" ca="1" si="20"/>
        <v>128.02330000416899</v>
      </c>
      <c r="C72" s="5">
        <v>93.915582387330815</v>
      </c>
      <c r="D72" s="5">
        <v>31.177592881022026</v>
      </c>
      <c r="E72" s="5">
        <v>0.53325593581617514</v>
      </c>
      <c r="F72" s="5">
        <v>2.3968688</v>
      </c>
      <c r="G72" s="5">
        <v>128.02330000416899</v>
      </c>
      <c r="H72" s="5">
        <f t="shared" ca="1" si="20"/>
        <v>93.044133484348379</v>
      </c>
      <c r="I72" s="5">
        <f t="shared" ca="1" si="20"/>
        <v>3.545697509011206E-3</v>
      </c>
      <c r="J72" s="5">
        <f t="shared" ca="1" si="20"/>
        <v>1.0054623929376303E-3</v>
      </c>
      <c r="K72" s="5">
        <f t="shared" ca="1" si="20"/>
        <v>0.12366091652146034</v>
      </c>
      <c r="L72" s="5">
        <f t="shared" ca="1" si="20"/>
        <v>0.68667739628141822</v>
      </c>
      <c r="M72" s="5">
        <f t="shared" ca="1" si="20"/>
        <v>5.6559430277604829E-2</v>
      </c>
      <c r="N72" s="5">
        <f t="shared" ca="1" si="20"/>
        <v>0</v>
      </c>
      <c r="O72" s="5">
        <f t="shared" ca="1" si="20"/>
        <v>0</v>
      </c>
      <c r="P72" s="5">
        <f t="shared" ca="1" si="20"/>
        <v>26.255709920800602</v>
      </c>
      <c r="Q72" s="5">
        <f t="shared" ca="1" si="20"/>
        <v>1.0169919239980196</v>
      </c>
      <c r="R72" s="5">
        <f t="shared" ca="1" si="20"/>
        <v>0.15339661130538204</v>
      </c>
      <c r="S72" s="5">
        <f t="shared" ca="1" si="20"/>
        <v>2.0273055126424886</v>
      </c>
      <c r="T72" s="5">
        <f t="shared" ca="1" si="20"/>
        <v>0.1029624186164185</v>
      </c>
      <c r="U72" s="5">
        <f t="shared" ca="1" si="20"/>
        <v>0.28518176271494255</v>
      </c>
      <c r="V72" s="5">
        <f t="shared" ca="1" si="20"/>
        <v>0.91882791979542888</v>
      </c>
      <c r="W72" s="5">
        <f t="shared" ca="1" si="18"/>
        <v>0.41721681114874359</v>
      </c>
      <c r="X72" s="5">
        <f t="shared" ca="1" si="18"/>
        <v>0.53325593581617514</v>
      </c>
      <c r="Y72" s="5">
        <f t="shared" ca="1" si="18"/>
        <v>0</v>
      </c>
      <c r="Z72" s="5">
        <f t="shared" ca="1" si="18"/>
        <v>0</v>
      </c>
      <c r="AA72" s="5">
        <f t="shared" ca="1" si="18"/>
        <v>0</v>
      </c>
      <c r="AB72" s="5">
        <f t="shared" ca="1" si="18"/>
        <v>2.3968688</v>
      </c>
      <c r="AC72" s="5">
        <f t="shared" ca="1" si="9"/>
        <v>128.02330000416899</v>
      </c>
      <c r="AD72" s="5">
        <f t="shared" ca="1" si="10"/>
        <v>93.915582387330815</v>
      </c>
      <c r="AE72" s="5">
        <f t="shared" ca="1" si="11"/>
        <v>31.177592881022026</v>
      </c>
      <c r="AF72" s="5">
        <f t="shared" ca="1" si="12"/>
        <v>0.53325593581617514</v>
      </c>
      <c r="AG72" s="5">
        <f t="shared" ca="1" si="13"/>
        <v>2.3968688</v>
      </c>
    </row>
    <row r="73" spans="1:33" x14ac:dyDescent="0.2">
      <c r="A73" s="4" t="s">
        <v>125</v>
      </c>
      <c r="B73" s="5">
        <f t="shared" ca="1" si="20"/>
        <v>124.38349031095865</v>
      </c>
      <c r="C73" s="5">
        <v>91.248209875736379</v>
      </c>
      <c r="D73" s="5">
        <v>30.241285419719475</v>
      </c>
      <c r="E73" s="5">
        <v>0.91617141550279857</v>
      </c>
      <c r="F73" s="5">
        <v>1.9778236000000002</v>
      </c>
      <c r="G73" s="5">
        <v>124.38349031095865</v>
      </c>
      <c r="H73" s="5">
        <f t="shared" ca="1" si="20"/>
        <v>90.55016834526738</v>
      </c>
      <c r="I73" s="5">
        <f t="shared" ca="1" si="20"/>
        <v>3.3626174637596999E-3</v>
      </c>
      <c r="J73" s="5">
        <f t="shared" ca="1" si="20"/>
        <v>0</v>
      </c>
      <c r="K73" s="5">
        <f t="shared" ca="1" si="20"/>
        <v>0</v>
      </c>
      <c r="L73" s="5">
        <f t="shared" ca="1" si="20"/>
        <v>0.61021849537103168</v>
      </c>
      <c r="M73" s="5">
        <f t="shared" ca="1" si="20"/>
        <v>8.4457539940864815E-2</v>
      </c>
      <c r="N73" s="5">
        <f t="shared" ca="1" si="20"/>
        <v>0</v>
      </c>
      <c r="O73" s="5">
        <f t="shared" ca="1" si="20"/>
        <v>2.8776933287891801E-6</v>
      </c>
      <c r="P73" s="5">
        <f t="shared" ca="1" si="20"/>
        <v>24.708482397409249</v>
      </c>
      <c r="Q73" s="5">
        <f t="shared" ca="1" si="20"/>
        <v>1.3821428248704506</v>
      </c>
      <c r="R73" s="5">
        <f t="shared" ca="1" si="20"/>
        <v>0.15894644867588387</v>
      </c>
      <c r="S73" s="5">
        <f t="shared" ca="1" si="20"/>
        <v>2.1404586877472971</v>
      </c>
      <c r="T73" s="5">
        <f t="shared" ca="1" si="20"/>
        <v>7.2683506187271221E-2</v>
      </c>
      <c r="U73" s="5">
        <f t="shared" ca="1" si="20"/>
        <v>0.3131938127230961</v>
      </c>
      <c r="V73" s="5">
        <f t="shared" ca="1" si="20"/>
        <v>0.9155624757214007</v>
      </c>
      <c r="W73" s="5">
        <f t="shared" ca="1" si="18"/>
        <v>0.5498152663848267</v>
      </c>
      <c r="X73" s="5">
        <f t="shared" ca="1" si="18"/>
        <v>0.91617141550279857</v>
      </c>
      <c r="Y73" s="5">
        <f t="shared" ca="1" si="18"/>
        <v>0</v>
      </c>
      <c r="Z73" s="5">
        <f t="shared" ca="1" si="18"/>
        <v>0</v>
      </c>
      <c r="AA73" s="5">
        <f t="shared" ca="1" si="18"/>
        <v>0</v>
      </c>
      <c r="AB73" s="5">
        <f t="shared" ca="1" si="18"/>
        <v>1.9778236000000002</v>
      </c>
      <c r="AC73" s="5">
        <f t="shared" ca="1" si="9"/>
        <v>124.38349031095865</v>
      </c>
      <c r="AD73" s="5">
        <f t="shared" ca="1" si="10"/>
        <v>91.248209875736379</v>
      </c>
      <c r="AE73" s="5">
        <f t="shared" ca="1" si="11"/>
        <v>30.241285419719475</v>
      </c>
      <c r="AF73" s="5">
        <f t="shared" ca="1" si="12"/>
        <v>0.91617141550279857</v>
      </c>
      <c r="AG73" s="5">
        <f t="shared" ca="1" si="13"/>
        <v>1.9778236000000002</v>
      </c>
    </row>
    <row r="74" spans="1:33" x14ac:dyDescent="0.2">
      <c r="A74" s="4" t="s">
        <v>126</v>
      </c>
      <c r="B74" s="5">
        <f t="shared" ca="1" si="20"/>
        <v>119.96125104044677</v>
      </c>
      <c r="C74" s="5">
        <v>89.491736683166565</v>
      </c>
      <c r="D74" s="5">
        <v>26.967059135639772</v>
      </c>
      <c r="E74" s="5">
        <v>1.2979636216404487</v>
      </c>
      <c r="F74" s="5">
        <v>2.2044916000000003</v>
      </c>
      <c r="G74" s="5">
        <v>119.96125104044677</v>
      </c>
      <c r="H74" s="5">
        <f t="shared" ca="1" si="20"/>
        <v>87.090740787136482</v>
      </c>
      <c r="I74" s="5">
        <f t="shared" ca="1" si="20"/>
        <v>0.50461266764465962</v>
      </c>
      <c r="J74" s="5">
        <f t="shared" ca="1" si="20"/>
        <v>1.6750899668914491E-3</v>
      </c>
      <c r="K74" s="5">
        <f t="shared" ca="1" si="20"/>
        <v>0.64063247438012583</v>
      </c>
      <c r="L74" s="5">
        <f t="shared" ca="1" si="20"/>
        <v>0.9207317832651869</v>
      </c>
      <c r="M74" s="5">
        <f t="shared" ca="1" si="20"/>
        <v>0.32240572289371117</v>
      </c>
      <c r="N74" s="5">
        <f t="shared" ca="1" si="20"/>
        <v>1.0938157879506173E-2</v>
      </c>
      <c r="O74" s="5">
        <f t="shared" ca="1" si="20"/>
        <v>0</v>
      </c>
      <c r="P74" s="5">
        <f t="shared" ca="1" si="20"/>
        <v>22.016832767154185</v>
      </c>
      <c r="Q74" s="5">
        <f t="shared" ca="1" si="20"/>
        <v>1.1445335054155754</v>
      </c>
      <c r="R74" s="5">
        <f t="shared" ca="1" si="20"/>
        <v>0.14048479765955688</v>
      </c>
      <c r="S74" s="5">
        <f t="shared" ca="1" si="20"/>
        <v>1.9121318540614913</v>
      </c>
      <c r="T74" s="5">
        <f t="shared" ca="1" si="20"/>
        <v>7.245679290557297E-2</v>
      </c>
      <c r="U74" s="5">
        <f t="shared" ca="1" si="20"/>
        <v>0.32893554031003314</v>
      </c>
      <c r="V74" s="5">
        <f t="shared" ca="1" si="20"/>
        <v>0.82836039754850932</v>
      </c>
      <c r="W74" s="5">
        <f t="shared" ca="1" si="18"/>
        <v>0.52332348058484612</v>
      </c>
      <c r="X74" s="5">
        <f t="shared" ca="1" si="18"/>
        <v>1.2979636216404487</v>
      </c>
      <c r="Y74" s="5">
        <f t="shared" ca="1" si="18"/>
        <v>0</v>
      </c>
      <c r="Z74" s="5">
        <f t="shared" ref="W74:AB115" ca="1" si="21">HLOOKUP(Z$1,INDIRECT($A74&amp;"!A:ZZ"),4,0)</f>
        <v>0</v>
      </c>
      <c r="AA74" s="5">
        <f t="shared" ca="1" si="21"/>
        <v>0</v>
      </c>
      <c r="AB74" s="5">
        <f t="shared" ca="1" si="21"/>
        <v>2.2044916000000003</v>
      </c>
      <c r="AC74" s="5">
        <f t="shared" ca="1" si="9"/>
        <v>119.96125104044677</v>
      </c>
      <c r="AD74" s="5">
        <f t="shared" ca="1" si="10"/>
        <v>89.491736683166565</v>
      </c>
      <c r="AE74" s="5">
        <f t="shared" ca="1" si="11"/>
        <v>26.967059135639772</v>
      </c>
      <c r="AF74" s="5">
        <f t="shared" ca="1" si="12"/>
        <v>1.2979636216404487</v>
      </c>
      <c r="AG74" s="5">
        <f t="shared" ca="1" si="13"/>
        <v>2.2044916000000003</v>
      </c>
    </row>
    <row r="75" spans="1:33" x14ac:dyDescent="0.2">
      <c r="A75" s="4" t="s">
        <v>127</v>
      </c>
      <c r="B75" s="5">
        <f t="shared" ca="1" si="20"/>
        <v>104.22697418404353</v>
      </c>
      <c r="C75" s="5">
        <v>81.679840009273036</v>
      </c>
      <c r="D75" s="5">
        <v>19.228686480042995</v>
      </c>
      <c r="E75" s="5">
        <v>1.1302296947274766</v>
      </c>
      <c r="F75" s="5">
        <v>2.1882180000000004</v>
      </c>
      <c r="G75" s="5">
        <v>104.22697418404353</v>
      </c>
      <c r="H75" s="5">
        <f t="shared" ca="1" si="20"/>
        <v>80.507362747478055</v>
      </c>
      <c r="I75" s="5">
        <f t="shared" ca="1" si="20"/>
        <v>0.37111545221259623</v>
      </c>
      <c r="J75" s="5">
        <f t="shared" ca="1" si="20"/>
        <v>1.9662840961633689E-3</v>
      </c>
      <c r="K75" s="5">
        <f t="shared" ca="1" si="20"/>
        <v>2.1578972434051928E-2</v>
      </c>
      <c r="L75" s="5">
        <f t="shared" ca="1" si="20"/>
        <v>0.52229227771849041</v>
      </c>
      <c r="M75" s="5">
        <f t="shared" ca="1" si="20"/>
        <v>0.21852904201763107</v>
      </c>
      <c r="N75" s="5">
        <f t="shared" ca="1" si="20"/>
        <v>3.6995233316038739E-2</v>
      </c>
      <c r="O75" s="5">
        <f t="shared" ca="1" si="20"/>
        <v>0</v>
      </c>
      <c r="P75" s="5">
        <f t="shared" ca="1" si="20"/>
        <v>14.348159495940122</v>
      </c>
      <c r="Q75" s="5">
        <f t="shared" ca="1" si="20"/>
        <v>1.4477793649943895</v>
      </c>
      <c r="R75" s="5">
        <f t="shared" ca="1" si="20"/>
        <v>0.18452269625144679</v>
      </c>
      <c r="S75" s="5">
        <f t="shared" ca="1" si="20"/>
        <v>1.9066896839143521</v>
      </c>
      <c r="T75" s="5">
        <f t="shared" ca="1" si="20"/>
        <v>0.12083532778493632</v>
      </c>
      <c r="U75" s="5">
        <f t="shared" ca="1" si="20"/>
        <v>0.24782973400155217</v>
      </c>
      <c r="V75" s="5">
        <f t="shared" ca="1" si="20"/>
        <v>0.56854741013794863</v>
      </c>
      <c r="W75" s="5">
        <f t="shared" ca="1" si="21"/>
        <v>0.40432276701825154</v>
      </c>
      <c r="X75" s="5">
        <f t="shared" ca="1" si="21"/>
        <v>1.1302296947274766</v>
      </c>
      <c r="Y75" s="5">
        <f t="shared" ca="1" si="21"/>
        <v>0</v>
      </c>
      <c r="Z75" s="5">
        <f t="shared" ca="1" si="21"/>
        <v>0</v>
      </c>
      <c r="AA75" s="5">
        <f t="shared" ca="1" si="21"/>
        <v>0</v>
      </c>
      <c r="AB75" s="5">
        <f t="shared" ca="1" si="21"/>
        <v>2.1882180000000004</v>
      </c>
      <c r="AC75" s="5">
        <f t="shared" ca="1" si="9"/>
        <v>104.22697418404353</v>
      </c>
      <c r="AD75" s="5">
        <f t="shared" ca="1" si="10"/>
        <v>81.679840009273036</v>
      </c>
      <c r="AE75" s="5">
        <f t="shared" ca="1" si="11"/>
        <v>19.228686480042995</v>
      </c>
      <c r="AF75" s="5">
        <f t="shared" ca="1" si="12"/>
        <v>1.1302296947274766</v>
      </c>
      <c r="AG75" s="5">
        <f t="shared" ca="1" si="13"/>
        <v>2.1882180000000004</v>
      </c>
    </row>
    <row r="76" spans="1:33" x14ac:dyDescent="0.2">
      <c r="A76" s="4" t="s">
        <v>128</v>
      </c>
      <c r="B76" s="5">
        <f t="shared" ca="1" si="20"/>
        <v>24.258835125668863</v>
      </c>
      <c r="C76" s="5">
        <v>17.360239425185604</v>
      </c>
      <c r="D76" s="5">
        <v>5.6247417606047376</v>
      </c>
      <c r="E76" s="5">
        <v>6.2051939878524733E-2</v>
      </c>
      <c r="F76" s="5">
        <v>1.211802</v>
      </c>
      <c r="G76" s="5">
        <v>24.258835125668863</v>
      </c>
      <c r="H76" s="5">
        <f t="shared" ca="1" si="20"/>
        <v>16.65975195270147</v>
      </c>
      <c r="I76" s="5">
        <f t="shared" ca="1" si="20"/>
        <v>0</v>
      </c>
      <c r="J76" s="5">
        <f t="shared" ca="1" si="20"/>
        <v>4.4757285837878202E-3</v>
      </c>
      <c r="K76" s="5">
        <f t="shared" ca="1" si="20"/>
        <v>0</v>
      </c>
      <c r="L76" s="5">
        <f t="shared" ca="1" si="20"/>
        <v>0.68366566769777148</v>
      </c>
      <c r="M76" s="5">
        <f t="shared" ca="1" si="20"/>
        <v>9.8106863545667916E-3</v>
      </c>
      <c r="N76" s="5">
        <f t="shared" ca="1" si="20"/>
        <v>2.5353898480084463E-3</v>
      </c>
      <c r="O76" s="5">
        <f t="shared" ca="1" si="20"/>
        <v>0</v>
      </c>
      <c r="P76" s="5">
        <f t="shared" ca="1" si="20"/>
        <v>3.9838253730147595</v>
      </c>
      <c r="Q76" s="5">
        <f t="shared" ca="1" si="20"/>
        <v>0.38316826314345487</v>
      </c>
      <c r="R76" s="5">
        <f t="shared" ca="1" si="20"/>
        <v>2.1976827359816434E-2</v>
      </c>
      <c r="S76" s="5">
        <f t="shared" ca="1" si="20"/>
        <v>0.70062645794871437</v>
      </c>
      <c r="T76" s="5">
        <f t="shared" ca="1" si="20"/>
        <v>0.34520539625634816</v>
      </c>
      <c r="U76" s="5">
        <f t="shared" ca="1" si="20"/>
        <v>0.12684149173810713</v>
      </c>
      <c r="V76" s="5">
        <f t="shared" ca="1" si="20"/>
        <v>6.3097951143537598E-2</v>
      </c>
      <c r="W76" s="5">
        <f t="shared" ca="1" si="21"/>
        <v>0</v>
      </c>
      <c r="X76" s="5">
        <f t="shared" ca="1" si="21"/>
        <v>6.2051939878524733E-2</v>
      </c>
      <c r="Y76" s="5">
        <f t="shared" ca="1" si="21"/>
        <v>0</v>
      </c>
      <c r="Z76" s="5">
        <f t="shared" ca="1" si="21"/>
        <v>0</v>
      </c>
      <c r="AA76" s="5">
        <f t="shared" ca="1" si="21"/>
        <v>0</v>
      </c>
      <c r="AB76" s="5">
        <f t="shared" ca="1" si="21"/>
        <v>1.211802</v>
      </c>
      <c r="AC76" s="5">
        <f t="shared" ca="1" si="9"/>
        <v>24.258835125668863</v>
      </c>
      <c r="AD76" s="5">
        <f t="shared" ca="1" si="10"/>
        <v>17.360239425185604</v>
      </c>
      <c r="AE76" s="5">
        <f t="shared" ca="1" si="11"/>
        <v>5.6247417606047376</v>
      </c>
      <c r="AF76" s="5">
        <f t="shared" ca="1" si="12"/>
        <v>6.2051939878524733E-2</v>
      </c>
      <c r="AG76" s="5">
        <f t="shared" ca="1" si="13"/>
        <v>1.211802</v>
      </c>
    </row>
    <row r="77" spans="1:33" x14ac:dyDescent="0.2">
      <c r="A77" s="4" t="s">
        <v>129</v>
      </c>
      <c r="B77" s="5">
        <f t="shared" ca="1" si="20"/>
        <v>25.124715735742928</v>
      </c>
      <c r="C77" s="5">
        <v>18.229929527685982</v>
      </c>
      <c r="D77" s="5">
        <v>5.2721640134578855</v>
      </c>
      <c r="E77" s="5">
        <v>0.18124619459905797</v>
      </c>
      <c r="F77" s="5">
        <v>1.4413760000000002</v>
      </c>
      <c r="G77" s="5">
        <v>25.124715735742928</v>
      </c>
      <c r="H77" s="5">
        <f t="shared" ca="1" si="20"/>
        <v>17.396170521400176</v>
      </c>
      <c r="I77" s="5">
        <f t="shared" ca="1" si="20"/>
        <v>0</v>
      </c>
      <c r="J77" s="5">
        <f t="shared" ca="1" si="20"/>
        <v>6.0431858480889028E-2</v>
      </c>
      <c r="K77" s="5">
        <f t="shared" ca="1" si="20"/>
        <v>0</v>
      </c>
      <c r="L77" s="5">
        <f t="shared" ca="1" si="20"/>
        <v>0.76620501137474084</v>
      </c>
      <c r="M77" s="5">
        <f t="shared" ca="1" si="20"/>
        <v>6.0595145426678544E-3</v>
      </c>
      <c r="N77" s="5">
        <f t="shared" ca="1" si="20"/>
        <v>1.0626218875078833E-3</v>
      </c>
      <c r="O77" s="5">
        <f t="shared" ca="1" si="20"/>
        <v>0</v>
      </c>
      <c r="P77" s="5">
        <f t="shared" ca="1" si="20"/>
        <v>3.7598784131142309</v>
      </c>
      <c r="Q77" s="5">
        <f t="shared" ca="1" si="20"/>
        <v>0.25932110971488043</v>
      </c>
      <c r="R77" s="5">
        <f t="shared" ca="1" si="20"/>
        <v>3.0960597662165638E-2</v>
      </c>
      <c r="S77" s="5">
        <f t="shared" ca="1" si="20"/>
        <v>0.71475306474678701</v>
      </c>
      <c r="T77" s="5">
        <f t="shared" ca="1" si="20"/>
        <v>0.38706722547685934</v>
      </c>
      <c r="U77" s="5">
        <f t="shared" ca="1" si="20"/>
        <v>7.3231505424453502E-2</v>
      </c>
      <c r="V77" s="5">
        <f t="shared" ca="1" si="20"/>
        <v>4.695209731850996E-2</v>
      </c>
      <c r="W77" s="5">
        <f t="shared" ca="1" si="21"/>
        <v>0</v>
      </c>
      <c r="X77" s="5">
        <f t="shared" ca="1" si="21"/>
        <v>0.18124619459905797</v>
      </c>
      <c r="Y77" s="5">
        <f t="shared" ca="1" si="21"/>
        <v>0</v>
      </c>
      <c r="Z77" s="5">
        <f t="shared" ca="1" si="21"/>
        <v>0</v>
      </c>
      <c r="AA77" s="5">
        <f t="shared" ca="1" si="21"/>
        <v>0</v>
      </c>
      <c r="AB77" s="5">
        <f t="shared" ca="1" si="21"/>
        <v>1.4413760000000002</v>
      </c>
      <c r="AC77" s="5">
        <f t="shared" ca="1" si="9"/>
        <v>25.124715735742928</v>
      </c>
      <c r="AD77" s="5">
        <f t="shared" ca="1" si="10"/>
        <v>18.229929527685982</v>
      </c>
      <c r="AE77" s="5">
        <f t="shared" ca="1" si="11"/>
        <v>5.2721640134578855</v>
      </c>
      <c r="AF77" s="5">
        <f t="shared" ca="1" si="12"/>
        <v>0.18124619459905797</v>
      </c>
      <c r="AG77" s="5">
        <f t="shared" ca="1" si="13"/>
        <v>1.4413760000000002</v>
      </c>
    </row>
    <row r="78" spans="1:33" x14ac:dyDescent="0.2">
      <c r="A78" s="4" t="s">
        <v>130</v>
      </c>
      <c r="B78" s="5">
        <f t="shared" ca="1" si="20"/>
        <v>26.216523526135706</v>
      </c>
      <c r="C78" s="5">
        <v>19.170465006033869</v>
      </c>
      <c r="D78" s="5">
        <v>5.1924472704400806</v>
      </c>
      <c r="E78" s="5">
        <v>0.27274724966175706</v>
      </c>
      <c r="F78" s="5">
        <v>1.5808640000000003</v>
      </c>
      <c r="G78" s="5">
        <v>26.216523526135706</v>
      </c>
      <c r="H78" s="5">
        <f t="shared" ca="1" si="20"/>
        <v>18.072982312395915</v>
      </c>
      <c r="I78" s="5">
        <f t="shared" ca="1" si="20"/>
        <v>0</v>
      </c>
      <c r="J78" s="5">
        <f t="shared" ca="1" si="20"/>
        <v>5.6584506493375972E-2</v>
      </c>
      <c r="K78" s="5">
        <f t="shared" ca="1" si="20"/>
        <v>0</v>
      </c>
      <c r="L78" s="5">
        <f t="shared" ca="1" si="20"/>
        <v>1.0321270435547736</v>
      </c>
      <c r="M78" s="5">
        <f t="shared" ca="1" si="20"/>
        <v>6.4408266126861746E-3</v>
      </c>
      <c r="N78" s="5">
        <f t="shared" ca="1" si="20"/>
        <v>2.3303169771175026E-3</v>
      </c>
      <c r="O78" s="5">
        <f t="shared" ca="1" si="20"/>
        <v>0</v>
      </c>
      <c r="P78" s="5">
        <f t="shared" ca="1" si="20"/>
        <v>3.7149535435780274</v>
      </c>
      <c r="Q78" s="5">
        <f t="shared" ca="1" si="20"/>
        <v>0.26650433558423231</v>
      </c>
      <c r="R78" s="5">
        <f t="shared" ca="1" si="20"/>
        <v>2.8531217648586155E-2</v>
      </c>
      <c r="S78" s="5">
        <f t="shared" ca="1" si="20"/>
        <v>0.65213599109738951</v>
      </c>
      <c r="T78" s="5">
        <f t="shared" ca="1" si="20"/>
        <v>0.41485435424354805</v>
      </c>
      <c r="U78" s="5">
        <f t="shared" ca="1" si="20"/>
        <v>7.1409548064191253E-2</v>
      </c>
      <c r="V78" s="5">
        <f t="shared" ca="1" si="20"/>
        <v>4.4058280224106204E-2</v>
      </c>
      <c r="W78" s="5">
        <f t="shared" ca="1" si="21"/>
        <v>0</v>
      </c>
      <c r="X78" s="5">
        <f t="shared" ca="1" si="21"/>
        <v>0.27274724966175706</v>
      </c>
      <c r="Y78" s="5">
        <f t="shared" ca="1" si="21"/>
        <v>0</v>
      </c>
      <c r="Z78" s="5">
        <f t="shared" ca="1" si="21"/>
        <v>0</v>
      </c>
      <c r="AA78" s="5">
        <f t="shared" ca="1" si="21"/>
        <v>0</v>
      </c>
      <c r="AB78" s="5">
        <f t="shared" ca="1" si="21"/>
        <v>1.5808640000000003</v>
      </c>
      <c r="AC78" s="5">
        <f t="shared" ca="1" si="9"/>
        <v>26.216523526135706</v>
      </c>
      <c r="AD78" s="5">
        <f t="shared" ca="1" si="10"/>
        <v>19.170465006033869</v>
      </c>
      <c r="AE78" s="5">
        <f t="shared" ca="1" si="11"/>
        <v>5.1924472704400806</v>
      </c>
      <c r="AF78" s="5">
        <f t="shared" ca="1" si="12"/>
        <v>0.27274724966175706</v>
      </c>
      <c r="AG78" s="5">
        <f t="shared" ca="1" si="13"/>
        <v>1.5808640000000003</v>
      </c>
    </row>
    <row r="79" spans="1:33" x14ac:dyDescent="0.2">
      <c r="A79" s="4" t="s">
        <v>131</v>
      </c>
      <c r="B79" s="5">
        <f t="shared" ca="1" si="20"/>
        <v>37.604922347649946</v>
      </c>
      <c r="C79" s="5">
        <v>22.621898172645665</v>
      </c>
      <c r="D79" s="5">
        <v>13.051947886868343</v>
      </c>
      <c r="E79" s="5">
        <v>0.29209228813593591</v>
      </c>
      <c r="F79" s="5">
        <v>1.638984</v>
      </c>
      <c r="G79" s="5">
        <v>37.604922347649946</v>
      </c>
      <c r="H79" s="5">
        <f t="shared" ca="1" si="20"/>
        <v>21.023753708463854</v>
      </c>
      <c r="I79" s="5">
        <f t="shared" ca="1" si="20"/>
        <v>0</v>
      </c>
      <c r="J79" s="5">
        <f t="shared" ca="1" si="20"/>
        <v>7.2145010994500783E-2</v>
      </c>
      <c r="K79" s="5">
        <f t="shared" ca="1" si="20"/>
        <v>0</v>
      </c>
      <c r="L79" s="5">
        <f t="shared" ca="1" si="20"/>
        <v>1.5162097667871786</v>
      </c>
      <c r="M79" s="5">
        <f t="shared" ca="1" si="20"/>
        <v>7.3877543596509408E-3</v>
      </c>
      <c r="N79" s="5">
        <f t="shared" ca="1" si="20"/>
        <v>2.4019320404812337E-3</v>
      </c>
      <c r="O79" s="5">
        <f t="shared" ca="1" si="20"/>
        <v>0</v>
      </c>
      <c r="P79" s="5">
        <f t="shared" ca="1" si="20"/>
        <v>3.8887499484391994</v>
      </c>
      <c r="Q79" s="5">
        <f t="shared" ca="1" si="20"/>
        <v>7.1077074144282646</v>
      </c>
      <c r="R79" s="5">
        <f t="shared" ca="1" si="20"/>
        <v>4.6462580155309879E-2</v>
      </c>
      <c r="S79" s="5">
        <f t="shared" ref="B79:V94" ca="1" si="22">HLOOKUP(S$1,INDIRECT($A79&amp;"!A:ZZ"),4,0)</f>
        <v>1.3627109271362765</v>
      </c>
      <c r="T79" s="5">
        <f t="shared" ca="1" si="22"/>
        <v>0.43893957289549673</v>
      </c>
      <c r="U79" s="5">
        <f t="shared" ca="1" si="22"/>
        <v>0.20737744381379616</v>
      </c>
      <c r="V79" s="5">
        <f t="shared" ca="1" si="22"/>
        <v>0</v>
      </c>
      <c r="W79" s="5">
        <f t="shared" ca="1" si="21"/>
        <v>0</v>
      </c>
      <c r="X79" s="5">
        <f t="shared" ca="1" si="21"/>
        <v>0.29209228813593591</v>
      </c>
      <c r="Y79" s="5">
        <f t="shared" ca="1" si="21"/>
        <v>0</v>
      </c>
      <c r="Z79" s="5">
        <f t="shared" ca="1" si="21"/>
        <v>0</v>
      </c>
      <c r="AA79" s="5">
        <f t="shared" ca="1" si="21"/>
        <v>0</v>
      </c>
      <c r="AB79" s="5">
        <f t="shared" ca="1" si="21"/>
        <v>1.638984</v>
      </c>
      <c r="AC79" s="5">
        <f t="shared" ca="1" si="9"/>
        <v>37.604922347649946</v>
      </c>
      <c r="AD79" s="5">
        <f t="shared" ca="1" si="10"/>
        <v>22.621898172645665</v>
      </c>
      <c r="AE79" s="5">
        <f t="shared" ca="1" si="11"/>
        <v>13.051947886868343</v>
      </c>
      <c r="AF79" s="5">
        <f t="shared" ca="1" si="12"/>
        <v>0.29209228813593591</v>
      </c>
      <c r="AG79" s="5">
        <f t="shared" ca="1" si="13"/>
        <v>1.638984</v>
      </c>
    </row>
    <row r="80" spans="1:33" s="7" customFormat="1" x14ac:dyDescent="0.2">
      <c r="A80" s="4" t="s">
        <v>132</v>
      </c>
      <c r="B80" s="5">
        <f t="shared" ca="1" si="22"/>
        <v>31.950820504734512</v>
      </c>
      <c r="C80" s="5">
        <v>23.544563240784811</v>
      </c>
      <c r="D80" s="5">
        <v>5.9218189520225648</v>
      </c>
      <c r="E80" s="5">
        <v>0.50254631192714472</v>
      </c>
      <c r="F80" s="5">
        <v>1.9818920000000002</v>
      </c>
      <c r="G80" s="5">
        <v>31.950820504734512</v>
      </c>
      <c r="H80" s="5">
        <f t="shared" ca="1" si="22"/>
        <v>21.405240070997344</v>
      </c>
      <c r="I80" s="5">
        <f t="shared" ca="1" si="22"/>
        <v>1.1048797458051436E-2</v>
      </c>
      <c r="J80" s="5">
        <f t="shared" ca="1" si="22"/>
        <v>7.8890612395875429E-2</v>
      </c>
      <c r="K80" s="5">
        <f t="shared" ca="1" si="22"/>
        <v>0</v>
      </c>
      <c r="L80" s="5">
        <f t="shared" ca="1" si="22"/>
        <v>2.0463764421281847</v>
      </c>
      <c r="M80" s="5">
        <f t="shared" ca="1" si="22"/>
        <v>0</v>
      </c>
      <c r="N80" s="5">
        <f t="shared" ca="1" si="22"/>
        <v>3.0073178053563777E-3</v>
      </c>
      <c r="O80" s="5">
        <f t="shared" ca="1" si="22"/>
        <v>0</v>
      </c>
      <c r="P80" s="5">
        <f t="shared" ca="1" si="22"/>
        <v>4.0117382064986584</v>
      </c>
      <c r="Q80" s="5">
        <f t="shared" ca="1" si="22"/>
        <v>0.49155267442763739</v>
      </c>
      <c r="R80" s="5">
        <f t="shared" ca="1" si="22"/>
        <v>2.0117659255819837E-2</v>
      </c>
      <c r="S80" s="5">
        <f t="shared" ca="1" si="22"/>
        <v>0.94820376808652052</v>
      </c>
      <c r="T80" s="5">
        <f t="shared" ca="1" si="22"/>
        <v>0.36288680083452357</v>
      </c>
      <c r="U80" s="5">
        <f t="shared" ca="1" si="22"/>
        <v>8.7319842919405366E-2</v>
      </c>
      <c r="V80" s="5">
        <f t="shared" ca="1" si="22"/>
        <v>0</v>
      </c>
      <c r="W80" s="5">
        <f t="shared" ca="1" si="21"/>
        <v>0</v>
      </c>
      <c r="X80" s="5">
        <f t="shared" ca="1" si="21"/>
        <v>0.50254631192714472</v>
      </c>
      <c r="Y80" s="5">
        <f t="shared" ca="1" si="21"/>
        <v>0</v>
      </c>
      <c r="Z80" s="5">
        <f t="shared" ca="1" si="21"/>
        <v>0</v>
      </c>
      <c r="AA80" s="5">
        <f t="shared" ca="1" si="21"/>
        <v>0</v>
      </c>
      <c r="AB80" s="5">
        <f t="shared" ca="1" si="21"/>
        <v>1.9818920000000002</v>
      </c>
      <c r="AC80" s="5">
        <f t="shared" ca="1" si="9"/>
        <v>31.950820504734512</v>
      </c>
      <c r="AD80" s="5">
        <f t="shared" ca="1" si="10"/>
        <v>23.544563240784811</v>
      </c>
      <c r="AE80" s="5">
        <f t="shared" ca="1" si="11"/>
        <v>5.9218189520225648</v>
      </c>
      <c r="AF80" s="5">
        <f t="shared" ca="1" si="12"/>
        <v>0.50254631192714472</v>
      </c>
      <c r="AG80" s="5">
        <f t="shared" ca="1" si="13"/>
        <v>1.9818920000000002</v>
      </c>
    </row>
    <row r="81" spans="1:33" s="7" customFormat="1" x14ac:dyDescent="0.2">
      <c r="A81" s="4" t="s">
        <v>133</v>
      </c>
      <c r="B81" s="5">
        <f t="shared" ca="1" si="22"/>
        <v>33.506315695202858</v>
      </c>
      <c r="C81" s="5">
        <v>23.633106329612019</v>
      </c>
      <c r="D81" s="5">
        <v>6.8830253940393531</v>
      </c>
      <c r="E81" s="5">
        <v>0.33991197155146441</v>
      </c>
      <c r="F81" s="5">
        <v>2.6502720000000002</v>
      </c>
      <c r="G81" s="5">
        <v>33.506315695202858</v>
      </c>
      <c r="H81" s="5">
        <f t="shared" ca="1" si="22"/>
        <v>20.080620610263434</v>
      </c>
      <c r="I81" s="5">
        <f t="shared" ca="1" si="22"/>
        <v>1.8240016056564806E-4</v>
      </c>
      <c r="J81" s="5">
        <f t="shared" ca="1" si="22"/>
        <v>1.2230587447959429E-5</v>
      </c>
      <c r="K81" s="5">
        <f t="shared" ca="1" si="22"/>
        <v>0</v>
      </c>
      <c r="L81" s="5">
        <f t="shared" ca="1" si="22"/>
        <v>3.5522898866201298</v>
      </c>
      <c r="M81" s="5">
        <f t="shared" ca="1" si="22"/>
        <v>8.8657136064899028E-7</v>
      </c>
      <c r="N81" s="5">
        <f t="shared" ca="1" si="22"/>
        <v>3.1540908130679861E-7</v>
      </c>
      <c r="O81" s="5">
        <f t="shared" ca="1" si="22"/>
        <v>0</v>
      </c>
      <c r="P81" s="5">
        <f t="shared" ca="1" si="22"/>
        <v>4.4527114221207214</v>
      </c>
      <c r="Q81" s="5">
        <f t="shared" ca="1" si="22"/>
        <v>0.57028362304763192</v>
      </c>
      <c r="R81" s="5">
        <f t="shared" ca="1" si="22"/>
        <v>2.6377784143215583E-2</v>
      </c>
      <c r="S81" s="5">
        <f t="shared" ca="1" si="22"/>
        <v>1.0533904623670745</v>
      </c>
      <c r="T81" s="5">
        <f t="shared" ca="1" si="22"/>
        <v>0.72397019027923926</v>
      </c>
      <c r="U81" s="5">
        <f t="shared" ca="1" si="22"/>
        <v>4.3254000343452828E-3</v>
      </c>
      <c r="V81" s="5">
        <f t="shared" ca="1" si="22"/>
        <v>5.1966512047125685E-2</v>
      </c>
      <c r="W81" s="5">
        <f t="shared" ca="1" si="21"/>
        <v>0</v>
      </c>
      <c r="X81" s="5">
        <f t="shared" ca="1" si="21"/>
        <v>0.33991197155146441</v>
      </c>
      <c r="Y81" s="5">
        <f t="shared" ca="1" si="21"/>
        <v>0</v>
      </c>
      <c r="Z81" s="5">
        <f t="shared" ca="1" si="21"/>
        <v>0</v>
      </c>
      <c r="AA81" s="5">
        <f t="shared" ca="1" si="21"/>
        <v>0</v>
      </c>
      <c r="AB81" s="5">
        <f t="shared" ca="1" si="21"/>
        <v>2.6502720000000002</v>
      </c>
      <c r="AC81" s="5">
        <f t="shared" ca="1" si="9"/>
        <v>33.506315695202858</v>
      </c>
      <c r="AD81" s="5">
        <f t="shared" ca="1" si="10"/>
        <v>23.633106329612019</v>
      </c>
      <c r="AE81" s="5">
        <f t="shared" ca="1" si="11"/>
        <v>6.8830253940393531</v>
      </c>
      <c r="AF81" s="5">
        <f t="shared" ca="1" si="12"/>
        <v>0.33991197155146441</v>
      </c>
      <c r="AG81" s="5">
        <f t="shared" ca="1" si="13"/>
        <v>2.6502720000000002</v>
      </c>
    </row>
    <row r="82" spans="1:33" s="7" customFormat="1" x14ac:dyDescent="0.2">
      <c r="A82" s="4" t="s">
        <v>134</v>
      </c>
      <c r="B82" s="5">
        <f t="shared" ca="1" si="22"/>
        <v>35.167478143940293</v>
      </c>
      <c r="C82" s="5">
        <v>25.118895108016325</v>
      </c>
      <c r="D82" s="5">
        <v>6.6638770617074634</v>
      </c>
      <c r="E82" s="5">
        <v>0.43220997421651491</v>
      </c>
      <c r="F82" s="5">
        <v>2.9524960000000005</v>
      </c>
      <c r="G82" s="5">
        <v>35.167478143940293</v>
      </c>
      <c r="H82" s="5">
        <f t="shared" ca="1" si="22"/>
        <v>20.433022443437991</v>
      </c>
      <c r="I82" s="5">
        <f t="shared" ca="1" si="22"/>
        <v>9.2374408615040968E-3</v>
      </c>
      <c r="J82" s="5">
        <f t="shared" ca="1" si="22"/>
        <v>0.12275010658796372</v>
      </c>
      <c r="K82" s="5">
        <f t="shared" ca="1" si="22"/>
        <v>0</v>
      </c>
      <c r="L82" s="5">
        <f t="shared" ca="1" si="22"/>
        <v>4.5294881057640799</v>
      </c>
      <c r="M82" s="5">
        <f t="shared" ca="1" si="22"/>
        <v>1.6871371532096849E-2</v>
      </c>
      <c r="N82" s="5">
        <f t="shared" ca="1" si="22"/>
        <v>7.5256398326855271E-3</v>
      </c>
      <c r="O82" s="5">
        <f t="shared" ca="1" si="22"/>
        <v>0</v>
      </c>
      <c r="P82" s="5">
        <f t="shared" ca="1" si="22"/>
        <v>4.0034016275973494</v>
      </c>
      <c r="Q82" s="5">
        <f t="shared" ca="1" si="22"/>
        <v>0.61615918842162232</v>
      </c>
      <c r="R82" s="5">
        <f t="shared" ca="1" si="22"/>
        <v>3.1511194884125862E-2</v>
      </c>
      <c r="S82" s="5">
        <f t="shared" ca="1" si="22"/>
        <v>1.1713113456154831</v>
      </c>
      <c r="T82" s="5">
        <f t="shared" ca="1" si="22"/>
        <v>0.68590575221808836</v>
      </c>
      <c r="U82" s="5">
        <f t="shared" ca="1" si="22"/>
        <v>9.4056941090408241E-2</v>
      </c>
      <c r="V82" s="5">
        <f t="shared" ca="1" si="22"/>
        <v>6.153101188038642E-2</v>
      </c>
      <c r="W82" s="5">
        <f t="shared" ca="1" si="21"/>
        <v>0</v>
      </c>
      <c r="X82" s="5">
        <f t="shared" ca="1" si="21"/>
        <v>0.43220997421651491</v>
      </c>
      <c r="Y82" s="5">
        <f t="shared" ca="1" si="21"/>
        <v>0</v>
      </c>
      <c r="Z82" s="5">
        <f t="shared" ca="1" si="21"/>
        <v>0</v>
      </c>
      <c r="AA82" s="5">
        <f t="shared" ca="1" si="21"/>
        <v>0</v>
      </c>
      <c r="AB82" s="5">
        <f t="shared" ca="1" si="21"/>
        <v>2.9524960000000005</v>
      </c>
      <c r="AC82" s="5">
        <f t="shared" ca="1" si="9"/>
        <v>35.167478143940293</v>
      </c>
      <c r="AD82" s="5">
        <f t="shared" ca="1" si="10"/>
        <v>25.118895108016325</v>
      </c>
      <c r="AE82" s="5">
        <f t="shared" ca="1" si="11"/>
        <v>6.6638770617074634</v>
      </c>
      <c r="AF82" s="5">
        <f t="shared" ca="1" si="12"/>
        <v>0.43220997421651491</v>
      </c>
      <c r="AG82" s="5">
        <f t="shared" ca="1" si="13"/>
        <v>2.9524960000000005</v>
      </c>
    </row>
    <row r="83" spans="1:33" x14ac:dyDescent="0.2">
      <c r="A83" s="4" t="s">
        <v>135</v>
      </c>
      <c r="B83" s="5">
        <f t="shared" ca="1" si="22"/>
        <v>41.220131145331287</v>
      </c>
      <c r="C83" s="5">
        <v>30.970413149693695</v>
      </c>
      <c r="D83" s="5">
        <v>6.3003503780194681</v>
      </c>
      <c r="E83" s="5">
        <v>0.22968761761812656</v>
      </c>
      <c r="F83" s="5">
        <v>3.7196800000000003</v>
      </c>
      <c r="G83" s="5">
        <v>41.220131145331287</v>
      </c>
      <c r="H83" s="5">
        <f t="shared" ca="1" si="22"/>
        <v>27.1500826015515</v>
      </c>
      <c r="I83" s="5">
        <f t="shared" ca="1" si="22"/>
        <v>0.47234645177405915</v>
      </c>
      <c r="J83" s="5">
        <f t="shared" ca="1" si="22"/>
        <v>2.7135782692730648E-2</v>
      </c>
      <c r="K83" s="5">
        <f t="shared" ca="1" si="22"/>
        <v>0.17405465870827402</v>
      </c>
      <c r="L83" s="5">
        <f t="shared" ca="1" si="22"/>
        <v>2.9783072319268382</v>
      </c>
      <c r="M83" s="5">
        <f t="shared" ca="1" si="22"/>
        <v>0.14226302107392896</v>
      </c>
      <c r="N83" s="5">
        <f t="shared" ca="1" si="22"/>
        <v>0</v>
      </c>
      <c r="O83" s="5">
        <f t="shared" ca="1" si="22"/>
        <v>2.6223401966363108E-2</v>
      </c>
      <c r="P83" s="5">
        <f t="shared" ca="1" si="22"/>
        <v>2.9866232117501412</v>
      </c>
      <c r="Q83" s="5">
        <f t="shared" ca="1" si="22"/>
        <v>0.78143155143585352</v>
      </c>
      <c r="R83" s="5">
        <f t="shared" ca="1" si="22"/>
        <v>8.6706778645153498E-2</v>
      </c>
      <c r="S83" s="5">
        <f t="shared" ca="1" si="22"/>
        <v>1.8969811559225496</v>
      </c>
      <c r="T83" s="5">
        <f t="shared" ca="1" si="22"/>
        <v>0.36671694771705837</v>
      </c>
      <c r="U83" s="5">
        <f t="shared" ca="1" si="22"/>
        <v>0.11872678120023539</v>
      </c>
      <c r="V83" s="5">
        <f t="shared" ca="1" si="22"/>
        <v>6.3163951348476785E-2</v>
      </c>
      <c r="W83" s="5">
        <f t="shared" ca="1" si="21"/>
        <v>0</v>
      </c>
      <c r="X83" s="5">
        <f t="shared" ca="1" si="21"/>
        <v>0.22968761761812656</v>
      </c>
      <c r="Y83" s="5">
        <f t="shared" ca="1" si="21"/>
        <v>0</v>
      </c>
      <c r="Z83" s="5">
        <f t="shared" ca="1" si="21"/>
        <v>0</v>
      </c>
      <c r="AA83" s="5">
        <f t="shared" ca="1" si="21"/>
        <v>0</v>
      </c>
      <c r="AB83" s="5">
        <f t="shared" ca="1" si="21"/>
        <v>3.7196800000000003</v>
      </c>
      <c r="AC83" s="5">
        <f t="shared" ca="1" si="9"/>
        <v>41.220131145331287</v>
      </c>
      <c r="AD83" s="5">
        <f t="shared" ca="1" si="10"/>
        <v>30.970413149693695</v>
      </c>
      <c r="AE83" s="5">
        <f t="shared" ca="1" si="11"/>
        <v>6.3003503780194681</v>
      </c>
      <c r="AF83" s="5">
        <f t="shared" ca="1" si="12"/>
        <v>0.22968761761812656</v>
      </c>
      <c r="AG83" s="5">
        <f t="shared" ca="1" si="13"/>
        <v>3.7196800000000003</v>
      </c>
    </row>
    <row r="84" spans="1:33" x14ac:dyDescent="0.2">
      <c r="A84" s="4" t="s">
        <v>136</v>
      </c>
      <c r="B84" s="5">
        <f t="shared" ca="1" si="22"/>
        <v>41.586251152124021</v>
      </c>
      <c r="C84" s="5">
        <v>30.434568546675756</v>
      </c>
      <c r="D84" s="5">
        <v>6.2576424380943623</v>
      </c>
      <c r="E84" s="5">
        <v>0.40427016735390425</v>
      </c>
      <c r="F84" s="5">
        <v>4.48977</v>
      </c>
      <c r="G84" s="5">
        <v>41.586251152124021</v>
      </c>
      <c r="H84" s="5">
        <f t="shared" ca="1" si="22"/>
        <v>27.36920406015529</v>
      </c>
      <c r="I84" s="5">
        <f t="shared" ca="1" si="22"/>
        <v>0.53895463747986583</v>
      </c>
      <c r="J84" s="5">
        <f t="shared" ca="1" si="22"/>
        <v>3.0483705893684921E-2</v>
      </c>
      <c r="K84" s="5">
        <f t="shared" ca="1" si="22"/>
        <v>0.25472456832551321</v>
      </c>
      <c r="L84" s="5">
        <f t="shared" ca="1" si="22"/>
        <v>2.1842709350016207</v>
      </c>
      <c r="M84" s="5">
        <f t="shared" ca="1" si="22"/>
        <v>0</v>
      </c>
      <c r="N84" s="5">
        <f t="shared" ca="1" si="22"/>
        <v>0</v>
      </c>
      <c r="O84" s="5">
        <f t="shared" ca="1" si="22"/>
        <v>5.6930639819781671E-2</v>
      </c>
      <c r="P84" s="5">
        <f t="shared" ca="1" si="22"/>
        <v>2.5603591950539033</v>
      </c>
      <c r="Q84" s="5">
        <f t="shared" ca="1" si="22"/>
        <v>0.89963562819280707</v>
      </c>
      <c r="R84" s="5">
        <f t="shared" ca="1" si="22"/>
        <v>0.11677819091599866</v>
      </c>
      <c r="S84" s="5">
        <f t="shared" ca="1" si="22"/>
        <v>2.0607398612286052</v>
      </c>
      <c r="T84" s="5">
        <f t="shared" ca="1" si="22"/>
        <v>0.33676431985210509</v>
      </c>
      <c r="U84" s="5">
        <f t="shared" ca="1" si="22"/>
        <v>0.21079331719083241</v>
      </c>
      <c r="V84" s="5">
        <f t="shared" ca="1" si="22"/>
        <v>7.2571925660110087E-2</v>
      </c>
      <c r="W84" s="5">
        <f t="shared" ca="1" si="21"/>
        <v>0</v>
      </c>
      <c r="X84" s="5">
        <f t="shared" ca="1" si="21"/>
        <v>0.40427016735390425</v>
      </c>
      <c r="Y84" s="5">
        <f t="shared" ca="1" si="21"/>
        <v>0</v>
      </c>
      <c r="Z84" s="5">
        <f t="shared" ca="1" si="21"/>
        <v>0</v>
      </c>
      <c r="AA84" s="5">
        <f t="shared" ca="1" si="21"/>
        <v>0</v>
      </c>
      <c r="AB84" s="5">
        <f t="shared" ca="1" si="21"/>
        <v>4.48977</v>
      </c>
      <c r="AC84" s="5">
        <f t="shared" ref="AC84:AC161" ca="1" si="23">B84</f>
        <v>41.586251152124021</v>
      </c>
      <c r="AD84" s="5">
        <f t="shared" ca="1" si="10"/>
        <v>30.434568546675756</v>
      </c>
      <c r="AE84" s="5">
        <f t="shared" ca="1" si="11"/>
        <v>6.2576424380943623</v>
      </c>
      <c r="AF84" s="5">
        <f t="shared" ca="1" si="12"/>
        <v>0.40427016735390425</v>
      </c>
      <c r="AG84" s="5">
        <f t="shared" ca="1" si="13"/>
        <v>4.48977</v>
      </c>
    </row>
    <row r="85" spans="1:33" x14ac:dyDescent="0.2">
      <c r="A85" s="4" t="s">
        <v>137</v>
      </c>
      <c r="B85" s="5">
        <f t="shared" ca="1" si="22"/>
        <v>41.48466703018935</v>
      </c>
      <c r="C85" s="5">
        <v>28.9866633951331</v>
      </c>
      <c r="D85" s="5">
        <v>6.8106524232311392</v>
      </c>
      <c r="E85" s="5">
        <v>0.36065321182511306</v>
      </c>
      <c r="F85" s="5">
        <v>5.3266980000000004</v>
      </c>
      <c r="G85" s="5">
        <v>41.48466703018935</v>
      </c>
      <c r="H85" s="5">
        <f t="shared" ca="1" si="22"/>
        <v>24.06889332666983</v>
      </c>
      <c r="I85" s="5">
        <f t="shared" ca="1" si="22"/>
        <v>0.66577416406022349</v>
      </c>
      <c r="J85" s="5">
        <f t="shared" ca="1" si="22"/>
        <v>0</v>
      </c>
      <c r="K85" s="5">
        <f t="shared" ca="1" si="22"/>
        <v>0.26478000750051034</v>
      </c>
      <c r="L85" s="5">
        <f t="shared" ca="1" si="22"/>
        <v>3.9661926243029049</v>
      </c>
      <c r="M85" s="5">
        <f t="shared" ca="1" si="22"/>
        <v>0</v>
      </c>
      <c r="N85" s="5">
        <f t="shared" ca="1" si="22"/>
        <v>0</v>
      </c>
      <c r="O85" s="5">
        <f t="shared" ca="1" si="22"/>
        <v>2.1023272599632395E-2</v>
      </c>
      <c r="P85" s="5">
        <f t="shared" ca="1" si="22"/>
        <v>2.7782312256102402</v>
      </c>
      <c r="Q85" s="5">
        <f t="shared" ca="1" si="22"/>
        <v>1.0151323069112284</v>
      </c>
      <c r="R85" s="5">
        <f t="shared" ca="1" si="22"/>
        <v>0.11618626933442786</v>
      </c>
      <c r="S85" s="5">
        <f t="shared" ca="1" si="22"/>
        <v>2.1525992993167979</v>
      </c>
      <c r="T85" s="5">
        <f t="shared" ca="1" si="22"/>
        <v>0.30895548000227752</v>
      </c>
      <c r="U85" s="5">
        <f t="shared" ca="1" si="22"/>
        <v>0.37070475744392373</v>
      </c>
      <c r="V85" s="5">
        <f t="shared" ca="1" si="22"/>
        <v>6.8843084612243449E-2</v>
      </c>
      <c r="W85" s="5">
        <f t="shared" ca="1" si="21"/>
        <v>0</v>
      </c>
      <c r="X85" s="5">
        <f t="shared" ca="1" si="21"/>
        <v>0.36065321182511306</v>
      </c>
      <c r="Y85" s="5">
        <f t="shared" ca="1" si="21"/>
        <v>0</v>
      </c>
      <c r="Z85" s="5">
        <f t="shared" ca="1" si="21"/>
        <v>0</v>
      </c>
      <c r="AA85" s="5">
        <f t="shared" ca="1" si="21"/>
        <v>0</v>
      </c>
      <c r="AB85" s="5">
        <f t="shared" ca="1" si="21"/>
        <v>5.3266980000000004</v>
      </c>
      <c r="AC85" s="5">
        <f t="shared" ca="1" si="23"/>
        <v>41.48466703018935</v>
      </c>
      <c r="AD85" s="5">
        <f t="shared" ref="AD85:AD162" ca="1" si="24">SUM(H85:O85)</f>
        <v>28.9866633951331</v>
      </c>
      <c r="AE85" s="5">
        <f t="shared" ref="AE85:AE162" ca="1" si="25">SUM(P85:W85)</f>
        <v>6.8106524232311392</v>
      </c>
      <c r="AF85" s="5">
        <f t="shared" ref="AF85:AF162" ca="1" si="26">X85</f>
        <v>0.36065321182511306</v>
      </c>
      <c r="AG85" s="5">
        <f t="shared" ref="AG85:AG162" ca="1" si="27">AB85</f>
        <v>5.3266980000000004</v>
      </c>
    </row>
    <row r="86" spans="1:33" x14ac:dyDescent="0.2">
      <c r="A86" s="4" t="s">
        <v>138</v>
      </c>
      <c r="B86" s="5">
        <f t="shared" ca="1" si="22"/>
        <v>38.293457550181316</v>
      </c>
      <c r="C86" s="5">
        <v>25.504929152548122</v>
      </c>
      <c r="D86" s="5">
        <v>7.0958116912352782</v>
      </c>
      <c r="E86" s="5">
        <v>0.38345470639791795</v>
      </c>
      <c r="F86" s="5">
        <v>5.3092620000000004</v>
      </c>
      <c r="G86" s="5">
        <v>38.293457550181316</v>
      </c>
      <c r="H86" s="5">
        <f t="shared" ca="1" si="22"/>
        <v>21.421750862646057</v>
      </c>
      <c r="I86" s="5">
        <f t="shared" ca="1" si="22"/>
        <v>0.71337358300961473</v>
      </c>
      <c r="J86" s="5">
        <f t="shared" ca="1" si="22"/>
        <v>0</v>
      </c>
      <c r="K86" s="5">
        <f t="shared" ca="1" si="22"/>
        <v>0</v>
      </c>
      <c r="L86" s="5">
        <f t="shared" ca="1" si="22"/>
        <v>3.3509237992827581</v>
      </c>
      <c r="M86" s="5">
        <f t="shared" ca="1" si="22"/>
        <v>0</v>
      </c>
      <c r="N86" s="5">
        <f t="shared" ca="1" si="22"/>
        <v>0</v>
      </c>
      <c r="O86" s="5">
        <f t="shared" ca="1" si="22"/>
        <v>1.8880907609691081E-2</v>
      </c>
      <c r="P86" s="5">
        <f t="shared" ca="1" si="22"/>
        <v>2.6597878472806995</v>
      </c>
      <c r="Q86" s="5">
        <f t="shared" ca="1" si="22"/>
        <v>1.2498898003155439</v>
      </c>
      <c r="R86" s="5">
        <f t="shared" ca="1" si="22"/>
        <v>0.13153580577299129</v>
      </c>
      <c r="S86" s="5">
        <f t="shared" ca="1" si="22"/>
        <v>2.2244459729255732</v>
      </c>
      <c r="T86" s="5">
        <f t="shared" ca="1" si="22"/>
        <v>0.42402439693893601</v>
      </c>
      <c r="U86" s="5">
        <f t="shared" ca="1" si="22"/>
        <v>0.34564962726334147</v>
      </c>
      <c r="V86" s="5">
        <f t="shared" ca="1" si="22"/>
        <v>6.0478240738192461E-2</v>
      </c>
      <c r="W86" s="5">
        <f t="shared" ca="1" si="21"/>
        <v>0</v>
      </c>
      <c r="X86" s="5">
        <f t="shared" ca="1" si="21"/>
        <v>0.38345470639791795</v>
      </c>
      <c r="Y86" s="5">
        <f t="shared" ca="1" si="21"/>
        <v>0</v>
      </c>
      <c r="Z86" s="5">
        <f t="shared" ca="1" si="21"/>
        <v>0</v>
      </c>
      <c r="AA86" s="5">
        <f t="shared" ca="1" si="21"/>
        <v>0</v>
      </c>
      <c r="AB86" s="5">
        <f t="shared" ca="1" si="21"/>
        <v>5.3092620000000004</v>
      </c>
      <c r="AC86" s="5">
        <f t="shared" ca="1" si="23"/>
        <v>38.293457550181316</v>
      </c>
      <c r="AD86" s="5">
        <f t="shared" ca="1" si="24"/>
        <v>25.504929152548122</v>
      </c>
      <c r="AE86" s="5">
        <f t="shared" ca="1" si="25"/>
        <v>7.0958116912352782</v>
      </c>
      <c r="AF86" s="5">
        <f t="shared" ca="1" si="26"/>
        <v>0.38345470639791795</v>
      </c>
      <c r="AG86" s="5">
        <f t="shared" ca="1" si="27"/>
        <v>5.3092620000000004</v>
      </c>
    </row>
    <row r="87" spans="1:33" x14ac:dyDescent="0.2">
      <c r="A87" s="4" t="s">
        <v>139</v>
      </c>
      <c r="B87" s="5">
        <f t="shared" ca="1" si="22"/>
        <v>37.17193345731301</v>
      </c>
      <c r="C87" s="5">
        <v>23.963434562814765</v>
      </c>
      <c r="D87" s="5">
        <v>7.963051169505361</v>
      </c>
      <c r="E87" s="5">
        <v>0.57550572499288821</v>
      </c>
      <c r="F87" s="5">
        <v>4.6699420000000007</v>
      </c>
      <c r="G87" s="5">
        <v>37.17193345731301</v>
      </c>
      <c r="H87" s="5">
        <f t="shared" ca="1" si="22"/>
        <v>19.871482996940227</v>
      </c>
      <c r="I87" s="5">
        <f t="shared" ca="1" si="22"/>
        <v>1.0799069847592251</v>
      </c>
      <c r="J87" s="5">
        <f t="shared" ca="1" si="22"/>
        <v>6.4966022704435135E-4</v>
      </c>
      <c r="K87" s="5">
        <f t="shared" ca="1" si="22"/>
        <v>3.1152088095883136E-2</v>
      </c>
      <c r="L87" s="5">
        <f t="shared" ca="1" si="22"/>
        <v>2.9498902704509051</v>
      </c>
      <c r="M87" s="5">
        <f t="shared" ca="1" si="22"/>
        <v>0</v>
      </c>
      <c r="N87" s="5">
        <f t="shared" ca="1" si="22"/>
        <v>1.2417789696577046E-2</v>
      </c>
      <c r="O87" s="5">
        <f t="shared" ca="1" si="22"/>
        <v>1.7934772644901713E-2</v>
      </c>
      <c r="P87" s="5">
        <f t="shared" ca="1" si="22"/>
        <v>2.3941036381349208</v>
      </c>
      <c r="Q87" s="5">
        <f t="shared" ca="1" si="22"/>
        <v>1.5622203126276131</v>
      </c>
      <c r="R87" s="5">
        <f t="shared" ca="1" si="22"/>
        <v>0.22875793631021749</v>
      </c>
      <c r="S87" s="5">
        <f t="shared" ca="1" si="22"/>
        <v>3.0056280784572138</v>
      </c>
      <c r="T87" s="5">
        <f t="shared" ca="1" si="22"/>
        <v>0.37970187648170312</v>
      </c>
      <c r="U87" s="5">
        <f t="shared" ca="1" si="22"/>
        <v>0.34355534247106767</v>
      </c>
      <c r="V87" s="5">
        <f t="shared" ca="1" si="22"/>
        <v>4.9083985022624878E-2</v>
      </c>
      <c r="W87" s="5">
        <f t="shared" ca="1" si="21"/>
        <v>0</v>
      </c>
      <c r="X87" s="5">
        <f t="shared" ca="1" si="21"/>
        <v>0.57550572499288821</v>
      </c>
      <c r="Y87" s="5">
        <f t="shared" ca="1" si="21"/>
        <v>0</v>
      </c>
      <c r="Z87" s="5">
        <f t="shared" ca="1" si="21"/>
        <v>0</v>
      </c>
      <c r="AA87" s="5">
        <f t="shared" ca="1" si="21"/>
        <v>0</v>
      </c>
      <c r="AB87" s="5">
        <f t="shared" ca="1" si="21"/>
        <v>4.6699420000000007</v>
      </c>
      <c r="AC87" s="5">
        <f t="shared" ca="1" si="23"/>
        <v>37.17193345731301</v>
      </c>
      <c r="AD87" s="5">
        <f t="shared" ca="1" si="24"/>
        <v>23.963434562814765</v>
      </c>
      <c r="AE87" s="5">
        <f t="shared" ca="1" si="25"/>
        <v>7.963051169505361</v>
      </c>
      <c r="AF87" s="5">
        <f t="shared" ca="1" si="26"/>
        <v>0.57550572499288821</v>
      </c>
      <c r="AG87" s="5">
        <f t="shared" ca="1" si="27"/>
        <v>4.6699420000000007</v>
      </c>
    </row>
    <row r="88" spans="1:33" x14ac:dyDescent="0.2">
      <c r="A88" s="4" t="s">
        <v>255</v>
      </c>
      <c r="B88" s="5">
        <f t="shared" ref="B88:AB88" ca="1" si="28">HLOOKUP(B$1,INDIRECT($A88&amp;"!A:ZZ"),4,0)</f>
        <v>30.978885739328689</v>
      </c>
      <c r="C88" s="5">
        <v>17.949358190915056</v>
      </c>
      <c r="D88" s="5">
        <v>7.7755384957994202</v>
      </c>
      <c r="E88" s="5">
        <v>0.67413305261421708</v>
      </c>
      <c r="F88" s="5">
        <v>4.5798560000000004</v>
      </c>
      <c r="G88" s="5">
        <v>30.978885739328689</v>
      </c>
      <c r="H88" s="5">
        <f t="shared" ca="1" si="28"/>
        <v>15.630372136015193</v>
      </c>
      <c r="I88" s="5">
        <f t="shared" ca="1" si="28"/>
        <v>0.88393397556107367</v>
      </c>
      <c r="J88" s="5">
        <f t="shared" ca="1" si="28"/>
        <v>3.4265826759110455E-3</v>
      </c>
      <c r="K88" s="5">
        <f t="shared" ca="1" si="28"/>
        <v>1.3668067238828632</v>
      </c>
      <c r="L88" s="5">
        <f t="shared" ca="1" si="28"/>
        <v>6.4818772780014786E-2</v>
      </c>
      <c r="M88" s="5">
        <f t="shared" ca="1" si="28"/>
        <v>0</v>
      </c>
      <c r="N88" s="5">
        <f t="shared" ca="1" si="28"/>
        <v>0</v>
      </c>
      <c r="O88" s="5">
        <f t="shared" ca="1" si="28"/>
        <v>0</v>
      </c>
      <c r="P88" s="5">
        <f t="shared" ca="1" si="28"/>
        <v>1.9444893914932189</v>
      </c>
      <c r="Q88" s="5">
        <f t="shared" ca="1" si="28"/>
        <v>1.8842684662492735</v>
      </c>
      <c r="R88" s="5">
        <f t="shared" ca="1" si="28"/>
        <v>0.30952307641673021</v>
      </c>
      <c r="S88" s="5">
        <f t="shared" ca="1" si="28"/>
        <v>2.9491455890774319</v>
      </c>
      <c r="T88" s="5">
        <f t="shared" ca="1" si="28"/>
        <v>0.2967928512743071</v>
      </c>
      <c r="U88" s="5">
        <f t="shared" ca="1" si="28"/>
        <v>0.34855487395791596</v>
      </c>
      <c r="V88" s="5">
        <f t="shared" ca="1" si="28"/>
        <v>4.2764247330542515E-2</v>
      </c>
      <c r="W88" s="5">
        <f t="shared" ca="1" si="28"/>
        <v>0</v>
      </c>
      <c r="X88" s="5">
        <f t="shared" ca="1" si="28"/>
        <v>0.67413305261421708</v>
      </c>
      <c r="Y88" s="5">
        <f t="shared" ca="1" si="28"/>
        <v>0</v>
      </c>
      <c r="Z88" s="5">
        <f t="shared" ca="1" si="28"/>
        <v>0</v>
      </c>
      <c r="AA88" s="5">
        <f t="shared" ca="1" si="28"/>
        <v>0</v>
      </c>
      <c r="AB88" s="5">
        <f t="shared" ca="1" si="28"/>
        <v>4.5798560000000004</v>
      </c>
      <c r="AC88" s="5">
        <f t="shared" ca="1" si="23"/>
        <v>30.978885739328689</v>
      </c>
      <c r="AD88" s="5">
        <f t="shared" ca="1" si="24"/>
        <v>17.949358190915056</v>
      </c>
      <c r="AE88" s="5">
        <f t="shared" ca="1" si="25"/>
        <v>7.7755384957994202</v>
      </c>
      <c r="AF88" s="5">
        <f t="shared" ca="1" si="26"/>
        <v>0.67413305261421708</v>
      </c>
      <c r="AG88" s="5">
        <f t="shared" ca="1" si="27"/>
        <v>4.5798560000000004</v>
      </c>
    </row>
    <row r="89" spans="1:33" x14ac:dyDescent="0.2">
      <c r="A89" s="4" t="s">
        <v>140</v>
      </c>
      <c r="B89" s="5">
        <f t="shared" ca="1" si="22"/>
        <v>64.062162744937112</v>
      </c>
      <c r="C89" s="5">
        <v>62.245779147706344</v>
      </c>
      <c r="D89" s="5">
        <v>0.83938090610850258</v>
      </c>
      <c r="E89" s="5">
        <v>7.8516911222723685E-3</v>
      </c>
      <c r="F89" s="5">
        <v>0.9691510000000001</v>
      </c>
      <c r="G89" s="5">
        <v>64.062162744937112</v>
      </c>
      <c r="H89" s="5">
        <f t="shared" ca="1" si="22"/>
        <v>48.6525998152336</v>
      </c>
      <c r="I89" s="5">
        <f t="shared" ca="1" si="22"/>
        <v>4.9001620623323854</v>
      </c>
      <c r="J89" s="5">
        <f t="shared" ca="1" si="22"/>
        <v>0.95921523869727321</v>
      </c>
      <c r="K89" s="5">
        <f t="shared" ca="1" si="22"/>
        <v>0</v>
      </c>
      <c r="L89" s="5">
        <f t="shared" ca="1" si="22"/>
        <v>7.4528970152738871</v>
      </c>
      <c r="M89" s="5">
        <f t="shared" ca="1" si="22"/>
        <v>3.1322583487417115E-3</v>
      </c>
      <c r="N89" s="5">
        <f t="shared" ca="1" si="22"/>
        <v>0.27777275782045613</v>
      </c>
      <c r="O89" s="5">
        <f t="shared" ca="1" si="22"/>
        <v>0</v>
      </c>
      <c r="P89" s="5">
        <f t="shared" ca="1" si="22"/>
        <v>2.0476861217794511E-3</v>
      </c>
      <c r="Q89" s="5">
        <f t="shared" ca="1" si="22"/>
        <v>0.19945642294981095</v>
      </c>
      <c r="R89" s="5">
        <f t="shared" ca="1" si="22"/>
        <v>4.5805828454255945E-2</v>
      </c>
      <c r="S89" s="5">
        <f t="shared" ca="1" si="22"/>
        <v>0.23616600230393614</v>
      </c>
      <c r="T89" s="5">
        <f t="shared" ca="1" si="22"/>
        <v>0.32857315839907908</v>
      </c>
      <c r="U89" s="5">
        <f t="shared" ca="1" si="22"/>
        <v>2.7331807879641117E-2</v>
      </c>
      <c r="V89" s="5">
        <f t="shared" ca="1" si="22"/>
        <v>0</v>
      </c>
      <c r="W89" s="5">
        <f t="shared" ca="1" si="21"/>
        <v>0</v>
      </c>
      <c r="X89" s="5">
        <f t="shared" ca="1" si="21"/>
        <v>7.8516911222723685E-3</v>
      </c>
      <c r="Y89" s="5">
        <f t="shared" ca="1" si="21"/>
        <v>0</v>
      </c>
      <c r="Z89" s="5">
        <f t="shared" ca="1" si="21"/>
        <v>0</v>
      </c>
      <c r="AA89" s="5">
        <f t="shared" ca="1" si="21"/>
        <v>0</v>
      </c>
      <c r="AB89" s="5">
        <f t="shared" ca="1" si="21"/>
        <v>0.9691510000000001</v>
      </c>
      <c r="AC89" s="5">
        <f t="shared" ca="1" si="23"/>
        <v>64.062162744937112</v>
      </c>
      <c r="AD89" s="5">
        <f t="shared" ca="1" si="24"/>
        <v>62.245779147706344</v>
      </c>
      <c r="AE89" s="5">
        <f t="shared" ca="1" si="25"/>
        <v>0.83938090610850258</v>
      </c>
      <c r="AF89" s="5">
        <f t="shared" ca="1" si="26"/>
        <v>7.8516911222723685E-3</v>
      </c>
      <c r="AG89" s="5">
        <f t="shared" ca="1" si="27"/>
        <v>0.9691510000000001</v>
      </c>
    </row>
    <row r="90" spans="1:33" s="7" customFormat="1" x14ac:dyDescent="0.2">
      <c r="A90" s="4" t="s">
        <v>141</v>
      </c>
      <c r="B90" s="5">
        <f t="shared" ca="1" si="22"/>
        <v>58.148442394806366</v>
      </c>
      <c r="C90" s="5">
        <v>55.991382025019796</v>
      </c>
      <c r="D90" s="5">
        <v>0.95296782336960606</v>
      </c>
      <c r="E90" s="5">
        <v>2.7162546416944728E-2</v>
      </c>
      <c r="F90" s="5">
        <v>1.17693</v>
      </c>
      <c r="G90" s="5">
        <v>58.148442394806366</v>
      </c>
      <c r="H90" s="5">
        <f t="shared" ca="1" si="22"/>
        <v>48.535603742157726</v>
      </c>
      <c r="I90" s="5">
        <f t="shared" ca="1" si="22"/>
        <v>4.2403033543373105</v>
      </c>
      <c r="J90" s="5">
        <f t="shared" ca="1" si="22"/>
        <v>0.882003819281724</v>
      </c>
      <c r="K90" s="5">
        <f t="shared" ca="1" si="22"/>
        <v>0</v>
      </c>
      <c r="L90" s="5">
        <f t="shared" ca="1" si="22"/>
        <v>2.017720667959725</v>
      </c>
      <c r="M90" s="5">
        <f t="shared" ca="1" si="22"/>
        <v>5.1967860950226392E-3</v>
      </c>
      <c r="N90" s="5">
        <f t="shared" ca="1" si="22"/>
        <v>0.31055365518830302</v>
      </c>
      <c r="O90" s="5">
        <f t="shared" ca="1" si="22"/>
        <v>0</v>
      </c>
      <c r="P90" s="5">
        <f t="shared" ca="1" si="22"/>
        <v>2.8205990973780466E-2</v>
      </c>
      <c r="Q90" s="5">
        <f t="shared" ca="1" si="22"/>
        <v>0.19987137397434485</v>
      </c>
      <c r="R90" s="5">
        <f t="shared" ca="1" si="22"/>
        <v>3.0031746230862001E-2</v>
      </c>
      <c r="S90" s="5">
        <f t="shared" ca="1" si="22"/>
        <v>0.24691184895108148</v>
      </c>
      <c r="T90" s="5">
        <f t="shared" ca="1" si="22"/>
        <v>0.41328969037144175</v>
      </c>
      <c r="U90" s="5">
        <f t="shared" ca="1" si="22"/>
        <v>3.4657172868095422E-2</v>
      </c>
      <c r="V90" s="5">
        <f t="shared" ca="1" si="22"/>
        <v>0</v>
      </c>
      <c r="W90" s="5">
        <f t="shared" ca="1" si="21"/>
        <v>0</v>
      </c>
      <c r="X90" s="5">
        <f t="shared" ca="1" si="21"/>
        <v>2.7162546416944728E-2</v>
      </c>
      <c r="Y90" s="5">
        <f t="shared" ca="1" si="21"/>
        <v>0</v>
      </c>
      <c r="Z90" s="5">
        <f t="shared" ca="1" si="21"/>
        <v>0</v>
      </c>
      <c r="AA90" s="5">
        <f t="shared" ca="1" si="21"/>
        <v>0</v>
      </c>
      <c r="AB90" s="5">
        <f t="shared" ca="1" si="21"/>
        <v>1.17693</v>
      </c>
      <c r="AC90" s="5">
        <f t="shared" ca="1" si="23"/>
        <v>58.148442394806366</v>
      </c>
      <c r="AD90" s="5">
        <f t="shared" ca="1" si="24"/>
        <v>55.991382025019796</v>
      </c>
      <c r="AE90" s="5">
        <f t="shared" ca="1" si="25"/>
        <v>0.95296782336960606</v>
      </c>
      <c r="AF90" s="5">
        <f t="shared" ca="1" si="26"/>
        <v>2.7162546416944728E-2</v>
      </c>
      <c r="AG90" s="5">
        <f t="shared" ca="1" si="27"/>
        <v>1.17693</v>
      </c>
    </row>
    <row r="91" spans="1:33" s="7" customFormat="1" x14ac:dyDescent="0.2">
      <c r="A91" s="4" t="s">
        <v>142</v>
      </c>
      <c r="B91" s="5">
        <f t="shared" ca="1" si="22"/>
        <v>58.78646441654012</v>
      </c>
      <c r="C91" s="5">
        <v>56.510280340741424</v>
      </c>
      <c r="D91" s="5">
        <v>0.95185502687772494</v>
      </c>
      <c r="E91" s="5">
        <v>3.6971048920956436E-2</v>
      </c>
      <c r="F91" s="5">
        <v>1.287358</v>
      </c>
      <c r="G91" s="5">
        <v>58.78646441654012</v>
      </c>
      <c r="H91" s="5">
        <f t="shared" ca="1" si="22"/>
        <v>47.737805554391215</v>
      </c>
      <c r="I91" s="5">
        <f t="shared" ca="1" si="22"/>
        <v>5.735600353821229</v>
      </c>
      <c r="J91" s="5">
        <f t="shared" ca="1" si="22"/>
        <v>0.72794472673413713</v>
      </c>
      <c r="K91" s="5">
        <f t="shared" ca="1" si="22"/>
        <v>0</v>
      </c>
      <c r="L91" s="5">
        <f t="shared" ca="1" si="22"/>
        <v>2.013350922228013</v>
      </c>
      <c r="M91" s="5">
        <f t="shared" ca="1" si="22"/>
        <v>5.9728777992348811E-3</v>
      </c>
      <c r="N91" s="5">
        <f t="shared" ca="1" si="22"/>
        <v>0.28960590576759276</v>
      </c>
      <c r="O91" s="5">
        <f t="shared" ca="1" si="22"/>
        <v>0</v>
      </c>
      <c r="P91" s="5">
        <f t="shared" ca="1" si="22"/>
        <v>3.9083671061743604E-2</v>
      </c>
      <c r="Q91" s="5">
        <f t="shared" ca="1" si="22"/>
        <v>0.19030307169608118</v>
      </c>
      <c r="R91" s="5">
        <f t="shared" ca="1" si="22"/>
        <v>3.2488405141448143E-2</v>
      </c>
      <c r="S91" s="5">
        <f t="shared" ca="1" si="22"/>
        <v>0.2477192818820021</v>
      </c>
      <c r="T91" s="5">
        <f t="shared" ca="1" si="22"/>
        <v>0.40348615035266705</v>
      </c>
      <c r="U91" s="5">
        <f t="shared" ca="1" si="22"/>
        <v>3.8774446743782796E-2</v>
      </c>
      <c r="V91" s="5">
        <f t="shared" ca="1" si="22"/>
        <v>0</v>
      </c>
      <c r="W91" s="5">
        <f t="shared" ca="1" si="21"/>
        <v>0</v>
      </c>
      <c r="X91" s="5">
        <f t="shared" ca="1" si="21"/>
        <v>3.6971048920956436E-2</v>
      </c>
      <c r="Y91" s="5">
        <f t="shared" ca="1" si="21"/>
        <v>0</v>
      </c>
      <c r="Z91" s="5">
        <f t="shared" ca="1" si="21"/>
        <v>0</v>
      </c>
      <c r="AA91" s="5">
        <f t="shared" ca="1" si="21"/>
        <v>0</v>
      </c>
      <c r="AB91" s="5">
        <f t="shared" ca="1" si="21"/>
        <v>1.287358</v>
      </c>
      <c r="AC91" s="5">
        <f t="shared" ca="1" si="23"/>
        <v>58.78646441654012</v>
      </c>
      <c r="AD91" s="5">
        <f t="shared" ca="1" si="24"/>
        <v>56.510280340741424</v>
      </c>
      <c r="AE91" s="5">
        <f t="shared" ca="1" si="25"/>
        <v>0.95185502687772494</v>
      </c>
      <c r="AF91" s="5">
        <f t="shared" ca="1" si="26"/>
        <v>3.6971048920956436E-2</v>
      </c>
      <c r="AG91" s="5">
        <f t="shared" ca="1" si="27"/>
        <v>1.287358</v>
      </c>
    </row>
    <row r="92" spans="1:33" s="7" customFormat="1" x14ac:dyDescent="0.2">
      <c r="A92" s="4" t="s">
        <v>143</v>
      </c>
      <c r="B92" s="5">
        <f t="shared" ca="1" si="22"/>
        <v>46.461089812416894</v>
      </c>
      <c r="C92" s="5">
        <v>44.205377259066857</v>
      </c>
      <c r="D92" s="5">
        <v>0.75771521972066891</v>
      </c>
      <c r="E92" s="5">
        <v>3.1629733629401253E-2</v>
      </c>
      <c r="F92" s="5">
        <v>1.4663676000000001</v>
      </c>
      <c r="G92" s="5">
        <v>46.461089812416894</v>
      </c>
      <c r="H92" s="5">
        <f t="shared" ca="1" si="22"/>
        <v>38.661343427714151</v>
      </c>
      <c r="I92" s="5">
        <f t="shared" ca="1" si="22"/>
        <v>4.2940608947678376</v>
      </c>
      <c r="J92" s="5">
        <f t="shared" ca="1" si="22"/>
        <v>0.53569996329843717</v>
      </c>
      <c r="K92" s="5">
        <f t="shared" ca="1" si="22"/>
        <v>3.0149152466836431E-3</v>
      </c>
      <c r="L92" s="5">
        <f t="shared" ca="1" si="22"/>
        <v>0.68214281889319028</v>
      </c>
      <c r="M92" s="5">
        <f t="shared" ca="1" si="22"/>
        <v>3.8350103844215448E-3</v>
      </c>
      <c r="N92" s="5">
        <f t="shared" ca="1" si="22"/>
        <v>1.0631714850756905E-3</v>
      </c>
      <c r="O92" s="5">
        <f t="shared" ca="1" si="22"/>
        <v>2.421705727706263E-2</v>
      </c>
      <c r="P92" s="5">
        <f t="shared" ca="1" si="22"/>
        <v>1.7561359787722334E-2</v>
      </c>
      <c r="Q92" s="5">
        <f t="shared" ca="1" si="22"/>
        <v>0.17284251240989862</v>
      </c>
      <c r="R92" s="5">
        <f t="shared" ca="1" si="22"/>
        <v>2.5597215908355397E-2</v>
      </c>
      <c r="S92" s="5">
        <f t="shared" ca="1" si="22"/>
        <v>0.23914800064235744</v>
      </c>
      <c r="T92" s="5">
        <f t="shared" ca="1" si="22"/>
        <v>0.25355180564186236</v>
      </c>
      <c r="U92" s="5">
        <f t="shared" ca="1" si="22"/>
        <v>3.8515114336643147E-2</v>
      </c>
      <c r="V92" s="5">
        <f t="shared" ca="1" si="22"/>
        <v>1.0499210993829534E-2</v>
      </c>
      <c r="W92" s="5">
        <f t="shared" ca="1" si="21"/>
        <v>0</v>
      </c>
      <c r="X92" s="5">
        <f t="shared" ca="1" si="21"/>
        <v>3.1629733629401253E-2</v>
      </c>
      <c r="Y92" s="5">
        <f t="shared" ca="1" si="21"/>
        <v>0</v>
      </c>
      <c r="Z92" s="5">
        <f t="shared" ca="1" si="21"/>
        <v>0</v>
      </c>
      <c r="AA92" s="5">
        <f t="shared" ca="1" si="21"/>
        <v>0</v>
      </c>
      <c r="AB92" s="5">
        <f t="shared" ca="1" si="21"/>
        <v>1.4663676000000001</v>
      </c>
      <c r="AC92" s="5">
        <f t="shared" ca="1" si="23"/>
        <v>46.461089812416894</v>
      </c>
      <c r="AD92" s="5">
        <f t="shared" ca="1" si="24"/>
        <v>44.205377259066857</v>
      </c>
      <c r="AE92" s="5">
        <f t="shared" ca="1" si="25"/>
        <v>0.75771521972066891</v>
      </c>
      <c r="AF92" s="5">
        <f t="shared" ca="1" si="26"/>
        <v>3.1629733629401253E-2</v>
      </c>
      <c r="AG92" s="5">
        <f t="shared" ca="1" si="27"/>
        <v>1.4663676000000001</v>
      </c>
    </row>
    <row r="93" spans="1:33" s="7" customFormat="1" x14ac:dyDescent="0.2">
      <c r="A93" s="4" t="s">
        <v>144</v>
      </c>
      <c r="B93" s="5">
        <f t="shared" ca="1" si="22"/>
        <v>78.079421259661132</v>
      </c>
      <c r="C93" s="5">
        <v>74.904549608347637</v>
      </c>
      <c r="D93" s="5">
        <v>1.4902507863682799</v>
      </c>
      <c r="E93" s="5">
        <v>4.7380464945202705E-2</v>
      </c>
      <c r="F93" s="5">
        <v>1.6372404000000003</v>
      </c>
      <c r="G93" s="5">
        <v>78.079421259661132</v>
      </c>
      <c r="H93" s="5">
        <f t="shared" ca="1" si="22"/>
        <v>59.980836365523892</v>
      </c>
      <c r="I93" s="5">
        <f t="shared" ca="1" si="22"/>
        <v>9.0903932275615649</v>
      </c>
      <c r="J93" s="5">
        <f t="shared" ca="1" si="22"/>
        <v>1.9977063949180984</v>
      </c>
      <c r="K93" s="5">
        <f t="shared" ca="1" si="22"/>
        <v>3.7188345962268425E-3</v>
      </c>
      <c r="L93" s="5">
        <f t="shared" ca="1" si="22"/>
        <v>3.4527013954403478</v>
      </c>
      <c r="M93" s="5">
        <f t="shared" ca="1" si="22"/>
        <v>1.4173956022467244E-3</v>
      </c>
      <c r="N93" s="5">
        <f t="shared" ca="1" si="22"/>
        <v>0.37777599470525436</v>
      </c>
      <c r="O93" s="5">
        <f t="shared" ca="1" si="22"/>
        <v>0</v>
      </c>
      <c r="P93" s="5">
        <f t="shared" ca="1" si="22"/>
        <v>3.2125103059650065E-2</v>
      </c>
      <c r="Q93" s="5">
        <f t="shared" ca="1" si="22"/>
        <v>0.33425528029490059</v>
      </c>
      <c r="R93" s="5">
        <f t="shared" ca="1" si="22"/>
        <v>3.4369551530050724E-2</v>
      </c>
      <c r="S93" s="5">
        <f t="shared" ca="1" si="22"/>
        <v>0.48492555207513149</v>
      </c>
      <c r="T93" s="5">
        <f t="shared" ca="1" si="22"/>
        <v>0.56224282828544592</v>
      </c>
      <c r="U93" s="5">
        <f t="shared" ca="1" si="22"/>
        <v>4.2332471123101088E-2</v>
      </c>
      <c r="V93" s="5">
        <f t="shared" ca="1" si="22"/>
        <v>0</v>
      </c>
      <c r="W93" s="5">
        <f t="shared" ca="1" si="21"/>
        <v>0</v>
      </c>
      <c r="X93" s="5">
        <f t="shared" ca="1" si="21"/>
        <v>4.7380464945202705E-2</v>
      </c>
      <c r="Y93" s="5">
        <f t="shared" ca="1" si="21"/>
        <v>0</v>
      </c>
      <c r="Z93" s="5">
        <f t="shared" ca="1" si="21"/>
        <v>0</v>
      </c>
      <c r="AA93" s="5">
        <f t="shared" ca="1" si="21"/>
        <v>0</v>
      </c>
      <c r="AB93" s="5">
        <f t="shared" ca="1" si="21"/>
        <v>1.6372404000000003</v>
      </c>
      <c r="AC93" s="5">
        <f t="shared" ca="1" si="23"/>
        <v>78.079421259661132</v>
      </c>
      <c r="AD93" s="5">
        <f t="shared" ca="1" si="24"/>
        <v>74.904549608347637</v>
      </c>
      <c r="AE93" s="5">
        <f t="shared" ca="1" si="25"/>
        <v>1.4902507863682799</v>
      </c>
      <c r="AF93" s="5">
        <f t="shared" ca="1" si="26"/>
        <v>4.7380464945202705E-2</v>
      </c>
      <c r="AG93" s="5">
        <f t="shared" ca="1" si="27"/>
        <v>1.6372404000000003</v>
      </c>
    </row>
    <row r="94" spans="1:33" x14ac:dyDescent="0.2">
      <c r="A94" s="4" t="s">
        <v>145</v>
      </c>
      <c r="B94" s="5">
        <f t="shared" ca="1" si="22"/>
        <v>72.422681068157956</v>
      </c>
      <c r="C94" s="5">
        <v>69.245097047585162</v>
      </c>
      <c r="D94" s="5">
        <v>1.5172111692569916</v>
      </c>
      <c r="E94" s="5">
        <v>7.631225131575739E-2</v>
      </c>
      <c r="F94" s="5">
        <v>1.5840605999999999</v>
      </c>
      <c r="G94" s="5">
        <v>72.422681068157956</v>
      </c>
      <c r="H94" s="5">
        <f t="shared" ca="1" si="22"/>
        <v>54.437045640258923</v>
      </c>
      <c r="I94" s="5">
        <f t="shared" ca="1" si="22"/>
        <v>8.6999251826708388</v>
      </c>
      <c r="J94" s="5">
        <f t="shared" ca="1" si="22"/>
        <v>2.3451054713480977</v>
      </c>
      <c r="K94" s="5">
        <f t="shared" ca="1" si="22"/>
        <v>1.1907476968360335E-2</v>
      </c>
      <c r="L94" s="5">
        <f t="shared" ca="1" si="22"/>
        <v>3.2648949934716294</v>
      </c>
      <c r="M94" s="5">
        <f t="shared" ca="1" si="22"/>
        <v>6.5189313351683417E-2</v>
      </c>
      <c r="N94" s="5">
        <f t="shared" ca="1" si="22"/>
        <v>0.4210289695156349</v>
      </c>
      <c r="O94" s="5">
        <f t="shared" ca="1" si="22"/>
        <v>0</v>
      </c>
      <c r="P94" s="5">
        <f t="shared" ca="1" si="22"/>
        <v>4.0610667689348484E-2</v>
      </c>
      <c r="Q94" s="5">
        <f t="shared" ca="1" si="22"/>
        <v>0.35393715377180385</v>
      </c>
      <c r="R94" s="5">
        <f t="shared" ref="B94:V109" ca="1" si="29">HLOOKUP(R$1,INDIRECT($A94&amp;"!A:ZZ"),4,0)</f>
        <v>2.2716032445089896E-2</v>
      </c>
      <c r="S94" s="5">
        <f t="shared" ca="1" si="29"/>
        <v>0.5055127349565518</v>
      </c>
      <c r="T94" s="5">
        <f t="shared" ca="1" si="29"/>
        <v>0.54632132791314791</v>
      </c>
      <c r="U94" s="5">
        <f t="shared" ca="1" si="29"/>
        <v>4.8113252481049799E-2</v>
      </c>
      <c r="V94" s="5">
        <f t="shared" ca="1" si="29"/>
        <v>0</v>
      </c>
      <c r="W94" s="5">
        <f t="shared" ca="1" si="21"/>
        <v>0</v>
      </c>
      <c r="X94" s="5">
        <f t="shared" ca="1" si="21"/>
        <v>7.631225131575739E-2</v>
      </c>
      <c r="Y94" s="5">
        <f t="shared" ca="1" si="21"/>
        <v>0</v>
      </c>
      <c r="Z94" s="5">
        <f t="shared" ca="1" si="21"/>
        <v>0</v>
      </c>
      <c r="AA94" s="5">
        <f t="shared" ca="1" si="21"/>
        <v>0</v>
      </c>
      <c r="AB94" s="5">
        <f t="shared" ca="1" si="21"/>
        <v>1.5840605999999999</v>
      </c>
      <c r="AC94" s="5">
        <f t="shared" ca="1" si="23"/>
        <v>72.422681068157956</v>
      </c>
      <c r="AD94" s="5">
        <f t="shared" ca="1" si="24"/>
        <v>69.245097047585162</v>
      </c>
      <c r="AE94" s="5">
        <f t="shared" ca="1" si="25"/>
        <v>1.5172111692569916</v>
      </c>
      <c r="AF94" s="5">
        <f t="shared" ca="1" si="26"/>
        <v>7.631225131575739E-2</v>
      </c>
      <c r="AG94" s="5">
        <f t="shared" ca="1" si="27"/>
        <v>1.5840605999999999</v>
      </c>
    </row>
    <row r="95" spans="1:33" x14ac:dyDescent="0.2">
      <c r="A95" s="4" t="s">
        <v>146</v>
      </c>
      <c r="B95" s="5">
        <f t="shared" ca="1" si="29"/>
        <v>81.676488598251566</v>
      </c>
      <c r="C95" s="5">
        <v>78.178907999555449</v>
      </c>
      <c r="D95" s="5">
        <v>1.5061649242916668</v>
      </c>
      <c r="E95" s="5">
        <v>0.17981527440445705</v>
      </c>
      <c r="F95" s="5">
        <v>1.8116004000000001</v>
      </c>
      <c r="G95" s="5">
        <v>81.676488598251566</v>
      </c>
      <c r="H95" s="5">
        <f t="shared" ca="1" si="29"/>
        <v>61.544648963402338</v>
      </c>
      <c r="I95" s="5">
        <f t="shared" ca="1" si="29"/>
        <v>11.123747568570836</v>
      </c>
      <c r="J95" s="5">
        <f t="shared" ca="1" si="29"/>
        <v>1.2768145878707333</v>
      </c>
      <c r="K95" s="5">
        <f t="shared" ca="1" si="29"/>
        <v>1.1933438935756914E-2</v>
      </c>
      <c r="L95" s="5">
        <f t="shared" ca="1" si="29"/>
        <v>3.7330838637915025</v>
      </c>
      <c r="M95" s="5">
        <f t="shared" ca="1" si="29"/>
        <v>9.8119725524161427E-2</v>
      </c>
      <c r="N95" s="5">
        <f t="shared" ca="1" si="29"/>
        <v>0.39055985146012817</v>
      </c>
      <c r="O95" s="5">
        <f t="shared" ca="1" si="29"/>
        <v>0</v>
      </c>
      <c r="P95" s="5">
        <f t="shared" ca="1" si="29"/>
        <v>2.0644647132468573E-2</v>
      </c>
      <c r="Q95" s="5">
        <f t="shared" ca="1" si="29"/>
        <v>0.37134211102502263</v>
      </c>
      <c r="R95" s="5">
        <f t="shared" ca="1" si="29"/>
        <v>2.1272577875673344E-2</v>
      </c>
      <c r="S95" s="5">
        <f t="shared" ca="1" si="29"/>
        <v>0.5621164752567237</v>
      </c>
      <c r="T95" s="5">
        <f t="shared" ca="1" si="29"/>
        <v>0.47758919857972248</v>
      </c>
      <c r="U95" s="5">
        <f t="shared" ca="1" si="29"/>
        <v>5.3199914422055974E-2</v>
      </c>
      <c r="V95" s="5">
        <f t="shared" ca="1" si="29"/>
        <v>0</v>
      </c>
      <c r="W95" s="5">
        <f t="shared" ca="1" si="21"/>
        <v>0</v>
      </c>
      <c r="X95" s="5">
        <f t="shared" ca="1" si="21"/>
        <v>0.17981527440445705</v>
      </c>
      <c r="Y95" s="5">
        <f t="shared" ca="1" si="21"/>
        <v>0</v>
      </c>
      <c r="Z95" s="5">
        <f t="shared" ca="1" si="21"/>
        <v>0</v>
      </c>
      <c r="AA95" s="5">
        <f t="shared" ca="1" si="21"/>
        <v>0</v>
      </c>
      <c r="AB95" s="5">
        <f t="shared" ca="1" si="21"/>
        <v>1.8116004000000001</v>
      </c>
      <c r="AC95" s="5">
        <f t="shared" ca="1" si="23"/>
        <v>81.676488598251566</v>
      </c>
      <c r="AD95" s="5">
        <f t="shared" ca="1" si="24"/>
        <v>78.178907999555449</v>
      </c>
      <c r="AE95" s="5">
        <f t="shared" ca="1" si="25"/>
        <v>1.5061649242916668</v>
      </c>
      <c r="AF95" s="5">
        <f t="shared" ca="1" si="26"/>
        <v>0.17981527440445705</v>
      </c>
      <c r="AG95" s="5">
        <f t="shared" ca="1" si="27"/>
        <v>1.8116004000000001</v>
      </c>
    </row>
    <row r="96" spans="1:33" x14ac:dyDescent="0.2">
      <c r="A96" s="4" t="s">
        <v>147</v>
      </c>
      <c r="B96" s="5">
        <f t="shared" ca="1" si="29"/>
        <v>138.62021970752727</v>
      </c>
      <c r="C96" s="5">
        <v>134.31760312425328</v>
      </c>
      <c r="D96" s="5">
        <v>1.6218414919830866</v>
      </c>
      <c r="E96" s="5">
        <v>0.37428289129090936</v>
      </c>
      <c r="F96" s="5">
        <v>2.3064922000000001</v>
      </c>
      <c r="G96" s="5">
        <v>138.62021970752727</v>
      </c>
      <c r="H96" s="5">
        <f t="shared" ca="1" si="29"/>
        <v>108.01211968976995</v>
      </c>
      <c r="I96" s="5">
        <f t="shared" ca="1" si="29"/>
        <v>17.10309289312012</v>
      </c>
      <c r="J96" s="5">
        <f t="shared" ca="1" si="29"/>
        <v>1.9874819805081128</v>
      </c>
      <c r="K96" s="5">
        <f t="shared" ca="1" si="29"/>
        <v>3.1274593480274309</v>
      </c>
      <c r="L96" s="5">
        <f t="shared" ca="1" si="29"/>
        <v>3.5736244935249712</v>
      </c>
      <c r="M96" s="5">
        <f t="shared" ca="1" si="29"/>
        <v>8.5236001271728812E-2</v>
      </c>
      <c r="N96" s="5">
        <f t="shared" ca="1" si="29"/>
        <v>0.42086220285712983</v>
      </c>
      <c r="O96" s="5">
        <f t="shared" ca="1" si="29"/>
        <v>7.7265151738167177E-3</v>
      </c>
      <c r="P96" s="5">
        <f t="shared" ca="1" si="29"/>
        <v>2.5914292374612249E-2</v>
      </c>
      <c r="Q96" s="5">
        <f t="shared" ca="1" si="29"/>
        <v>0.31978219089800813</v>
      </c>
      <c r="R96" s="5">
        <f t="shared" ca="1" si="29"/>
        <v>2.4260492560159372E-2</v>
      </c>
      <c r="S96" s="5">
        <f t="shared" ca="1" si="29"/>
        <v>0.76988142212825172</v>
      </c>
      <c r="T96" s="5">
        <f t="shared" ca="1" si="29"/>
        <v>0.42964238913541597</v>
      </c>
      <c r="U96" s="5">
        <f t="shared" ca="1" si="29"/>
        <v>5.2360704886639187E-2</v>
      </c>
      <c r="V96" s="5">
        <f t="shared" ca="1" si="29"/>
        <v>0</v>
      </c>
      <c r="W96" s="5">
        <f t="shared" ca="1" si="21"/>
        <v>0</v>
      </c>
      <c r="X96" s="5">
        <f t="shared" ca="1" si="21"/>
        <v>0.37428289129090936</v>
      </c>
      <c r="Y96" s="5">
        <f t="shared" ca="1" si="21"/>
        <v>0</v>
      </c>
      <c r="Z96" s="5">
        <f t="shared" ca="1" si="21"/>
        <v>0</v>
      </c>
      <c r="AA96" s="5">
        <f t="shared" ca="1" si="21"/>
        <v>0</v>
      </c>
      <c r="AB96" s="5">
        <f t="shared" ca="1" si="21"/>
        <v>2.3064922000000001</v>
      </c>
      <c r="AC96" s="5">
        <f t="shared" ca="1" si="23"/>
        <v>138.62021970752727</v>
      </c>
      <c r="AD96" s="5">
        <f t="shared" ca="1" si="24"/>
        <v>134.31760312425328</v>
      </c>
      <c r="AE96" s="5">
        <f t="shared" ca="1" si="25"/>
        <v>1.6218414919830866</v>
      </c>
      <c r="AF96" s="5">
        <f t="shared" ca="1" si="26"/>
        <v>0.37428289129090936</v>
      </c>
      <c r="AG96" s="5">
        <f t="shared" ca="1" si="27"/>
        <v>2.3064922000000001</v>
      </c>
    </row>
    <row r="97" spans="1:33" x14ac:dyDescent="0.2">
      <c r="A97" s="4" t="s">
        <v>148</v>
      </c>
      <c r="B97" s="5">
        <f t="shared" ca="1" si="29"/>
        <v>141.88390281547061</v>
      </c>
      <c r="C97" s="5">
        <v>137.22278236172062</v>
      </c>
      <c r="D97" s="5">
        <v>1.6085666385494037</v>
      </c>
      <c r="E97" s="5">
        <v>0.45168381520062972</v>
      </c>
      <c r="F97" s="5">
        <v>2.60087</v>
      </c>
      <c r="G97" s="5">
        <v>141.88390281547061</v>
      </c>
      <c r="H97" s="5">
        <f t="shared" ca="1" si="29"/>
        <v>113.45330345776948</v>
      </c>
      <c r="I97" s="5">
        <f t="shared" ca="1" si="29"/>
        <v>15.075227368248861</v>
      </c>
      <c r="J97" s="5">
        <f t="shared" ca="1" si="29"/>
        <v>1.4910846451117865</v>
      </c>
      <c r="K97" s="5">
        <f t="shared" ca="1" si="29"/>
        <v>3.2980729758347151</v>
      </c>
      <c r="L97" s="5">
        <f t="shared" ca="1" si="29"/>
        <v>2.1949126306685831</v>
      </c>
      <c r="M97" s="5">
        <f t="shared" ca="1" si="29"/>
        <v>0.74828460092922044</v>
      </c>
      <c r="N97" s="5">
        <f t="shared" ca="1" si="29"/>
        <v>0.95353390124986293</v>
      </c>
      <c r="O97" s="5">
        <f t="shared" ca="1" si="29"/>
        <v>8.3627819080764939E-3</v>
      </c>
      <c r="P97" s="5">
        <f t="shared" ca="1" si="29"/>
        <v>4.921440962890232E-3</v>
      </c>
      <c r="Q97" s="5">
        <f t="shared" ca="1" si="29"/>
        <v>0.34231522710822693</v>
      </c>
      <c r="R97" s="5">
        <f t="shared" ca="1" si="29"/>
        <v>2.3568079375661417E-2</v>
      </c>
      <c r="S97" s="5">
        <f t="shared" ca="1" si="29"/>
        <v>0.96494261413418614</v>
      </c>
      <c r="T97" s="5">
        <f t="shared" ca="1" si="29"/>
        <v>0.2260303621490537</v>
      </c>
      <c r="U97" s="5">
        <f t="shared" ca="1" si="29"/>
        <v>4.6788914819385498E-2</v>
      </c>
      <c r="V97" s="5">
        <f t="shared" ca="1" si="29"/>
        <v>0</v>
      </c>
      <c r="W97" s="5">
        <f t="shared" ca="1" si="21"/>
        <v>0</v>
      </c>
      <c r="X97" s="5">
        <f t="shared" ca="1" si="21"/>
        <v>0.45168381520062972</v>
      </c>
      <c r="Y97" s="5">
        <f t="shared" ca="1" si="21"/>
        <v>0</v>
      </c>
      <c r="Z97" s="5">
        <f t="shared" ca="1" si="21"/>
        <v>0</v>
      </c>
      <c r="AA97" s="5">
        <f t="shared" ca="1" si="21"/>
        <v>0</v>
      </c>
      <c r="AB97" s="5">
        <f t="shared" ca="1" si="21"/>
        <v>2.60087</v>
      </c>
      <c r="AC97" s="5">
        <f t="shared" ca="1" si="23"/>
        <v>141.88390281547061</v>
      </c>
      <c r="AD97" s="5">
        <f t="shared" ca="1" si="24"/>
        <v>137.22278236172062</v>
      </c>
      <c r="AE97" s="5">
        <f t="shared" ca="1" si="25"/>
        <v>1.6085666385494037</v>
      </c>
      <c r="AF97" s="5">
        <f t="shared" ca="1" si="26"/>
        <v>0.45168381520062972</v>
      </c>
      <c r="AG97" s="5">
        <f t="shared" ca="1" si="27"/>
        <v>2.60087</v>
      </c>
    </row>
    <row r="98" spans="1:33" x14ac:dyDescent="0.2">
      <c r="A98" s="4" t="s">
        <v>149</v>
      </c>
      <c r="B98" s="5">
        <f t="shared" ca="1" si="29"/>
        <v>160.58513094682823</v>
      </c>
      <c r="C98" s="5">
        <v>155.6704401692632</v>
      </c>
      <c r="D98" s="5">
        <v>1.2588733182234209</v>
      </c>
      <c r="E98" s="5">
        <v>0.46967905934151682</v>
      </c>
      <c r="F98" s="5">
        <v>3.1861384000000004</v>
      </c>
      <c r="G98" s="5">
        <v>160.58513094682823</v>
      </c>
      <c r="H98" s="5">
        <f t="shared" ca="1" si="29"/>
        <v>132.56785494580021</v>
      </c>
      <c r="I98" s="5">
        <f t="shared" ca="1" si="29"/>
        <v>17.229655249983278</v>
      </c>
      <c r="J98" s="5">
        <f t="shared" ca="1" si="29"/>
        <v>0.79247862597412899</v>
      </c>
      <c r="K98" s="5">
        <f t="shared" ca="1" si="29"/>
        <v>2.0299485222484432</v>
      </c>
      <c r="L98" s="5">
        <f t="shared" ca="1" si="29"/>
        <v>1.8927873678156422</v>
      </c>
      <c r="M98" s="5">
        <f t="shared" ca="1" si="29"/>
        <v>0.60105203450716371</v>
      </c>
      <c r="N98" s="5">
        <f t="shared" ca="1" si="29"/>
        <v>0.55666342293435911</v>
      </c>
      <c r="O98" s="5">
        <f t="shared" ca="1" si="29"/>
        <v>0</v>
      </c>
      <c r="P98" s="5">
        <f t="shared" ca="1" si="29"/>
        <v>1.4032245682095751E-3</v>
      </c>
      <c r="Q98" s="5">
        <f t="shared" ca="1" si="29"/>
        <v>0.28357876165992746</v>
      </c>
      <c r="R98" s="5">
        <f t="shared" ca="1" si="29"/>
        <v>3.6761882629723519E-2</v>
      </c>
      <c r="S98" s="5">
        <f t="shared" ca="1" si="29"/>
        <v>0.87409947318333869</v>
      </c>
      <c r="T98" s="5">
        <f t="shared" ca="1" si="29"/>
        <v>1.6151427131775906E-2</v>
      </c>
      <c r="U98" s="5">
        <f t="shared" ca="1" si="29"/>
        <v>4.6878549050445625E-2</v>
      </c>
      <c r="V98" s="5">
        <f t="shared" ca="1" si="29"/>
        <v>0</v>
      </c>
      <c r="W98" s="5">
        <f t="shared" ca="1" si="21"/>
        <v>0</v>
      </c>
      <c r="X98" s="5">
        <f t="shared" ca="1" si="21"/>
        <v>0.46967905934151682</v>
      </c>
      <c r="Y98" s="5">
        <f t="shared" ca="1" si="21"/>
        <v>0</v>
      </c>
      <c r="Z98" s="5">
        <f t="shared" ca="1" si="21"/>
        <v>0</v>
      </c>
      <c r="AA98" s="5">
        <f t="shared" ca="1" si="21"/>
        <v>0</v>
      </c>
      <c r="AB98" s="5">
        <f t="shared" ca="1" si="21"/>
        <v>3.1861384000000004</v>
      </c>
      <c r="AC98" s="5">
        <f t="shared" ca="1" si="23"/>
        <v>160.58513094682823</v>
      </c>
      <c r="AD98" s="5">
        <f t="shared" ca="1" si="24"/>
        <v>155.6704401692632</v>
      </c>
      <c r="AE98" s="5">
        <f t="shared" ca="1" si="25"/>
        <v>1.2588733182234209</v>
      </c>
      <c r="AF98" s="5">
        <f t="shared" ca="1" si="26"/>
        <v>0.46967905934151682</v>
      </c>
      <c r="AG98" s="5">
        <f t="shared" ca="1" si="27"/>
        <v>3.1861384000000004</v>
      </c>
    </row>
    <row r="99" spans="1:33" x14ac:dyDescent="0.2">
      <c r="A99" s="4" t="s">
        <v>150</v>
      </c>
      <c r="B99" s="5">
        <f t="shared" ca="1" si="29"/>
        <v>170.706149817718</v>
      </c>
      <c r="C99" s="5">
        <v>165.49102293709583</v>
      </c>
      <c r="D99" s="5">
        <v>1.4029799495606479</v>
      </c>
      <c r="E99" s="5">
        <v>0.55539273106155806</v>
      </c>
      <c r="F99" s="5">
        <v>3.2567542000000005</v>
      </c>
      <c r="G99" s="5">
        <v>170.706149817718</v>
      </c>
      <c r="H99" s="5">
        <f t="shared" ca="1" si="29"/>
        <v>143.83701149497736</v>
      </c>
      <c r="I99" s="5">
        <f t="shared" ca="1" si="29"/>
        <v>16.589027328334407</v>
      </c>
      <c r="J99" s="5">
        <f t="shared" ca="1" si="29"/>
        <v>2.4972485171049046</v>
      </c>
      <c r="K99" s="5">
        <f t="shared" ca="1" si="29"/>
        <v>9.6056234365565929E-2</v>
      </c>
      <c r="L99" s="5">
        <f t="shared" ca="1" si="29"/>
        <v>1.8320392200743543</v>
      </c>
      <c r="M99" s="5">
        <f t="shared" ca="1" si="29"/>
        <v>0.28185349904933182</v>
      </c>
      <c r="N99" s="5">
        <f t="shared" ca="1" si="29"/>
        <v>0.35176320190550531</v>
      </c>
      <c r="O99" s="5">
        <f t="shared" ca="1" si="29"/>
        <v>6.0234412844020835E-3</v>
      </c>
      <c r="P99" s="5">
        <f t="shared" ca="1" si="29"/>
        <v>7.3655069244177949E-6</v>
      </c>
      <c r="Q99" s="5">
        <f t="shared" ca="1" si="29"/>
        <v>0.42597117145886026</v>
      </c>
      <c r="R99" s="5">
        <f t="shared" ca="1" si="29"/>
        <v>4.3884404737891167E-2</v>
      </c>
      <c r="S99" s="5">
        <f t="shared" ca="1" si="29"/>
        <v>0.8579708002778117</v>
      </c>
      <c r="T99" s="5">
        <f t="shared" ca="1" si="29"/>
        <v>6.3489692270606163E-3</v>
      </c>
      <c r="U99" s="5">
        <f t="shared" ca="1" si="29"/>
        <v>6.8797238352099707E-2</v>
      </c>
      <c r="V99" s="5">
        <f t="shared" ca="1" si="29"/>
        <v>0</v>
      </c>
      <c r="W99" s="5">
        <f t="shared" ca="1" si="21"/>
        <v>0</v>
      </c>
      <c r="X99" s="5">
        <f t="shared" ca="1" si="21"/>
        <v>0.55539273106155806</v>
      </c>
      <c r="Y99" s="5">
        <f t="shared" ca="1" si="21"/>
        <v>0</v>
      </c>
      <c r="Z99" s="5">
        <f t="shared" ca="1" si="21"/>
        <v>0</v>
      </c>
      <c r="AA99" s="5">
        <f t="shared" ca="1" si="21"/>
        <v>0</v>
      </c>
      <c r="AB99" s="5">
        <f t="shared" ca="1" si="21"/>
        <v>3.2567542000000005</v>
      </c>
      <c r="AC99" s="5">
        <f t="shared" ca="1" si="23"/>
        <v>170.706149817718</v>
      </c>
      <c r="AD99" s="5">
        <f t="shared" ca="1" si="24"/>
        <v>165.49102293709583</v>
      </c>
      <c r="AE99" s="5">
        <f t="shared" ca="1" si="25"/>
        <v>1.4029799495606479</v>
      </c>
      <c r="AF99" s="5">
        <f t="shared" ca="1" si="26"/>
        <v>0.55539273106155806</v>
      </c>
      <c r="AG99" s="5">
        <f t="shared" ca="1" si="27"/>
        <v>3.2567542000000005</v>
      </c>
    </row>
    <row r="100" spans="1:33" x14ac:dyDescent="0.2">
      <c r="A100" s="4" t="s">
        <v>151</v>
      </c>
      <c r="B100" s="5">
        <f t="shared" ca="1" si="29"/>
        <v>204.02833842295135</v>
      </c>
      <c r="C100" s="5">
        <v>198.41954683914821</v>
      </c>
      <c r="D100" s="5">
        <v>1.62673272604852</v>
      </c>
      <c r="E100" s="5">
        <v>0.77557845775459378</v>
      </c>
      <c r="F100" s="5">
        <v>3.2064804000000007</v>
      </c>
      <c r="G100" s="5">
        <v>204.02833842295135</v>
      </c>
      <c r="H100" s="5">
        <f t="shared" ca="1" si="29"/>
        <v>173.08775879831481</v>
      </c>
      <c r="I100" s="5">
        <f t="shared" ca="1" si="29"/>
        <v>18.032801790005188</v>
      </c>
      <c r="J100" s="5">
        <f t="shared" ca="1" si="29"/>
        <v>2.5204306422850098</v>
      </c>
      <c r="K100" s="5">
        <f t="shared" ca="1" si="29"/>
        <v>2.2605515271321917</v>
      </c>
      <c r="L100" s="5">
        <f t="shared" ca="1" si="29"/>
        <v>1.9233963338782571</v>
      </c>
      <c r="M100" s="5">
        <f t="shared" ca="1" si="29"/>
        <v>0.20021160989925316</v>
      </c>
      <c r="N100" s="5">
        <f t="shared" ca="1" si="29"/>
        <v>0.39328120568547753</v>
      </c>
      <c r="O100" s="5">
        <f t="shared" ca="1" si="29"/>
        <v>1.1149319480465239E-3</v>
      </c>
      <c r="P100" s="5">
        <f t="shared" ca="1" si="29"/>
        <v>0</v>
      </c>
      <c r="Q100" s="5">
        <f t="shared" ca="1" si="29"/>
        <v>0.47249801431801963</v>
      </c>
      <c r="R100" s="5">
        <f t="shared" ca="1" si="29"/>
        <v>6.3552009819302147E-2</v>
      </c>
      <c r="S100" s="5">
        <f t="shared" ca="1" si="29"/>
        <v>0.9663541553752798</v>
      </c>
      <c r="T100" s="5">
        <f t="shared" ca="1" si="29"/>
        <v>1.7961807218427491E-2</v>
      </c>
      <c r="U100" s="5">
        <f t="shared" ca="1" si="29"/>
        <v>0.10636673931749085</v>
      </c>
      <c r="V100" s="5">
        <f t="shared" ca="1" si="29"/>
        <v>0</v>
      </c>
      <c r="W100" s="5">
        <f t="shared" ca="1" si="21"/>
        <v>0</v>
      </c>
      <c r="X100" s="5">
        <f t="shared" ca="1" si="21"/>
        <v>0.77557845775459378</v>
      </c>
      <c r="Y100" s="5">
        <f t="shared" ca="1" si="21"/>
        <v>0</v>
      </c>
      <c r="Z100" s="5">
        <f t="shared" ca="1" si="21"/>
        <v>0</v>
      </c>
      <c r="AA100" s="5">
        <f t="shared" ca="1" si="21"/>
        <v>0</v>
      </c>
      <c r="AB100" s="5">
        <f t="shared" ca="1" si="21"/>
        <v>3.2064804000000007</v>
      </c>
      <c r="AC100" s="5">
        <f t="shared" ca="1" si="23"/>
        <v>204.02833842295135</v>
      </c>
      <c r="AD100" s="5">
        <f t="shared" ca="1" si="24"/>
        <v>198.41954683914821</v>
      </c>
      <c r="AE100" s="5">
        <f t="shared" ca="1" si="25"/>
        <v>1.62673272604852</v>
      </c>
      <c r="AF100" s="5">
        <f t="shared" ca="1" si="26"/>
        <v>0.77557845775459378</v>
      </c>
      <c r="AG100" s="5">
        <f t="shared" ca="1" si="27"/>
        <v>3.2064804000000007</v>
      </c>
    </row>
    <row r="101" spans="1:33" x14ac:dyDescent="0.2">
      <c r="A101" s="4" t="s">
        <v>152</v>
      </c>
      <c r="B101" s="5">
        <f t="shared" ca="1" si="29"/>
        <v>201.72515451063003</v>
      </c>
      <c r="C101" s="5">
        <v>195.30083394213827</v>
      </c>
      <c r="D101" s="5">
        <v>1.8304614767930361</v>
      </c>
      <c r="E101" s="5">
        <v>0.84482849169867935</v>
      </c>
      <c r="F101" s="5">
        <v>3.7490306000000002</v>
      </c>
      <c r="G101" s="5">
        <v>201.72515451063003</v>
      </c>
      <c r="H101" s="5">
        <f t="shared" ca="1" si="29"/>
        <v>168.86046091787048</v>
      </c>
      <c r="I101" s="5">
        <f t="shared" ca="1" si="29"/>
        <v>17.844351085432635</v>
      </c>
      <c r="J101" s="5">
        <f t="shared" ca="1" si="29"/>
        <v>2.6960134694154112</v>
      </c>
      <c r="K101" s="5">
        <f t="shared" ca="1" si="29"/>
        <v>2.5297711796218372</v>
      </c>
      <c r="L101" s="5">
        <f t="shared" ca="1" si="29"/>
        <v>2.2681117971890625</v>
      </c>
      <c r="M101" s="5">
        <f t="shared" ca="1" si="29"/>
        <v>0.2536171536488645</v>
      </c>
      <c r="N101" s="5">
        <f t="shared" ca="1" si="29"/>
        <v>0.84850833895998201</v>
      </c>
      <c r="O101" s="5">
        <f t="shared" ca="1" si="29"/>
        <v>0</v>
      </c>
      <c r="P101" s="5">
        <f t="shared" ca="1" si="29"/>
        <v>0</v>
      </c>
      <c r="Q101" s="5">
        <f t="shared" ca="1" si="29"/>
        <v>0.54143364365716451</v>
      </c>
      <c r="R101" s="5">
        <f t="shared" ca="1" si="29"/>
        <v>6.0017419191011376E-2</v>
      </c>
      <c r="S101" s="5">
        <f t="shared" ca="1" si="29"/>
        <v>1.024156038085279</v>
      </c>
      <c r="T101" s="5">
        <f t="shared" ca="1" si="29"/>
        <v>1.3741629850314912E-2</v>
      </c>
      <c r="U101" s="5">
        <f t="shared" ca="1" si="29"/>
        <v>0.19035838852499831</v>
      </c>
      <c r="V101" s="5">
        <f t="shared" ca="1" si="29"/>
        <v>7.5435748426792219E-4</v>
      </c>
      <c r="W101" s="5">
        <f t="shared" ca="1" si="21"/>
        <v>0</v>
      </c>
      <c r="X101" s="5">
        <f t="shared" ca="1" si="21"/>
        <v>0.84482849169867935</v>
      </c>
      <c r="Y101" s="5">
        <f t="shared" ca="1" si="21"/>
        <v>0</v>
      </c>
      <c r="Z101" s="5">
        <f t="shared" ca="1" si="21"/>
        <v>0</v>
      </c>
      <c r="AA101" s="5">
        <f t="shared" ca="1" si="21"/>
        <v>0</v>
      </c>
      <c r="AB101" s="5">
        <f t="shared" ca="1" si="21"/>
        <v>3.7490306000000002</v>
      </c>
      <c r="AC101" s="5">
        <f t="shared" ca="1" si="23"/>
        <v>201.72515451063003</v>
      </c>
      <c r="AD101" s="5">
        <f t="shared" ca="1" si="24"/>
        <v>195.30083394213827</v>
      </c>
      <c r="AE101" s="5">
        <f t="shared" ca="1" si="25"/>
        <v>1.8304614767930361</v>
      </c>
      <c r="AF101" s="5">
        <f t="shared" ca="1" si="26"/>
        <v>0.84482849169867935</v>
      </c>
      <c r="AG101" s="5">
        <f t="shared" ca="1" si="27"/>
        <v>3.7490306000000002</v>
      </c>
    </row>
    <row r="102" spans="1:33" x14ac:dyDescent="0.2">
      <c r="A102" s="4" t="s">
        <v>153</v>
      </c>
      <c r="B102" s="5">
        <f t="shared" ca="1" si="29"/>
        <v>199.19822665956198</v>
      </c>
      <c r="C102" s="5">
        <v>192.35143067259401</v>
      </c>
      <c r="D102" s="5">
        <v>2.081220096456835</v>
      </c>
      <c r="E102" s="5">
        <v>0.85293749051111134</v>
      </c>
      <c r="F102" s="5">
        <v>3.9126384000000005</v>
      </c>
      <c r="G102" s="5">
        <v>199.19822665956198</v>
      </c>
      <c r="H102" s="5">
        <f t="shared" ca="1" si="29"/>
        <v>166.24033929251078</v>
      </c>
      <c r="I102" s="5">
        <f t="shared" ca="1" si="29"/>
        <v>17.886390176442674</v>
      </c>
      <c r="J102" s="5">
        <f t="shared" ca="1" si="29"/>
        <v>2.4280093817101625</v>
      </c>
      <c r="K102" s="5">
        <f t="shared" ca="1" si="29"/>
        <v>2.7710083139021808</v>
      </c>
      <c r="L102" s="5">
        <f t="shared" ca="1" si="29"/>
        <v>2.2843380243366549</v>
      </c>
      <c r="M102" s="5">
        <f t="shared" ca="1" si="29"/>
        <v>0.29299310481250995</v>
      </c>
      <c r="N102" s="5">
        <f t="shared" ca="1" si="29"/>
        <v>0.44835237887905222</v>
      </c>
      <c r="O102" s="5">
        <f t="shared" ca="1" si="29"/>
        <v>0</v>
      </c>
      <c r="P102" s="5">
        <f t="shared" ca="1" si="29"/>
        <v>3.278791400568087E-5</v>
      </c>
      <c r="Q102" s="5">
        <f t="shared" ca="1" si="29"/>
        <v>0.67366838406737628</v>
      </c>
      <c r="R102" s="5">
        <f t="shared" ca="1" si="29"/>
        <v>6.5946994500951941E-2</v>
      </c>
      <c r="S102" s="5">
        <f t="shared" ca="1" si="29"/>
        <v>1.1032455429574137</v>
      </c>
      <c r="T102" s="5">
        <f t="shared" ca="1" si="29"/>
        <v>4.7689494545392293E-2</v>
      </c>
      <c r="U102" s="5">
        <f t="shared" ca="1" si="29"/>
        <v>0.18987262446519659</v>
      </c>
      <c r="V102" s="5">
        <f t="shared" ca="1" si="29"/>
        <v>7.6426800649838464E-4</v>
      </c>
      <c r="W102" s="5">
        <f t="shared" ca="1" si="21"/>
        <v>0</v>
      </c>
      <c r="X102" s="5">
        <f t="shared" ca="1" si="21"/>
        <v>0.85293749051111134</v>
      </c>
      <c r="Y102" s="5">
        <f t="shared" ca="1" si="21"/>
        <v>0</v>
      </c>
      <c r="Z102" s="5">
        <f t="shared" ca="1" si="21"/>
        <v>0</v>
      </c>
      <c r="AA102" s="5">
        <f t="shared" ca="1" si="21"/>
        <v>0</v>
      </c>
      <c r="AB102" s="5">
        <f t="shared" ca="1" si="21"/>
        <v>3.9126384000000005</v>
      </c>
      <c r="AC102" s="5">
        <f t="shared" ca="1" si="23"/>
        <v>199.19822665956198</v>
      </c>
      <c r="AD102" s="5">
        <f t="shared" ca="1" si="24"/>
        <v>192.35143067259401</v>
      </c>
      <c r="AE102" s="5">
        <f t="shared" ca="1" si="25"/>
        <v>2.081220096456835</v>
      </c>
      <c r="AF102" s="5">
        <f t="shared" ca="1" si="26"/>
        <v>0.85293749051111134</v>
      </c>
      <c r="AG102" s="5">
        <f t="shared" ca="1" si="27"/>
        <v>3.9126384000000005</v>
      </c>
    </row>
    <row r="103" spans="1:33" x14ac:dyDescent="0.2">
      <c r="A103" s="4" t="s">
        <v>154</v>
      </c>
      <c r="B103" s="5">
        <f t="shared" ca="1" si="29"/>
        <v>148.17966460963299</v>
      </c>
      <c r="C103" s="5">
        <v>143.56154266866923</v>
      </c>
      <c r="D103" s="5">
        <v>1.236422140347667</v>
      </c>
      <c r="E103" s="5">
        <v>0.82500100061617943</v>
      </c>
      <c r="F103" s="5">
        <v>2.5566988000000004</v>
      </c>
      <c r="G103" s="5">
        <v>148.17966460963299</v>
      </c>
      <c r="H103" s="5">
        <f t="shared" ca="1" si="29"/>
        <v>123.71594359627696</v>
      </c>
      <c r="I103" s="5">
        <f t="shared" ca="1" si="29"/>
        <v>14.78912980082907</v>
      </c>
      <c r="J103" s="5">
        <f t="shared" ca="1" si="29"/>
        <v>0.77446483405036604</v>
      </c>
      <c r="K103" s="5">
        <f t="shared" ca="1" si="29"/>
        <v>1.3203508147463394</v>
      </c>
      <c r="L103" s="5">
        <f t="shared" ca="1" si="29"/>
        <v>1.8202082279427056</v>
      </c>
      <c r="M103" s="5">
        <f t="shared" ca="1" si="29"/>
        <v>7.3149292831657803E-2</v>
      </c>
      <c r="N103" s="5">
        <f t="shared" ca="1" si="29"/>
        <v>1.0682961019921022</v>
      </c>
      <c r="O103" s="5">
        <f t="shared" ca="1" si="29"/>
        <v>0</v>
      </c>
      <c r="P103" s="5">
        <f t="shared" ca="1" si="29"/>
        <v>0</v>
      </c>
      <c r="Q103" s="5">
        <f t="shared" ca="1" si="29"/>
        <v>0.37033463939190392</v>
      </c>
      <c r="R103" s="5">
        <f t="shared" ca="1" si="29"/>
        <v>2.9360574181481709E-2</v>
      </c>
      <c r="S103" s="5">
        <f t="shared" ca="1" si="29"/>
        <v>0.64302632080071631</v>
      </c>
      <c r="T103" s="5">
        <f t="shared" ca="1" si="29"/>
        <v>2.9063243637703844E-2</v>
      </c>
      <c r="U103" s="5">
        <f t="shared" ca="1" si="29"/>
        <v>0.16463736233586115</v>
      </c>
      <c r="V103" s="5">
        <f t="shared" ca="1" si="29"/>
        <v>0</v>
      </c>
      <c r="W103" s="5">
        <f t="shared" ca="1" si="21"/>
        <v>0</v>
      </c>
      <c r="X103" s="5">
        <f t="shared" ca="1" si="21"/>
        <v>0.82500100061617943</v>
      </c>
      <c r="Y103" s="5">
        <f t="shared" ca="1" si="21"/>
        <v>0</v>
      </c>
      <c r="Z103" s="5">
        <f t="shared" ca="1" si="21"/>
        <v>0</v>
      </c>
      <c r="AA103" s="5">
        <f t="shared" ca="1" si="21"/>
        <v>0</v>
      </c>
      <c r="AB103" s="5">
        <f t="shared" ca="1" si="21"/>
        <v>2.5566988000000004</v>
      </c>
      <c r="AC103" s="5">
        <f t="shared" ca="1" si="23"/>
        <v>148.17966460963299</v>
      </c>
      <c r="AD103" s="5">
        <f t="shared" ca="1" si="24"/>
        <v>143.56154266866923</v>
      </c>
      <c r="AE103" s="5">
        <f t="shared" ca="1" si="25"/>
        <v>1.236422140347667</v>
      </c>
      <c r="AF103" s="5">
        <f t="shared" ca="1" si="26"/>
        <v>0.82500100061617943</v>
      </c>
      <c r="AG103" s="5">
        <f t="shared" ca="1" si="27"/>
        <v>2.5566988000000004</v>
      </c>
    </row>
    <row r="104" spans="1:33" x14ac:dyDescent="0.2">
      <c r="A104" s="4" t="s">
        <v>155</v>
      </c>
      <c r="B104" s="5">
        <f t="shared" ca="1" si="29"/>
        <v>132.31825885207573</v>
      </c>
      <c r="C104" s="5">
        <v>127.57070200865887</v>
      </c>
      <c r="D104" s="5">
        <v>1.312271396132715</v>
      </c>
      <c r="E104" s="5">
        <v>0.69579924728415277</v>
      </c>
      <c r="F104" s="5">
        <v>2.7394862</v>
      </c>
      <c r="G104" s="5">
        <v>132.31825885207573</v>
      </c>
      <c r="H104" s="5">
        <f t="shared" ca="1" si="29"/>
        <v>106.58500537414791</v>
      </c>
      <c r="I104" s="5">
        <f t="shared" ca="1" si="29"/>
        <v>13.124392655265844</v>
      </c>
      <c r="J104" s="5">
        <f t="shared" ca="1" si="29"/>
        <v>1.9801140391137317</v>
      </c>
      <c r="K104" s="5">
        <f t="shared" ca="1" si="29"/>
        <v>0.83815445498068253</v>
      </c>
      <c r="L104" s="5">
        <f t="shared" ca="1" si="29"/>
        <v>3.2799885998960008</v>
      </c>
      <c r="M104" s="5">
        <f t="shared" ca="1" si="29"/>
        <v>3.5567389024306138E-2</v>
      </c>
      <c r="N104" s="5">
        <f t="shared" ca="1" si="29"/>
        <v>1.7274794962303888</v>
      </c>
      <c r="O104" s="5">
        <f t="shared" ca="1" si="29"/>
        <v>0</v>
      </c>
      <c r="P104" s="5">
        <f t="shared" ca="1" si="29"/>
        <v>0</v>
      </c>
      <c r="Q104" s="5">
        <f t="shared" ca="1" si="29"/>
        <v>0.47073814860697483</v>
      </c>
      <c r="R104" s="5">
        <f t="shared" ca="1" si="29"/>
        <v>3.8774617747045062E-2</v>
      </c>
      <c r="S104" s="5">
        <f t="shared" ca="1" si="29"/>
        <v>0.63404350810996901</v>
      </c>
      <c r="T104" s="5">
        <f t="shared" ca="1" si="29"/>
        <v>3.5363405248835647E-2</v>
      </c>
      <c r="U104" s="5">
        <f t="shared" ca="1" si="29"/>
        <v>0.13335171641989052</v>
      </c>
      <c r="V104" s="5">
        <f t="shared" ca="1" si="29"/>
        <v>0</v>
      </c>
      <c r="W104" s="5">
        <f t="shared" ca="1" si="21"/>
        <v>0</v>
      </c>
      <c r="X104" s="5">
        <f t="shared" ca="1" si="21"/>
        <v>0.69579924728415277</v>
      </c>
      <c r="Y104" s="5">
        <f t="shared" ca="1" si="21"/>
        <v>0</v>
      </c>
      <c r="Z104" s="5">
        <f t="shared" ca="1" si="21"/>
        <v>0</v>
      </c>
      <c r="AA104" s="5">
        <f t="shared" ca="1" si="21"/>
        <v>0</v>
      </c>
      <c r="AB104" s="5">
        <f t="shared" ca="1" si="21"/>
        <v>2.7394862</v>
      </c>
      <c r="AC104" s="5">
        <f t="shared" ca="1" si="23"/>
        <v>132.31825885207573</v>
      </c>
      <c r="AD104" s="5">
        <f t="shared" ca="1" si="24"/>
        <v>127.57070200865887</v>
      </c>
      <c r="AE104" s="5">
        <f t="shared" ca="1" si="25"/>
        <v>1.312271396132715</v>
      </c>
      <c r="AF104" s="5">
        <f t="shared" ca="1" si="26"/>
        <v>0.69579924728415277</v>
      </c>
      <c r="AG104" s="5">
        <f t="shared" ca="1" si="27"/>
        <v>2.7394862</v>
      </c>
    </row>
    <row r="105" spans="1:33" x14ac:dyDescent="0.2">
      <c r="A105" s="4" t="s">
        <v>156</v>
      </c>
      <c r="B105" s="5">
        <f t="shared" ca="1" si="29"/>
        <v>17.154039159691045</v>
      </c>
      <c r="C105" s="5">
        <v>9.6685614575321015</v>
      </c>
      <c r="D105" s="5">
        <v>5.3964573055935405</v>
      </c>
      <c r="E105" s="5">
        <v>2.0875092765654051</v>
      </c>
      <c r="F105" s="5">
        <v>1.5111200000000001E-3</v>
      </c>
      <c r="G105" s="5">
        <v>17.154039159691045</v>
      </c>
      <c r="H105" s="5">
        <f t="shared" ca="1" si="29"/>
        <v>8.4693453316505583</v>
      </c>
      <c r="I105" s="5">
        <f t="shared" ca="1" si="29"/>
        <v>9.8881584381032436E-2</v>
      </c>
      <c r="J105" s="5">
        <f t="shared" ca="1" si="29"/>
        <v>8.0626974963434947E-2</v>
      </c>
      <c r="K105" s="5">
        <f t="shared" ca="1" si="29"/>
        <v>1.8404467794386938E-3</v>
      </c>
      <c r="L105" s="5">
        <f t="shared" ca="1" si="29"/>
        <v>1.0168587738692485</v>
      </c>
      <c r="M105" s="5">
        <f t="shared" ca="1" si="29"/>
        <v>0</v>
      </c>
      <c r="N105" s="5">
        <f t="shared" ca="1" si="29"/>
        <v>1.0083458883880236E-3</v>
      </c>
      <c r="O105" s="5">
        <f t="shared" ca="1" si="29"/>
        <v>0</v>
      </c>
      <c r="P105" s="5">
        <f t="shared" ca="1" si="29"/>
        <v>4.4015508609753651</v>
      </c>
      <c r="Q105" s="5">
        <f t="shared" ca="1" si="29"/>
        <v>0.19279297097161152</v>
      </c>
      <c r="R105" s="5">
        <f t="shared" ca="1" si="29"/>
        <v>6.8204656759719273E-3</v>
      </c>
      <c r="S105" s="5">
        <f t="shared" ca="1" si="29"/>
        <v>0.45515894906319149</v>
      </c>
      <c r="T105" s="5">
        <f t="shared" ca="1" si="29"/>
        <v>0.22747816508615812</v>
      </c>
      <c r="U105" s="5">
        <f t="shared" ca="1" si="29"/>
        <v>3.190639578197306E-2</v>
      </c>
      <c r="V105" s="5">
        <f t="shared" ca="1" si="29"/>
        <v>8.0749498039269868E-2</v>
      </c>
      <c r="W105" s="5">
        <f t="shared" ca="1" si="21"/>
        <v>0</v>
      </c>
      <c r="X105" s="5">
        <f t="shared" ca="1" si="21"/>
        <v>2.0875092765654051</v>
      </c>
      <c r="Y105" s="5">
        <f t="shared" ca="1" si="21"/>
        <v>0</v>
      </c>
      <c r="Z105" s="5">
        <f t="shared" ca="1" si="21"/>
        <v>0</v>
      </c>
      <c r="AA105" s="5">
        <f t="shared" ca="1" si="21"/>
        <v>0</v>
      </c>
      <c r="AB105" s="5">
        <f t="shared" ca="1" si="21"/>
        <v>1.5111200000000001E-3</v>
      </c>
      <c r="AC105" s="5">
        <f t="shared" ca="1" si="23"/>
        <v>17.154039159691045</v>
      </c>
      <c r="AD105" s="5">
        <f t="shared" ca="1" si="24"/>
        <v>9.6685614575321015</v>
      </c>
      <c r="AE105" s="5">
        <f t="shared" ca="1" si="25"/>
        <v>5.3964573055935405</v>
      </c>
      <c r="AF105" s="5">
        <f t="shared" ca="1" si="26"/>
        <v>2.0875092765654051</v>
      </c>
      <c r="AG105" s="5">
        <f t="shared" ca="1" si="27"/>
        <v>1.5111200000000001E-3</v>
      </c>
    </row>
    <row r="106" spans="1:33" x14ac:dyDescent="0.2">
      <c r="A106" s="4" t="s">
        <v>157</v>
      </c>
      <c r="B106" s="5">
        <f t="shared" ca="1" si="29"/>
        <v>16.595463137979781</v>
      </c>
      <c r="C106" s="5">
        <v>7.8453852024303679</v>
      </c>
      <c r="D106" s="5">
        <v>4.7353336737441412</v>
      </c>
      <c r="E106" s="5">
        <v>3.7125202618052708</v>
      </c>
      <c r="F106" s="5">
        <v>0.30222400000000005</v>
      </c>
      <c r="G106" s="5">
        <v>16.595463137979781</v>
      </c>
      <c r="H106" s="5">
        <f t="shared" ca="1" si="29"/>
        <v>7.5066529826849919</v>
      </c>
      <c r="I106" s="5">
        <f t="shared" ca="1" si="29"/>
        <v>1.0517152621349682E-3</v>
      </c>
      <c r="J106" s="5">
        <f t="shared" ca="1" si="29"/>
        <v>4.4623191832280362E-2</v>
      </c>
      <c r="K106" s="5">
        <f t="shared" ca="1" si="29"/>
        <v>4.4941667086009216E-6</v>
      </c>
      <c r="L106" s="5">
        <f t="shared" ca="1" si="29"/>
        <v>0.27032482428038923</v>
      </c>
      <c r="M106" s="5">
        <f t="shared" ca="1" si="29"/>
        <v>1.9837884207117105E-2</v>
      </c>
      <c r="N106" s="5">
        <f t="shared" ca="1" si="29"/>
        <v>2.8901099967451522E-3</v>
      </c>
      <c r="O106" s="5">
        <f t="shared" ca="1" si="29"/>
        <v>0</v>
      </c>
      <c r="P106" s="5">
        <f t="shared" ca="1" si="29"/>
        <v>3.0812017538926071</v>
      </c>
      <c r="Q106" s="5">
        <f t="shared" ca="1" si="29"/>
        <v>0.30607849990160579</v>
      </c>
      <c r="R106" s="5">
        <f t="shared" ca="1" si="29"/>
        <v>1.0695437589723609E-2</v>
      </c>
      <c r="S106" s="5">
        <f t="shared" ca="1" si="29"/>
        <v>1.0721676094855166</v>
      </c>
      <c r="T106" s="5">
        <f t="shared" ca="1" si="29"/>
        <v>2.827748738427709E-2</v>
      </c>
      <c r="U106" s="5">
        <f t="shared" ca="1" si="29"/>
        <v>0.10145692891783689</v>
      </c>
      <c r="V106" s="5">
        <f t="shared" ca="1" si="29"/>
        <v>0.135455956572574</v>
      </c>
      <c r="W106" s="5">
        <f t="shared" ca="1" si="21"/>
        <v>0</v>
      </c>
      <c r="X106" s="5">
        <f t="shared" ca="1" si="21"/>
        <v>3.7125202618052708</v>
      </c>
      <c r="Y106" s="5">
        <f t="shared" ca="1" si="21"/>
        <v>0</v>
      </c>
      <c r="Z106" s="5">
        <f t="shared" ca="1" si="21"/>
        <v>0</v>
      </c>
      <c r="AA106" s="5">
        <f t="shared" ca="1" si="21"/>
        <v>0</v>
      </c>
      <c r="AB106" s="5">
        <f t="shared" ca="1" si="21"/>
        <v>0.30222400000000005</v>
      </c>
      <c r="AC106" s="5">
        <f t="shared" ca="1" si="23"/>
        <v>16.595463137979781</v>
      </c>
      <c r="AD106" s="5">
        <f t="shared" ca="1" si="24"/>
        <v>7.8453852024303679</v>
      </c>
      <c r="AE106" s="5">
        <f t="shared" ca="1" si="25"/>
        <v>4.7353336737441412</v>
      </c>
      <c r="AF106" s="5">
        <f t="shared" ca="1" si="26"/>
        <v>3.7125202618052708</v>
      </c>
      <c r="AG106" s="5">
        <f t="shared" ca="1" si="27"/>
        <v>0.30222400000000005</v>
      </c>
    </row>
    <row r="107" spans="1:33" x14ac:dyDescent="0.2">
      <c r="A107" s="4" t="s">
        <v>158</v>
      </c>
      <c r="B107" s="5">
        <f t="shared" ca="1" si="29"/>
        <v>17.684086411251769</v>
      </c>
      <c r="C107" s="5">
        <v>8.9753122362850135</v>
      </c>
      <c r="D107" s="5">
        <v>4.8950738915508687</v>
      </c>
      <c r="E107" s="5">
        <v>3.459168283415889</v>
      </c>
      <c r="F107" s="5">
        <v>0.35453200000000001</v>
      </c>
      <c r="G107" s="5">
        <v>17.684086411251769</v>
      </c>
      <c r="H107" s="5">
        <f t="shared" ca="1" si="29"/>
        <v>8.8511356524468887</v>
      </c>
      <c r="I107" s="5">
        <f t="shared" ca="1" si="29"/>
        <v>2.8218818924798362E-3</v>
      </c>
      <c r="J107" s="5">
        <f t="shared" ca="1" si="29"/>
        <v>5.50247127409168E-3</v>
      </c>
      <c r="K107" s="5">
        <f t="shared" ca="1" si="29"/>
        <v>3.9853561241570627E-2</v>
      </c>
      <c r="L107" s="5">
        <f t="shared" ca="1" si="29"/>
        <v>2.5597527773835001E-2</v>
      </c>
      <c r="M107" s="5">
        <f t="shared" ca="1" si="29"/>
        <v>5.0401141656146613E-2</v>
      </c>
      <c r="N107" s="5">
        <f t="shared" ca="1" si="29"/>
        <v>0</v>
      </c>
      <c r="O107" s="5">
        <f t="shared" ca="1" si="29"/>
        <v>0</v>
      </c>
      <c r="P107" s="5">
        <f t="shared" ca="1" si="29"/>
        <v>3.0074391263640927</v>
      </c>
      <c r="Q107" s="5">
        <f t="shared" ca="1" si="29"/>
        <v>0.46019526885029249</v>
      </c>
      <c r="R107" s="5">
        <f t="shared" ca="1" si="29"/>
        <v>1.3669674747058703E-2</v>
      </c>
      <c r="S107" s="5">
        <f t="shared" ca="1" si="29"/>
        <v>1.1569098934160333</v>
      </c>
      <c r="T107" s="5">
        <f t="shared" ca="1" si="29"/>
        <v>1.6145448413804201E-3</v>
      </c>
      <c r="U107" s="5">
        <f t="shared" ca="1" si="29"/>
        <v>0.11636123155970644</v>
      </c>
      <c r="V107" s="5">
        <f t="shared" ca="1" si="29"/>
        <v>0.13888415177230529</v>
      </c>
      <c r="W107" s="5">
        <f t="shared" ca="1" si="21"/>
        <v>0</v>
      </c>
      <c r="X107" s="5">
        <f t="shared" ca="1" si="21"/>
        <v>3.459168283415889</v>
      </c>
      <c r="Y107" s="5">
        <f t="shared" ca="1" si="21"/>
        <v>0</v>
      </c>
      <c r="Z107" s="5">
        <f t="shared" ca="1" si="21"/>
        <v>0</v>
      </c>
      <c r="AA107" s="5">
        <f t="shared" ca="1" si="21"/>
        <v>0</v>
      </c>
      <c r="AB107" s="5">
        <f t="shared" ca="1" si="21"/>
        <v>0.35453200000000001</v>
      </c>
      <c r="AC107" s="5">
        <f t="shared" ca="1" si="23"/>
        <v>17.684086411251769</v>
      </c>
      <c r="AD107" s="5">
        <f t="shared" ca="1" si="24"/>
        <v>8.9753122362850135</v>
      </c>
      <c r="AE107" s="5">
        <f t="shared" ca="1" si="25"/>
        <v>4.8950738915508687</v>
      </c>
      <c r="AF107" s="5">
        <f t="shared" ca="1" si="26"/>
        <v>3.459168283415889</v>
      </c>
      <c r="AG107" s="5">
        <f t="shared" ca="1" si="27"/>
        <v>0.35453200000000001</v>
      </c>
    </row>
    <row r="108" spans="1:33" x14ac:dyDescent="0.2">
      <c r="A108" s="4" t="s">
        <v>159</v>
      </c>
      <c r="B108" s="5">
        <f t="shared" ca="1" si="29"/>
        <v>18.831601809111969</v>
      </c>
      <c r="C108" s="5">
        <v>8.1808231285197319</v>
      </c>
      <c r="D108" s="5">
        <v>6.0513918021567585</v>
      </c>
      <c r="E108" s="5">
        <v>4.2826328784354821</v>
      </c>
      <c r="F108" s="5">
        <v>0.31675400000000004</v>
      </c>
      <c r="G108" s="5">
        <v>18.831601809111969</v>
      </c>
      <c r="H108" s="5">
        <f t="shared" ca="1" si="29"/>
        <v>8.092981881216792</v>
      </c>
      <c r="I108" s="5">
        <f t="shared" ca="1" si="29"/>
        <v>2.6306749558751607E-3</v>
      </c>
      <c r="J108" s="5">
        <f t="shared" ca="1" si="29"/>
        <v>6.1031186173245676E-3</v>
      </c>
      <c r="K108" s="5">
        <f t="shared" ca="1" si="29"/>
        <v>7.7789551879048638E-2</v>
      </c>
      <c r="L108" s="5">
        <f t="shared" ca="1" si="29"/>
        <v>1.3179018506911117E-3</v>
      </c>
      <c r="M108" s="5">
        <f t="shared" ca="1" si="29"/>
        <v>0</v>
      </c>
      <c r="N108" s="5">
        <f t="shared" ca="1" si="29"/>
        <v>0</v>
      </c>
      <c r="O108" s="5">
        <f t="shared" ca="1" si="29"/>
        <v>0</v>
      </c>
      <c r="P108" s="5">
        <f t="shared" ca="1" si="29"/>
        <v>3.748703697546131</v>
      </c>
      <c r="Q108" s="5">
        <f t="shared" ca="1" si="29"/>
        <v>0.51868437558971425</v>
      </c>
      <c r="R108" s="5">
        <f t="shared" ca="1" si="29"/>
        <v>1.9259497706388844E-2</v>
      </c>
      <c r="S108" s="5">
        <f t="shared" ca="1" si="29"/>
        <v>1.1954812826271721</v>
      </c>
      <c r="T108" s="5">
        <f t="shared" ca="1" si="29"/>
        <v>8.4352035970861186E-5</v>
      </c>
      <c r="U108" s="5">
        <f t="shared" ca="1" si="29"/>
        <v>0.47802766334750563</v>
      </c>
      <c r="V108" s="5">
        <f t="shared" ca="1" si="29"/>
        <v>9.1150933303875289E-2</v>
      </c>
      <c r="W108" s="5">
        <f t="shared" ca="1" si="21"/>
        <v>0</v>
      </c>
      <c r="X108" s="5">
        <f t="shared" ca="1" si="21"/>
        <v>4.2826328784354821</v>
      </c>
      <c r="Y108" s="5">
        <f t="shared" ca="1" si="21"/>
        <v>0</v>
      </c>
      <c r="Z108" s="5">
        <f t="shared" ca="1" si="21"/>
        <v>0</v>
      </c>
      <c r="AA108" s="5">
        <f t="shared" ca="1" si="21"/>
        <v>0</v>
      </c>
      <c r="AB108" s="5">
        <f t="shared" ca="1" si="21"/>
        <v>0.31675400000000004</v>
      </c>
      <c r="AC108" s="5">
        <f t="shared" ca="1" si="23"/>
        <v>18.831601809111969</v>
      </c>
      <c r="AD108" s="5">
        <f t="shared" ca="1" si="24"/>
        <v>8.1808231285197319</v>
      </c>
      <c r="AE108" s="5">
        <f t="shared" ca="1" si="25"/>
        <v>6.0513918021567585</v>
      </c>
      <c r="AF108" s="5">
        <f t="shared" ca="1" si="26"/>
        <v>4.2826328784354821</v>
      </c>
      <c r="AG108" s="5">
        <f t="shared" ca="1" si="27"/>
        <v>0.31675400000000004</v>
      </c>
    </row>
    <row r="109" spans="1:33" x14ac:dyDescent="0.2">
      <c r="A109" s="4" t="s">
        <v>160</v>
      </c>
      <c r="B109" s="5">
        <f t="shared" ca="1" si="29"/>
        <v>18.378344137303444</v>
      </c>
      <c r="C109" s="5">
        <v>7.5789765219421881</v>
      </c>
      <c r="D109" s="5">
        <v>6.6503098897589714</v>
      </c>
      <c r="E109" s="5">
        <v>3.8119617256022833</v>
      </c>
      <c r="F109" s="5">
        <v>0.33709600000000001</v>
      </c>
      <c r="G109" s="5">
        <v>18.378344137303444</v>
      </c>
      <c r="H109" s="5">
        <f t="shared" ca="1" si="29"/>
        <v>7.4932533463755444</v>
      </c>
      <c r="I109" s="5">
        <f t="shared" ca="1" si="29"/>
        <v>0</v>
      </c>
      <c r="J109" s="5">
        <f t="shared" ca="1" si="29"/>
        <v>0</v>
      </c>
      <c r="K109" s="5">
        <f t="shared" ca="1" si="29"/>
        <v>8.3646581507085732E-2</v>
      </c>
      <c r="L109" s="5">
        <f t="shared" ca="1" si="29"/>
        <v>2.0765940595579712E-3</v>
      </c>
      <c r="M109" s="5">
        <f t="shared" ca="1" si="29"/>
        <v>0</v>
      </c>
      <c r="N109" s="5">
        <f t="shared" ca="1" si="29"/>
        <v>0</v>
      </c>
      <c r="O109" s="5">
        <f t="shared" ca="1" si="29"/>
        <v>0</v>
      </c>
      <c r="P109" s="5">
        <f t="shared" ca="1" si="29"/>
        <v>4.1348986177860194</v>
      </c>
      <c r="Q109" s="5">
        <f t="shared" ref="B109:V126" ca="1" si="30">HLOOKUP(Q$1,INDIRECT($A109&amp;"!A:ZZ"),4,0)</f>
        <v>0.5088070696841609</v>
      </c>
      <c r="R109" s="5">
        <f t="shared" ca="1" si="30"/>
        <v>1.90595270047361E-2</v>
      </c>
      <c r="S109" s="5">
        <f t="shared" ca="1" si="30"/>
        <v>1.2927510473273376</v>
      </c>
      <c r="T109" s="5">
        <f t="shared" ca="1" si="30"/>
        <v>0</v>
      </c>
      <c r="U109" s="5">
        <f t="shared" ca="1" si="30"/>
        <v>0.46524514382881343</v>
      </c>
      <c r="V109" s="5">
        <f t="shared" ca="1" si="30"/>
        <v>0.22954848412790449</v>
      </c>
      <c r="W109" s="5">
        <f t="shared" ca="1" si="21"/>
        <v>0</v>
      </c>
      <c r="X109" s="5">
        <f t="shared" ca="1" si="21"/>
        <v>3.8119617256022833</v>
      </c>
      <c r="Y109" s="5">
        <f t="shared" ca="1" si="21"/>
        <v>0</v>
      </c>
      <c r="Z109" s="5">
        <f t="shared" ca="1" si="21"/>
        <v>0</v>
      </c>
      <c r="AA109" s="5">
        <f t="shared" ca="1" si="21"/>
        <v>0</v>
      </c>
      <c r="AB109" s="5">
        <f t="shared" ca="1" si="21"/>
        <v>0.33709600000000001</v>
      </c>
      <c r="AC109" s="5">
        <f t="shared" ca="1" si="23"/>
        <v>18.378344137303444</v>
      </c>
      <c r="AD109" s="5">
        <f t="shared" ca="1" si="24"/>
        <v>7.5789765219421881</v>
      </c>
      <c r="AE109" s="5">
        <f t="shared" ca="1" si="25"/>
        <v>6.6503098897589714</v>
      </c>
      <c r="AF109" s="5">
        <f t="shared" ca="1" si="26"/>
        <v>3.8119617256022833</v>
      </c>
      <c r="AG109" s="5">
        <f t="shared" ca="1" si="27"/>
        <v>0.33709600000000001</v>
      </c>
    </row>
    <row r="110" spans="1:33" s="7" customFormat="1" x14ac:dyDescent="0.2">
      <c r="A110" s="4" t="s">
        <v>161</v>
      </c>
      <c r="B110" s="5">
        <f t="shared" ca="1" si="30"/>
        <v>17.463996738560759</v>
      </c>
      <c r="C110" s="5">
        <v>7.9065208402784473</v>
      </c>
      <c r="D110" s="5">
        <v>5.7506416452777831</v>
      </c>
      <c r="E110" s="5">
        <v>3.269224253004535</v>
      </c>
      <c r="F110" s="5">
        <v>0.53761000000000003</v>
      </c>
      <c r="G110" s="5">
        <v>17.463996738560759</v>
      </c>
      <c r="H110" s="5">
        <f t="shared" ca="1" si="30"/>
        <v>7.9042478154557241</v>
      </c>
      <c r="I110" s="5">
        <f t="shared" ca="1" si="30"/>
        <v>0</v>
      </c>
      <c r="J110" s="5">
        <f t="shared" ca="1" si="30"/>
        <v>0</v>
      </c>
      <c r="K110" s="5">
        <f t="shared" ca="1" si="30"/>
        <v>1.11507938307058E-4</v>
      </c>
      <c r="L110" s="5">
        <f t="shared" ca="1" si="30"/>
        <v>2.1615168844159433E-3</v>
      </c>
      <c r="M110" s="5">
        <f t="shared" ca="1" si="30"/>
        <v>0</v>
      </c>
      <c r="N110" s="5">
        <f t="shared" ca="1" si="30"/>
        <v>0</v>
      </c>
      <c r="O110" s="5">
        <f t="shared" ca="1" si="30"/>
        <v>0</v>
      </c>
      <c r="P110" s="5">
        <f t="shared" ca="1" si="30"/>
        <v>3.391967336318737</v>
      </c>
      <c r="Q110" s="5">
        <f t="shared" ca="1" si="30"/>
        <v>0.50962349707781329</v>
      </c>
      <c r="R110" s="5">
        <f t="shared" ca="1" si="30"/>
        <v>2.0909645464424136E-2</v>
      </c>
      <c r="S110" s="5">
        <f t="shared" ca="1" si="30"/>
        <v>1.1875858195592459</v>
      </c>
      <c r="T110" s="5">
        <f t="shared" ca="1" si="30"/>
        <v>2.7194922337627905E-2</v>
      </c>
      <c r="U110" s="5">
        <f t="shared" ca="1" si="30"/>
        <v>0.39301531811883461</v>
      </c>
      <c r="V110" s="5">
        <f t="shared" ca="1" si="30"/>
        <v>0.22034510640109953</v>
      </c>
      <c r="W110" s="5">
        <f t="shared" ca="1" si="21"/>
        <v>0</v>
      </c>
      <c r="X110" s="5">
        <f t="shared" ca="1" si="21"/>
        <v>3.269224253004535</v>
      </c>
      <c r="Y110" s="5">
        <f t="shared" ca="1" si="21"/>
        <v>0</v>
      </c>
      <c r="Z110" s="5">
        <f t="shared" ca="1" si="21"/>
        <v>0</v>
      </c>
      <c r="AA110" s="5">
        <f t="shared" ca="1" si="21"/>
        <v>0</v>
      </c>
      <c r="AB110" s="5">
        <f t="shared" ca="1" si="21"/>
        <v>0.53761000000000003</v>
      </c>
      <c r="AC110" s="5">
        <f t="shared" ca="1" si="23"/>
        <v>17.463996738560759</v>
      </c>
      <c r="AD110" s="5">
        <f t="shared" ca="1" si="24"/>
        <v>7.9065208402784473</v>
      </c>
      <c r="AE110" s="5">
        <f t="shared" ca="1" si="25"/>
        <v>5.7506416452777831</v>
      </c>
      <c r="AF110" s="5">
        <f t="shared" ca="1" si="26"/>
        <v>3.269224253004535</v>
      </c>
      <c r="AG110" s="5">
        <f t="shared" ca="1" si="27"/>
        <v>0.53761000000000003</v>
      </c>
    </row>
    <row r="111" spans="1:33" s="7" customFormat="1" x14ac:dyDescent="0.2">
      <c r="A111" s="4" t="s">
        <v>162</v>
      </c>
      <c r="B111" s="5">
        <f t="shared" ca="1" si="30"/>
        <v>15.288791462108563</v>
      </c>
      <c r="C111" s="5">
        <v>7.6182296568066263</v>
      </c>
      <c r="D111" s="5">
        <v>4.6293154515597594</v>
      </c>
      <c r="E111" s="5">
        <v>2.4397043537421799</v>
      </c>
      <c r="F111" s="5">
        <v>0.60154200000000002</v>
      </c>
      <c r="G111" s="5">
        <v>15.288791462108563</v>
      </c>
      <c r="H111" s="5">
        <f t="shared" ca="1" si="30"/>
        <v>7.439987302579123</v>
      </c>
      <c r="I111" s="5">
        <f t="shared" ca="1" si="30"/>
        <v>0.10809239632748477</v>
      </c>
      <c r="J111" s="5">
        <f t="shared" ca="1" si="30"/>
        <v>4.7380704341413277E-4</v>
      </c>
      <c r="K111" s="5">
        <f t="shared" ca="1" si="30"/>
        <v>1.1251342954341881E-2</v>
      </c>
      <c r="L111" s="5">
        <f t="shared" ca="1" si="30"/>
        <v>4.537716025391815E-2</v>
      </c>
      <c r="M111" s="5">
        <f t="shared" ca="1" si="30"/>
        <v>0</v>
      </c>
      <c r="N111" s="5">
        <f t="shared" ca="1" si="30"/>
        <v>1.304764764834462E-2</v>
      </c>
      <c r="O111" s="5">
        <f t="shared" ca="1" si="30"/>
        <v>0</v>
      </c>
      <c r="P111" s="5">
        <f ca="1">HLOOKUP(P$1,INDIRECT($A111&amp;"!A:ZZ"),4,0)</f>
        <v>2.6747085439774358</v>
      </c>
      <c r="Q111" s="5">
        <f t="shared" ca="1" si="30"/>
        <v>0.46136975687057669</v>
      </c>
      <c r="R111" s="5">
        <f t="shared" ca="1" si="30"/>
        <v>2.7203809159078753E-2</v>
      </c>
      <c r="S111" s="5">
        <f t="shared" ca="1" si="30"/>
        <v>1.0974703903058054</v>
      </c>
      <c r="T111" s="5">
        <f t="shared" ca="1" si="30"/>
        <v>1.4373342010663114E-2</v>
      </c>
      <c r="U111" s="5">
        <f t="shared" ca="1" si="30"/>
        <v>0.20336995751292175</v>
      </c>
      <c r="V111" s="5">
        <f t="shared" ca="1" si="30"/>
        <v>0.15081965172327774</v>
      </c>
      <c r="W111" s="5">
        <f t="shared" ca="1" si="21"/>
        <v>0</v>
      </c>
      <c r="X111" s="5">
        <f t="shared" ca="1" si="21"/>
        <v>2.4397043537421799</v>
      </c>
      <c r="Y111" s="5">
        <f t="shared" ca="1" si="21"/>
        <v>0</v>
      </c>
      <c r="Z111" s="5">
        <f t="shared" ca="1" si="21"/>
        <v>0</v>
      </c>
      <c r="AA111" s="5">
        <f t="shared" ca="1" si="21"/>
        <v>0</v>
      </c>
      <c r="AB111" s="5">
        <f t="shared" ca="1" si="21"/>
        <v>0.60154200000000002</v>
      </c>
      <c r="AC111" s="5">
        <f t="shared" ca="1" si="23"/>
        <v>15.288791462108563</v>
      </c>
      <c r="AD111" s="5">
        <f t="shared" ca="1" si="24"/>
        <v>7.6182296568066263</v>
      </c>
      <c r="AE111" s="5">
        <f t="shared" ca="1" si="25"/>
        <v>4.6293154515597594</v>
      </c>
      <c r="AF111" s="5">
        <f t="shared" ca="1" si="26"/>
        <v>2.4397043537421799</v>
      </c>
      <c r="AG111" s="5">
        <f t="shared" ca="1" si="27"/>
        <v>0.60154200000000002</v>
      </c>
    </row>
    <row r="112" spans="1:33" s="7" customFormat="1" x14ac:dyDescent="0.2">
      <c r="A112" s="4" t="s">
        <v>256</v>
      </c>
      <c r="B112" s="5">
        <f t="shared" ref="B112:AB112" ca="1" si="31">HLOOKUP(B$1,INDIRECT($A112&amp;"!A:ZZ"),4,0)</f>
        <v>18.397777313160617</v>
      </c>
      <c r="C112" s="5">
        <v>9.621669304960843</v>
      </c>
      <c r="D112" s="5">
        <v>5.5833231594095816</v>
      </c>
      <c r="E112" s="5">
        <v>2.5244048487901956</v>
      </c>
      <c r="F112" s="5">
        <v>0.66837999999999997</v>
      </c>
      <c r="G112" s="5">
        <v>18.397777313160617</v>
      </c>
      <c r="H112" s="5">
        <f t="shared" ca="1" si="31"/>
        <v>9.4276226095473081</v>
      </c>
      <c r="I112" s="5">
        <f t="shared" ca="1" si="31"/>
        <v>0.10128440653409081</v>
      </c>
      <c r="J112" s="5">
        <f t="shared" ca="1" si="31"/>
        <v>4.2171979539376326E-4</v>
      </c>
      <c r="K112" s="5">
        <f t="shared" ca="1" si="31"/>
        <v>1.2602636200180069E-2</v>
      </c>
      <c r="L112" s="5">
        <f t="shared" ca="1" si="31"/>
        <v>3.6590015675712968E-2</v>
      </c>
      <c r="M112" s="5">
        <f t="shared" ca="1" si="31"/>
        <v>0</v>
      </c>
      <c r="N112" s="5">
        <f t="shared" ca="1" si="31"/>
        <v>4.3147917208155702E-2</v>
      </c>
      <c r="O112" s="5">
        <f t="shared" ca="1" si="31"/>
        <v>0</v>
      </c>
      <c r="P112" s="5">
        <f t="shared" ca="1" si="31"/>
        <v>3.5505274435308625</v>
      </c>
      <c r="Q112" s="5">
        <f t="shared" ca="1" si="31"/>
        <v>0.58212969488229316</v>
      </c>
      <c r="R112" s="5">
        <f t="shared" ca="1" si="31"/>
        <v>3.7967166219832281E-2</v>
      </c>
      <c r="S112" s="5">
        <f t="shared" ca="1" si="31"/>
        <v>1.0237174702972656</v>
      </c>
      <c r="T112" s="5">
        <f t="shared" ca="1" si="31"/>
        <v>1.2164966467271238E-2</v>
      </c>
      <c r="U112" s="5">
        <f t="shared" ca="1" si="31"/>
        <v>0.27813702690017011</v>
      </c>
      <c r="V112" s="5">
        <f t="shared" ca="1" si="31"/>
        <v>9.8679391111886283E-2</v>
      </c>
      <c r="W112" s="5">
        <f t="shared" ca="1" si="31"/>
        <v>0</v>
      </c>
      <c r="X112" s="5">
        <f t="shared" ca="1" si="31"/>
        <v>2.5244048487901956</v>
      </c>
      <c r="Y112" s="5">
        <f t="shared" ca="1" si="31"/>
        <v>0</v>
      </c>
      <c r="Z112" s="5">
        <f t="shared" ca="1" si="31"/>
        <v>0</v>
      </c>
      <c r="AA112" s="5">
        <f t="shared" ca="1" si="31"/>
        <v>0</v>
      </c>
      <c r="AB112" s="5">
        <f t="shared" ca="1" si="31"/>
        <v>0.66837999999999997</v>
      </c>
      <c r="AC112" s="5">
        <f t="shared" ca="1" si="23"/>
        <v>18.397777313160617</v>
      </c>
      <c r="AD112" s="5">
        <f t="shared" ca="1" si="24"/>
        <v>9.621669304960843</v>
      </c>
      <c r="AE112" s="5">
        <f t="shared" ca="1" si="25"/>
        <v>5.5833231594095816</v>
      </c>
      <c r="AF112" s="5">
        <f t="shared" ca="1" si="26"/>
        <v>2.5244048487901956</v>
      </c>
      <c r="AG112" s="5">
        <f t="shared" ca="1" si="27"/>
        <v>0.66837999999999997</v>
      </c>
    </row>
    <row r="113" spans="1:33" x14ac:dyDescent="0.2">
      <c r="A113" s="4" t="s">
        <v>163</v>
      </c>
      <c r="B113" s="5">
        <f t="shared" ca="1" si="30"/>
        <v>10.293139409629845</v>
      </c>
      <c r="C113" s="5">
        <v>9.4496587410653579</v>
      </c>
      <c r="D113" s="5">
        <v>0.46742131673627946</v>
      </c>
      <c r="E113" s="5">
        <v>4.0913518282089858E-3</v>
      </c>
      <c r="F113" s="5">
        <v>0.37196800000000002</v>
      </c>
      <c r="G113" s="5">
        <v>10.293139409629845</v>
      </c>
      <c r="H113" s="5">
        <f t="shared" ca="1" si="30"/>
        <v>9.3740078237869078</v>
      </c>
      <c r="I113" s="5">
        <f t="shared" ca="1" si="30"/>
        <v>4.1419375956454146E-4</v>
      </c>
      <c r="J113" s="5">
        <f t="shared" ca="1" si="30"/>
        <v>4.7909463265469786E-3</v>
      </c>
      <c r="K113" s="5">
        <f t="shared" ca="1" si="30"/>
        <v>0</v>
      </c>
      <c r="L113" s="5">
        <f t="shared" ca="1" si="30"/>
        <v>6.9631747179069864E-2</v>
      </c>
      <c r="M113" s="5">
        <f t="shared" ca="1" si="30"/>
        <v>6.4686083354234189E-4</v>
      </c>
      <c r="N113" s="5">
        <f t="shared" ca="1" si="30"/>
        <v>1.6716917972554575E-4</v>
      </c>
      <c r="O113" s="5">
        <f t="shared" ca="1" si="30"/>
        <v>0</v>
      </c>
      <c r="P113" s="5">
        <f t="shared" ca="1" si="30"/>
        <v>2.3977630446609896E-3</v>
      </c>
      <c r="Q113" s="5">
        <f t="shared" ca="1" si="30"/>
        <v>0.18273147431462239</v>
      </c>
      <c r="R113" s="5">
        <f t="shared" ca="1" si="30"/>
        <v>1.8792250151835443E-2</v>
      </c>
      <c r="S113" s="5">
        <f t="shared" ca="1" si="30"/>
        <v>0.24286213516032326</v>
      </c>
      <c r="T113" s="5">
        <f t="shared" ca="1" si="30"/>
        <v>7.7294038291538412E-3</v>
      </c>
      <c r="U113" s="5">
        <f t="shared" ca="1" si="30"/>
        <v>1.2908290235683531E-2</v>
      </c>
      <c r="V113" s="5">
        <f t="shared" ca="1" si="30"/>
        <v>0</v>
      </c>
      <c r="W113" s="5">
        <f t="shared" ca="1" si="21"/>
        <v>0</v>
      </c>
      <c r="X113" s="5">
        <f t="shared" ca="1" si="21"/>
        <v>4.0913518282089858E-3</v>
      </c>
      <c r="Y113" s="5">
        <f t="shared" ca="1" si="21"/>
        <v>0</v>
      </c>
      <c r="Z113" s="5">
        <f t="shared" ca="1" si="21"/>
        <v>0</v>
      </c>
      <c r="AA113" s="5">
        <f t="shared" ca="1" si="21"/>
        <v>0</v>
      </c>
      <c r="AB113" s="5">
        <f t="shared" ca="1" si="21"/>
        <v>0.37196800000000002</v>
      </c>
      <c r="AC113" s="5">
        <f t="shared" ca="1" si="23"/>
        <v>10.293139409629845</v>
      </c>
      <c r="AD113" s="5">
        <f t="shared" ca="1" si="24"/>
        <v>9.4496587410653579</v>
      </c>
      <c r="AE113" s="5">
        <f t="shared" ca="1" si="25"/>
        <v>0.46742131673627946</v>
      </c>
      <c r="AF113" s="5">
        <f t="shared" ca="1" si="26"/>
        <v>4.0913518282089858E-3</v>
      </c>
      <c r="AG113" s="5">
        <f t="shared" ca="1" si="27"/>
        <v>0.37196800000000002</v>
      </c>
    </row>
    <row r="114" spans="1:33" x14ac:dyDescent="0.2">
      <c r="A114" s="4" t="s">
        <v>164</v>
      </c>
      <c r="B114" s="5">
        <f t="shared" ca="1" si="30"/>
        <v>11.025364176522713</v>
      </c>
      <c r="C114" s="5">
        <v>10.041160159194947</v>
      </c>
      <c r="D114" s="5">
        <v>0.5632171858025864</v>
      </c>
      <c r="E114" s="5">
        <v>1.4146831525175993E-2</v>
      </c>
      <c r="F114" s="5">
        <v>0.40684000000000003</v>
      </c>
      <c r="G114" s="5">
        <v>11.025364176522713</v>
      </c>
      <c r="H114" s="5">
        <f t="shared" ca="1" si="30"/>
        <v>9.945292631965156</v>
      </c>
      <c r="I114" s="5">
        <f t="shared" ca="1" si="30"/>
        <v>3.8024783200085676E-3</v>
      </c>
      <c r="J114" s="5">
        <f t="shared" ca="1" si="30"/>
        <v>1.14082600357807E-2</v>
      </c>
      <c r="K114" s="5">
        <f t="shared" ca="1" si="30"/>
        <v>0</v>
      </c>
      <c r="L114" s="5">
        <f t="shared" ca="1" si="30"/>
        <v>7.8685106608720537E-2</v>
      </c>
      <c r="M114" s="5">
        <f t="shared" ca="1" si="30"/>
        <v>1.6775075115633012E-3</v>
      </c>
      <c r="N114" s="5">
        <f t="shared" ca="1" si="30"/>
        <v>2.9417475371900531E-4</v>
      </c>
      <c r="O114" s="5">
        <f t="shared" ca="1" si="30"/>
        <v>0</v>
      </c>
      <c r="P114" s="5">
        <f t="shared" ca="1" si="30"/>
        <v>2.3705974857673247E-3</v>
      </c>
      <c r="Q114" s="5">
        <f t="shared" ca="1" si="30"/>
        <v>0.19000689081652788</v>
      </c>
      <c r="R114" s="5">
        <f t="shared" ca="1" si="30"/>
        <v>1.4977761304152558E-2</v>
      </c>
      <c r="S114" s="5">
        <f t="shared" ca="1" si="30"/>
        <v>0.25581620229163704</v>
      </c>
      <c r="T114" s="5">
        <f t="shared" ca="1" si="30"/>
        <v>8.2630212882848053E-2</v>
      </c>
      <c r="U114" s="5">
        <f t="shared" ca="1" si="30"/>
        <v>1.7415521021653394E-2</v>
      </c>
      <c r="V114" s="5">
        <f t="shared" ca="1" si="30"/>
        <v>0</v>
      </c>
      <c r="W114" s="5">
        <f t="shared" ca="1" si="21"/>
        <v>0</v>
      </c>
      <c r="X114" s="5">
        <f t="shared" ca="1" si="21"/>
        <v>1.4146831525175993E-2</v>
      </c>
      <c r="Y114" s="5">
        <f t="shared" ca="1" si="21"/>
        <v>0</v>
      </c>
      <c r="Z114" s="5">
        <f t="shared" ca="1" si="21"/>
        <v>0</v>
      </c>
      <c r="AA114" s="5">
        <f t="shared" ca="1" si="21"/>
        <v>0</v>
      </c>
      <c r="AB114" s="5">
        <f t="shared" ca="1" si="21"/>
        <v>0.40684000000000003</v>
      </c>
      <c r="AC114" s="5">
        <f t="shared" ca="1" si="23"/>
        <v>11.025364176522713</v>
      </c>
      <c r="AD114" s="5">
        <f t="shared" ca="1" si="24"/>
        <v>10.041160159194947</v>
      </c>
      <c r="AE114" s="5">
        <f t="shared" ca="1" si="25"/>
        <v>0.5632171858025864</v>
      </c>
      <c r="AF114" s="5">
        <f t="shared" ca="1" si="26"/>
        <v>1.4146831525175993E-2</v>
      </c>
      <c r="AG114" s="5">
        <f t="shared" ca="1" si="27"/>
        <v>0.40684000000000003</v>
      </c>
    </row>
    <row r="115" spans="1:33" x14ac:dyDescent="0.2">
      <c r="A115" s="4" t="s">
        <v>165</v>
      </c>
      <c r="B115" s="5">
        <f t="shared" ca="1" si="30"/>
        <v>10.970601855139428</v>
      </c>
      <c r="C115" s="5">
        <v>10.028939078495458</v>
      </c>
      <c r="D115" s="5">
        <v>0.59533264483730042</v>
      </c>
      <c r="E115" s="5">
        <v>1.5046131806668063E-2</v>
      </c>
      <c r="F115" s="5">
        <v>0.33128400000000002</v>
      </c>
      <c r="G115" s="5">
        <v>10.970601855139428</v>
      </c>
      <c r="H115" s="5">
        <f t="shared" ca="1" si="30"/>
        <v>9.8675329357763903</v>
      </c>
      <c r="I115" s="5">
        <f t="shared" ca="1" si="30"/>
        <v>4.3806847755914289E-3</v>
      </c>
      <c r="J115" s="5">
        <f t="shared" ca="1" si="30"/>
        <v>1.0780275268658324E-2</v>
      </c>
      <c r="K115" s="5">
        <f t="shared" ca="1" si="30"/>
        <v>0</v>
      </c>
      <c r="L115" s="5">
        <f t="shared" ca="1" si="30"/>
        <v>0.14388544495373401</v>
      </c>
      <c r="M115" s="5">
        <f t="shared" ca="1" si="30"/>
        <v>1.7328027249028371E-3</v>
      </c>
      <c r="N115" s="5">
        <f t="shared" ca="1" si="30"/>
        <v>6.2693499618249988E-4</v>
      </c>
      <c r="O115" s="5">
        <f t="shared" ca="1" si="30"/>
        <v>0</v>
      </c>
      <c r="P115" s="5">
        <f t="shared" ca="1" si="30"/>
        <v>1.9067201215713667E-3</v>
      </c>
      <c r="Q115" s="5">
        <f t="shared" ca="1" si="30"/>
        <v>0.18386547663350886</v>
      </c>
      <c r="R115" s="5">
        <f t="shared" ca="1" si="30"/>
        <v>1.4689339255053844E-2</v>
      </c>
      <c r="S115" s="5">
        <f t="shared" ca="1" si="30"/>
        <v>0.26046437168056524</v>
      </c>
      <c r="T115" s="5">
        <f t="shared" ca="1" si="30"/>
        <v>0.11791796374024389</v>
      </c>
      <c r="U115" s="5">
        <f t="shared" ca="1" si="30"/>
        <v>1.6488773406357252E-2</v>
      </c>
      <c r="V115" s="5">
        <f t="shared" ca="1" si="30"/>
        <v>0</v>
      </c>
      <c r="W115" s="5">
        <f t="shared" ca="1" si="21"/>
        <v>0</v>
      </c>
      <c r="X115" s="5">
        <f t="shared" ca="1" si="21"/>
        <v>1.5046131806668063E-2</v>
      </c>
      <c r="Y115" s="5">
        <f t="shared" ca="1" si="21"/>
        <v>0</v>
      </c>
      <c r="Z115" s="5">
        <f t="shared" ca="1" si="21"/>
        <v>0</v>
      </c>
      <c r="AA115" s="5">
        <f t="shared" ca="1" si="21"/>
        <v>0</v>
      </c>
      <c r="AB115" s="5">
        <f t="shared" ca="1" si="21"/>
        <v>0.33128400000000002</v>
      </c>
      <c r="AC115" s="5">
        <f t="shared" ca="1" si="23"/>
        <v>10.970601855139428</v>
      </c>
      <c r="AD115" s="5">
        <f t="shared" ca="1" si="24"/>
        <v>10.028939078495458</v>
      </c>
      <c r="AE115" s="5">
        <f t="shared" ca="1" si="25"/>
        <v>0.59533264483730042</v>
      </c>
      <c r="AF115" s="5">
        <f t="shared" ca="1" si="26"/>
        <v>1.5046131806668063E-2</v>
      </c>
      <c r="AG115" s="5">
        <f t="shared" ca="1" si="27"/>
        <v>0.33128400000000002</v>
      </c>
    </row>
    <row r="116" spans="1:33" x14ac:dyDescent="0.2">
      <c r="A116" s="4" t="s">
        <v>166</v>
      </c>
      <c r="B116" s="5">
        <f t="shared" ca="1" si="30"/>
        <v>12.511780184995523</v>
      </c>
      <c r="C116" s="5">
        <v>11.547711793457355</v>
      </c>
      <c r="D116" s="5">
        <v>0.60467641185767762</v>
      </c>
      <c r="E116" s="5">
        <v>1.6483979680487027E-2</v>
      </c>
      <c r="F116" s="5">
        <v>0.34290799999999999</v>
      </c>
      <c r="G116" s="5">
        <v>12.511780184995523</v>
      </c>
      <c r="H116" s="5">
        <f t="shared" ca="1" si="30"/>
        <v>11.457663775062242</v>
      </c>
      <c r="I116" s="5">
        <f t="shared" ca="1" si="30"/>
        <v>0</v>
      </c>
      <c r="J116" s="5">
        <f t="shared" ca="1" si="30"/>
        <v>1.4371461783502191E-2</v>
      </c>
      <c r="K116" s="5">
        <f t="shared" ca="1" si="30"/>
        <v>0</v>
      </c>
      <c r="L116" s="5">
        <f t="shared" ca="1" si="30"/>
        <v>7.3418275923911688E-2</v>
      </c>
      <c r="M116" s="5">
        <f t="shared" ca="1" si="30"/>
        <v>1.7042040279895408E-3</v>
      </c>
      <c r="N116" s="5">
        <f t="shared" ca="1" si="30"/>
        <v>5.5407665970889984E-4</v>
      </c>
      <c r="O116" s="5">
        <f t="shared" ca="1" si="30"/>
        <v>0</v>
      </c>
      <c r="P116" s="5">
        <f t="shared" ca="1" si="30"/>
        <v>1.8684008959486023E-3</v>
      </c>
      <c r="Q116" s="5">
        <f t="shared" ca="1" si="30"/>
        <v>0.1805638942064737</v>
      </c>
      <c r="R116" s="5">
        <f t="shared" ca="1" si="30"/>
        <v>1.4048137834966669E-2</v>
      </c>
      <c r="S116" s="5">
        <f t="shared" ca="1" si="30"/>
        <v>0.2725846577363642</v>
      </c>
      <c r="T116" s="5">
        <f t="shared" ca="1" si="30"/>
        <v>0.11613290819400252</v>
      </c>
      <c r="U116" s="5">
        <f t="shared" ca="1" si="30"/>
        <v>1.9478412989921944E-2</v>
      </c>
      <c r="V116" s="5">
        <f t="shared" ca="1" si="30"/>
        <v>0</v>
      </c>
      <c r="W116" s="5">
        <f t="shared" ref="W116:AB160" ca="1" si="32">HLOOKUP(W$1,INDIRECT($A116&amp;"!A:ZZ"),4,0)</f>
        <v>0</v>
      </c>
      <c r="X116" s="5">
        <f t="shared" ca="1" si="32"/>
        <v>1.6483979680487027E-2</v>
      </c>
      <c r="Y116" s="5">
        <f t="shared" ca="1" si="32"/>
        <v>0</v>
      </c>
      <c r="Z116" s="5">
        <f t="shared" ca="1" si="32"/>
        <v>0</v>
      </c>
      <c r="AA116" s="5">
        <f t="shared" ca="1" si="32"/>
        <v>0</v>
      </c>
      <c r="AB116" s="5">
        <f t="shared" ca="1" si="32"/>
        <v>0.34290799999999999</v>
      </c>
      <c r="AC116" s="5">
        <f t="shared" ca="1" si="23"/>
        <v>12.511780184995523</v>
      </c>
      <c r="AD116" s="5">
        <f t="shared" ca="1" si="24"/>
        <v>11.547711793457355</v>
      </c>
      <c r="AE116" s="5">
        <f t="shared" ca="1" si="25"/>
        <v>0.60467641185767762</v>
      </c>
      <c r="AF116" s="5">
        <f t="shared" ca="1" si="26"/>
        <v>1.6483979680487027E-2</v>
      </c>
      <c r="AG116" s="5">
        <f t="shared" ca="1" si="27"/>
        <v>0.34290799999999999</v>
      </c>
    </row>
    <row r="117" spans="1:33" x14ac:dyDescent="0.2">
      <c r="A117" s="4" t="s">
        <v>167</v>
      </c>
      <c r="B117" s="5">
        <f t="shared" ca="1" si="30"/>
        <v>14.684107830150323</v>
      </c>
      <c r="C117" s="5">
        <v>13.398005452030647</v>
      </c>
      <c r="D117" s="5">
        <v>0.80139533098528493</v>
      </c>
      <c r="E117" s="5">
        <v>2.5559047134392599E-2</v>
      </c>
      <c r="F117" s="5">
        <v>0.45914800000000006</v>
      </c>
      <c r="G117" s="5">
        <v>14.684107830150323</v>
      </c>
      <c r="H117" s="5">
        <f t="shared" ca="1" si="30"/>
        <v>13.141921823347463</v>
      </c>
      <c r="I117" s="5">
        <f t="shared" ca="1" si="30"/>
        <v>2.5279347813633559E-3</v>
      </c>
      <c r="J117" s="5">
        <f t="shared" ca="1" si="30"/>
        <v>1.8049957360134296E-2</v>
      </c>
      <c r="K117" s="5">
        <f t="shared" ca="1" si="30"/>
        <v>0</v>
      </c>
      <c r="L117" s="5">
        <f t="shared" ca="1" si="30"/>
        <v>0.23481767041434146</v>
      </c>
      <c r="M117" s="5">
        <f t="shared" ca="1" si="30"/>
        <v>0</v>
      </c>
      <c r="N117" s="5">
        <f t="shared" ca="1" si="30"/>
        <v>6.8806612734436388E-4</v>
      </c>
      <c r="O117" s="5">
        <f t="shared" ca="1" si="30"/>
        <v>0</v>
      </c>
      <c r="P117" s="5">
        <f t="shared" ca="1" si="30"/>
        <v>0</v>
      </c>
      <c r="Q117" s="5">
        <f t="shared" ca="1" si="30"/>
        <v>0.29383900199429863</v>
      </c>
      <c r="R117" s="5">
        <f t="shared" ca="1" si="30"/>
        <v>1.5989359172741299E-2</v>
      </c>
      <c r="S117" s="5">
        <f t="shared" ca="1" si="30"/>
        <v>0.39018149939775665</v>
      </c>
      <c r="T117" s="5">
        <f t="shared" ca="1" si="30"/>
        <v>7.8701628345827085E-2</v>
      </c>
      <c r="U117" s="5">
        <f t="shared" ca="1" si="30"/>
        <v>2.2683842074661179E-2</v>
      </c>
      <c r="V117" s="5">
        <f t="shared" ca="1" si="30"/>
        <v>0</v>
      </c>
      <c r="W117" s="5">
        <f t="shared" ca="1" si="32"/>
        <v>0</v>
      </c>
      <c r="X117" s="5">
        <f t="shared" ca="1" si="32"/>
        <v>2.5559047134392599E-2</v>
      </c>
      <c r="Y117" s="5">
        <f t="shared" ca="1" si="32"/>
        <v>0</v>
      </c>
      <c r="Z117" s="5">
        <f t="shared" ca="1" si="32"/>
        <v>0</v>
      </c>
      <c r="AA117" s="5">
        <f t="shared" ca="1" si="32"/>
        <v>0</v>
      </c>
      <c r="AB117" s="5">
        <f t="shared" ca="1" si="32"/>
        <v>0.45914800000000006</v>
      </c>
      <c r="AC117" s="5">
        <f t="shared" ca="1" si="23"/>
        <v>14.684107830150323</v>
      </c>
      <c r="AD117" s="5">
        <f t="shared" ca="1" si="24"/>
        <v>13.398005452030647</v>
      </c>
      <c r="AE117" s="5">
        <f t="shared" ca="1" si="25"/>
        <v>0.80139533098528493</v>
      </c>
      <c r="AF117" s="5">
        <f t="shared" ca="1" si="26"/>
        <v>2.5559047134392599E-2</v>
      </c>
      <c r="AG117" s="5">
        <f t="shared" ca="1" si="27"/>
        <v>0.45914800000000006</v>
      </c>
    </row>
    <row r="118" spans="1:33" x14ac:dyDescent="0.2">
      <c r="A118" s="4" t="s">
        <v>168</v>
      </c>
      <c r="B118" s="5">
        <f t="shared" ca="1" si="30"/>
        <v>15.516104100439081</v>
      </c>
      <c r="C118" s="5">
        <v>14.048570687074346</v>
      </c>
      <c r="D118" s="5">
        <v>0.96430692557160003</v>
      </c>
      <c r="E118" s="5">
        <v>2.6642487793134481E-2</v>
      </c>
      <c r="F118" s="5">
        <v>0.47658400000000001</v>
      </c>
      <c r="G118" s="5">
        <v>15.516104100439081</v>
      </c>
      <c r="H118" s="5">
        <f t="shared" ca="1" si="30"/>
        <v>13.84766533558105</v>
      </c>
      <c r="I118" s="5">
        <f t="shared" ca="1" si="30"/>
        <v>2.5838141487388986E-3</v>
      </c>
      <c r="J118" s="5">
        <f t="shared" ca="1" si="30"/>
        <v>2.6830470273643235E-2</v>
      </c>
      <c r="K118" s="5">
        <f t="shared" ca="1" si="30"/>
        <v>4.1409458138730941E-5</v>
      </c>
      <c r="L118" s="5">
        <f t="shared" ca="1" si="30"/>
        <v>0.16826490583247034</v>
      </c>
      <c r="M118" s="5">
        <f t="shared" ca="1" si="30"/>
        <v>1.94488830880522E-3</v>
      </c>
      <c r="N118" s="5">
        <f t="shared" ca="1" si="30"/>
        <v>1.2398634714988243E-3</v>
      </c>
      <c r="O118" s="5">
        <f t="shared" ca="1" si="30"/>
        <v>0</v>
      </c>
      <c r="P118" s="5">
        <f t="shared" ca="1" si="30"/>
        <v>0</v>
      </c>
      <c r="Q118" s="5">
        <f t="shared" ca="1" si="30"/>
        <v>0.33738382810085238</v>
      </c>
      <c r="R118" s="5">
        <f t="shared" ca="1" si="30"/>
        <v>1.9294539270950532E-2</v>
      </c>
      <c r="S118" s="5">
        <f t="shared" ca="1" si="30"/>
        <v>0.46652472908299814</v>
      </c>
      <c r="T118" s="5">
        <f t="shared" ca="1" si="30"/>
        <v>0.12208417035030943</v>
      </c>
      <c r="U118" s="5">
        <f t="shared" ca="1" si="30"/>
        <v>1.9019658766489568E-2</v>
      </c>
      <c r="V118" s="5">
        <f t="shared" ca="1" si="30"/>
        <v>0</v>
      </c>
      <c r="W118" s="5">
        <f t="shared" ca="1" si="32"/>
        <v>0</v>
      </c>
      <c r="X118" s="5">
        <f t="shared" ca="1" si="32"/>
        <v>2.6642487793134481E-2</v>
      </c>
      <c r="Y118" s="5">
        <f t="shared" ca="1" si="32"/>
        <v>0</v>
      </c>
      <c r="Z118" s="5">
        <f t="shared" ca="1" si="32"/>
        <v>0</v>
      </c>
      <c r="AA118" s="5">
        <f t="shared" ca="1" si="32"/>
        <v>0</v>
      </c>
      <c r="AB118" s="5">
        <f t="shared" ca="1" si="32"/>
        <v>0.47658400000000001</v>
      </c>
      <c r="AC118" s="5">
        <f t="shared" ca="1" si="23"/>
        <v>15.516104100439081</v>
      </c>
      <c r="AD118" s="5">
        <f t="shared" ca="1" si="24"/>
        <v>14.048570687074346</v>
      </c>
      <c r="AE118" s="5">
        <f t="shared" ca="1" si="25"/>
        <v>0.96430692557160003</v>
      </c>
      <c r="AF118" s="5">
        <f t="shared" ca="1" si="26"/>
        <v>2.6642487793134481E-2</v>
      </c>
      <c r="AG118" s="5">
        <f t="shared" ca="1" si="27"/>
        <v>0.47658400000000001</v>
      </c>
    </row>
    <row r="119" spans="1:33" x14ac:dyDescent="0.2">
      <c r="A119" s="4" t="s">
        <v>169</v>
      </c>
      <c r="B119" s="5">
        <f t="shared" ca="1" si="30"/>
        <v>20.871393818819008</v>
      </c>
      <c r="C119" s="5">
        <v>19.12441174631569</v>
      </c>
      <c r="D119" s="5">
        <v>1.0099139932572379</v>
      </c>
      <c r="E119" s="5">
        <v>2.5098079246076925E-2</v>
      </c>
      <c r="F119" s="5">
        <v>0.7119700000000001</v>
      </c>
      <c r="G119" s="5">
        <v>20.871393818819008</v>
      </c>
      <c r="H119" s="5">
        <f t="shared" ca="1" si="30"/>
        <v>18.737966367527129</v>
      </c>
      <c r="I119" s="5">
        <f t="shared" ca="1" si="30"/>
        <v>1.9219379803830246E-3</v>
      </c>
      <c r="J119" s="5">
        <f t="shared" ca="1" si="30"/>
        <v>2.5539334485012159E-2</v>
      </c>
      <c r="K119" s="5">
        <f t="shared" ca="1" si="30"/>
        <v>0</v>
      </c>
      <c r="L119" s="5">
        <f t="shared" ca="1" si="30"/>
        <v>0.14408860343150279</v>
      </c>
      <c r="M119" s="5">
        <f t="shared" ca="1" si="30"/>
        <v>3.5102503187674143E-3</v>
      </c>
      <c r="N119" s="5">
        <f t="shared" ca="1" si="30"/>
        <v>0.21138525257289528</v>
      </c>
      <c r="O119" s="5">
        <f t="shared" ca="1" si="30"/>
        <v>0</v>
      </c>
      <c r="P119" s="5">
        <f t="shared" ca="1" si="30"/>
        <v>0</v>
      </c>
      <c r="Q119" s="5">
        <f t="shared" ca="1" si="30"/>
        <v>0.35493875544359393</v>
      </c>
      <c r="R119" s="5">
        <f t="shared" ca="1" si="30"/>
        <v>2.2653805754714106E-2</v>
      </c>
      <c r="S119" s="5">
        <f t="shared" ca="1" si="30"/>
        <v>0.50380943004818668</v>
      </c>
      <c r="T119" s="5">
        <f t="shared" ca="1" si="30"/>
        <v>0.10762272751990166</v>
      </c>
      <c r="U119" s="5">
        <f t="shared" ca="1" si="30"/>
        <v>2.0889274490841415E-2</v>
      </c>
      <c r="V119" s="5">
        <f t="shared" ca="1" si="30"/>
        <v>0</v>
      </c>
      <c r="W119" s="5">
        <f t="shared" ca="1" si="32"/>
        <v>0</v>
      </c>
      <c r="X119" s="5">
        <f t="shared" ca="1" si="32"/>
        <v>2.5098079246076925E-2</v>
      </c>
      <c r="Y119" s="5">
        <f t="shared" ca="1" si="32"/>
        <v>0</v>
      </c>
      <c r="Z119" s="5">
        <f t="shared" ca="1" si="32"/>
        <v>0</v>
      </c>
      <c r="AA119" s="5">
        <f t="shared" ca="1" si="32"/>
        <v>0</v>
      </c>
      <c r="AB119" s="5">
        <f t="shared" ca="1" si="32"/>
        <v>0.7119700000000001</v>
      </c>
      <c r="AC119" s="5">
        <f t="shared" ca="1" si="23"/>
        <v>20.871393818819008</v>
      </c>
      <c r="AD119" s="5">
        <f t="shared" ca="1" si="24"/>
        <v>19.12441174631569</v>
      </c>
      <c r="AE119" s="5">
        <f t="shared" ca="1" si="25"/>
        <v>1.0099139932572379</v>
      </c>
      <c r="AF119" s="5">
        <f t="shared" ca="1" si="26"/>
        <v>2.5098079246076925E-2</v>
      </c>
      <c r="AG119" s="5">
        <f t="shared" ca="1" si="27"/>
        <v>0.7119700000000001</v>
      </c>
    </row>
    <row r="120" spans="1:33" x14ac:dyDescent="0.2">
      <c r="A120" s="4" t="s">
        <v>170</v>
      </c>
      <c r="B120" s="5">
        <f t="shared" ca="1" si="30"/>
        <v>25.783183642215224</v>
      </c>
      <c r="C120" s="5">
        <v>24.619830924202724</v>
      </c>
      <c r="D120" s="5">
        <v>1.1353698650355566</v>
      </c>
      <c r="E120" s="5">
        <v>2.4205052976942532E-2</v>
      </c>
      <c r="F120" s="5">
        <v>3.7778E-3</v>
      </c>
      <c r="G120" s="5">
        <v>25.783183642215224</v>
      </c>
      <c r="H120" s="5">
        <f t="shared" ca="1" si="30"/>
        <v>23.501924152033446</v>
      </c>
      <c r="I120" s="5">
        <f t="shared" ca="1" si="30"/>
        <v>1.653545351644109E-3</v>
      </c>
      <c r="J120" s="5">
        <f t="shared" ca="1" si="30"/>
        <v>2.4651431890782453E-2</v>
      </c>
      <c r="K120" s="5">
        <f t="shared" ca="1" si="30"/>
        <v>2.0846447544332086E-5</v>
      </c>
      <c r="L120" s="5">
        <f t="shared" ca="1" si="30"/>
        <v>0.20886736533374153</v>
      </c>
      <c r="M120" s="5">
        <f t="shared" ca="1" si="30"/>
        <v>4.5662929615221184E-3</v>
      </c>
      <c r="N120" s="5">
        <f t="shared" ca="1" si="30"/>
        <v>0.87814729018404669</v>
      </c>
      <c r="O120" s="5">
        <f t="shared" ca="1" si="30"/>
        <v>0</v>
      </c>
      <c r="P120" s="5">
        <f t="shared" ca="1" si="30"/>
        <v>0</v>
      </c>
      <c r="Q120" s="5">
        <f t="shared" ca="1" si="30"/>
        <v>0.31402181943521079</v>
      </c>
      <c r="R120" s="5">
        <f t="shared" ca="1" si="30"/>
        <v>2.4214588085141056E-2</v>
      </c>
      <c r="S120" s="5">
        <f t="shared" ca="1" si="30"/>
        <v>0.67921521592253986</v>
      </c>
      <c r="T120" s="5">
        <f t="shared" ca="1" si="30"/>
        <v>9.7606494832464391E-2</v>
      </c>
      <c r="U120" s="5">
        <f t="shared" ca="1" si="30"/>
        <v>2.0311746760200443E-2</v>
      </c>
      <c r="V120" s="5">
        <f t="shared" ca="1" si="30"/>
        <v>0</v>
      </c>
      <c r="W120" s="5">
        <f t="shared" ca="1" si="32"/>
        <v>0</v>
      </c>
      <c r="X120" s="5">
        <f t="shared" ca="1" si="32"/>
        <v>2.4205052976942532E-2</v>
      </c>
      <c r="Y120" s="5">
        <f t="shared" ca="1" si="32"/>
        <v>0</v>
      </c>
      <c r="Z120" s="5">
        <f t="shared" ca="1" si="32"/>
        <v>0</v>
      </c>
      <c r="AA120" s="5">
        <f t="shared" ca="1" si="32"/>
        <v>0</v>
      </c>
      <c r="AB120" s="5">
        <f t="shared" ca="1" si="32"/>
        <v>3.7778E-3</v>
      </c>
      <c r="AC120" s="5">
        <f t="shared" ca="1" si="23"/>
        <v>25.783183642215224</v>
      </c>
      <c r="AD120" s="5">
        <f t="shared" ca="1" si="24"/>
        <v>24.619830924202724</v>
      </c>
      <c r="AE120" s="5">
        <f t="shared" ca="1" si="25"/>
        <v>1.1353698650355566</v>
      </c>
      <c r="AF120" s="5">
        <f t="shared" ca="1" si="26"/>
        <v>2.4205052976942532E-2</v>
      </c>
      <c r="AG120" s="5">
        <f t="shared" ca="1" si="27"/>
        <v>3.7778E-3</v>
      </c>
    </row>
    <row r="121" spans="1:33" x14ac:dyDescent="0.2">
      <c r="A121" s="4" t="s">
        <v>171</v>
      </c>
      <c r="B121" s="5">
        <f t="shared" ca="1" si="30"/>
        <v>26.208175660281253</v>
      </c>
      <c r="C121" s="5">
        <v>25.230611776733316</v>
      </c>
      <c r="D121" s="5">
        <v>0.96093172514951442</v>
      </c>
      <c r="E121" s="5">
        <v>1.2273158398424838E-2</v>
      </c>
      <c r="F121" s="5">
        <v>4.359E-3</v>
      </c>
      <c r="G121" s="5">
        <v>26.208175660281253</v>
      </c>
      <c r="H121" s="5">
        <f t="shared" ca="1" si="30"/>
        <v>24.068896069860006</v>
      </c>
      <c r="I121" s="5">
        <f t="shared" ca="1" si="30"/>
        <v>4.5793840099898203E-3</v>
      </c>
      <c r="J121" s="5">
        <f t="shared" ca="1" si="30"/>
        <v>2.8211912094413098E-2</v>
      </c>
      <c r="K121" s="5">
        <f t="shared" ca="1" si="30"/>
        <v>1.0595759105923416E-4</v>
      </c>
      <c r="L121" s="5">
        <f t="shared" ca="1" si="30"/>
        <v>0.39248498839432838</v>
      </c>
      <c r="M121" s="5">
        <f t="shared" ca="1" si="30"/>
        <v>1.0063610410928325E-2</v>
      </c>
      <c r="N121" s="5">
        <f t="shared" ca="1" si="30"/>
        <v>0.72626985437258784</v>
      </c>
      <c r="O121" s="5">
        <f t="shared" ca="1" si="30"/>
        <v>0</v>
      </c>
      <c r="P121" s="5">
        <f t="shared" ca="1" si="30"/>
        <v>0</v>
      </c>
      <c r="Q121" s="5">
        <f t="shared" ca="1" si="30"/>
        <v>0.22396046368299793</v>
      </c>
      <c r="R121" s="5">
        <f t="shared" ca="1" si="30"/>
        <v>1.7855942468190247E-2</v>
      </c>
      <c r="S121" s="5">
        <f t="shared" ca="1" si="30"/>
        <v>0.6011410589024434</v>
      </c>
      <c r="T121" s="5">
        <f t="shared" ca="1" si="30"/>
        <v>9.6992637673557272E-2</v>
      </c>
      <c r="U121" s="5">
        <f t="shared" ca="1" si="30"/>
        <v>2.0981622422325572E-2</v>
      </c>
      <c r="V121" s="5">
        <f t="shared" ca="1" si="30"/>
        <v>0</v>
      </c>
      <c r="W121" s="5">
        <f t="shared" ca="1" si="32"/>
        <v>0</v>
      </c>
      <c r="X121" s="5">
        <f t="shared" ca="1" si="32"/>
        <v>1.2273158398424838E-2</v>
      </c>
      <c r="Y121" s="5">
        <f t="shared" ca="1" si="32"/>
        <v>0</v>
      </c>
      <c r="Z121" s="5">
        <f t="shared" ca="1" si="32"/>
        <v>0</v>
      </c>
      <c r="AA121" s="5">
        <f t="shared" ca="1" si="32"/>
        <v>0</v>
      </c>
      <c r="AB121" s="5">
        <f t="shared" ca="1" si="32"/>
        <v>4.359E-3</v>
      </c>
      <c r="AC121" s="5">
        <f t="shared" ca="1" si="23"/>
        <v>26.208175660281253</v>
      </c>
      <c r="AD121" s="5">
        <f t="shared" ca="1" si="24"/>
        <v>25.230611776733316</v>
      </c>
      <c r="AE121" s="5">
        <f t="shared" ca="1" si="25"/>
        <v>0.96093172514951442</v>
      </c>
      <c r="AF121" s="5">
        <f t="shared" ca="1" si="26"/>
        <v>1.2273158398424838E-2</v>
      </c>
      <c r="AG121" s="5">
        <f t="shared" ca="1" si="27"/>
        <v>4.359E-3</v>
      </c>
    </row>
    <row r="122" spans="1:33" x14ac:dyDescent="0.2">
      <c r="A122" s="4" t="s">
        <v>172</v>
      </c>
      <c r="B122" s="5">
        <f t="shared" ca="1" si="30"/>
        <v>24.879199132097792</v>
      </c>
      <c r="C122" s="5">
        <v>21.710411782320275</v>
      </c>
      <c r="D122" s="5">
        <v>1.5729233693033757</v>
      </c>
      <c r="E122" s="5">
        <v>2.081198047413773E-2</v>
      </c>
      <c r="F122" s="5">
        <v>1.5750520000000001</v>
      </c>
      <c r="G122" s="5">
        <v>24.879199132097792</v>
      </c>
      <c r="H122" s="5">
        <f t="shared" ca="1" si="30"/>
        <v>19.890917427116172</v>
      </c>
      <c r="I122" s="5">
        <f t="shared" ca="1" si="30"/>
        <v>1.1920771917554387E-3</v>
      </c>
      <c r="J122" s="5">
        <f t="shared" ca="1" si="30"/>
        <v>2.9500467752849088E-2</v>
      </c>
      <c r="K122" s="5">
        <f t="shared" ca="1" si="30"/>
        <v>3.9993578656277312E-6</v>
      </c>
      <c r="L122" s="5">
        <f t="shared" ca="1" si="30"/>
        <v>0.41591976279374654</v>
      </c>
      <c r="M122" s="5">
        <f t="shared" ca="1" si="30"/>
        <v>1.043287752369932E-2</v>
      </c>
      <c r="N122" s="5">
        <f t="shared" ca="1" si="30"/>
        <v>1.3624451705841882</v>
      </c>
      <c r="O122" s="5">
        <f t="shared" ca="1" si="30"/>
        <v>0</v>
      </c>
      <c r="P122" s="5">
        <f t="shared" ca="1" si="30"/>
        <v>0</v>
      </c>
      <c r="Q122" s="5">
        <f t="shared" ca="1" si="30"/>
        <v>0.39538350210980094</v>
      </c>
      <c r="R122" s="5">
        <f t="shared" ca="1" si="30"/>
        <v>5.1152667662948244E-2</v>
      </c>
      <c r="S122" s="5">
        <f t="shared" ca="1" si="30"/>
        <v>0.99606266045601577</v>
      </c>
      <c r="T122" s="5">
        <f t="shared" ca="1" si="30"/>
        <v>0.10610180284409035</v>
      </c>
      <c r="U122" s="5">
        <f t="shared" ca="1" si="30"/>
        <v>2.4222736230520514E-2</v>
      </c>
      <c r="V122" s="5">
        <f t="shared" ca="1" si="30"/>
        <v>0</v>
      </c>
      <c r="W122" s="5">
        <f t="shared" ca="1" si="32"/>
        <v>0</v>
      </c>
      <c r="X122" s="5">
        <f t="shared" ca="1" si="32"/>
        <v>2.081198047413773E-2</v>
      </c>
      <c r="Y122" s="5">
        <f t="shared" ca="1" si="32"/>
        <v>0</v>
      </c>
      <c r="Z122" s="5">
        <f t="shared" ca="1" si="32"/>
        <v>0</v>
      </c>
      <c r="AA122" s="5">
        <f t="shared" ca="1" si="32"/>
        <v>0</v>
      </c>
      <c r="AB122" s="5">
        <f t="shared" ca="1" si="32"/>
        <v>1.5750520000000001</v>
      </c>
      <c r="AC122" s="5">
        <f t="shared" ca="1" si="23"/>
        <v>24.879199132097792</v>
      </c>
      <c r="AD122" s="5">
        <f t="shared" ca="1" si="24"/>
        <v>21.710411782320275</v>
      </c>
      <c r="AE122" s="5">
        <f t="shared" ca="1" si="25"/>
        <v>1.5729233693033757</v>
      </c>
      <c r="AF122" s="5">
        <f t="shared" ca="1" si="26"/>
        <v>2.081198047413773E-2</v>
      </c>
      <c r="AG122" s="5">
        <f t="shared" ca="1" si="27"/>
        <v>1.5750520000000001</v>
      </c>
    </row>
    <row r="123" spans="1:33" x14ac:dyDescent="0.2">
      <c r="A123" s="4" t="s">
        <v>173</v>
      </c>
      <c r="B123" s="5">
        <f t="shared" ca="1" si="30"/>
        <v>23.962754042829875</v>
      </c>
      <c r="C123" s="5">
        <v>22.097912908074679</v>
      </c>
      <c r="D123" s="5">
        <v>1.8287590482301528</v>
      </c>
      <c r="E123" s="5">
        <v>3.2754135325055306E-2</v>
      </c>
      <c r="F123" s="5">
        <v>3.3279512000000005E-3</v>
      </c>
      <c r="G123" s="5">
        <v>23.962754042829875</v>
      </c>
      <c r="H123" s="5">
        <f t="shared" ca="1" si="30"/>
        <v>20.553093471855966</v>
      </c>
      <c r="I123" s="5">
        <f t="shared" ca="1" si="30"/>
        <v>3.3857983399792815E-3</v>
      </c>
      <c r="J123" s="5">
        <f t="shared" ca="1" si="30"/>
        <v>8.7143581420097791E-3</v>
      </c>
      <c r="K123" s="5">
        <f t="shared" ca="1" si="30"/>
        <v>0.12716801953208379</v>
      </c>
      <c r="L123" s="5">
        <f t="shared" ca="1" si="30"/>
        <v>0.28179372349197918</v>
      </c>
      <c r="M123" s="5">
        <f t="shared" ca="1" si="30"/>
        <v>2.8722615687663412E-2</v>
      </c>
      <c r="N123" s="5">
        <f t="shared" ca="1" si="30"/>
        <v>1.0950349210249937</v>
      </c>
      <c r="O123" s="5">
        <f t="shared" ca="1" si="30"/>
        <v>0</v>
      </c>
      <c r="P123" s="5">
        <f t="shared" ca="1" si="30"/>
        <v>0</v>
      </c>
      <c r="Q123" s="5">
        <f t="shared" ca="1" si="30"/>
        <v>0.5462548523634928</v>
      </c>
      <c r="R123" s="5">
        <f t="shared" ca="1" si="30"/>
        <v>6.3296940937704035E-2</v>
      </c>
      <c r="S123" s="5">
        <f t="shared" ca="1" si="30"/>
        <v>1.1690332772282503</v>
      </c>
      <c r="T123" s="5">
        <f t="shared" ca="1" si="30"/>
        <v>1.0092833839955679E-2</v>
      </c>
      <c r="U123" s="5">
        <f t="shared" ca="1" si="30"/>
        <v>4.0081143860749832E-2</v>
      </c>
      <c r="V123" s="5">
        <f t="shared" ca="1" si="30"/>
        <v>0</v>
      </c>
      <c r="W123" s="5">
        <f t="shared" ca="1" si="32"/>
        <v>0</v>
      </c>
      <c r="X123" s="5">
        <f t="shared" ca="1" si="32"/>
        <v>3.2754135325055306E-2</v>
      </c>
      <c r="Y123" s="5">
        <f t="shared" ca="1" si="32"/>
        <v>0</v>
      </c>
      <c r="Z123" s="5">
        <f t="shared" ca="1" si="32"/>
        <v>0</v>
      </c>
      <c r="AA123" s="5">
        <f t="shared" ca="1" si="32"/>
        <v>0</v>
      </c>
      <c r="AB123" s="5">
        <f t="shared" ca="1" si="32"/>
        <v>3.3279512000000005E-3</v>
      </c>
      <c r="AC123" s="5">
        <f t="shared" ca="1" si="23"/>
        <v>23.962754042829875</v>
      </c>
      <c r="AD123" s="5">
        <f t="shared" ca="1" si="24"/>
        <v>22.097912908074679</v>
      </c>
      <c r="AE123" s="5">
        <f t="shared" ca="1" si="25"/>
        <v>1.8287590482301528</v>
      </c>
      <c r="AF123" s="5">
        <f t="shared" ca="1" si="26"/>
        <v>3.2754135325055306E-2</v>
      </c>
      <c r="AG123" s="5">
        <f t="shared" ca="1" si="27"/>
        <v>3.3279512000000005E-3</v>
      </c>
    </row>
    <row r="124" spans="1:33" x14ac:dyDescent="0.2">
      <c r="A124" s="4" t="s">
        <v>174</v>
      </c>
      <c r="B124" s="5">
        <f t="shared" ca="1" si="30"/>
        <v>27.191393191290999</v>
      </c>
      <c r="C124" s="5">
        <v>23.408845728208771</v>
      </c>
      <c r="D124" s="5">
        <v>2.1042468933854868</v>
      </c>
      <c r="E124" s="5">
        <v>7.1282569696742099E-2</v>
      </c>
      <c r="F124" s="5">
        <v>1.6070180000000003</v>
      </c>
      <c r="G124" s="5">
        <v>27.191393191290999</v>
      </c>
      <c r="H124" s="5">
        <f t="shared" ca="1" si="30"/>
        <v>21.662101802793924</v>
      </c>
      <c r="I124" s="5">
        <f t="shared" ca="1" si="30"/>
        <v>3.7592033424554616E-3</v>
      </c>
      <c r="J124" s="5">
        <f t="shared" ca="1" si="30"/>
        <v>6.3659489977262651E-3</v>
      </c>
      <c r="K124" s="5">
        <f t="shared" ca="1" si="30"/>
        <v>0.1856556701276581</v>
      </c>
      <c r="L124" s="5">
        <f t="shared" ca="1" si="30"/>
        <v>0.25321581286419786</v>
      </c>
      <c r="M124" s="5">
        <f t="shared" ca="1" si="30"/>
        <v>0</v>
      </c>
      <c r="N124" s="5">
        <f t="shared" ca="1" si="30"/>
        <v>1.2977472900828091</v>
      </c>
      <c r="O124" s="5">
        <f t="shared" ca="1" si="30"/>
        <v>0</v>
      </c>
      <c r="P124" s="5">
        <f t="shared" ca="1" si="30"/>
        <v>0</v>
      </c>
      <c r="Q124" s="5">
        <f t="shared" ca="1" si="30"/>
        <v>0.60119114764384352</v>
      </c>
      <c r="R124" s="5">
        <f t="shared" ca="1" si="30"/>
        <v>8.7252381118237229E-2</v>
      </c>
      <c r="S124" s="5">
        <f t="shared" ca="1" si="30"/>
        <v>1.3551000177832584</v>
      </c>
      <c r="T124" s="5">
        <f t="shared" ca="1" si="30"/>
        <v>1.3298827676006594E-3</v>
      </c>
      <c r="U124" s="5">
        <f t="shared" ca="1" si="30"/>
        <v>5.9373464072547011E-2</v>
      </c>
      <c r="V124" s="5">
        <f t="shared" ca="1" si="30"/>
        <v>0</v>
      </c>
      <c r="W124" s="5">
        <f t="shared" ca="1" si="32"/>
        <v>0</v>
      </c>
      <c r="X124" s="5">
        <f t="shared" ca="1" si="32"/>
        <v>7.1282569696742099E-2</v>
      </c>
      <c r="Y124" s="5">
        <f t="shared" ca="1" si="32"/>
        <v>0</v>
      </c>
      <c r="Z124" s="5">
        <f t="shared" ca="1" si="32"/>
        <v>0</v>
      </c>
      <c r="AA124" s="5">
        <f t="shared" ca="1" si="32"/>
        <v>0</v>
      </c>
      <c r="AB124" s="5">
        <f t="shared" ca="1" si="32"/>
        <v>1.6070180000000003</v>
      </c>
      <c r="AC124" s="5">
        <f t="shared" ca="1" si="23"/>
        <v>27.191393191290999</v>
      </c>
      <c r="AD124" s="5">
        <f t="shared" ca="1" si="24"/>
        <v>23.408845728208771</v>
      </c>
      <c r="AE124" s="5">
        <f t="shared" ca="1" si="25"/>
        <v>2.1042468933854868</v>
      </c>
      <c r="AF124" s="5">
        <f t="shared" ca="1" si="26"/>
        <v>7.1282569696742099E-2</v>
      </c>
      <c r="AG124" s="5">
        <f t="shared" ca="1" si="27"/>
        <v>1.6070180000000003</v>
      </c>
    </row>
    <row r="125" spans="1:33" x14ac:dyDescent="0.2">
      <c r="A125" s="4" t="s">
        <v>175</v>
      </c>
      <c r="B125" s="5">
        <f t="shared" ca="1" si="30"/>
        <v>25.783370266482009</v>
      </c>
      <c r="C125" s="5">
        <v>20.776275111611149</v>
      </c>
      <c r="D125" s="5">
        <v>2.1726173427827264</v>
      </c>
      <c r="E125" s="5">
        <v>0.89908181208813631</v>
      </c>
      <c r="F125" s="5">
        <v>1.9353960000000001</v>
      </c>
      <c r="G125" s="5">
        <v>25.783370266482009</v>
      </c>
      <c r="H125" s="5">
        <f t="shared" ca="1" si="30"/>
        <v>19.416111599771448</v>
      </c>
      <c r="I125" s="5">
        <f t="shared" ca="1" si="30"/>
        <v>7.6836504070535491E-3</v>
      </c>
      <c r="J125" s="5">
        <f t="shared" ca="1" si="30"/>
        <v>1.5527686495340289E-3</v>
      </c>
      <c r="K125" s="5">
        <f t="shared" ca="1" si="30"/>
        <v>0.14033597225964087</v>
      </c>
      <c r="L125" s="5">
        <f t="shared" ca="1" si="30"/>
        <v>0.24154555380833231</v>
      </c>
      <c r="M125" s="5">
        <f t="shared" ca="1" si="30"/>
        <v>0</v>
      </c>
      <c r="N125" s="5">
        <f t="shared" ca="1" si="30"/>
        <v>0.96904556671513986</v>
      </c>
      <c r="O125" s="5">
        <f t="shared" ca="1" si="30"/>
        <v>0</v>
      </c>
      <c r="P125" s="5">
        <f t="shared" ca="1" si="30"/>
        <v>0</v>
      </c>
      <c r="Q125" s="5">
        <f t="shared" ca="1" si="30"/>
        <v>0.63888062526485723</v>
      </c>
      <c r="R125" s="5">
        <f t="shared" ca="1" si="30"/>
        <v>8.6538790384173392E-2</v>
      </c>
      <c r="S125" s="5">
        <f t="shared" ca="1" si="30"/>
        <v>1.3648228350336267</v>
      </c>
      <c r="T125" s="5">
        <f t="shared" ca="1" si="30"/>
        <v>1.4074682431445232E-3</v>
      </c>
      <c r="U125" s="5">
        <f t="shared" ca="1" si="30"/>
        <v>8.075675891549379E-2</v>
      </c>
      <c r="V125" s="5">
        <f t="shared" ca="1" si="30"/>
        <v>2.1086494143090603E-4</v>
      </c>
      <c r="W125" s="5">
        <f t="shared" ca="1" si="32"/>
        <v>0</v>
      </c>
      <c r="X125" s="5">
        <f t="shared" ca="1" si="32"/>
        <v>0.89908181208813631</v>
      </c>
      <c r="Y125" s="5">
        <f t="shared" ca="1" si="32"/>
        <v>0</v>
      </c>
      <c r="Z125" s="5">
        <f t="shared" ca="1" si="32"/>
        <v>0</v>
      </c>
      <c r="AA125" s="5">
        <f t="shared" ca="1" si="32"/>
        <v>0</v>
      </c>
      <c r="AB125" s="5">
        <f t="shared" ca="1" si="32"/>
        <v>1.9353960000000001</v>
      </c>
      <c r="AC125" s="5">
        <f t="shared" ca="1" si="23"/>
        <v>25.783370266482009</v>
      </c>
      <c r="AD125" s="5">
        <f t="shared" ca="1" si="24"/>
        <v>20.776275111611149</v>
      </c>
      <c r="AE125" s="5">
        <f t="shared" ca="1" si="25"/>
        <v>2.1726173427827264</v>
      </c>
      <c r="AF125" s="5">
        <f t="shared" ca="1" si="26"/>
        <v>0.89908181208813631</v>
      </c>
      <c r="AG125" s="5">
        <f t="shared" ca="1" si="27"/>
        <v>1.9353960000000001</v>
      </c>
    </row>
    <row r="126" spans="1:33" x14ac:dyDescent="0.2">
      <c r="A126" s="4" t="s">
        <v>176</v>
      </c>
      <c r="B126" s="5">
        <f t="shared" ca="1" si="30"/>
        <v>28.737958585370762</v>
      </c>
      <c r="C126" s="5">
        <v>23.356147146936632</v>
      </c>
      <c r="D126" s="5">
        <v>2.3767833038218362</v>
      </c>
      <c r="E126" s="5">
        <v>1.1655301346122866</v>
      </c>
      <c r="F126" s="5">
        <v>1.8394980000000001</v>
      </c>
      <c r="G126" s="5">
        <v>28.737958585370762</v>
      </c>
      <c r="H126" s="5">
        <f t="shared" ca="1" si="30"/>
        <v>18.206958136951361</v>
      </c>
      <c r="I126" s="5">
        <f t="shared" ca="1" si="30"/>
        <v>4.3192155923081569E-3</v>
      </c>
      <c r="J126" s="5">
        <f t="shared" ca="1" si="30"/>
        <v>5.1422460789476208E-6</v>
      </c>
      <c r="K126" s="5">
        <f t="shared" ca="1" si="30"/>
        <v>6.0832229930383293E-2</v>
      </c>
      <c r="L126" s="5">
        <f t="shared" ca="1" si="30"/>
        <v>0.15333206989958509</v>
      </c>
      <c r="M126" s="5">
        <f t="shared" ca="1" si="30"/>
        <v>3.185537136927207</v>
      </c>
      <c r="N126" s="5">
        <f t="shared" ca="1" si="30"/>
        <v>1.6464859288177236</v>
      </c>
      <c r="O126" s="5">
        <f t="shared" ca="1" si="30"/>
        <v>9.8677286571989389E-2</v>
      </c>
      <c r="P126" s="5">
        <f t="shared" ref="B126:V154" ca="1" si="33">HLOOKUP(P$1,INDIRECT($A126&amp;"!A:ZZ"),4,0)</f>
        <v>0</v>
      </c>
      <c r="Q126" s="5">
        <f t="shared" ca="1" si="33"/>
        <v>0.80418501205612059</v>
      </c>
      <c r="R126" s="5">
        <f t="shared" ca="1" si="33"/>
        <v>9.5543200654016558E-2</v>
      </c>
      <c r="S126" s="5">
        <f t="shared" ca="1" si="33"/>
        <v>1.3696233664444932</v>
      </c>
      <c r="T126" s="5">
        <f t="shared" ca="1" si="33"/>
        <v>1.9413103331301643E-2</v>
      </c>
      <c r="U126" s="5">
        <f t="shared" ca="1" si="33"/>
        <v>8.7796658782661588E-2</v>
      </c>
      <c r="V126" s="5">
        <f t="shared" ca="1" si="33"/>
        <v>2.2196255324240732E-4</v>
      </c>
      <c r="W126" s="5">
        <f t="shared" ca="1" si="32"/>
        <v>0</v>
      </c>
      <c r="X126" s="5">
        <f t="shared" ca="1" si="32"/>
        <v>1.1655301346122866</v>
      </c>
      <c r="Y126" s="5">
        <f t="shared" ca="1" si="32"/>
        <v>0</v>
      </c>
      <c r="Z126" s="5">
        <f t="shared" ca="1" si="32"/>
        <v>0</v>
      </c>
      <c r="AA126" s="5">
        <f t="shared" ca="1" si="32"/>
        <v>0</v>
      </c>
      <c r="AB126" s="5">
        <f t="shared" ca="1" si="32"/>
        <v>1.8394980000000001</v>
      </c>
      <c r="AC126" s="5">
        <f t="shared" ca="1" si="23"/>
        <v>28.737958585370762</v>
      </c>
      <c r="AD126" s="5">
        <f t="shared" ca="1" si="24"/>
        <v>23.356147146936632</v>
      </c>
      <c r="AE126" s="5">
        <f t="shared" ca="1" si="25"/>
        <v>2.3767833038218362</v>
      </c>
      <c r="AF126" s="5">
        <f t="shared" ca="1" si="26"/>
        <v>1.1655301346122866</v>
      </c>
      <c r="AG126" s="5">
        <f t="shared" ca="1" si="27"/>
        <v>1.8394980000000001</v>
      </c>
    </row>
    <row r="127" spans="1:33" x14ac:dyDescent="0.2">
      <c r="A127" s="4" t="s">
        <v>177</v>
      </c>
      <c r="B127" s="5">
        <f t="shared" ca="1" si="33"/>
        <v>26.547760058732138</v>
      </c>
      <c r="C127" s="5">
        <v>21.48231378755958</v>
      </c>
      <c r="D127" s="5">
        <v>2.1315531294037915</v>
      </c>
      <c r="E127" s="5">
        <v>1.1902931417687659</v>
      </c>
      <c r="F127" s="5">
        <v>1.7436000000000003</v>
      </c>
      <c r="G127" s="5">
        <v>26.547760058732138</v>
      </c>
      <c r="H127" s="5">
        <f t="shared" ca="1" si="33"/>
        <v>19.824478911425391</v>
      </c>
      <c r="I127" s="5">
        <f t="shared" ca="1" si="33"/>
        <v>0.11671306054716857</v>
      </c>
      <c r="J127" s="5">
        <f t="shared" ca="1" si="33"/>
        <v>4.8432132573200139E-4</v>
      </c>
      <c r="K127" s="5">
        <f t="shared" ca="1" si="33"/>
        <v>3.3489982666714624E-3</v>
      </c>
      <c r="L127" s="5">
        <f t="shared" ca="1" si="33"/>
        <v>0.18034549284557227</v>
      </c>
      <c r="M127" s="5">
        <f t="shared" ca="1" si="33"/>
        <v>0</v>
      </c>
      <c r="N127" s="5">
        <f t="shared" ca="1" si="33"/>
        <v>1.3569430031490444</v>
      </c>
      <c r="O127" s="5">
        <f t="shared" ca="1" si="33"/>
        <v>0</v>
      </c>
      <c r="P127" s="5">
        <f t="shared" ca="1" si="33"/>
        <v>0</v>
      </c>
      <c r="Q127" s="5">
        <f t="shared" ca="1" si="33"/>
        <v>0.69274164854494213</v>
      </c>
      <c r="R127" s="5">
        <f t="shared" ca="1" si="33"/>
        <v>8.3923604420520978E-2</v>
      </c>
      <c r="S127" s="5">
        <f t="shared" ca="1" si="33"/>
        <v>1.2325135369326157</v>
      </c>
      <c r="T127" s="5">
        <f t="shared" ca="1" si="33"/>
        <v>2.1575790210763692E-2</v>
      </c>
      <c r="U127" s="5">
        <f t="shared" ca="1" si="33"/>
        <v>0.10079854929494889</v>
      </c>
      <c r="V127" s="5">
        <f t="shared" ca="1" si="33"/>
        <v>0</v>
      </c>
      <c r="W127" s="5">
        <f t="shared" ca="1" si="32"/>
        <v>0</v>
      </c>
      <c r="X127" s="5">
        <f t="shared" ca="1" si="32"/>
        <v>1.1902931417687659</v>
      </c>
      <c r="Y127" s="5">
        <f t="shared" ca="1" si="32"/>
        <v>0</v>
      </c>
      <c r="Z127" s="5">
        <f t="shared" ca="1" si="32"/>
        <v>0</v>
      </c>
      <c r="AA127" s="5">
        <f t="shared" ca="1" si="32"/>
        <v>0</v>
      </c>
      <c r="AB127" s="5">
        <f t="shared" ca="1" si="32"/>
        <v>1.7436000000000003</v>
      </c>
      <c r="AC127" s="5">
        <f t="shared" ca="1" si="23"/>
        <v>26.547760058732138</v>
      </c>
      <c r="AD127" s="5">
        <f t="shared" ca="1" si="24"/>
        <v>21.48231378755958</v>
      </c>
      <c r="AE127" s="5">
        <f t="shared" ca="1" si="25"/>
        <v>2.1315531294037915</v>
      </c>
      <c r="AF127" s="5">
        <f t="shared" ca="1" si="26"/>
        <v>1.1902931417687659</v>
      </c>
      <c r="AG127" s="5">
        <f t="shared" ca="1" si="27"/>
        <v>1.7436000000000003</v>
      </c>
    </row>
    <row r="128" spans="1:33" x14ac:dyDescent="0.2">
      <c r="A128" s="4" t="s">
        <v>178</v>
      </c>
      <c r="B128" s="5">
        <f t="shared" ca="1" si="33"/>
        <v>26.651891381210721</v>
      </c>
      <c r="C128" s="5">
        <v>22.267358188080827</v>
      </c>
      <c r="D128" s="5">
        <v>1.3780290120318639</v>
      </c>
      <c r="E128" s="5">
        <v>1.3471781810980346</v>
      </c>
      <c r="F128" s="5">
        <v>1.6593260000000001</v>
      </c>
      <c r="G128" s="5">
        <v>26.651891381210721</v>
      </c>
      <c r="H128" s="5">
        <f t="shared" ca="1" si="33"/>
        <v>20.443959845867646</v>
      </c>
      <c r="I128" s="5">
        <f t="shared" ca="1" si="33"/>
        <v>0.10201656684527662</v>
      </c>
      <c r="J128" s="5">
        <f t="shared" ca="1" si="33"/>
        <v>3.7655270574467851E-4</v>
      </c>
      <c r="K128" s="5">
        <f t="shared" ca="1" si="33"/>
        <v>7.6989577279635577E-3</v>
      </c>
      <c r="L128" s="5">
        <f t="shared" ca="1" si="33"/>
        <v>0.14517634173131774</v>
      </c>
      <c r="M128" s="5">
        <f t="shared" ca="1" si="33"/>
        <v>0</v>
      </c>
      <c r="N128" s="5">
        <f t="shared" ca="1" si="33"/>
        <v>1.5681299232028798</v>
      </c>
      <c r="O128" s="5">
        <f t="shared" ca="1" si="33"/>
        <v>0</v>
      </c>
      <c r="P128" s="5">
        <f t="shared" ca="1" si="33"/>
        <v>0</v>
      </c>
      <c r="Q128" s="5">
        <f t="shared" ca="1" si="33"/>
        <v>0.52034142628551372</v>
      </c>
      <c r="R128" s="5">
        <f t="shared" ca="1" si="33"/>
        <v>3.6577642835642091E-2</v>
      </c>
      <c r="S128" s="5">
        <f t="shared" ca="1" si="33"/>
        <v>0.68979742295696389</v>
      </c>
      <c r="T128" s="5">
        <f t="shared" ca="1" si="33"/>
        <v>4.7273706714681792E-2</v>
      </c>
      <c r="U128" s="5">
        <f t="shared" ca="1" si="33"/>
        <v>8.4038813239062399E-2</v>
      </c>
      <c r="V128" s="5">
        <f t="shared" ca="1" si="33"/>
        <v>0</v>
      </c>
      <c r="W128" s="5">
        <f t="shared" ca="1" si="32"/>
        <v>0</v>
      </c>
      <c r="X128" s="5">
        <f t="shared" ca="1" si="32"/>
        <v>1.3471781810980346</v>
      </c>
      <c r="Y128" s="5">
        <f t="shared" ca="1" si="32"/>
        <v>0</v>
      </c>
      <c r="Z128" s="5">
        <f t="shared" ca="1" si="32"/>
        <v>0</v>
      </c>
      <c r="AA128" s="5">
        <f t="shared" ca="1" si="32"/>
        <v>0</v>
      </c>
      <c r="AB128" s="5">
        <f t="shared" ca="1" si="32"/>
        <v>1.6593260000000001</v>
      </c>
      <c r="AC128" s="5">
        <f t="shared" ca="1" si="23"/>
        <v>26.651891381210721</v>
      </c>
      <c r="AD128" s="5">
        <f t="shared" ca="1" si="24"/>
        <v>22.267358188080827</v>
      </c>
      <c r="AE128" s="5">
        <f t="shared" ca="1" si="25"/>
        <v>1.3780290120318639</v>
      </c>
      <c r="AF128" s="5">
        <f t="shared" ca="1" si="26"/>
        <v>1.3471781810980346</v>
      </c>
      <c r="AG128" s="5">
        <f t="shared" ca="1" si="27"/>
        <v>1.6593260000000001</v>
      </c>
    </row>
    <row r="129" spans="1:33" s="18" customFormat="1" x14ac:dyDescent="0.2">
      <c r="A129" s="20" t="s">
        <v>257</v>
      </c>
      <c r="B129" s="30">
        <f t="shared" ref="B129:V130" ca="1" si="34">HLOOKUP(B$1,INDIRECT($A129&amp;"!A:ZZ"),4,0)</f>
        <v>8.8176609098843848</v>
      </c>
      <c r="C129" s="30">
        <v>7.7836865116518554</v>
      </c>
      <c r="D129" s="30">
        <v>0.98583889971126126</v>
      </c>
      <c r="E129" s="30">
        <v>7.1608985212678333E-3</v>
      </c>
      <c r="F129" s="30">
        <v>4.09746E-2</v>
      </c>
      <c r="G129" s="30">
        <v>8.8176609098843848</v>
      </c>
      <c r="H129" s="30">
        <f t="shared" ca="1" si="34"/>
        <v>7.6949679281408034</v>
      </c>
      <c r="I129" s="30">
        <f t="shared" ca="1" si="34"/>
        <v>4.487546252638982E-3</v>
      </c>
      <c r="J129" s="30">
        <f t="shared" ca="1" si="34"/>
        <v>3.2951668348463303E-2</v>
      </c>
      <c r="K129" s="30">
        <f t="shared" ca="1" si="34"/>
        <v>0</v>
      </c>
      <c r="L129" s="30">
        <f t="shared" ca="1" si="34"/>
        <v>4.9854610892786623E-2</v>
      </c>
      <c r="M129" s="30">
        <f t="shared" ca="1" si="34"/>
        <v>1.1321697524133887E-3</v>
      </c>
      <c r="N129" s="30">
        <f t="shared" ca="1" si="34"/>
        <v>2.9258826475019799E-4</v>
      </c>
      <c r="O129" s="30">
        <f t="shared" ca="1" si="34"/>
        <v>0</v>
      </c>
      <c r="P129" s="30">
        <f t="shared" ca="1" si="34"/>
        <v>4.0370648912027166E-3</v>
      </c>
      <c r="Q129" s="30">
        <f t="shared" ca="1" si="34"/>
        <v>0.22423978560680191</v>
      </c>
      <c r="R129" s="30">
        <f t="shared" ca="1" si="34"/>
        <v>4.0835369761294281E-2</v>
      </c>
      <c r="S129" s="30">
        <f t="shared" ca="1" si="34"/>
        <v>0.3269390440830362</v>
      </c>
      <c r="T129" s="30">
        <f t="shared" ca="1" si="34"/>
        <v>0.34407968766614894</v>
      </c>
      <c r="U129" s="30">
        <f t="shared" ca="1" si="34"/>
        <v>4.1246616137965396E-2</v>
      </c>
      <c r="V129" s="30">
        <f t="shared" ca="1" si="34"/>
        <v>4.4613315648118022E-3</v>
      </c>
      <c r="W129" s="30">
        <f t="shared" ca="1" si="32"/>
        <v>0</v>
      </c>
      <c r="X129" s="30">
        <f t="shared" ca="1" si="32"/>
        <v>7.1608985212678333E-3</v>
      </c>
      <c r="Y129" s="30">
        <f t="shared" ca="1" si="32"/>
        <v>0</v>
      </c>
      <c r="Z129" s="30">
        <f t="shared" ca="1" si="32"/>
        <v>0</v>
      </c>
      <c r="AA129" s="30">
        <f t="shared" ca="1" si="32"/>
        <v>0</v>
      </c>
      <c r="AB129" s="30">
        <f t="shared" ca="1" si="32"/>
        <v>4.09746E-2</v>
      </c>
      <c r="AC129" s="30">
        <f t="shared" ca="1" si="23"/>
        <v>8.8176609098843848</v>
      </c>
      <c r="AD129" s="30">
        <f t="shared" ca="1" si="24"/>
        <v>7.7836865116518554</v>
      </c>
      <c r="AE129" s="30">
        <f t="shared" ca="1" si="25"/>
        <v>0.98583889971126126</v>
      </c>
      <c r="AF129" s="30">
        <f t="shared" ca="1" si="26"/>
        <v>7.1608985212678333E-3</v>
      </c>
      <c r="AG129" s="30">
        <f t="shared" ca="1" si="27"/>
        <v>4.09746E-2</v>
      </c>
    </row>
    <row r="130" spans="1:33" s="18" customFormat="1" x14ac:dyDescent="0.2">
      <c r="A130" s="20" t="s">
        <v>258</v>
      </c>
      <c r="B130" s="30">
        <f t="shared" ca="1" si="34"/>
        <v>47.971735479168828</v>
      </c>
      <c r="C130" s="30">
        <v>46.527919328442287</v>
      </c>
      <c r="D130" s="30">
        <v>1.311169846195062</v>
      </c>
      <c r="E130" s="30">
        <v>7.4526304531466581E-2</v>
      </c>
      <c r="F130" s="30">
        <v>5.8120000000000005E-2</v>
      </c>
      <c r="G130" s="30">
        <v>47.971735479168828</v>
      </c>
      <c r="H130" s="30">
        <f t="shared" ca="1" si="34"/>
        <v>45.296497569471441</v>
      </c>
      <c r="I130" s="30">
        <f t="shared" ca="1" si="34"/>
        <v>9.933019070673596E-2</v>
      </c>
      <c r="J130" s="30">
        <f t="shared" ca="1" si="34"/>
        <v>0.85313434409732769</v>
      </c>
      <c r="K130" s="30">
        <f t="shared" ca="1" si="34"/>
        <v>1.5907064051134099E-4</v>
      </c>
      <c r="L130" s="30">
        <f t="shared" ca="1" si="34"/>
        <v>0.22344652544134225</v>
      </c>
      <c r="M130" s="30">
        <f t="shared" ca="1" si="34"/>
        <v>0</v>
      </c>
      <c r="N130" s="30">
        <f t="shared" ca="1" si="34"/>
        <v>2.0062964583390575E-3</v>
      </c>
      <c r="O130" s="30">
        <f t="shared" ca="1" si="34"/>
        <v>5.3345331626585606E-2</v>
      </c>
      <c r="P130" s="30">
        <f t="shared" ca="1" si="34"/>
        <v>4.0015966344748659E-4</v>
      </c>
      <c r="Q130" s="30">
        <f t="shared" ca="1" si="34"/>
        <v>0.25686795090830622</v>
      </c>
      <c r="R130" s="30">
        <f t="shared" ca="1" si="34"/>
        <v>1.35615736175475E-2</v>
      </c>
      <c r="S130" s="30">
        <f t="shared" ca="1" si="34"/>
        <v>0.44184983348518436</v>
      </c>
      <c r="T130" s="30">
        <f t="shared" ca="1" si="34"/>
        <v>0.52283923300801172</v>
      </c>
      <c r="U130" s="30">
        <f t="shared" ca="1" si="34"/>
        <v>7.565109551256459E-2</v>
      </c>
      <c r="V130" s="30">
        <f t="shared" ca="1" si="34"/>
        <v>0</v>
      </c>
      <c r="W130" s="30">
        <f t="shared" ca="1" si="32"/>
        <v>0</v>
      </c>
      <c r="X130" s="30">
        <f t="shared" ca="1" si="32"/>
        <v>7.4526304531466581E-2</v>
      </c>
      <c r="Y130" s="30">
        <f t="shared" ca="1" si="32"/>
        <v>0</v>
      </c>
      <c r="Z130" s="30">
        <f t="shared" ca="1" si="32"/>
        <v>0</v>
      </c>
      <c r="AA130" s="30">
        <f t="shared" ca="1" si="32"/>
        <v>0</v>
      </c>
      <c r="AB130" s="30">
        <f t="shared" ca="1" si="32"/>
        <v>5.8120000000000005E-2</v>
      </c>
      <c r="AC130" s="30">
        <f t="shared" ca="1" si="23"/>
        <v>47.971735479168828</v>
      </c>
      <c r="AD130" s="30">
        <f t="shared" ca="1" si="24"/>
        <v>46.527919328442287</v>
      </c>
      <c r="AE130" s="30">
        <f t="shared" ca="1" si="25"/>
        <v>1.311169846195062</v>
      </c>
      <c r="AF130" s="30">
        <f t="shared" ca="1" si="26"/>
        <v>7.4526304531466581E-2</v>
      </c>
      <c r="AG130" s="30">
        <f t="shared" ca="1" si="27"/>
        <v>5.8120000000000005E-2</v>
      </c>
    </row>
    <row r="131" spans="1:33" s="18" customFormat="1" x14ac:dyDescent="0.2">
      <c r="A131" s="20" t="s">
        <v>179</v>
      </c>
      <c r="B131" s="30">
        <f t="shared" ca="1" si="33"/>
        <v>55.25094219151525</v>
      </c>
      <c r="C131" s="30">
        <v>53.28543065579909</v>
      </c>
      <c r="D131" s="30">
        <v>1.4660338350038313</v>
      </c>
      <c r="E131" s="30">
        <v>8.8586155512303338E-2</v>
      </c>
      <c r="F131" s="30">
        <v>0.41089154520000004</v>
      </c>
      <c r="G131" s="30">
        <v>55.25094219151525</v>
      </c>
      <c r="H131" s="30">
        <f t="shared" ca="1" si="33"/>
        <v>50.438670099606576</v>
      </c>
      <c r="I131" s="30">
        <f t="shared" ca="1" si="33"/>
        <v>0.2563153817277819</v>
      </c>
      <c r="J131" s="30">
        <f t="shared" ca="1" si="33"/>
        <v>2.4837442927871978</v>
      </c>
      <c r="K131" s="30">
        <f t="shared" ca="1" si="33"/>
        <v>1.760632864429339E-5</v>
      </c>
      <c r="L131" s="30">
        <f t="shared" ca="1" si="33"/>
        <v>8.7730212580985262E-2</v>
      </c>
      <c r="M131" s="30">
        <f t="shared" ca="1" si="33"/>
        <v>1.3106694047367654E-2</v>
      </c>
      <c r="N131" s="30">
        <f t="shared" ca="1" si="33"/>
        <v>5.846368720530056E-3</v>
      </c>
      <c r="O131" s="30">
        <f t="shared" ca="1" si="33"/>
        <v>0</v>
      </c>
      <c r="P131" s="30">
        <f t="shared" ca="1" si="33"/>
        <v>0</v>
      </c>
      <c r="Q131" s="30">
        <f t="shared" ca="1" si="33"/>
        <v>0.34790303549772389</v>
      </c>
      <c r="R131" s="30">
        <f t="shared" ca="1" si="33"/>
        <v>2.2046696734772199E-2</v>
      </c>
      <c r="S131" s="30">
        <f t="shared" ca="1" si="33"/>
        <v>0.64528630264872133</v>
      </c>
      <c r="T131" s="30">
        <f t="shared" ca="1" si="33"/>
        <v>0.37768227017700851</v>
      </c>
      <c r="U131" s="30">
        <f t="shared" ca="1" si="33"/>
        <v>7.3115529945605148E-2</v>
      </c>
      <c r="V131" s="30">
        <f t="shared" ca="1" si="33"/>
        <v>0</v>
      </c>
      <c r="W131" s="30">
        <f t="shared" ca="1" si="32"/>
        <v>0</v>
      </c>
      <c r="X131" s="30">
        <f t="shared" ca="1" si="32"/>
        <v>8.8586155512303338E-2</v>
      </c>
      <c r="Y131" s="30">
        <f t="shared" ca="1" si="32"/>
        <v>0</v>
      </c>
      <c r="Z131" s="30">
        <f t="shared" ca="1" si="32"/>
        <v>0</v>
      </c>
      <c r="AA131" s="30">
        <f t="shared" ca="1" si="32"/>
        <v>0</v>
      </c>
      <c r="AB131" s="30">
        <f t="shared" ca="1" si="32"/>
        <v>0.41089154520000004</v>
      </c>
      <c r="AC131" s="30">
        <f t="shared" ca="1" si="23"/>
        <v>55.25094219151525</v>
      </c>
      <c r="AD131" s="30">
        <f t="shared" ca="1" si="24"/>
        <v>53.28543065579909</v>
      </c>
      <c r="AE131" s="30">
        <f t="shared" ca="1" si="25"/>
        <v>1.4660338350038313</v>
      </c>
      <c r="AF131" s="30">
        <f t="shared" ca="1" si="26"/>
        <v>8.8586155512303338E-2</v>
      </c>
      <c r="AG131" s="30">
        <f t="shared" ca="1" si="27"/>
        <v>0.41089154520000004</v>
      </c>
    </row>
    <row r="132" spans="1:33" s="18" customFormat="1" x14ac:dyDescent="0.2">
      <c r="A132" s="20" t="s">
        <v>180</v>
      </c>
      <c r="B132" s="30">
        <f t="shared" ca="1" si="33"/>
        <v>43.051252267879988</v>
      </c>
      <c r="C132" s="30">
        <v>40.628548600766919</v>
      </c>
      <c r="D132" s="30">
        <v>2.0335106990387857</v>
      </c>
      <c r="E132" s="30">
        <v>8.4062968074283775E-2</v>
      </c>
      <c r="F132" s="30">
        <v>0.30513000000000001</v>
      </c>
      <c r="G132" s="30">
        <v>43.051252267879988</v>
      </c>
      <c r="H132" s="30">
        <f t="shared" ca="1" si="33"/>
        <v>39.385394122017942</v>
      </c>
      <c r="I132" s="30">
        <f t="shared" ca="1" si="33"/>
        <v>0.18227180067884263</v>
      </c>
      <c r="J132" s="30">
        <f t="shared" ca="1" si="33"/>
        <v>0.9459300753512504</v>
      </c>
      <c r="K132" s="30">
        <f t="shared" ca="1" si="33"/>
        <v>9.9911446901430412E-4</v>
      </c>
      <c r="L132" s="30">
        <f t="shared" ca="1" si="33"/>
        <v>7.6335084525457814E-2</v>
      </c>
      <c r="M132" s="30">
        <f t="shared" ca="1" si="33"/>
        <v>1.6887241403198049E-2</v>
      </c>
      <c r="N132" s="30">
        <f t="shared" ca="1" si="33"/>
        <v>2.0731162321208616E-2</v>
      </c>
      <c r="O132" s="30">
        <f t="shared" ca="1" si="33"/>
        <v>0</v>
      </c>
      <c r="P132" s="30">
        <f t="shared" ca="1" si="33"/>
        <v>0</v>
      </c>
      <c r="Q132" s="30">
        <f t="shared" ca="1" si="33"/>
        <v>0.42045530275311627</v>
      </c>
      <c r="R132" s="30">
        <f t="shared" ca="1" si="33"/>
        <v>2.3551378799289896E-2</v>
      </c>
      <c r="S132" s="30">
        <f t="shared" ca="1" si="33"/>
        <v>0.96835166122555028</v>
      </c>
      <c r="T132" s="30">
        <f t="shared" ca="1" si="33"/>
        <v>0.5517384053426273</v>
      </c>
      <c r="U132" s="30">
        <f t="shared" ca="1" si="33"/>
        <v>6.9413950918201697E-2</v>
      </c>
      <c r="V132" s="30">
        <f t="shared" ca="1" si="33"/>
        <v>0</v>
      </c>
      <c r="W132" s="30">
        <f t="shared" ca="1" si="32"/>
        <v>0</v>
      </c>
      <c r="X132" s="30">
        <f t="shared" ca="1" si="32"/>
        <v>8.4062968074283775E-2</v>
      </c>
      <c r="Y132" s="30">
        <f t="shared" ca="1" si="32"/>
        <v>0</v>
      </c>
      <c r="Z132" s="30">
        <f t="shared" ca="1" si="32"/>
        <v>0</v>
      </c>
      <c r="AA132" s="30">
        <f t="shared" ca="1" si="32"/>
        <v>0</v>
      </c>
      <c r="AB132" s="30">
        <f t="shared" ca="1" si="32"/>
        <v>0.30513000000000001</v>
      </c>
      <c r="AC132" s="30">
        <f t="shared" ca="1" si="23"/>
        <v>43.051252267879988</v>
      </c>
      <c r="AD132" s="30">
        <f t="shared" ca="1" si="24"/>
        <v>40.628548600766919</v>
      </c>
      <c r="AE132" s="30">
        <f t="shared" ca="1" si="25"/>
        <v>2.0335106990387857</v>
      </c>
      <c r="AF132" s="30">
        <f t="shared" ca="1" si="26"/>
        <v>8.4062968074283775E-2</v>
      </c>
      <c r="AG132" s="30">
        <f t="shared" ca="1" si="27"/>
        <v>0.30513000000000001</v>
      </c>
    </row>
    <row r="133" spans="1:33" s="18" customFormat="1" x14ac:dyDescent="0.2">
      <c r="A133" s="20" t="s">
        <v>259</v>
      </c>
      <c r="B133" s="30">
        <f t="shared" ref="B133:V133" ca="1" si="35">HLOOKUP(B$1,INDIRECT($A133&amp;"!A:ZZ"),4,0)</f>
        <v>65.865381650229054</v>
      </c>
      <c r="C133" s="30">
        <v>63.228382700409846</v>
      </c>
      <c r="D133" s="30">
        <v>1.7587697287250015</v>
      </c>
      <c r="E133" s="30">
        <v>8.4891221094223812E-2</v>
      </c>
      <c r="F133" s="30">
        <v>0.7933380000000001</v>
      </c>
      <c r="G133" s="30">
        <v>65.865381650229054</v>
      </c>
      <c r="H133" s="30">
        <f t="shared" ca="1" si="35"/>
        <v>61.68616540423146</v>
      </c>
      <c r="I133" s="30">
        <f t="shared" ca="1" si="35"/>
        <v>0.34377641353018218</v>
      </c>
      <c r="J133" s="30">
        <f t="shared" ca="1" si="35"/>
        <v>0.91059547386357709</v>
      </c>
      <c r="K133" s="30">
        <f t="shared" ca="1" si="35"/>
        <v>4.1385818439771495E-4</v>
      </c>
      <c r="L133" s="30">
        <f t="shared" ca="1" si="35"/>
        <v>8.4125790979653281E-2</v>
      </c>
      <c r="M133" s="30">
        <f t="shared" ca="1" si="35"/>
        <v>5.9499310679764036E-2</v>
      </c>
      <c r="N133" s="30">
        <f t="shared" ca="1" si="35"/>
        <v>0.11139405337587749</v>
      </c>
      <c r="O133" s="30">
        <f t="shared" ca="1" si="35"/>
        <v>3.2412395564937004E-2</v>
      </c>
      <c r="P133" s="30">
        <f t="shared" ca="1" si="35"/>
        <v>2.2738503833927785E-3</v>
      </c>
      <c r="Q133" s="30">
        <f t="shared" ca="1" si="35"/>
        <v>0.31060189588601467</v>
      </c>
      <c r="R133" s="30">
        <f t="shared" ca="1" si="35"/>
        <v>2.9894808165839094E-2</v>
      </c>
      <c r="S133" s="30">
        <f t="shared" ca="1" si="35"/>
        <v>1.1220109552054205</v>
      </c>
      <c r="T133" s="30">
        <f t="shared" ca="1" si="35"/>
        <v>0.22046537277326023</v>
      </c>
      <c r="U133" s="30">
        <f t="shared" ca="1" si="35"/>
        <v>6.1426308539799315E-2</v>
      </c>
      <c r="V133" s="30">
        <f t="shared" ca="1" si="35"/>
        <v>1.2096537771274951E-2</v>
      </c>
      <c r="W133" s="30">
        <f t="shared" ca="1" si="32"/>
        <v>0</v>
      </c>
      <c r="X133" s="30">
        <f t="shared" ca="1" si="32"/>
        <v>8.4891221094223812E-2</v>
      </c>
      <c r="Y133" s="30">
        <f t="shared" ca="1" si="32"/>
        <v>0</v>
      </c>
      <c r="Z133" s="30">
        <f t="shared" ca="1" si="32"/>
        <v>0</v>
      </c>
      <c r="AA133" s="30">
        <f t="shared" ca="1" si="32"/>
        <v>0</v>
      </c>
      <c r="AB133" s="30">
        <f t="shared" ca="1" si="32"/>
        <v>0.7933380000000001</v>
      </c>
      <c r="AC133" s="30">
        <f t="shared" ca="1" si="23"/>
        <v>65.865381650229054</v>
      </c>
      <c r="AD133" s="30">
        <f t="shared" ca="1" si="24"/>
        <v>63.228382700409846</v>
      </c>
      <c r="AE133" s="30">
        <f t="shared" ca="1" si="25"/>
        <v>1.7587697287250015</v>
      </c>
      <c r="AF133" s="30">
        <f t="shared" ca="1" si="26"/>
        <v>8.4891221094223812E-2</v>
      </c>
      <c r="AG133" s="30">
        <f t="shared" ca="1" si="27"/>
        <v>0.7933380000000001</v>
      </c>
    </row>
    <row r="134" spans="1:33" s="18" customFormat="1" x14ac:dyDescent="0.2">
      <c r="A134" s="20" t="s">
        <v>181</v>
      </c>
      <c r="B134" s="30">
        <v>69.786124013814245</v>
      </c>
      <c r="C134" s="30">
        <v>66.227113731091222</v>
      </c>
      <c r="D134" s="30">
        <v>1.9810433273786434</v>
      </c>
      <c r="E134" s="30">
        <v>0.20814016254437237</v>
      </c>
      <c r="F134" s="30">
        <v>1.3698267928000001</v>
      </c>
      <c r="G134" s="30">
        <v>69.786124013814245</v>
      </c>
      <c r="H134" s="30">
        <v>64.916609270490795</v>
      </c>
      <c r="I134" s="30">
        <v>0.34557683254181365</v>
      </c>
      <c r="J134" s="30">
        <v>0.69209341479791864</v>
      </c>
      <c r="K134" s="30">
        <v>8.8918376379294728E-2</v>
      </c>
      <c r="L134" s="30">
        <v>0.10077988209045105</v>
      </c>
      <c r="M134" s="30">
        <v>8.3084951983419711E-2</v>
      </c>
      <c r="N134" s="30">
        <v>5.1002807529011755E-5</v>
      </c>
      <c r="O134" s="30">
        <v>0</v>
      </c>
      <c r="P134" s="30">
        <v>1.7975596816445637E-3</v>
      </c>
      <c r="Q134" s="30">
        <v>0.69555066426452095</v>
      </c>
      <c r="R134" s="30">
        <v>4.5412691819236413E-2</v>
      </c>
      <c r="S134" s="30">
        <v>1.0150631587270331</v>
      </c>
      <c r="T134" s="30">
        <v>0.15634100699425069</v>
      </c>
      <c r="U134" s="30">
        <v>5.869949931374311E-2</v>
      </c>
      <c r="V134" s="30">
        <v>8.1787465782142705E-3</v>
      </c>
      <c r="W134" s="30">
        <v>0</v>
      </c>
      <c r="X134" s="30">
        <v>0.20814016254437237</v>
      </c>
      <c r="Y134" s="30">
        <v>0</v>
      </c>
      <c r="Z134" s="30">
        <v>0</v>
      </c>
      <c r="AA134" s="30">
        <v>0</v>
      </c>
      <c r="AB134" s="30">
        <v>1.3698267928000001</v>
      </c>
      <c r="AC134" s="30">
        <v>69.786124013814245</v>
      </c>
      <c r="AD134" s="30">
        <v>66.227113731091222</v>
      </c>
      <c r="AE134" s="30">
        <v>1.9810433273786434</v>
      </c>
      <c r="AF134" s="30">
        <v>0.20814016254437237</v>
      </c>
      <c r="AG134" s="30">
        <v>1.3698267928000001</v>
      </c>
    </row>
    <row r="135" spans="1:33" s="34" customFormat="1" x14ac:dyDescent="0.2">
      <c r="A135" s="32" t="s">
        <v>537</v>
      </c>
      <c r="B135" s="33">
        <v>73.62436083457402</v>
      </c>
      <c r="C135" s="33">
        <v>69.869604986301241</v>
      </c>
      <c r="D135" s="33">
        <v>2.0900007103844689</v>
      </c>
      <c r="E135" s="33">
        <v>0.21958787148431283</v>
      </c>
      <c r="F135" s="33">
        <v>1.4451672664040001</v>
      </c>
      <c r="G135" s="33">
        <f>G134*1.055</f>
        <v>73.62436083457402</v>
      </c>
      <c r="H135" s="33">
        <f t="shared" ref="H135:J135" si="36">H134*1.055</f>
        <v>68.487022780367781</v>
      </c>
      <c r="I135" s="33">
        <f t="shared" si="36"/>
        <v>0.36458355833161338</v>
      </c>
      <c r="J135" s="33">
        <f t="shared" si="36"/>
        <v>0.73015855261180407</v>
      </c>
      <c r="K135" s="33">
        <f t="shared" ref="K135" si="37">K134*1.055</f>
        <v>9.3808887080155931E-2</v>
      </c>
      <c r="L135" s="33">
        <f t="shared" ref="L135:M135" si="38">L134*1.055</f>
        <v>0.10632277560542586</v>
      </c>
      <c r="M135" s="33">
        <f t="shared" si="38"/>
        <v>8.7654624342507786E-2</v>
      </c>
      <c r="N135" s="33">
        <f t="shared" ref="N135" si="39">N134*1.055</f>
        <v>5.3807961943107399E-5</v>
      </c>
      <c r="O135" s="33">
        <f t="shared" ref="O135:P135" si="40">O134*1.055</f>
        <v>0</v>
      </c>
      <c r="P135" s="33">
        <f t="shared" si="40"/>
        <v>1.8964254641350147E-3</v>
      </c>
      <c r="Q135" s="33">
        <f t="shared" ref="Q135" si="41">Q134*1.055</f>
        <v>0.73380595079906952</v>
      </c>
      <c r="R135" s="33">
        <f t="shared" ref="R135:S135" si="42">R134*1.055</f>
        <v>4.7910389869294412E-2</v>
      </c>
      <c r="S135" s="33">
        <f t="shared" si="42"/>
        <v>1.0708916324570199</v>
      </c>
      <c r="T135" s="33">
        <f t="shared" ref="T135" si="43">T134*1.055</f>
        <v>0.16493976237893446</v>
      </c>
      <c r="U135" s="33">
        <f t="shared" ref="U135:V135" si="44">U134*1.055</f>
        <v>6.1927971775998979E-2</v>
      </c>
      <c r="V135" s="33">
        <f t="shared" si="44"/>
        <v>8.6285776400160542E-3</v>
      </c>
      <c r="W135" s="33">
        <f t="shared" ref="W135" si="45">W134*1.055</f>
        <v>0</v>
      </c>
      <c r="X135" s="33">
        <f t="shared" ref="X135:Y135" si="46">X134*1.055</f>
        <v>0.21958787148431283</v>
      </c>
      <c r="Y135" s="33">
        <f t="shared" si="46"/>
        <v>0</v>
      </c>
      <c r="Z135" s="33">
        <f t="shared" ref="Z135" si="47">Z134*1.055</f>
        <v>0</v>
      </c>
      <c r="AA135" s="33">
        <f t="shared" ref="AA135:AB135" si="48">AA134*1.055</f>
        <v>0</v>
      </c>
      <c r="AB135" s="33">
        <f t="shared" si="48"/>
        <v>1.4451672664040001</v>
      </c>
      <c r="AC135" s="33">
        <f t="shared" ref="AC135" si="49">AC134*1.055</f>
        <v>73.62436083457402</v>
      </c>
      <c r="AD135" s="33">
        <f t="shared" ref="AD135:AE135" si="50">AD134*1.055</f>
        <v>69.869604986301241</v>
      </c>
      <c r="AE135" s="33">
        <f t="shared" si="50"/>
        <v>2.0900007103844689</v>
      </c>
      <c r="AF135" s="33">
        <f t="shared" ref="AF135" si="51">AF134*1.055</f>
        <v>0.21958787148431283</v>
      </c>
      <c r="AG135" s="33">
        <f t="shared" ref="AG135" si="52">AG134*1.055</f>
        <v>1.4451672664040001</v>
      </c>
    </row>
    <row r="136" spans="1:33" s="34" customFormat="1" x14ac:dyDescent="0.2">
      <c r="A136" s="32" t="s">
        <v>538</v>
      </c>
      <c r="B136" s="33">
        <v>77.673700680475591</v>
      </c>
      <c r="C136" s="33">
        <v>73.712433260547797</v>
      </c>
      <c r="D136" s="33">
        <v>2.2049507494556146</v>
      </c>
      <c r="E136" s="33">
        <v>0.23166520441595001</v>
      </c>
      <c r="F136" s="33">
        <v>1.52465146605622</v>
      </c>
      <c r="G136" s="33">
        <f t="shared" ref="G136:G139" si="53">G135*1.055</f>
        <v>77.673700680475591</v>
      </c>
      <c r="H136" s="33">
        <f t="shared" ref="H136:H139" si="54">H135*1.055</f>
        <v>72.253809033288007</v>
      </c>
      <c r="I136" s="33">
        <f t="shared" ref="I136:I139" si="55">I135*1.055</f>
        <v>0.38463565403985212</v>
      </c>
      <c r="J136" s="33">
        <f t="shared" ref="J136:J139" si="56">J135*1.055</f>
        <v>0.77031727300545327</v>
      </c>
      <c r="K136" s="33">
        <f t="shared" ref="K136:K139" si="57">K135*1.055</f>
        <v>9.8968375869564501E-2</v>
      </c>
      <c r="L136" s="33">
        <f t="shared" ref="L136:L139" si="58">L135*1.055</f>
        <v>0.11217052826372427</v>
      </c>
      <c r="M136" s="33">
        <f t="shared" ref="M136:M139" si="59">M135*1.055</f>
        <v>9.2475628681345706E-2</v>
      </c>
      <c r="N136" s="33">
        <f t="shared" ref="N136:N139" si="60">N135*1.055</f>
        <v>5.6767399849978303E-5</v>
      </c>
      <c r="O136" s="33">
        <f t="shared" ref="O136:O139" si="61">O135*1.055</f>
        <v>0</v>
      </c>
      <c r="P136" s="33">
        <f t="shared" ref="P136:P139" si="62">P135*1.055</f>
        <v>2.0007288646624404E-3</v>
      </c>
      <c r="Q136" s="33">
        <f t="shared" ref="Q136:Q139" si="63">Q135*1.055</f>
        <v>0.77416527809301827</v>
      </c>
      <c r="R136" s="33">
        <f t="shared" ref="R136:R139" si="64">R135*1.055</f>
        <v>5.0545461312105598E-2</v>
      </c>
      <c r="S136" s="33">
        <f t="shared" ref="S136:S139" si="65">S135*1.055</f>
        <v>1.129790672242156</v>
      </c>
      <c r="T136" s="33">
        <f t="shared" ref="T136:T139" si="66">T135*1.055</f>
        <v>0.17401144930977583</v>
      </c>
      <c r="U136" s="33">
        <f t="shared" ref="U136:U139" si="67">U135*1.055</f>
        <v>6.5334010223678921E-2</v>
      </c>
      <c r="V136" s="33">
        <f t="shared" ref="V136:V139" si="68">V135*1.055</f>
        <v>9.1031494102169364E-3</v>
      </c>
      <c r="W136" s="33">
        <f t="shared" ref="W136:W139" si="69">W135*1.055</f>
        <v>0</v>
      </c>
      <c r="X136" s="33">
        <f t="shared" ref="X136:X139" si="70">X135*1.055</f>
        <v>0.23166520441595001</v>
      </c>
      <c r="Y136" s="33">
        <f t="shared" ref="Y136:Y139" si="71">Y135*1.055</f>
        <v>0</v>
      </c>
      <c r="Z136" s="33">
        <f t="shared" ref="Z136:Z139" si="72">Z135*1.055</f>
        <v>0</v>
      </c>
      <c r="AA136" s="33">
        <f t="shared" ref="AA136:AA139" si="73">AA135*1.055</f>
        <v>0</v>
      </c>
      <c r="AB136" s="33">
        <f t="shared" ref="AB136:AB139" si="74">AB135*1.055</f>
        <v>1.52465146605622</v>
      </c>
      <c r="AC136" s="33">
        <f t="shared" ref="AC136:AC139" si="75">AC135*1.055</f>
        <v>77.673700680475591</v>
      </c>
      <c r="AD136" s="33">
        <f t="shared" ref="AD136:AD139" si="76">AD135*1.055</f>
        <v>73.712433260547797</v>
      </c>
      <c r="AE136" s="33">
        <f t="shared" ref="AE136:AE139" si="77">AE135*1.055</f>
        <v>2.2049507494556146</v>
      </c>
      <c r="AF136" s="33">
        <f t="shared" ref="AF136:AF139" si="78">AF135*1.055</f>
        <v>0.23166520441595001</v>
      </c>
      <c r="AG136" s="33">
        <f t="shared" ref="AG136:AG139" si="79">AG135*1.055</f>
        <v>1.52465146605622</v>
      </c>
    </row>
    <row r="137" spans="1:33" s="34" customFormat="1" x14ac:dyDescent="0.2">
      <c r="A137" s="32" t="s">
        <v>539</v>
      </c>
      <c r="B137" s="33">
        <v>81.945754217901737</v>
      </c>
      <c r="C137" s="33">
        <v>77.766617089877926</v>
      </c>
      <c r="D137" s="33">
        <v>2.3262230406756732</v>
      </c>
      <c r="E137" s="33">
        <v>0.24440679065882726</v>
      </c>
      <c r="F137" s="33">
        <v>1.6085072966893121</v>
      </c>
      <c r="G137" s="33">
        <f t="shared" si="53"/>
        <v>81.945754217901737</v>
      </c>
      <c r="H137" s="33">
        <f t="shared" si="54"/>
        <v>76.227768530118837</v>
      </c>
      <c r="I137" s="33">
        <f t="shared" si="55"/>
        <v>0.40579061501204394</v>
      </c>
      <c r="J137" s="33">
        <f t="shared" si="56"/>
        <v>0.81268472302075312</v>
      </c>
      <c r="K137" s="33">
        <f t="shared" si="57"/>
        <v>0.10441163654239054</v>
      </c>
      <c r="L137" s="33">
        <f t="shared" si="58"/>
        <v>0.1183399073182291</v>
      </c>
      <c r="M137" s="33">
        <f t="shared" si="59"/>
        <v>9.7561788258819712E-2</v>
      </c>
      <c r="N137" s="33">
        <f t="shared" si="60"/>
        <v>5.9889606841727106E-5</v>
      </c>
      <c r="O137" s="33">
        <f t="shared" si="61"/>
        <v>0</v>
      </c>
      <c r="P137" s="33">
        <f t="shared" si="62"/>
        <v>2.1107689522188743E-3</v>
      </c>
      <c r="Q137" s="33">
        <f t="shared" si="63"/>
        <v>0.81674436838813425</v>
      </c>
      <c r="R137" s="33">
        <f t="shared" si="64"/>
        <v>5.3325461684271401E-2</v>
      </c>
      <c r="S137" s="33">
        <f t="shared" si="65"/>
        <v>1.1919291592154746</v>
      </c>
      <c r="T137" s="33">
        <f t="shared" si="66"/>
        <v>0.18358207902181348</v>
      </c>
      <c r="U137" s="33">
        <f t="shared" si="67"/>
        <v>6.8927380785981263E-2</v>
      </c>
      <c r="V137" s="33">
        <f t="shared" si="68"/>
        <v>9.6038226277788668E-3</v>
      </c>
      <c r="W137" s="33">
        <f t="shared" si="69"/>
        <v>0</v>
      </c>
      <c r="X137" s="33">
        <f t="shared" si="70"/>
        <v>0.24440679065882726</v>
      </c>
      <c r="Y137" s="33">
        <f t="shared" si="71"/>
        <v>0</v>
      </c>
      <c r="Z137" s="33">
        <f t="shared" si="72"/>
        <v>0</v>
      </c>
      <c r="AA137" s="33">
        <f t="shared" si="73"/>
        <v>0</v>
      </c>
      <c r="AB137" s="33">
        <f t="shared" si="74"/>
        <v>1.6085072966893121</v>
      </c>
      <c r="AC137" s="33">
        <f t="shared" si="75"/>
        <v>81.945754217901737</v>
      </c>
      <c r="AD137" s="33">
        <f t="shared" si="76"/>
        <v>77.766617089877926</v>
      </c>
      <c r="AE137" s="33">
        <f t="shared" si="77"/>
        <v>2.3262230406756732</v>
      </c>
      <c r="AF137" s="33">
        <f t="shared" si="78"/>
        <v>0.24440679065882726</v>
      </c>
      <c r="AG137" s="33">
        <f t="shared" si="79"/>
        <v>1.6085072966893121</v>
      </c>
    </row>
    <row r="138" spans="1:33" s="34" customFormat="1" x14ac:dyDescent="0.2">
      <c r="A138" s="32" t="s">
        <v>540</v>
      </c>
      <c r="B138" s="33">
        <v>86.452770699886329</v>
      </c>
      <c r="C138" s="33">
        <v>82.043781029821204</v>
      </c>
      <c r="D138" s="33">
        <v>2.4541653079128349</v>
      </c>
      <c r="E138" s="33">
        <v>0.25784916414506276</v>
      </c>
      <c r="F138" s="33">
        <v>1.6969751980072243</v>
      </c>
      <c r="G138" s="33">
        <f t="shared" si="53"/>
        <v>86.452770699886329</v>
      </c>
      <c r="H138" s="33">
        <f t="shared" si="54"/>
        <v>80.420295799275365</v>
      </c>
      <c r="I138" s="33">
        <f t="shared" si="55"/>
        <v>0.42810909883770631</v>
      </c>
      <c r="J138" s="33">
        <f t="shared" si="56"/>
        <v>0.85738238278689449</v>
      </c>
      <c r="K138" s="33">
        <f t="shared" si="57"/>
        <v>0.11015427655222201</v>
      </c>
      <c r="L138" s="33">
        <f t="shared" si="58"/>
        <v>0.1248486022207317</v>
      </c>
      <c r="M138" s="33">
        <f t="shared" si="59"/>
        <v>0.10292768661305479</v>
      </c>
      <c r="N138" s="33">
        <f t="shared" si="60"/>
        <v>6.3183535218022091E-5</v>
      </c>
      <c r="O138" s="33">
        <f t="shared" si="61"/>
        <v>0</v>
      </c>
      <c r="P138" s="33">
        <f t="shared" si="62"/>
        <v>2.2268612445909123E-3</v>
      </c>
      <c r="Q138" s="33">
        <f t="shared" si="63"/>
        <v>0.86166530864948154</v>
      </c>
      <c r="R138" s="33">
        <f t="shared" si="64"/>
        <v>5.6258362076906328E-2</v>
      </c>
      <c r="S138" s="33">
        <f t="shared" si="65"/>
        <v>1.2574852629723257</v>
      </c>
      <c r="T138" s="33">
        <f t="shared" si="66"/>
        <v>0.1936790933680132</v>
      </c>
      <c r="U138" s="33">
        <f t="shared" si="67"/>
        <v>7.271838672921023E-2</v>
      </c>
      <c r="V138" s="33">
        <f t="shared" si="68"/>
        <v>1.0132032872306703E-2</v>
      </c>
      <c r="W138" s="33">
        <f t="shared" si="69"/>
        <v>0</v>
      </c>
      <c r="X138" s="33">
        <f t="shared" si="70"/>
        <v>0.25784916414506276</v>
      </c>
      <c r="Y138" s="33">
        <f t="shared" si="71"/>
        <v>0</v>
      </c>
      <c r="Z138" s="33">
        <f t="shared" si="72"/>
        <v>0</v>
      </c>
      <c r="AA138" s="33">
        <f t="shared" si="73"/>
        <v>0</v>
      </c>
      <c r="AB138" s="33">
        <f t="shared" si="74"/>
        <v>1.6969751980072243</v>
      </c>
      <c r="AC138" s="33">
        <f t="shared" si="75"/>
        <v>86.452770699886329</v>
      </c>
      <c r="AD138" s="33">
        <f t="shared" si="76"/>
        <v>82.043781029821204</v>
      </c>
      <c r="AE138" s="33">
        <f t="shared" si="77"/>
        <v>2.4541653079128349</v>
      </c>
      <c r="AF138" s="33">
        <f t="shared" si="78"/>
        <v>0.25784916414506276</v>
      </c>
      <c r="AG138" s="33">
        <f t="shared" si="79"/>
        <v>1.6969751980072243</v>
      </c>
    </row>
    <row r="139" spans="1:33" s="34" customFormat="1" x14ac:dyDescent="0.2">
      <c r="A139" s="32" t="s">
        <v>541</v>
      </c>
      <c r="B139" s="33">
        <v>91.207673088380076</v>
      </c>
      <c r="C139" s="33">
        <v>86.556188986461365</v>
      </c>
      <c r="D139" s="33">
        <v>2.5891443998480406</v>
      </c>
      <c r="E139" s="33">
        <v>0.27203086817304117</v>
      </c>
      <c r="F139" s="33">
        <v>1.7903088338976216</v>
      </c>
      <c r="G139" s="33">
        <f t="shared" si="53"/>
        <v>91.207673088380076</v>
      </c>
      <c r="H139" s="33">
        <f t="shared" si="54"/>
        <v>84.843412068235509</v>
      </c>
      <c r="I139" s="33">
        <f t="shared" si="55"/>
        <v>0.45165509927378011</v>
      </c>
      <c r="J139" s="33">
        <f t="shared" si="56"/>
        <v>0.90453841384017364</v>
      </c>
      <c r="K139" s="33">
        <f t="shared" si="57"/>
        <v>0.11621276176259422</v>
      </c>
      <c r="L139" s="33">
        <f t="shared" si="58"/>
        <v>0.13171527534287195</v>
      </c>
      <c r="M139" s="33">
        <f t="shared" si="59"/>
        <v>0.1085887093767728</v>
      </c>
      <c r="N139" s="33">
        <f t="shared" si="60"/>
        <v>6.6658629655013307E-5</v>
      </c>
      <c r="O139" s="33">
        <f t="shared" si="61"/>
        <v>0</v>
      </c>
      <c r="P139" s="33">
        <f t="shared" si="62"/>
        <v>2.3493386130434123E-3</v>
      </c>
      <c r="Q139" s="33">
        <f t="shared" si="63"/>
        <v>0.90905690062520295</v>
      </c>
      <c r="R139" s="33">
        <f t="shared" si="64"/>
        <v>5.9352571991136173E-2</v>
      </c>
      <c r="S139" s="33">
        <f t="shared" si="65"/>
        <v>1.3266469524358036</v>
      </c>
      <c r="T139" s="33">
        <f t="shared" si="66"/>
        <v>0.20433144350325391</v>
      </c>
      <c r="U139" s="33">
        <f t="shared" si="67"/>
        <v>7.6717897999316789E-2</v>
      </c>
      <c r="V139" s="33">
        <f t="shared" si="68"/>
        <v>1.0689294680283571E-2</v>
      </c>
      <c r="W139" s="33">
        <f t="shared" si="69"/>
        <v>0</v>
      </c>
      <c r="X139" s="33">
        <f t="shared" si="70"/>
        <v>0.27203086817304117</v>
      </c>
      <c r="Y139" s="33">
        <f t="shared" si="71"/>
        <v>0</v>
      </c>
      <c r="Z139" s="33">
        <f t="shared" si="72"/>
        <v>0</v>
      </c>
      <c r="AA139" s="33">
        <f t="shared" si="73"/>
        <v>0</v>
      </c>
      <c r="AB139" s="33">
        <f t="shared" si="74"/>
        <v>1.7903088338976216</v>
      </c>
      <c r="AC139" s="33">
        <f t="shared" si="75"/>
        <v>91.207673088380076</v>
      </c>
      <c r="AD139" s="33">
        <f t="shared" si="76"/>
        <v>86.556188986461365</v>
      </c>
      <c r="AE139" s="33">
        <f t="shared" si="77"/>
        <v>2.5891443998480406</v>
      </c>
      <c r="AF139" s="33">
        <f t="shared" si="78"/>
        <v>0.27203086817304117</v>
      </c>
      <c r="AG139" s="33">
        <f t="shared" si="79"/>
        <v>1.7903088338976216</v>
      </c>
    </row>
    <row r="140" spans="1:33" x14ac:dyDescent="0.2">
      <c r="A140" s="4" t="s">
        <v>182</v>
      </c>
      <c r="B140" s="5">
        <f t="shared" ca="1" si="33"/>
        <v>29.819442917146581</v>
      </c>
      <c r="C140" s="5">
        <v>25.4206462092184</v>
      </c>
      <c r="D140" s="5">
        <v>1.3939322877212903</v>
      </c>
      <c r="E140" s="5">
        <v>0.11630042020688865</v>
      </c>
      <c r="F140" s="5">
        <v>2.8885640000000001</v>
      </c>
      <c r="G140" s="5">
        <v>29.819442917146581</v>
      </c>
      <c r="H140" s="5">
        <f t="shared" ca="1" si="33"/>
        <v>24.853790125915467</v>
      </c>
      <c r="I140" s="5">
        <f t="shared" ca="1" si="33"/>
        <v>6.401006808061431E-3</v>
      </c>
      <c r="J140" s="5">
        <f t="shared" ca="1" si="33"/>
        <v>1.3096796759783378E-2</v>
      </c>
      <c r="K140" s="5">
        <f t="shared" ca="1" si="33"/>
        <v>0.17195517136840183</v>
      </c>
      <c r="L140" s="5">
        <f t="shared" ca="1" si="33"/>
        <v>0.30635774251681169</v>
      </c>
      <c r="M140" s="5">
        <f t="shared" ca="1" si="33"/>
        <v>6.9045365849873835E-2</v>
      </c>
      <c r="N140" s="5">
        <f t="shared" ca="1" si="33"/>
        <v>0</v>
      </c>
      <c r="O140" s="5">
        <f t="shared" ca="1" si="33"/>
        <v>0</v>
      </c>
      <c r="P140" s="5">
        <f t="shared" ca="1" si="33"/>
        <v>0</v>
      </c>
      <c r="Q140" s="5">
        <f t="shared" ca="1" si="33"/>
        <v>0.45304673890981179</v>
      </c>
      <c r="R140" s="5">
        <f t="shared" ca="1" si="33"/>
        <v>4.4877640471700529E-2</v>
      </c>
      <c r="S140" s="5">
        <f t="shared" ca="1" si="33"/>
        <v>0.837485998548126</v>
      </c>
      <c r="T140" s="5">
        <f t="shared" ca="1" si="33"/>
        <v>1.9930583485827207E-3</v>
      </c>
      <c r="U140" s="5">
        <f t="shared" ca="1" si="33"/>
        <v>5.6528851443069218E-2</v>
      </c>
      <c r="V140" s="5">
        <f t="shared" ca="1" si="33"/>
        <v>0</v>
      </c>
      <c r="W140" s="5">
        <f t="shared" ca="1" si="32"/>
        <v>0</v>
      </c>
      <c r="X140" s="5">
        <f t="shared" ca="1" si="32"/>
        <v>0.11630042020688865</v>
      </c>
      <c r="Y140" s="5">
        <f t="shared" ca="1" si="32"/>
        <v>0</v>
      </c>
      <c r="Z140" s="5">
        <f t="shared" ca="1" si="32"/>
        <v>0</v>
      </c>
      <c r="AA140" s="5">
        <f t="shared" ca="1" si="32"/>
        <v>0</v>
      </c>
      <c r="AB140" s="5">
        <f t="shared" ca="1" si="32"/>
        <v>2.8885640000000001</v>
      </c>
      <c r="AC140" s="5">
        <f t="shared" ca="1" si="23"/>
        <v>29.819442917146581</v>
      </c>
      <c r="AD140" s="5">
        <f t="shared" ca="1" si="24"/>
        <v>25.4206462092184</v>
      </c>
      <c r="AE140" s="5">
        <f t="shared" ca="1" si="25"/>
        <v>1.3939322877212903</v>
      </c>
      <c r="AF140" s="5">
        <f t="shared" ca="1" si="26"/>
        <v>0.11630042020688865</v>
      </c>
      <c r="AG140" s="5">
        <f t="shared" ca="1" si="27"/>
        <v>2.8885640000000001</v>
      </c>
    </row>
    <row r="141" spans="1:33" x14ac:dyDescent="0.2">
      <c r="A141" s="4" t="s">
        <v>183</v>
      </c>
      <c r="B141" s="5">
        <f t="shared" ca="1" si="33"/>
        <v>30.070193988061899</v>
      </c>
      <c r="C141" s="5">
        <v>25.945543512701569</v>
      </c>
      <c r="D141" s="5">
        <v>1.7781767883293642</v>
      </c>
      <c r="E141" s="5">
        <v>9.1417687030968364E-2</v>
      </c>
      <c r="F141" s="5">
        <v>2.2550560000000002</v>
      </c>
      <c r="G141" s="5">
        <v>30.070193988061899</v>
      </c>
      <c r="H141" s="5">
        <f t="shared" ca="1" si="33"/>
        <v>25.391333481126757</v>
      </c>
      <c r="I141" s="5">
        <f t="shared" ca="1" si="33"/>
        <v>2.050616533785514E-2</v>
      </c>
      <c r="J141" s="5">
        <f t="shared" ca="1" si="33"/>
        <v>8.0562108434831636E-2</v>
      </c>
      <c r="K141" s="5">
        <f t="shared" ca="1" si="33"/>
        <v>9.2495653365714317E-3</v>
      </c>
      <c r="L141" s="5">
        <f t="shared" ca="1" si="33"/>
        <v>0.40863988563302778</v>
      </c>
      <c r="M141" s="5">
        <f t="shared" ca="1" si="33"/>
        <v>2.4352985130786087E-2</v>
      </c>
      <c r="N141" s="5">
        <f t="shared" ca="1" si="33"/>
        <v>3.7133470267265455E-3</v>
      </c>
      <c r="O141" s="5">
        <f t="shared" ca="1" si="33"/>
        <v>7.18597467501071E-3</v>
      </c>
      <c r="P141" s="5">
        <f t="shared" ca="1" si="33"/>
        <v>0</v>
      </c>
      <c r="Q141" s="5">
        <f t="shared" ca="1" si="33"/>
        <v>0.43565779617590927</v>
      </c>
      <c r="R141" s="5">
        <f t="shared" ca="1" si="33"/>
        <v>4.7593000121399429E-2</v>
      </c>
      <c r="S141" s="5">
        <f t="shared" ca="1" si="33"/>
        <v>1.2498545626172033</v>
      </c>
      <c r="T141" s="5">
        <f t="shared" ca="1" si="33"/>
        <v>2.9525794705137927E-3</v>
      </c>
      <c r="U141" s="5">
        <f t="shared" ca="1" si="33"/>
        <v>4.2118849944338448E-2</v>
      </c>
      <c r="V141" s="5">
        <f t="shared" ca="1" si="33"/>
        <v>0</v>
      </c>
      <c r="W141" s="5">
        <f t="shared" ca="1" si="32"/>
        <v>0</v>
      </c>
      <c r="X141" s="5">
        <f t="shared" ca="1" si="32"/>
        <v>9.1417687030968364E-2</v>
      </c>
      <c r="Y141" s="5">
        <f t="shared" ca="1" si="32"/>
        <v>0</v>
      </c>
      <c r="Z141" s="5">
        <f t="shared" ca="1" si="32"/>
        <v>0</v>
      </c>
      <c r="AA141" s="5">
        <f t="shared" ca="1" si="32"/>
        <v>0</v>
      </c>
      <c r="AB141" s="5">
        <f t="shared" ca="1" si="32"/>
        <v>2.2550560000000002</v>
      </c>
      <c r="AC141" s="5">
        <f t="shared" ca="1" si="23"/>
        <v>30.070193988061899</v>
      </c>
      <c r="AD141" s="5">
        <f t="shared" ca="1" si="24"/>
        <v>25.945543512701569</v>
      </c>
      <c r="AE141" s="5">
        <f t="shared" ca="1" si="25"/>
        <v>1.7781767883293642</v>
      </c>
      <c r="AF141" s="5">
        <f t="shared" ca="1" si="26"/>
        <v>9.1417687030968364E-2</v>
      </c>
      <c r="AG141" s="5">
        <f t="shared" ca="1" si="27"/>
        <v>2.2550560000000002</v>
      </c>
    </row>
    <row r="142" spans="1:33" x14ac:dyDescent="0.2">
      <c r="A142" s="4" t="s">
        <v>184</v>
      </c>
      <c r="B142" s="5">
        <f t="shared" ca="1" si="33"/>
        <v>28.514706310937459</v>
      </c>
      <c r="C142" s="5">
        <v>24.311216252842996</v>
      </c>
      <c r="D142" s="5">
        <v>0.95896365142269746</v>
      </c>
      <c r="E142" s="5">
        <v>6.8268406671766146E-2</v>
      </c>
      <c r="F142" s="5">
        <v>3.1762580000000002</v>
      </c>
      <c r="G142" s="5">
        <v>28.514706310937459</v>
      </c>
      <c r="H142" s="5">
        <f t="shared" ca="1" si="33"/>
        <v>23.750686688352399</v>
      </c>
      <c r="I142" s="5">
        <f t="shared" ca="1" si="33"/>
        <v>4.0322077264408687E-3</v>
      </c>
      <c r="J142" s="5">
        <f t="shared" ca="1" si="33"/>
        <v>8.437613641204636E-2</v>
      </c>
      <c r="K142" s="5">
        <f t="shared" ca="1" si="33"/>
        <v>3.4852045860184152E-3</v>
      </c>
      <c r="L142" s="5">
        <f t="shared" ca="1" si="33"/>
        <v>0.4398926064569359</v>
      </c>
      <c r="M142" s="5">
        <f t="shared" ca="1" si="33"/>
        <v>2.5079664997593655E-2</v>
      </c>
      <c r="N142" s="5">
        <f t="shared" ca="1" si="33"/>
        <v>3.6637443115623896E-3</v>
      </c>
      <c r="O142" s="5">
        <f t="shared" ca="1" si="33"/>
        <v>0</v>
      </c>
      <c r="P142" s="5">
        <f t="shared" ca="1" si="33"/>
        <v>0</v>
      </c>
      <c r="Q142" s="5">
        <f t="shared" ca="1" si="33"/>
        <v>0.23706523594182566</v>
      </c>
      <c r="R142" s="5">
        <f t="shared" ca="1" si="33"/>
        <v>3.3969791120468176E-2</v>
      </c>
      <c r="S142" s="5">
        <f t="shared" ca="1" si="33"/>
        <v>0.64657190624214078</v>
      </c>
      <c r="T142" s="5">
        <f t="shared" ca="1" si="33"/>
        <v>1.717915820366212E-3</v>
      </c>
      <c r="U142" s="5">
        <f t="shared" ca="1" si="33"/>
        <v>3.9638802297896764E-2</v>
      </c>
      <c r="V142" s="5">
        <f t="shared" ca="1" si="33"/>
        <v>0</v>
      </c>
      <c r="W142" s="5">
        <f t="shared" ca="1" si="32"/>
        <v>0</v>
      </c>
      <c r="X142" s="5">
        <f t="shared" ca="1" si="32"/>
        <v>6.8268406671766146E-2</v>
      </c>
      <c r="Y142" s="5">
        <f t="shared" ca="1" si="32"/>
        <v>0</v>
      </c>
      <c r="Z142" s="5">
        <f t="shared" ca="1" si="32"/>
        <v>0</v>
      </c>
      <c r="AA142" s="5">
        <f t="shared" ca="1" si="32"/>
        <v>0</v>
      </c>
      <c r="AB142" s="5">
        <f t="shared" ca="1" si="32"/>
        <v>3.1762580000000002</v>
      </c>
      <c r="AC142" s="5">
        <f t="shared" ca="1" si="23"/>
        <v>28.514706310937459</v>
      </c>
      <c r="AD142" s="5">
        <f t="shared" ca="1" si="24"/>
        <v>24.311216252842996</v>
      </c>
      <c r="AE142" s="5">
        <f t="shared" ca="1" si="25"/>
        <v>0.95896365142269746</v>
      </c>
      <c r="AF142" s="5">
        <f t="shared" ca="1" si="26"/>
        <v>6.8268406671766146E-2</v>
      </c>
      <c r="AG142" s="5">
        <f t="shared" ca="1" si="27"/>
        <v>3.1762580000000002</v>
      </c>
    </row>
    <row r="143" spans="1:33" x14ac:dyDescent="0.2">
      <c r="A143" s="4" t="s">
        <v>185</v>
      </c>
      <c r="B143" s="5">
        <f t="shared" ca="1" si="33"/>
        <v>29.819442917146581</v>
      </c>
      <c r="C143" s="5">
        <v>25.4206462092184</v>
      </c>
      <c r="D143" s="5">
        <v>1.3939322877212903</v>
      </c>
      <c r="E143" s="5">
        <v>0.11630042020688865</v>
      </c>
      <c r="F143" s="5">
        <v>2.8885640000000001</v>
      </c>
      <c r="G143" s="5">
        <v>29.819442917146581</v>
      </c>
      <c r="H143" s="5">
        <f t="shared" ca="1" si="33"/>
        <v>24.853790125915467</v>
      </c>
      <c r="I143" s="5">
        <f t="shared" ca="1" si="33"/>
        <v>6.401006808061431E-3</v>
      </c>
      <c r="J143" s="5">
        <f t="shared" ca="1" si="33"/>
        <v>1.3096796759783378E-2</v>
      </c>
      <c r="K143" s="5">
        <f t="shared" ca="1" si="33"/>
        <v>0.17195517136840183</v>
      </c>
      <c r="L143" s="5">
        <f t="shared" ca="1" si="33"/>
        <v>0.30635774251681169</v>
      </c>
      <c r="M143" s="5">
        <f t="shared" ca="1" si="33"/>
        <v>6.9045365849873835E-2</v>
      </c>
      <c r="N143" s="5">
        <f t="shared" ca="1" si="33"/>
        <v>0</v>
      </c>
      <c r="O143" s="5">
        <f t="shared" ca="1" si="33"/>
        <v>0</v>
      </c>
      <c r="P143" s="5">
        <f t="shared" ca="1" si="33"/>
        <v>0</v>
      </c>
      <c r="Q143" s="5">
        <f t="shared" ca="1" si="33"/>
        <v>0.45304673890981179</v>
      </c>
      <c r="R143" s="5">
        <f t="shared" ca="1" si="33"/>
        <v>4.4877640471700529E-2</v>
      </c>
      <c r="S143" s="5">
        <f t="shared" ca="1" si="33"/>
        <v>0.837485998548126</v>
      </c>
      <c r="T143" s="5">
        <f t="shared" ca="1" si="33"/>
        <v>1.9930583485827207E-3</v>
      </c>
      <c r="U143" s="5">
        <f t="shared" ca="1" si="33"/>
        <v>5.6528851443069218E-2</v>
      </c>
      <c r="V143" s="5">
        <f t="shared" ca="1" si="33"/>
        <v>0</v>
      </c>
      <c r="W143" s="5">
        <f t="shared" ca="1" si="32"/>
        <v>0</v>
      </c>
      <c r="X143" s="5">
        <f t="shared" ca="1" si="32"/>
        <v>0.11630042020688865</v>
      </c>
      <c r="Y143" s="5">
        <f t="shared" ca="1" si="32"/>
        <v>0</v>
      </c>
      <c r="Z143" s="5">
        <f t="shared" ca="1" si="32"/>
        <v>0</v>
      </c>
      <c r="AA143" s="5">
        <f t="shared" ca="1" si="32"/>
        <v>0</v>
      </c>
      <c r="AB143" s="5">
        <f t="shared" ca="1" si="32"/>
        <v>2.8885640000000001</v>
      </c>
      <c r="AC143" s="5">
        <f t="shared" ca="1" si="23"/>
        <v>29.819442917146581</v>
      </c>
      <c r="AD143" s="5">
        <f t="shared" ca="1" si="24"/>
        <v>25.4206462092184</v>
      </c>
      <c r="AE143" s="5">
        <f t="shared" ca="1" si="25"/>
        <v>1.3939322877212903</v>
      </c>
      <c r="AF143" s="5">
        <f t="shared" ca="1" si="26"/>
        <v>0.11630042020688865</v>
      </c>
      <c r="AG143" s="5">
        <f t="shared" ca="1" si="27"/>
        <v>2.8885640000000001</v>
      </c>
    </row>
    <row r="144" spans="1:33" x14ac:dyDescent="0.2">
      <c r="A144" s="4" t="s">
        <v>186</v>
      </c>
      <c r="B144" s="5">
        <f t="shared" ca="1" si="33"/>
        <v>32.16912526110584</v>
      </c>
      <c r="C144" s="5">
        <v>26.074722729460262</v>
      </c>
      <c r="D144" s="5">
        <v>1.9220460780068984</v>
      </c>
      <c r="E144" s="5">
        <v>0.22019645363867912</v>
      </c>
      <c r="F144" s="5">
        <v>3.9521600000000001</v>
      </c>
      <c r="G144" s="5">
        <v>32.16912526110584</v>
      </c>
      <c r="H144" s="5">
        <f t="shared" ca="1" si="33"/>
        <v>25.702841234856422</v>
      </c>
      <c r="I144" s="5">
        <f t="shared" ca="1" si="33"/>
        <v>6.5194990976338851E-3</v>
      </c>
      <c r="J144" s="5">
        <f t="shared" ca="1" si="33"/>
        <v>1.3687656956562802E-2</v>
      </c>
      <c r="K144" s="5">
        <f t="shared" ca="1" si="33"/>
        <v>0.16899901464163167</v>
      </c>
      <c r="L144" s="5">
        <f t="shared" ca="1" si="33"/>
        <v>0.18267532390801</v>
      </c>
      <c r="M144" s="5">
        <f t="shared" ca="1" si="33"/>
        <v>0</v>
      </c>
      <c r="N144" s="5">
        <f t="shared" ca="1" si="33"/>
        <v>0</v>
      </c>
      <c r="O144" s="5">
        <f t="shared" ca="1" si="33"/>
        <v>0</v>
      </c>
      <c r="P144" s="5">
        <f t="shared" ca="1" si="33"/>
        <v>0</v>
      </c>
      <c r="Q144" s="5">
        <f t="shared" ca="1" si="33"/>
        <v>0.58157619801678195</v>
      </c>
      <c r="R144" s="5">
        <f t="shared" ca="1" si="33"/>
        <v>8.1893328144704555E-2</v>
      </c>
      <c r="S144" s="5">
        <f t="shared" ca="1" si="33"/>
        <v>1.1521793816561285</v>
      </c>
      <c r="T144" s="5">
        <f t="shared" ca="1" si="33"/>
        <v>3.2047953614876981E-3</v>
      </c>
      <c r="U144" s="5">
        <f t="shared" ca="1" si="33"/>
        <v>0.10319237482779559</v>
      </c>
      <c r="V144" s="5">
        <f t="shared" ca="1" si="33"/>
        <v>0</v>
      </c>
      <c r="W144" s="5">
        <f t="shared" ca="1" si="32"/>
        <v>0</v>
      </c>
      <c r="X144" s="5">
        <f t="shared" ca="1" si="32"/>
        <v>0.22019645363867912</v>
      </c>
      <c r="Y144" s="5">
        <f t="shared" ca="1" si="32"/>
        <v>0</v>
      </c>
      <c r="Z144" s="5">
        <f t="shared" ca="1" si="32"/>
        <v>0</v>
      </c>
      <c r="AA144" s="5">
        <f t="shared" ca="1" si="32"/>
        <v>0</v>
      </c>
      <c r="AB144" s="5">
        <f t="shared" ca="1" si="32"/>
        <v>3.9521600000000001</v>
      </c>
      <c r="AC144" s="5">
        <f t="shared" ca="1" si="23"/>
        <v>32.16912526110584</v>
      </c>
      <c r="AD144" s="5">
        <f t="shared" ca="1" si="24"/>
        <v>26.074722729460262</v>
      </c>
      <c r="AE144" s="5">
        <f t="shared" ca="1" si="25"/>
        <v>1.9220460780068984</v>
      </c>
      <c r="AF144" s="5">
        <f t="shared" ca="1" si="26"/>
        <v>0.22019645363867912</v>
      </c>
      <c r="AG144" s="5">
        <f t="shared" ca="1" si="27"/>
        <v>3.9521600000000001</v>
      </c>
    </row>
    <row r="145" spans="1:33" x14ac:dyDescent="0.2">
      <c r="A145" s="4" t="s">
        <v>260</v>
      </c>
      <c r="B145" s="5">
        <f t="shared" ref="B145:V145" ca="1" si="80">HLOOKUP(B$1,INDIRECT($A145&amp;"!A:ZZ"),4,0)</f>
        <v>31.386671512419817</v>
      </c>
      <c r="C145" s="5">
        <v>23.628717410170143</v>
      </c>
      <c r="D145" s="5">
        <v>2.179383195032385</v>
      </c>
      <c r="E145" s="5">
        <v>0.275120907217277</v>
      </c>
      <c r="F145" s="5">
        <v>5.3034500000000007</v>
      </c>
      <c r="G145" s="5">
        <v>31.386671512419817</v>
      </c>
      <c r="H145" s="5">
        <f t="shared" ca="1" si="80"/>
        <v>23.314010791976266</v>
      </c>
      <c r="I145" s="5">
        <f t="shared" ca="1" si="80"/>
        <v>4.2394754074991298E-2</v>
      </c>
      <c r="J145" s="5">
        <f t="shared" ca="1" si="80"/>
        <v>4.3722084501572958E-3</v>
      </c>
      <c r="K145" s="5">
        <f t="shared" ca="1" si="80"/>
        <v>0.11632554980540689</v>
      </c>
      <c r="L145" s="5">
        <f t="shared" ca="1" si="80"/>
        <v>0.15161410586332327</v>
      </c>
      <c r="M145" s="5">
        <f t="shared" ca="1" si="80"/>
        <v>0</v>
      </c>
      <c r="N145" s="5">
        <f t="shared" ca="1" si="80"/>
        <v>0</v>
      </c>
      <c r="O145" s="5">
        <f t="shared" ca="1" si="80"/>
        <v>0</v>
      </c>
      <c r="P145" s="5">
        <f t="shared" ca="1" si="80"/>
        <v>1.3227303416521573E-5</v>
      </c>
      <c r="Q145" s="5">
        <f t="shared" ca="1" si="80"/>
        <v>0.67816478218760767</v>
      </c>
      <c r="R145" s="5">
        <f t="shared" ca="1" si="80"/>
        <v>8.101206436166207E-2</v>
      </c>
      <c r="S145" s="5">
        <f t="shared" ca="1" si="80"/>
        <v>1.2167160912544397</v>
      </c>
      <c r="T145" s="5">
        <f t="shared" ca="1" si="80"/>
        <v>1.3361725887491975E-3</v>
      </c>
      <c r="U145" s="5">
        <f t="shared" ca="1" si="80"/>
        <v>0.20134709405452758</v>
      </c>
      <c r="V145" s="5">
        <f t="shared" ca="1" si="80"/>
        <v>7.93763281982134E-4</v>
      </c>
      <c r="W145" s="5">
        <f t="shared" ca="1" si="32"/>
        <v>0</v>
      </c>
      <c r="X145" s="5">
        <f t="shared" ca="1" si="32"/>
        <v>0.275120907217277</v>
      </c>
      <c r="Y145" s="5">
        <f t="shared" ca="1" si="32"/>
        <v>0</v>
      </c>
      <c r="Z145" s="5">
        <f t="shared" ca="1" si="32"/>
        <v>0</v>
      </c>
      <c r="AA145" s="5">
        <f t="shared" ca="1" si="32"/>
        <v>0</v>
      </c>
      <c r="AB145" s="5">
        <f t="shared" ca="1" si="32"/>
        <v>5.3034500000000007</v>
      </c>
      <c r="AC145" s="5">
        <f t="shared" ca="1" si="23"/>
        <v>31.386671512419817</v>
      </c>
      <c r="AD145" s="5">
        <f t="shared" ca="1" si="24"/>
        <v>23.628717410170143</v>
      </c>
      <c r="AE145" s="5">
        <f t="shared" ca="1" si="25"/>
        <v>2.179383195032385</v>
      </c>
      <c r="AF145" s="5">
        <f t="shared" ca="1" si="26"/>
        <v>0.275120907217277</v>
      </c>
      <c r="AG145" s="5">
        <f t="shared" ca="1" si="27"/>
        <v>5.3034500000000007</v>
      </c>
    </row>
    <row r="146" spans="1:33" x14ac:dyDescent="0.2">
      <c r="A146" s="4" t="s">
        <v>187</v>
      </c>
      <c r="B146" s="5">
        <f t="shared" ca="1" si="33"/>
        <v>32.249344685610858</v>
      </c>
      <c r="C146" s="5">
        <v>23.792852648247422</v>
      </c>
      <c r="D146" s="5">
        <v>2.478142337924008</v>
      </c>
      <c r="E146" s="5">
        <v>0.28258969943942081</v>
      </c>
      <c r="F146" s="5">
        <v>5.6957600000000008</v>
      </c>
      <c r="G146" s="5">
        <v>32.249344685610858</v>
      </c>
      <c r="H146" s="5">
        <f t="shared" ca="1" si="33"/>
        <v>23.709932108587626</v>
      </c>
      <c r="I146" s="5">
        <f t="shared" ca="1" si="33"/>
        <v>4.7861180816559122E-2</v>
      </c>
      <c r="J146" s="5">
        <f t="shared" ca="1" si="33"/>
        <v>5.8558405721241581E-3</v>
      </c>
      <c r="K146" s="5">
        <f t="shared" ca="1" si="33"/>
        <v>2.4473302288405886E-3</v>
      </c>
      <c r="L146" s="5">
        <f t="shared" ca="1" si="33"/>
        <v>2.6756188042274826E-2</v>
      </c>
      <c r="M146" s="5">
        <f t="shared" ca="1" si="33"/>
        <v>0</v>
      </c>
      <c r="N146" s="5">
        <f t="shared" ca="1" si="33"/>
        <v>0</v>
      </c>
      <c r="O146" s="5">
        <f t="shared" ca="1" si="33"/>
        <v>0</v>
      </c>
      <c r="P146" s="5">
        <f t="shared" ca="1" si="33"/>
        <v>6.4991517909944067E-6</v>
      </c>
      <c r="Q146" s="5">
        <f t="shared" ca="1" si="33"/>
        <v>0.84703822024557396</v>
      </c>
      <c r="R146" s="5">
        <f t="shared" ca="1" si="33"/>
        <v>8.8670595322827478E-2</v>
      </c>
      <c r="S146" s="5">
        <f t="shared" ca="1" si="33"/>
        <v>1.2955018595705801</v>
      </c>
      <c r="T146" s="5">
        <f t="shared" ca="1" si="33"/>
        <v>5.3041507952077085E-2</v>
      </c>
      <c r="U146" s="5">
        <f t="shared" ca="1" si="33"/>
        <v>0.1932829999432161</v>
      </c>
      <c r="V146" s="5">
        <f t="shared" ca="1" si="33"/>
        <v>6.0065573794230998E-4</v>
      </c>
      <c r="W146" s="5">
        <f t="shared" ca="1" si="32"/>
        <v>0</v>
      </c>
      <c r="X146" s="5">
        <f t="shared" ca="1" si="32"/>
        <v>0.28258969943942081</v>
      </c>
      <c r="Y146" s="5">
        <f t="shared" ca="1" si="32"/>
        <v>0</v>
      </c>
      <c r="Z146" s="5">
        <f t="shared" ca="1" si="32"/>
        <v>0</v>
      </c>
      <c r="AA146" s="5">
        <f t="shared" ca="1" si="32"/>
        <v>0</v>
      </c>
      <c r="AB146" s="5">
        <f t="shared" ca="1" si="32"/>
        <v>5.6957600000000008</v>
      </c>
      <c r="AC146" s="5">
        <f t="shared" ca="1" si="23"/>
        <v>32.249344685610858</v>
      </c>
      <c r="AD146" s="5">
        <f t="shared" ca="1" si="24"/>
        <v>23.792852648247422</v>
      </c>
      <c r="AE146" s="5">
        <f t="shared" ca="1" si="25"/>
        <v>2.478142337924008</v>
      </c>
      <c r="AF146" s="5">
        <f t="shared" ca="1" si="26"/>
        <v>0.28258969943942081</v>
      </c>
      <c r="AG146" s="5">
        <f t="shared" ca="1" si="27"/>
        <v>5.6957600000000008</v>
      </c>
    </row>
    <row r="147" spans="1:33" x14ac:dyDescent="0.2">
      <c r="A147" s="4" t="s">
        <v>261</v>
      </c>
      <c r="B147" s="5">
        <f t="shared" ref="B147:V149" ca="1" si="81">HLOOKUP(B$1,INDIRECT($A147&amp;"!A:ZZ"),4,0)</f>
        <v>33.305892449640268</v>
      </c>
      <c r="C147" s="5">
        <v>24.102793604329257</v>
      </c>
      <c r="D147" s="5">
        <v>2.0046794892025015</v>
      </c>
      <c r="E147" s="5">
        <v>0.35769535610851744</v>
      </c>
      <c r="F147" s="5">
        <v>6.8407240000000007</v>
      </c>
      <c r="G147" s="5">
        <v>33.305892449640268</v>
      </c>
      <c r="H147" s="5">
        <f t="shared" ca="1" si="81"/>
        <v>23.656622952744449</v>
      </c>
      <c r="I147" s="5">
        <f t="shared" ca="1" si="81"/>
        <v>0.31800695624988418</v>
      </c>
      <c r="J147" s="5">
        <f t="shared" ca="1" si="81"/>
        <v>2.8428302018195031E-3</v>
      </c>
      <c r="K147" s="5">
        <f t="shared" ca="1" si="81"/>
        <v>1.6411263781268264E-2</v>
      </c>
      <c r="L147" s="5">
        <f t="shared" ca="1" si="81"/>
        <v>0.10016421939056026</v>
      </c>
      <c r="M147" s="5">
        <f t="shared" ca="1" si="81"/>
        <v>0</v>
      </c>
      <c r="N147" s="5">
        <f t="shared" ca="1" si="81"/>
        <v>8.7453819612747802E-3</v>
      </c>
      <c r="O147" s="5">
        <f t="shared" ca="1" si="81"/>
        <v>0</v>
      </c>
      <c r="P147" s="5">
        <f t="shared" ca="1" si="81"/>
        <v>0</v>
      </c>
      <c r="Q147" s="5">
        <f t="shared" ca="1" si="81"/>
        <v>0.65953625049914533</v>
      </c>
      <c r="R147" s="5">
        <f t="shared" ca="1" si="81"/>
        <v>6.3432429222629344E-2</v>
      </c>
      <c r="S147" s="5">
        <f t="shared" ca="1" si="81"/>
        <v>1.0199271427771157</v>
      </c>
      <c r="T147" s="5">
        <f t="shared" ca="1" si="81"/>
        <v>3.0311850395572167E-2</v>
      </c>
      <c r="U147" s="5">
        <f t="shared" ca="1" si="81"/>
        <v>0.23147181630803881</v>
      </c>
      <c r="V147" s="5">
        <f t="shared" ca="1" si="81"/>
        <v>0</v>
      </c>
      <c r="W147" s="5">
        <f t="shared" ca="1" si="32"/>
        <v>0</v>
      </c>
      <c r="X147" s="5">
        <f t="shared" ca="1" si="32"/>
        <v>0.35769535610851744</v>
      </c>
      <c r="Y147" s="5">
        <f t="shared" ca="1" si="32"/>
        <v>0</v>
      </c>
      <c r="Z147" s="5">
        <f t="shared" ca="1" si="32"/>
        <v>0</v>
      </c>
      <c r="AA147" s="5">
        <f t="shared" ca="1" si="32"/>
        <v>0</v>
      </c>
      <c r="AB147" s="5">
        <f t="shared" ca="1" si="32"/>
        <v>6.8407240000000007</v>
      </c>
      <c r="AC147" s="5">
        <f t="shared" ca="1" si="23"/>
        <v>33.305892449640268</v>
      </c>
      <c r="AD147" s="5">
        <f t="shared" ca="1" si="24"/>
        <v>24.102793604329257</v>
      </c>
      <c r="AE147" s="5">
        <f t="shared" ca="1" si="25"/>
        <v>2.0046794892025015</v>
      </c>
      <c r="AF147" s="5">
        <f t="shared" ca="1" si="26"/>
        <v>0.35769535610851744</v>
      </c>
      <c r="AG147" s="5">
        <f t="shared" ca="1" si="27"/>
        <v>6.8407240000000007</v>
      </c>
    </row>
    <row r="148" spans="1:33" x14ac:dyDescent="0.2">
      <c r="A148" s="4" t="s">
        <v>262</v>
      </c>
      <c r="B148" s="5">
        <f t="shared" ca="1" si="81"/>
        <v>38.962900045219058</v>
      </c>
      <c r="C148" s="5">
        <v>26.73519430639244</v>
      </c>
      <c r="D148" s="5">
        <v>4.9313595940680246</v>
      </c>
      <c r="E148" s="5">
        <v>0.60092214475858752</v>
      </c>
      <c r="F148" s="5">
        <v>6.695424</v>
      </c>
      <c r="G148" s="5">
        <v>38.962900045219058</v>
      </c>
      <c r="H148" s="5">
        <f t="shared" ca="1" si="81"/>
        <v>26.27720348384306</v>
      </c>
      <c r="I148" s="5">
        <f t="shared" ca="1" si="81"/>
        <v>0.31278439334222596</v>
      </c>
      <c r="J148" s="5">
        <f t="shared" ca="1" si="81"/>
        <v>4.3487827117110103E-3</v>
      </c>
      <c r="K148" s="5">
        <f t="shared" ca="1" si="81"/>
        <v>1.8765524540486259E-2</v>
      </c>
      <c r="L148" s="5">
        <f t="shared" ca="1" si="81"/>
        <v>0.12209212195495284</v>
      </c>
      <c r="M148" s="5">
        <f t="shared" ca="1" si="81"/>
        <v>0</v>
      </c>
      <c r="N148" s="5">
        <f t="shared" ca="1" si="81"/>
        <v>0</v>
      </c>
      <c r="O148" s="5">
        <f t="shared" ca="1" si="81"/>
        <v>0</v>
      </c>
      <c r="P148" s="5">
        <f t="shared" ca="1" si="81"/>
        <v>3.2278833715104983E-6</v>
      </c>
      <c r="Q148" s="5">
        <f t="shared" ca="1" si="81"/>
        <v>1.8300066777373847</v>
      </c>
      <c r="R148" s="5">
        <f t="shared" ca="1" si="81"/>
        <v>0.25044542942861409</v>
      </c>
      <c r="S148" s="5">
        <f t="shared" ca="1" si="81"/>
        <v>2.4105507672098727</v>
      </c>
      <c r="T148" s="5">
        <f t="shared" ca="1" si="81"/>
        <v>0.20343236055535319</v>
      </c>
      <c r="U148" s="5">
        <f t="shared" ca="1" si="81"/>
        <v>0.2369211312534279</v>
      </c>
      <c r="V148" s="5">
        <f t="shared" ca="1" si="81"/>
        <v>0</v>
      </c>
      <c r="W148" s="5">
        <f t="shared" ca="1" si="32"/>
        <v>0</v>
      </c>
      <c r="X148" s="5">
        <f t="shared" ca="1" si="32"/>
        <v>0.60092214475858752</v>
      </c>
      <c r="Y148" s="5">
        <f t="shared" ca="1" si="32"/>
        <v>0</v>
      </c>
      <c r="Z148" s="5">
        <f t="shared" ca="1" si="32"/>
        <v>0</v>
      </c>
      <c r="AA148" s="5">
        <f t="shared" ca="1" si="32"/>
        <v>0</v>
      </c>
      <c r="AB148" s="5">
        <f t="shared" ca="1" si="32"/>
        <v>6.695424</v>
      </c>
      <c r="AC148" s="5">
        <f t="shared" ca="1" si="23"/>
        <v>38.962900045219058</v>
      </c>
      <c r="AD148" s="5">
        <f t="shared" ca="1" si="24"/>
        <v>26.73519430639244</v>
      </c>
      <c r="AE148" s="5">
        <f t="shared" ca="1" si="25"/>
        <v>4.9313595940680246</v>
      </c>
      <c r="AF148" s="5">
        <f t="shared" ca="1" si="26"/>
        <v>0.60092214475858752</v>
      </c>
      <c r="AG148" s="5">
        <f t="shared" ca="1" si="27"/>
        <v>6.695424</v>
      </c>
    </row>
    <row r="149" spans="1:33" x14ac:dyDescent="0.2">
      <c r="A149" s="4" t="s">
        <v>263</v>
      </c>
      <c r="B149" s="5">
        <f t="shared" ca="1" si="81"/>
        <v>20.804494148535994</v>
      </c>
      <c r="C149" s="5">
        <v>18.310048149397666</v>
      </c>
      <c r="D149" s="5">
        <v>1.3963552449849996</v>
      </c>
      <c r="E149" s="5">
        <v>8.3896754153319708E-2</v>
      </c>
      <c r="F149" s="5">
        <v>1.014194</v>
      </c>
      <c r="G149" s="5">
        <v>20.804494148535994</v>
      </c>
      <c r="H149" s="5">
        <f t="shared" ca="1" si="81"/>
        <v>13.147335502915949</v>
      </c>
      <c r="I149" s="5">
        <f t="shared" ca="1" si="81"/>
        <v>1.7629147299204277</v>
      </c>
      <c r="J149" s="5">
        <f t="shared" ca="1" si="81"/>
        <v>8.9099633090568731E-2</v>
      </c>
      <c r="K149" s="5">
        <f t="shared" ca="1" si="81"/>
        <v>7.7680012224451412E-4</v>
      </c>
      <c r="L149" s="5">
        <f t="shared" ca="1" si="81"/>
        <v>3.2922092276008432</v>
      </c>
      <c r="M149" s="5">
        <f t="shared" ca="1" si="81"/>
        <v>1.224628682637654E-2</v>
      </c>
      <c r="N149" s="5">
        <f t="shared" ca="1" si="81"/>
        <v>5.4625756873257058E-3</v>
      </c>
      <c r="O149" s="5">
        <f t="shared" ca="1" si="81"/>
        <v>3.3932339326900725E-6</v>
      </c>
      <c r="P149" s="5">
        <f t="shared" ca="1" si="81"/>
        <v>0</v>
      </c>
      <c r="Q149" s="5">
        <f t="shared" ca="1" si="81"/>
        <v>0.4271125154378464</v>
      </c>
      <c r="R149" s="5">
        <f t="shared" ca="1" si="81"/>
        <v>0.15536841503113083</v>
      </c>
      <c r="S149" s="5">
        <f t="shared" ca="1" si="81"/>
        <v>0.74814755111696052</v>
      </c>
      <c r="T149" s="5">
        <f t="shared" ca="1" si="81"/>
        <v>5.6197866954162243E-4</v>
      </c>
      <c r="U149" s="5">
        <f t="shared" ca="1" si="81"/>
        <v>6.5164784729520253E-2</v>
      </c>
      <c r="V149" s="5">
        <f t="shared" ca="1" si="81"/>
        <v>0</v>
      </c>
      <c r="W149" s="5">
        <f t="shared" ca="1" si="32"/>
        <v>0</v>
      </c>
      <c r="X149" s="5">
        <f t="shared" ca="1" si="32"/>
        <v>8.3896754153319708E-2</v>
      </c>
      <c r="Y149" s="5">
        <f t="shared" ca="1" si="32"/>
        <v>0</v>
      </c>
      <c r="Z149" s="5">
        <f t="shared" ca="1" si="32"/>
        <v>0</v>
      </c>
      <c r="AA149" s="5">
        <f t="shared" ca="1" si="32"/>
        <v>0</v>
      </c>
      <c r="AB149" s="5">
        <f t="shared" ca="1" si="32"/>
        <v>1.014194</v>
      </c>
      <c r="AC149" s="5">
        <f t="shared" ca="1" si="23"/>
        <v>20.804494148535994</v>
      </c>
      <c r="AD149" s="5">
        <f t="shared" ca="1" si="24"/>
        <v>18.310048149397666</v>
      </c>
      <c r="AE149" s="5">
        <f t="shared" ca="1" si="25"/>
        <v>1.3963552449849996</v>
      </c>
      <c r="AF149" s="5">
        <f t="shared" ca="1" si="26"/>
        <v>8.3896754153319708E-2</v>
      </c>
      <c r="AG149" s="5">
        <f t="shared" ca="1" si="27"/>
        <v>1.014194</v>
      </c>
    </row>
    <row r="150" spans="1:33" x14ac:dyDescent="0.2">
      <c r="A150" s="4" t="s">
        <v>188</v>
      </c>
      <c r="B150" s="5">
        <f t="shared" ca="1" si="33"/>
        <v>25.425257918328896</v>
      </c>
      <c r="C150" s="5">
        <v>22.36349063372716</v>
      </c>
      <c r="D150" s="5">
        <v>1.6310329304065736</v>
      </c>
      <c r="E150" s="5">
        <v>0.14465586599516594</v>
      </c>
      <c r="F150" s="5">
        <v>1.2860784882</v>
      </c>
      <c r="G150" s="5">
        <v>25.425257918328896</v>
      </c>
      <c r="H150" s="5">
        <f t="shared" ca="1" si="33"/>
        <v>10.183829407232583</v>
      </c>
      <c r="I150" s="5">
        <f t="shared" ca="1" si="33"/>
        <v>3.2997484925241629</v>
      </c>
      <c r="J150" s="5">
        <f t="shared" ca="1" si="33"/>
        <v>8.164356378837731E-2</v>
      </c>
      <c r="K150" s="5">
        <f t="shared" ca="1" si="33"/>
        <v>8.0903931246949706E-5</v>
      </c>
      <c r="L150" s="5">
        <f t="shared" ca="1" si="33"/>
        <v>6.5010957618912855</v>
      </c>
      <c r="M150" s="5">
        <f t="shared" ca="1" si="33"/>
        <v>0.38903321378497885</v>
      </c>
      <c r="N150" s="5">
        <f t="shared" ca="1" si="33"/>
        <v>1.6650287588497612</v>
      </c>
      <c r="O150" s="5">
        <f t="shared" ca="1" si="33"/>
        <v>0.24303053172476283</v>
      </c>
      <c r="P150" s="5">
        <f t="shared" ca="1" si="33"/>
        <v>0</v>
      </c>
      <c r="Q150" s="5">
        <f t="shared" ca="1" si="33"/>
        <v>0.39637054929517895</v>
      </c>
      <c r="R150" s="5">
        <f t="shared" ca="1" si="33"/>
        <v>2.9487256453115639E-2</v>
      </c>
      <c r="S150" s="5">
        <f t="shared" ca="1" si="33"/>
        <v>1.150752893458564</v>
      </c>
      <c r="T150" s="5">
        <f t="shared" ca="1" si="33"/>
        <v>5.8321853166865337E-4</v>
      </c>
      <c r="U150" s="5">
        <f t="shared" ca="1" si="33"/>
        <v>5.3839012668046138E-2</v>
      </c>
      <c r="V150" s="5">
        <f t="shared" ca="1" si="33"/>
        <v>0</v>
      </c>
      <c r="W150" s="5">
        <f t="shared" ca="1" si="32"/>
        <v>0</v>
      </c>
      <c r="X150" s="5">
        <f t="shared" ca="1" si="32"/>
        <v>0.14465586599516594</v>
      </c>
      <c r="Y150" s="5">
        <f t="shared" ca="1" si="32"/>
        <v>0</v>
      </c>
      <c r="Z150" s="5">
        <f t="shared" ca="1" si="32"/>
        <v>0</v>
      </c>
      <c r="AA150" s="5">
        <f t="shared" ca="1" si="32"/>
        <v>0</v>
      </c>
      <c r="AB150" s="5">
        <f t="shared" ca="1" si="32"/>
        <v>1.2860784882</v>
      </c>
      <c r="AC150" s="5">
        <f t="shared" ca="1" si="23"/>
        <v>25.425257918328896</v>
      </c>
      <c r="AD150" s="5">
        <f t="shared" ca="1" si="24"/>
        <v>22.36349063372716</v>
      </c>
      <c r="AE150" s="5">
        <f t="shared" ca="1" si="25"/>
        <v>1.6310329304065736</v>
      </c>
      <c r="AF150" s="5">
        <f t="shared" ca="1" si="26"/>
        <v>0.14465586599516594</v>
      </c>
      <c r="AG150" s="5">
        <f t="shared" ca="1" si="27"/>
        <v>1.2860784882</v>
      </c>
    </row>
    <row r="151" spans="1:33" x14ac:dyDescent="0.2">
      <c r="A151" s="4" t="s">
        <v>189</v>
      </c>
      <c r="B151" s="5">
        <f t="shared" ca="1" si="33"/>
        <v>33.359560860412941</v>
      </c>
      <c r="C151" s="5">
        <v>29.70687603169138</v>
      </c>
      <c r="D151" s="5">
        <v>1.6735198799847608</v>
      </c>
      <c r="E151" s="5">
        <v>0.23681016973681451</v>
      </c>
      <c r="F151" s="5">
        <v>1.742354779</v>
      </c>
      <c r="G151" s="5">
        <v>33.359560860412941</v>
      </c>
      <c r="H151" s="5">
        <f t="shared" ca="1" si="33"/>
        <v>16.841637235071332</v>
      </c>
      <c r="I151" s="5">
        <f t="shared" ca="1" si="33"/>
        <v>4.1993717891126856</v>
      </c>
      <c r="J151" s="5">
        <f t="shared" ca="1" si="33"/>
        <v>8.4653598369619665E-2</v>
      </c>
      <c r="K151" s="5">
        <f t="shared" ca="1" si="33"/>
        <v>1.2937213069719153E-4</v>
      </c>
      <c r="L151" s="5">
        <f t="shared" ca="1" si="33"/>
        <v>5.5361131887932213</v>
      </c>
      <c r="M151" s="5">
        <f t="shared" ca="1" si="33"/>
        <v>0.23383405059657703</v>
      </c>
      <c r="N151" s="5">
        <f t="shared" ca="1" si="33"/>
        <v>2.4693292319615843</v>
      </c>
      <c r="O151" s="5">
        <f t="shared" ca="1" si="33"/>
        <v>0.34180756565565878</v>
      </c>
      <c r="P151" s="5">
        <f t="shared" ca="1" si="33"/>
        <v>0</v>
      </c>
      <c r="Q151" s="5">
        <f t="shared" ca="1" si="33"/>
        <v>0.3461607523757303</v>
      </c>
      <c r="R151" s="5">
        <f t="shared" ca="1" si="33"/>
        <v>4.4707441020973446E-2</v>
      </c>
      <c r="S151" s="5">
        <f t="shared" ca="1" si="33"/>
        <v>1.2308938962442781</v>
      </c>
      <c r="T151" s="5">
        <f t="shared" ca="1" si="33"/>
        <v>1.3896647887291533E-3</v>
      </c>
      <c r="U151" s="5">
        <f t="shared" ca="1" si="33"/>
        <v>5.0368125555049707E-2</v>
      </c>
      <c r="V151" s="5">
        <f t="shared" ca="1" si="33"/>
        <v>0</v>
      </c>
      <c r="W151" s="5">
        <f t="shared" ca="1" si="32"/>
        <v>0</v>
      </c>
      <c r="X151" s="5">
        <f t="shared" ca="1" si="32"/>
        <v>0.23681016973681451</v>
      </c>
      <c r="Y151" s="5">
        <f t="shared" ca="1" si="32"/>
        <v>0</v>
      </c>
      <c r="Z151" s="5">
        <f t="shared" ca="1" si="32"/>
        <v>0</v>
      </c>
      <c r="AA151" s="5">
        <f t="shared" ca="1" si="32"/>
        <v>0</v>
      </c>
      <c r="AB151" s="5">
        <f t="shared" ca="1" si="32"/>
        <v>1.742354779</v>
      </c>
      <c r="AC151" s="5">
        <f t="shared" ca="1" si="23"/>
        <v>33.359560860412941</v>
      </c>
      <c r="AD151" s="5">
        <f t="shared" ca="1" si="24"/>
        <v>29.70687603169138</v>
      </c>
      <c r="AE151" s="5">
        <f t="shared" ca="1" si="25"/>
        <v>1.6735198799847608</v>
      </c>
      <c r="AF151" s="5">
        <f t="shared" ca="1" si="26"/>
        <v>0.23681016973681451</v>
      </c>
      <c r="AG151" s="5">
        <f t="shared" ca="1" si="27"/>
        <v>1.742354779</v>
      </c>
    </row>
    <row r="152" spans="1:33" x14ac:dyDescent="0.2">
      <c r="A152" s="4" t="s">
        <v>190</v>
      </c>
      <c r="B152" s="5">
        <f t="shared" ca="1" si="33"/>
        <v>29.72630791119197</v>
      </c>
      <c r="C152" s="5">
        <v>25.511093271393975</v>
      </c>
      <c r="D152" s="5">
        <v>1.9224355396841408</v>
      </c>
      <c r="E152" s="5">
        <v>0.34695056011385556</v>
      </c>
      <c r="F152" s="5">
        <v>1.9458285400000002</v>
      </c>
      <c r="G152" s="5">
        <v>29.72630791119197</v>
      </c>
      <c r="H152" s="5">
        <f t="shared" ca="1" si="33"/>
        <v>12.789255415934567</v>
      </c>
      <c r="I152" s="5">
        <f t="shared" ca="1" si="33"/>
        <v>3.4994931326281229</v>
      </c>
      <c r="J152" s="5">
        <f t="shared" ca="1" si="33"/>
        <v>1.1088487200855783E-2</v>
      </c>
      <c r="K152" s="5">
        <f t="shared" ca="1" si="33"/>
        <v>2.4356077999221979</v>
      </c>
      <c r="L152" s="5">
        <f t="shared" ca="1" si="33"/>
        <v>3.8899964602068402</v>
      </c>
      <c r="M152" s="5">
        <f t="shared" ca="1" si="33"/>
        <v>0.13036210701068715</v>
      </c>
      <c r="N152" s="5">
        <f t="shared" ca="1" si="33"/>
        <v>2.7146655102969914</v>
      </c>
      <c r="O152" s="5">
        <f t="shared" ca="1" si="33"/>
        <v>4.0624358193710915E-2</v>
      </c>
      <c r="P152" s="5">
        <f t="shared" ca="1" si="33"/>
        <v>0</v>
      </c>
      <c r="Q152" s="5">
        <f t="shared" ca="1" si="33"/>
        <v>0.61047548986515965</v>
      </c>
      <c r="R152" s="5">
        <f t="shared" ca="1" si="33"/>
        <v>4.9985819793315581E-2</v>
      </c>
      <c r="S152" s="5">
        <f t="shared" ca="1" si="33"/>
        <v>1.1660416196551366</v>
      </c>
      <c r="T152" s="5">
        <f t="shared" ca="1" si="33"/>
        <v>3.4710206790473886E-4</v>
      </c>
      <c r="U152" s="5">
        <f t="shared" ca="1" si="33"/>
        <v>9.5585508302624203E-2</v>
      </c>
      <c r="V152" s="5">
        <f t="shared" ca="1" si="33"/>
        <v>0</v>
      </c>
      <c r="W152" s="5">
        <f t="shared" ca="1" si="32"/>
        <v>0</v>
      </c>
      <c r="X152" s="5">
        <f t="shared" ca="1" si="32"/>
        <v>0.34695056011385556</v>
      </c>
      <c r="Y152" s="5">
        <f t="shared" ca="1" si="32"/>
        <v>0</v>
      </c>
      <c r="Z152" s="5">
        <f t="shared" ca="1" si="32"/>
        <v>0</v>
      </c>
      <c r="AA152" s="5">
        <f t="shared" ca="1" si="32"/>
        <v>0</v>
      </c>
      <c r="AB152" s="5">
        <f t="shared" ca="1" si="32"/>
        <v>1.9458285400000002</v>
      </c>
      <c r="AC152" s="5">
        <f t="shared" ca="1" si="23"/>
        <v>29.72630791119197</v>
      </c>
      <c r="AD152" s="5">
        <f t="shared" ca="1" si="24"/>
        <v>25.511093271393975</v>
      </c>
      <c r="AE152" s="5">
        <f t="shared" ca="1" si="25"/>
        <v>1.9224355396841408</v>
      </c>
      <c r="AF152" s="5">
        <f t="shared" ca="1" si="26"/>
        <v>0.34695056011385556</v>
      </c>
      <c r="AG152" s="5">
        <f t="shared" ca="1" si="27"/>
        <v>1.9458285400000002</v>
      </c>
    </row>
    <row r="153" spans="1:33" x14ac:dyDescent="0.2">
      <c r="A153" s="4" t="s">
        <v>191</v>
      </c>
      <c r="B153" s="5">
        <f t="shared" ca="1" si="33"/>
        <v>29.557218582753237</v>
      </c>
      <c r="C153" s="5">
        <v>24.330485363778049</v>
      </c>
      <c r="D153" s="5">
        <v>2.6317385341017276</v>
      </c>
      <c r="E153" s="5">
        <v>0.49570028487346013</v>
      </c>
      <c r="F153" s="5">
        <v>2.0992944000000002</v>
      </c>
      <c r="G153" s="5">
        <v>29.557218582753237</v>
      </c>
      <c r="H153" s="5">
        <f t="shared" ca="1" si="33"/>
        <v>13.154434095669</v>
      </c>
      <c r="I153" s="5">
        <f t="shared" ca="1" si="33"/>
        <v>3.9820522158976388</v>
      </c>
      <c r="J153" s="5">
        <f t="shared" ca="1" si="33"/>
        <v>9.7197569700885975E-3</v>
      </c>
      <c r="K153" s="5">
        <f t="shared" ca="1" si="33"/>
        <v>0.13199813245828579</v>
      </c>
      <c r="L153" s="5">
        <f t="shared" ca="1" si="33"/>
        <v>3.6580910668098414</v>
      </c>
      <c r="M153" s="5">
        <f t="shared" ca="1" si="33"/>
        <v>0.1280589968103592</v>
      </c>
      <c r="N153" s="5">
        <f t="shared" ca="1" si="33"/>
        <v>3.2381884549307585</v>
      </c>
      <c r="O153" s="5">
        <f t="shared" ca="1" si="33"/>
        <v>2.7942644232075896E-2</v>
      </c>
      <c r="P153" s="5">
        <f t="shared" ca="1" si="33"/>
        <v>0</v>
      </c>
      <c r="Q153" s="5">
        <f t="shared" ca="1" si="33"/>
        <v>0.60778016788025058</v>
      </c>
      <c r="R153" s="5">
        <f t="shared" ca="1" si="33"/>
        <v>7.7367397825028883E-2</v>
      </c>
      <c r="S153" s="5">
        <f t="shared" ca="1" si="33"/>
        <v>1.8312167946274032</v>
      </c>
      <c r="T153" s="5">
        <f t="shared" ca="1" si="33"/>
        <v>2.2111687288746329E-3</v>
      </c>
      <c r="U153" s="5">
        <f t="shared" ca="1" si="33"/>
        <v>0.11316300504017004</v>
      </c>
      <c r="V153" s="5">
        <f t="shared" ca="1" si="33"/>
        <v>0</v>
      </c>
      <c r="W153" s="5">
        <f t="shared" ca="1" si="32"/>
        <v>0</v>
      </c>
      <c r="X153" s="5">
        <f t="shared" ca="1" si="32"/>
        <v>0.49570028487346013</v>
      </c>
      <c r="Y153" s="5">
        <f t="shared" ca="1" si="32"/>
        <v>0</v>
      </c>
      <c r="Z153" s="5">
        <f t="shared" ca="1" si="32"/>
        <v>0</v>
      </c>
      <c r="AA153" s="5">
        <f t="shared" ca="1" si="32"/>
        <v>0</v>
      </c>
      <c r="AB153" s="5">
        <f t="shared" ca="1" si="32"/>
        <v>2.0992944000000002</v>
      </c>
      <c r="AC153" s="5">
        <f t="shared" ca="1" si="23"/>
        <v>29.557218582753237</v>
      </c>
      <c r="AD153" s="5">
        <f t="shared" ca="1" si="24"/>
        <v>24.330485363778049</v>
      </c>
      <c r="AE153" s="5">
        <f t="shared" ca="1" si="25"/>
        <v>2.6317385341017276</v>
      </c>
      <c r="AF153" s="5">
        <f t="shared" ca="1" si="26"/>
        <v>0.49570028487346013</v>
      </c>
      <c r="AG153" s="5">
        <f t="shared" ca="1" si="27"/>
        <v>2.0992944000000002</v>
      </c>
    </row>
    <row r="154" spans="1:33" x14ac:dyDescent="0.2">
      <c r="A154" s="4" t="s">
        <v>192</v>
      </c>
      <c r="B154" s="5">
        <f t="shared" ca="1" si="33"/>
        <v>29.839139961055572</v>
      </c>
      <c r="C154" s="5">
        <v>24.750616444178235</v>
      </c>
      <c r="D154" s="5">
        <v>2.415335991910502</v>
      </c>
      <c r="E154" s="5">
        <v>0.49980872336683596</v>
      </c>
      <c r="F154" s="5">
        <v>2.1733788016000002</v>
      </c>
      <c r="G154" s="5">
        <v>29.839139961055572</v>
      </c>
      <c r="H154" s="5">
        <f t="shared" ca="1" si="33"/>
        <v>13.63369597805325</v>
      </c>
      <c r="I154" s="5">
        <f t="shared" ca="1" si="33"/>
        <v>3.6896072651513472</v>
      </c>
      <c r="J154" s="5">
        <f t="shared" ca="1" si="33"/>
        <v>0</v>
      </c>
      <c r="K154" s="5">
        <f t="shared" ca="1" si="33"/>
        <v>0.14184451801171222</v>
      </c>
      <c r="L154" s="5">
        <f t="shared" ca="1" si="33"/>
        <v>3.7473165584057435</v>
      </c>
      <c r="M154" s="5">
        <f t="shared" ca="1" si="33"/>
        <v>0.30199213404900332</v>
      </c>
      <c r="N154" s="5">
        <f t="shared" ca="1" si="33"/>
        <v>3.2361599905071747</v>
      </c>
      <c r="O154" s="5">
        <f t="shared" ref="B154:V168" ca="1" si="82">HLOOKUP(O$1,INDIRECT($A154&amp;"!A:ZZ"),4,0)</f>
        <v>0</v>
      </c>
      <c r="P154" s="5">
        <f t="shared" ca="1" si="82"/>
        <v>0</v>
      </c>
      <c r="Q154" s="5">
        <f t="shared" ca="1" si="82"/>
        <v>0.67982454412629001</v>
      </c>
      <c r="R154" s="5">
        <f t="shared" ca="1" si="82"/>
        <v>7.5757981260440949E-2</v>
      </c>
      <c r="S154" s="5">
        <f t="shared" ca="1" si="82"/>
        <v>1.3283397786946378</v>
      </c>
      <c r="T154" s="5">
        <f t="shared" ca="1" si="82"/>
        <v>0.1145220686594375</v>
      </c>
      <c r="U154" s="5">
        <f t="shared" ca="1" si="82"/>
        <v>0.21612609252620252</v>
      </c>
      <c r="V154" s="5">
        <f t="shared" ca="1" si="82"/>
        <v>7.6552664349265097E-4</v>
      </c>
      <c r="W154" s="5">
        <f t="shared" ca="1" si="32"/>
        <v>0</v>
      </c>
      <c r="X154" s="5">
        <f t="shared" ca="1" si="32"/>
        <v>0.49980872336683596</v>
      </c>
      <c r="Y154" s="5">
        <f t="shared" ca="1" si="32"/>
        <v>0</v>
      </c>
      <c r="Z154" s="5">
        <f t="shared" ca="1" si="32"/>
        <v>0</v>
      </c>
      <c r="AA154" s="5">
        <f t="shared" ca="1" si="32"/>
        <v>0</v>
      </c>
      <c r="AB154" s="5">
        <f t="shared" ca="1" si="32"/>
        <v>2.1733788016000002</v>
      </c>
      <c r="AC154" s="5">
        <f t="shared" ca="1" si="23"/>
        <v>29.839139961055572</v>
      </c>
      <c r="AD154" s="5">
        <f t="shared" ca="1" si="24"/>
        <v>24.750616444178235</v>
      </c>
      <c r="AE154" s="5">
        <f t="shared" ca="1" si="25"/>
        <v>2.415335991910502</v>
      </c>
      <c r="AF154" s="5">
        <f t="shared" ca="1" si="26"/>
        <v>0.49980872336683596</v>
      </c>
      <c r="AG154" s="5">
        <f t="shared" ca="1" si="27"/>
        <v>2.1733788016000002</v>
      </c>
    </row>
    <row r="155" spans="1:33" x14ac:dyDescent="0.2">
      <c r="A155" s="4" t="s">
        <v>193</v>
      </c>
      <c r="B155" s="5">
        <f t="shared" ca="1" si="82"/>
        <v>27.97972984450508</v>
      </c>
      <c r="C155" s="5">
        <v>22.635810503813882</v>
      </c>
      <c r="D155" s="5">
        <v>2.5177070425990258</v>
      </c>
      <c r="E155" s="5">
        <v>0.53694047289217151</v>
      </c>
      <c r="F155" s="5">
        <v>2.2892718252000002</v>
      </c>
      <c r="G155" s="5">
        <v>27.97972984450508</v>
      </c>
      <c r="H155" s="5">
        <f t="shared" ca="1" si="82"/>
        <v>11.600816055211588</v>
      </c>
      <c r="I155" s="5">
        <f t="shared" ca="1" si="82"/>
        <v>3.2872212916286707</v>
      </c>
      <c r="J155" s="5">
        <f t="shared" ca="1" si="82"/>
        <v>0</v>
      </c>
      <c r="K155" s="5">
        <f t="shared" ca="1" si="82"/>
        <v>3.9881432426941937E-5</v>
      </c>
      <c r="L155" s="5">
        <f t="shared" ca="1" si="82"/>
        <v>4.5873110640563075</v>
      </c>
      <c r="M155" s="5">
        <f t="shared" ca="1" si="82"/>
        <v>0.29012245587368801</v>
      </c>
      <c r="N155" s="5">
        <f t="shared" ca="1" si="82"/>
        <v>2.8702997556111995</v>
      </c>
      <c r="O155" s="5">
        <f t="shared" ca="1" si="82"/>
        <v>0</v>
      </c>
      <c r="P155" s="5">
        <f t="shared" ca="1" si="82"/>
        <v>0</v>
      </c>
      <c r="Q155" s="5">
        <f t="shared" ca="1" si="82"/>
        <v>0.82011220965526299</v>
      </c>
      <c r="R155" s="5">
        <f t="shared" ca="1" si="82"/>
        <v>8.3974542778810168E-2</v>
      </c>
      <c r="S155" s="5">
        <f t="shared" ca="1" si="82"/>
        <v>1.3701323258664566</v>
      </c>
      <c r="T155" s="5">
        <f t="shared" ca="1" si="82"/>
        <v>4.4631949539154558E-2</v>
      </c>
      <c r="U155" s="5">
        <f t="shared" ca="1" si="82"/>
        <v>0.19801484450813797</v>
      </c>
      <c r="V155" s="5">
        <f t="shared" ca="1" si="82"/>
        <v>8.4117025120325093E-4</v>
      </c>
      <c r="W155" s="5">
        <f t="shared" ca="1" si="32"/>
        <v>0</v>
      </c>
      <c r="X155" s="5">
        <f t="shared" ca="1" si="32"/>
        <v>0.53694047289217151</v>
      </c>
      <c r="Y155" s="5">
        <f t="shared" ca="1" si="32"/>
        <v>0</v>
      </c>
      <c r="Z155" s="5">
        <f t="shared" ca="1" si="32"/>
        <v>0</v>
      </c>
      <c r="AA155" s="5">
        <f t="shared" ca="1" si="32"/>
        <v>0</v>
      </c>
      <c r="AB155" s="5">
        <f t="shared" ca="1" si="32"/>
        <v>2.2892718252000002</v>
      </c>
      <c r="AC155" s="5">
        <f t="shared" ca="1" si="23"/>
        <v>27.97972984450508</v>
      </c>
      <c r="AD155" s="5">
        <f t="shared" ca="1" si="24"/>
        <v>22.635810503813882</v>
      </c>
      <c r="AE155" s="5">
        <f t="shared" ca="1" si="25"/>
        <v>2.5177070425990258</v>
      </c>
      <c r="AF155" s="5">
        <f t="shared" ca="1" si="26"/>
        <v>0.53694047289217151</v>
      </c>
      <c r="AG155" s="5">
        <f t="shared" ca="1" si="27"/>
        <v>2.2892718252000002</v>
      </c>
    </row>
    <row r="156" spans="1:33" x14ac:dyDescent="0.2">
      <c r="A156" s="4" t="s">
        <v>194</v>
      </c>
      <c r="B156" s="5">
        <f t="shared" ca="1" si="82"/>
        <v>30.125303622783605</v>
      </c>
      <c r="C156" s="5">
        <v>25.400542300810709</v>
      </c>
      <c r="D156" s="5">
        <v>2.1074327509326771</v>
      </c>
      <c r="E156" s="5">
        <v>0.67150003104021894</v>
      </c>
      <c r="F156" s="5">
        <v>1.9458285400000002</v>
      </c>
      <c r="G156" s="5">
        <v>30.125303622783605</v>
      </c>
      <c r="H156" s="5">
        <f t="shared" ca="1" si="82"/>
        <v>11.539390702778729</v>
      </c>
      <c r="I156" s="5">
        <f t="shared" ca="1" si="82"/>
        <v>4.0396672293313349</v>
      </c>
      <c r="J156" s="5">
        <f t="shared" ca="1" si="82"/>
        <v>7.0848463869768643E-4</v>
      </c>
      <c r="K156" s="5">
        <f t="shared" ca="1" si="82"/>
        <v>1.923698203858679E-2</v>
      </c>
      <c r="L156" s="5">
        <f t="shared" ca="1" si="82"/>
        <v>5.9684061751498581</v>
      </c>
      <c r="M156" s="5">
        <f t="shared" ca="1" si="82"/>
        <v>0.33498784021292743</v>
      </c>
      <c r="N156" s="5">
        <f t="shared" ca="1" si="82"/>
        <v>3.4981448866605711</v>
      </c>
      <c r="O156" s="5">
        <f t="shared" ca="1" si="82"/>
        <v>0</v>
      </c>
      <c r="P156" s="5">
        <f t="shared" ca="1" si="82"/>
        <v>0</v>
      </c>
      <c r="Q156" s="5">
        <f t="shared" ca="1" si="82"/>
        <v>0.67129223274435201</v>
      </c>
      <c r="R156" s="5">
        <f t="shared" ca="1" si="82"/>
        <v>5.6350852685349895E-2</v>
      </c>
      <c r="S156" s="5">
        <f t="shared" ca="1" si="82"/>
        <v>1.1105537035755206</v>
      </c>
      <c r="T156" s="5">
        <f t="shared" ca="1" si="82"/>
        <v>2.6904054862923299E-2</v>
      </c>
      <c r="U156" s="5">
        <f t="shared" ca="1" si="82"/>
        <v>0.24233190706453145</v>
      </c>
      <c r="V156" s="5">
        <f t="shared" ca="1" si="82"/>
        <v>0</v>
      </c>
      <c r="W156" s="5">
        <f t="shared" ca="1" si="32"/>
        <v>0</v>
      </c>
      <c r="X156" s="5">
        <f t="shared" ca="1" si="32"/>
        <v>0.67150003104021894</v>
      </c>
      <c r="Y156" s="5">
        <f t="shared" ca="1" si="32"/>
        <v>0</v>
      </c>
      <c r="Z156" s="5">
        <f t="shared" ca="1" si="32"/>
        <v>0</v>
      </c>
      <c r="AA156" s="5">
        <f t="shared" ca="1" si="32"/>
        <v>0</v>
      </c>
      <c r="AB156" s="5">
        <f t="shared" ca="1" si="32"/>
        <v>1.9458285400000002</v>
      </c>
      <c r="AC156" s="5">
        <f t="shared" ca="1" si="23"/>
        <v>30.125303622783605</v>
      </c>
      <c r="AD156" s="5">
        <f t="shared" ca="1" si="24"/>
        <v>25.400542300810709</v>
      </c>
      <c r="AE156" s="5">
        <f t="shared" ca="1" si="25"/>
        <v>2.1074327509326771</v>
      </c>
      <c r="AF156" s="5">
        <f t="shared" ca="1" si="26"/>
        <v>0.67150003104021894</v>
      </c>
      <c r="AG156" s="5">
        <f t="shared" ca="1" si="27"/>
        <v>1.9458285400000002</v>
      </c>
    </row>
    <row r="157" spans="1:33" x14ac:dyDescent="0.2">
      <c r="A157" s="4" t="s">
        <v>195</v>
      </c>
      <c r="B157" s="5">
        <f t="shared" ca="1" si="82"/>
        <v>26.967857298658696</v>
      </c>
      <c r="C157" s="5">
        <v>22.212117227067754</v>
      </c>
      <c r="D157" s="5">
        <v>2.183271786469382</v>
      </c>
      <c r="E157" s="5">
        <v>0.62663974512155529</v>
      </c>
      <c r="F157" s="5">
        <v>1.9458285400000002</v>
      </c>
      <c r="G157" s="5">
        <v>26.967857298658696</v>
      </c>
      <c r="H157" s="5">
        <f t="shared" ca="1" si="82"/>
        <v>9.3334237071127735</v>
      </c>
      <c r="I157" s="5">
        <f t="shared" ca="1" si="82"/>
        <v>3.059951107132683</v>
      </c>
      <c r="J157" s="5">
        <f t="shared" ca="1" si="82"/>
        <v>6.9557268801499284E-4</v>
      </c>
      <c r="K157" s="5">
        <f t="shared" ca="1" si="82"/>
        <v>2.037304400675069E-2</v>
      </c>
      <c r="L157" s="5">
        <f t="shared" ca="1" si="82"/>
        <v>6.4175773264630074</v>
      </c>
      <c r="M157" s="5">
        <f t="shared" ca="1" si="82"/>
        <v>0.24524655121788924</v>
      </c>
      <c r="N157" s="5">
        <f t="shared" ca="1" si="82"/>
        <v>3.1348499184466356</v>
      </c>
      <c r="O157" s="5">
        <f t="shared" ca="1" si="82"/>
        <v>0</v>
      </c>
      <c r="P157" s="5">
        <f t="shared" ca="1" si="82"/>
        <v>0</v>
      </c>
      <c r="Q157" s="5">
        <f t="shared" ca="1" si="82"/>
        <v>0.79551262589877447</v>
      </c>
      <c r="R157" s="5">
        <f t="shared" ca="1" si="82"/>
        <v>6.4162307334574134E-2</v>
      </c>
      <c r="S157" s="5">
        <f t="shared" ca="1" si="82"/>
        <v>1.0672787077814359</v>
      </c>
      <c r="T157" s="5">
        <f t="shared" ca="1" si="82"/>
        <v>4.7643845389405415E-2</v>
      </c>
      <c r="U157" s="5">
        <f t="shared" ca="1" si="82"/>
        <v>0.20867430006519194</v>
      </c>
      <c r="V157" s="5">
        <f t="shared" ca="1" si="82"/>
        <v>0</v>
      </c>
      <c r="W157" s="5">
        <f t="shared" ca="1" si="32"/>
        <v>0</v>
      </c>
      <c r="X157" s="5">
        <f t="shared" ca="1" si="32"/>
        <v>0.62663974512155529</v>
      </c>
      <c r="Y157" s="5">
        <f t="shared" ca="1" si="32"/>
        <v>0</v>
      </c>
      <c r="Z157" s="5">
        <f t="shared" ca="1" si="32"/>
        <v>0</v>
      </c>
      <c r="AA157" s="5">
        <f t="shared" ca="1" si="32"/>
        <v>0</v>
      </c>
      <c r="AB157" s="5">
        <f t="shared" ca="1" si="32"/>
        <v>1.9458285400000002</v>
      </c>
      <c r="AC157" s="5">
        <f t="shared" ca="1" si="23"/>
        <v>26.967857298658696</v>
      </c>
      <c r="AD157" s="5">
        <f t="shared" ca="1" si="24"/>
        <v>22.212117227067754</v>
      </c>
      <c r="AE157" s="5">
        <f t="shared" ca="1" si="25"/>
        <v>2.183271786469382</v>
      </c>
      <c r="AF157" s="5">
        <f t="shared" ca="1" si="26"/>
        <v>0.62663974512155529</v>
      </c>
      <c r="AG157" s="5">
        <f t="shared" ca="1" si="27"/>
        <v>1.9458285400000002</v>
      </c>
    </row>
    <row r="158" spans="1:33" s="7" customFormat="1" x14ac:dyDescent="0.2">
      <c r="A158" s="4" t="s">
        <v>196</v>
      </c>
      <c r="B158" s="5">
        <f t="shared" ca="1" si="82"/>
        <v>39.31932636388791</v>
      </c>
      <c r="C158" s="5">
        <v>38.702992662714159</v>
      </c>
      <c r="D158" s="5">
        <v>0.35386830937733998</v>
      </c>
      <c r="E158" s="5">
        <v>6.8925791796417502E-2</v>
      </c>
      <c r="F158" s="5">
        <v>0.19353960000000003</v>
      </c>
      <c r="G158" s="5">
        <v>39.31932636388791</v>
      </c>
      <c r="H158" s="5">
        <f t="shared" ca="1" si="82"/>
        <v>36.505961584812809</v>
      </c>
      <c r="I158" s="5">
        <f t="shared" ca="1" si="82"/>
        <v>1.5782506947884162E-2</v>
      </c>
      <c r="J158" s="5">
        <f t="shared" ca="1" si="82"/>
        <v>0.12375795610967644</v>
      </c>
      <c r="K158" s="5">
        <f t="shared" ca="1" si="82"/>
        <v>0</v>
      </c>
      <c r="L158" s="5">
        <f t="shared" ca="1" si="82"/>
        <v>2.0284488844590016</v>
      </c>
      <c r="M158" s="5">
        <f t="shared" ca="1" si="82"/>
        <v>4.0371480903160653E-3</v>
      </c>
      <c r="N158" s="5">
        <f t="shared" ca="1" si="82"/>
        <v>2.5004582294466164E-2</v>
      </c>
      <c r="O158" s="5">
        <f t="shared" ca="1" si="82"/>
        <v>0</v>
      </c>
      <c r="P158" s="5">
        <f t="shared" ca="1" si="82"/>
        <v>2.77366075783636E-2</v>
      </c>
      <c r="Q158" s="5">
        <f t="shared" ca="1" si="82"/>
        <v>5.6009090451272669E-2</v>
      </c>
      <c r="R158" s="5">
        <f t="shared" ca="1" si="82"/>
        <v>6.1458529300833717E-4</v>
      </c>
      <c r="S158" s="5">
        <f t="shared" ca="1" si="82"/>
        <v>0.19878753615203401</v>
      </c>
      <c r="T158" s="5">
        <f t="shared" ca="1" si="82"/>
        <v>2.7115963826879998E-2</v>
      </c>
      <c r="U158" s="5">
        <f t="shared" ca="1" si="82"/>
        <v>3.6362387822508009E-2</v>
      </c>
      <c r="V158" s="5">
        <f t="shared" ca="1" si="82"/>
        <v>7.2421382532733948E-3</v>
      </c>
      <c r="W158" s="5">
        <f t="shared" ca="1" si="32"/>
        <v>0</v>
      </c>
      <c r="X158" s="5">
        <f t="shared" ca="1" si="32"/>
        <v>6.8925791796417502E-2</v>
      </c>
      <c r="Y158" s="5">
        <f t="shared" ca="1" si="32"/>
        <v>0</v>
      </c>
      <c r="Z158" s="5">
        <f t="shared" ca="1" si="32"/>
        <v>0</v>
      </c>
      <c r="AA158" s="5">
        <f t="shared" ca="1" si="32"/>
        <v>0</v>
      </c>
      <c r="AB158" s="5">
        <f t="shared" ca="1" si="32"/>
        <v>0.19353960000000003</v>
      </c>
      <c r="AC158" s="5">
        <f t="shared" ca="1" si="23"/>
        <v>39.31932636388791</v>
      </c>
      <c r="AD158" s="5">
        <f t="shared" ca="1" si="24"/>
        <v>38.702992662714159</v>
      </c>
      <c r="AE158" s="5">
        <f t="shared" ca="1" si="25"/>
        <v>0.35386830937733998</v>
      </c>
      <c r="AF158" s="5">
        <f t="shared" ca="1" si="26"/>
        <v>6.8925791796417502E-2</v>
      </c>
      <c r="AG158" s="5">
        <f t="shared" ca="1" si="27"/>
        <v>0.19353960000000003</v>
      </c>
    </row>
    <row r="159" spans="1:33" s="7" customFormat="1" x14ac:dyDescent="0.2">
      <c r="A159" s="4" t="s">
        <v>197</v>
      </c>
      <c r="B159" s="5">
        <f t="shared" ca="1" si="82"/>
        <v>46.876053633120925</v>
      </c>
      <c r="C159" s="5">
        <v>44.65090586384995</v>
      </c>
      <c r="D159" s="5">
        <v>1.1854750875701261</v>
      </c>
      <c r="E159" s="5">
        <v>0.21146268170082755</v>
      </c>
      <c r="F159" s="5">
        <v>0.82821000000000011</v>
      </c>
      <c r="G159" s="5">
        <v>46.876053633120925</v>
      </c>
      <c r="H159" s="5">
        <f t="shared" ca="1" si="82"/>
        <v>42.814149021715224</v>
      </c>
      <c r="I159" s="5">
        <f t="shared" ca="1" si="82"/>
        <v>4.4219024210316203E-3</v>
      </c>
      <c r="J159" s="5">
        <f t="shared" ca="1" si="82"/>
        <v>5.8759671822659551E-2</v>
      </c>
      <c r="K159" s="5">
        <f t="shared" ca="1" si="82"/>
        <v>0</v>
      </c>
      <c r="L159" s="5">
        <f t="shared" ca="1" si="82"/>
        <v>1.761896578388475</v>
      </c>
      <c r="M159" s="5">
        <f t="shared" ca="1" si="82"/>
        <v>8.0762150191190131E-3</v>
      </c>
      <c r="N159" s="5">
        <f t="shared" ca="1" si="82"/>
        <v>3.6024744834518663E-3</v>
      </c>
      <c r="O159" s="5">
        <f t="shared" ca="1" si="82"/>
        <v>0</v>
      </c>
      <c r="P159" s="5">
        <f t="shared" ca="1" si="82"/>
        <v>0</v>
      </c>
      <c r="Q159" s="5">
        <f t="shared" ca="1" si="82"/>
        <v>0.44911525573200289</v>
      </c>
      <c r="R159" s="5">
        <f t="shared" ca="1" si="82"/>
        <v>2.2531068813483986E-2</v>
      </c>
      <c r="S159" s="5">
        <f t="shared" ca="1" si="82"/>
        <v>0.64024320745131591</v>
      </c>
      <c r="T159" s="5">
        <f t="shared" ca="1" si="82"/>
        <v>2.7617462787127053E-2</v>
      </c>
      <c r="U159" s="5">
        <f t="shared" ca="1" si="82"/>
        <v>4.5968092786196242E-2</v>
      </c>
      <c r="V159" s="5">
        <f t="shared" ca="1" si="82"/>
        <v>0</v>
      </c>
      <c r="W159" s="5">
        <f t="shared" ca="1" si="32"/>
        <v>0</v>
      </c>
      <c r="X159" s="5">
        <f t="shared" ca="1" si="32"/>
        <v>0.21146268170082755</v>
      </c>
      <c r="Y159" s="5">
        <f t="shared" ca="1" si="32"/>
        <v>0</v>
      </c>
      <c r="Z159" s="5">
        <f t="shared" ca="1" si="32"/>
        <v>0</v>
      </c>
      <c r="AA159" s="5">
        <f t="shared" ca="1" si="32"/>
        <v>0</v>
      </c>
      <c r="AB159" s="5">
        <f t="shared" ca="1" si="32"/>
        <v>0.82821000000000011</v>
      </c>
      <c r="AC159" s="5">
        <f t="shared" ca="1" si="23"/>
        <v>46.876053633120925</v>
      </c>
      <c r="AD159" s="5">
        <f t="shared" ca="1" si="24"/>
        <v>44.65090586384995</v>
      </c>
      <c r="AE159" s="5">
        <f t="shared" ca="1" si="25"/>
        <v>1.1854750875701261</v>
      </c>
      <c r="AF159" s="5">
        <f t="shared" ca="1" si="26"/>
        <v>0.21146268170082755</v>
      </c>
      <c r="AG159" s="5">
        <f t="shared" ca="1" si="27"/>
        <v>0.82821000000000011</v>
      </c>
    </row>
    <row r="160" spans="1:33" s="7" customFormat="1" x14ac:dyDescent="0.2">
      <c r="A160" s="4" t="s">
        <v>198</v>
      </c>
      <c r="B160" s="5">
        <f t="shared" ca="1" si="82"/>
        <v>45.18410493226245</v>
      </c>
      <c r="C160" s="5">
        <v>43.202382040817675</v>
      </c>
      <c r="D160" s="5">
        <v>1.5316485447492867</v>
      </c>
      <c r="E160" s="5">
        <v>5.7764346695491707E-2</v>
      </c>
      <c r="F160" s="5">
        <v>0.39231000000000005</v>
      </c>
      <c r="G160" s="5">
        <v>45.18410493226245</v>
      </c>
      <c r="H160" s="5">
        <f t="shared" ca="1" si="82"/>
        <v>40.163778602253423</v>
      </c>
      <c r="I160" s="5">
        <f t="shared" ca="1" si="82"/>
        <v>4.0162105843836952E-3</v>
      </c>
      <c r="J160" s="5">
        <f t="shared" ca="1" si="82"/>
        <v>5.9874584982827293E-2</v>
      </c>
      <c r="K160" s="5">
        <f t="shared" ca="1" si="82"/>
        <v>0</v>
      </c>
      <c r="L160" s="5">
        <f t="shared" ca="1" si="82"/>
        <v>2.9497020341992766</v>
      </c>
      <c r="M160" s="5">
        <f t="shared" ca="1" si="82"/>
        <v>1.1090832256416414E-2</v>
      </c>
      <c r="N160" s="5">
        <f t="shared" ca="1" si="82"/>
        <v>1.3919776541349616E-2</v>
      </c>
      <c r="O160" s="5">
        <f t="shared" ca="1" si="82"/>
        <v>0</v>
      </c>
      <c r="P160" s="5">
        <f t="shared" ca="1" si="82"/>
        <v>0</v>
      </c>
      <c r="Q160" s="5">
        <f t="shared" ca="1" si="82"/>
        <v>0.51436913092146619</v>
      </c>
      <c r="R160" s="5">
        <f t="shared" ca="1" si="82"/>
        <v>2.5219060618165434E-2</v>
      </c>
      <c r="S160" s="5">
        <f t="shared" ca="1" si="82"/>
        <v>0.94509728171714003</v>
      </c>
      <c r="T160" s="5">
        <f t="shared" ca="1" si="82"/>
        <v>5.7218893415307754E-4</v>
      </c>
      <c r="U160" s="5">
        <f t="shared" ca="1" si="82"/>
        <v>4.6390882558361865E-2</v>
      </c>
      <c r="V160" s="5">
        <f t="shared" ca="1" si="82"/>
        <v>0</v>
      </c>
      <c r="W160" s="5">
        <f t="shared" ca="1" si="32"/>
        <v>0</v>
      </c>
      <c r="X160" s="5">
        <f t="shared" ca="1" si="32"/>
        <v>5.7764346695491707E-2</v>
      </c>
      <c r="Y160" s="5">
        <f t="shared" ca="1" si="32"/>
        <v>0</v>
      </c>
      <c r="Z160" s="5">
        <f t="shared" ca="1" si="32"/>
        <v>0</v>
      </c>
      <c r="AA160" s="5">
        <f t="shared" ca="1" si="32"/>
        <v>0</v>
      </c>
      <c r="AB160" s="5">
        <f t="shared" ca="1" si="32"/>
        <v>0.39231000000000005</v>
      </c>
      <c r="AC160" s="5">
        <f t="shared" ca="1" si="23"/>
        <v>45.18410493226245</v>
      </c>
      <c r="AD160" s="5">
        <f t="shared" ca="1" si="24"/>
        <v>43.202382040817675</v>
      </c>
      <c r="AE160" s="5">
        <f t="shared" ca="1" si="25"/>
        <v>1.5316485447492867</v>
      </c>
      <c r="AF160" s="5">
        <f t="shared" ca="1" si="26"/>
        <v>5.7764346695491707E-2</v>
      </c>
      <c r="AG160" s="5">
        <f t="shared" ca="1" si="27"/>
        <v>0.39231000000000005</v>
      </c>
    </row>
    <row r="161" spans="1:33" x14ac:dyDescent="0.2">
      <c r="A161" s="4" t="s">
        <v>199</v>
      </c>
      <c r="B161" s="5">
        <f t="shared" ca="1" si="82"/>
        <v>51.763953062978608</v>
      </c>
      <c r="C161" s="5">
        <v>47.984304278924625</v>
      </c>
      <c r="D161" s="5">
        <v>1.4309687593614866</v>
      </c>
      <c r="E161" s="5">
        <v>1.1775620246924896</v>
      </c>
      <c r="F161" s="5">
        <v>1.1711180000000001</v>
      </c>
      <c r="G161" s="5">
        <v>51.763953062978608</v>
      </c>
      <c r="H161" s="5">
        <f t="shared" ca="1" si="82"/>
        <v>29.928819519279418</v>
      </c>
      <c r="I161" s="5">
        <f t="shared" ca="1" si="82"/>
        <v>14.223472958563462</v>
      </c>
      <c r="J161" s="5">
        <f t="shared" ca="1" si="82"/>
        <v>5.2564607327855679E-2</v>
      </c>
      <c r="K161" s="5">
        <f t="shared" ca="1" si="82"/>
        <v>5.9145979978151747E-6</v>
      </c>
      <c r="L161" s="5">
        <f t="shared" ca="1" si="82"/>
        <v>3.4595650372212692</v>
      </c>
      <c r="M161" s="5">
        <f t="shared" ca="1" si="82"/>
        <v>0.31585494517419344</v>
      </c>
      <c r="N161" s="5">
        <f t="shared" ca="1" si="82"/>
        <v>4.0212967604379311E-3</v>
      </c>
      <c r="O161" s="5">
        <f t="shared" ca="1" si="82"/>
        <v>0</v>
      </c>
      <c r="P161" s="5">
        <f t="shared" ca="1" si="82"/>
        <v>0</v>
      </c>
      <c r="Q161" s="5">
        <f t="shared" ca="1" si="82"/>
        <v>0.44523525217753041</v>
      </c>
      <c r="R161" s="5">
        <f t="shared" ca="1" si="82"/>
        <v>3.7448038272892302E-2</v>
      </c>
      <c r="S161" s="5">
        <f t="shared" ca="1" si="82"/>
        <v>0.90667942042866079</v>
      </c>
      <c r="T161" s="5">
        <f t="shared" ca="1" si="82"/>
        <v>1.3960957686663666E-3</v>
      </c>
      <c r="U161" s="5">
        <f t="shared" ca="1" si="82"/>
        <v>4.0209952713736841E-2</v>
      </c>
      <c r="V161" s="5">
        <f t="shared" ca="1" si="82"/>
        <v>0</v>
      </c>
      <c r="W161" s="5">
        <f t="shared" ref="W161:AB177" ca="1" si="83">HLOOKUP(W$1,INDIRECT($A161&amp;"!A:ZZ"),4,0)</f>
        <v>0</v>
      </c>
      <c r="X161" s="5">
        <f t="shared" ca="1" si="83"/>
        <v>1.1775620246924896</v>
      </c>
      <c r="Y161" s="5">
        <f t="shared" ca="1" si="83"/>
        <v>0</v>
      </c>
      <c r="Z161" s="5">
        <f t="shared" ca="1" si="83"/>
        <v>0</v>
      </c>
      <c r="AA161" s="5">
        <f t="shared" ca="1" si="83"/>
        <v>0</v>
      </c>
      <c r="AB161" s="5">
        <f t="shared" ca="1" si="83"/>
        <v>1.1711180000000001</v>
      </c>
      <c r="AC161" s="5">
        <f t="shared" ca="1" si="23"/>
        <v>51.763953062978608</v>
      </c>
      <c r="AD161" s="5">
        <f t="shared" ca="1" si="24"/>
        <v>47.984304278924625</v>
      </c>
      <c r="AE161" s="5">
        <f t="shared" ca="1" si="25"/>
        <v>1.4309687593614866</v>
      </c>
      <c r="AF161" s="5">
        <f t="shared" ca="1" si="26"/>
        <v>1.1775620246924896</v>
      </c>
      <c r="AG161" s="5">
        <f t="shared" ca="1" si="27"/>
        <v>1.1711180000000001</v>
      </c>
    </row>
    <row r="162" spans="1:33" x14ac:dyDescent="0.2">
      <c r="A162" s="4" t="s">
        <v>200</v>
      </c>
      <c r="B162" s="5">
        <f t="shared" ca="1" si="82"/>
        <v>50.219059432773065</v>
      </c>
      <c r="C162" s="5">
        <v>45.283497028095212</v>
      </c>
      <c r="D162" s="5">
        <v>1.4573577898619943</v>
      </c>
      <c r="E162" s="5">
        <v>2.0920426148158775</v>
      </c>
      <c r="F162" s="5">
        <v>1.3861619999999999</v>
      </c>
      <c r="G162" s="5">
        <v>50.219059432773065</v>
      </c>
      <c r="H162" s="5">
        <f t="shared" ca="1" si="82"/>
        <v>27.808252401296777</v>
      </c>
      <c r="I162" s="5">
        <f t="shared" ca="1" si="82"/>
        <v>15.085507416464649</v>
      </c>
      <c r="J162" s="5">
        <f t="shared" ca="1" si="82"/>
        <v>9.2323090935094457E-2</v>
      </c>
      <c r="K162" s="5">
        <f t="shared" ca="1" si="82"/>
        <v>4.4699405066756348E-2</v>
      </c>
      <c r="L162" s="5">
        <f t="shared" ca="1" si="82"/>
        <v>1.8965629744255987</v>
      </c>
      <c r="M162" s="5">
        <f t="shared" ca="1" si="82"/>
        <v>0.35611356595724314</v>
      </c>
      <c r="N162" s="5">
        <f t="shared" ca="1" si="82"/>
        <v>3.8173949085887966E-5</v>
      </c>
      <c r="O162" s="5">
        <f t="shared" ca="1" si="82"/>
        <v>0</v>
      </c>
      <c r="P162" s="5">
        <f t="shared" ca="1" si="82"/>
        <v>7.6950296596768792E-5</v>
      </c>
      <c r="Q162" s="5">
        <f t="shared" ca="1" si="82"/>
        <v>0.52046458624447789</v>
      </c>
      <c r="R162" s="5">
        <f t="shared" ca="1" si="82"/>
        <v>3.5930884672494251E-2</v>
      </c>
      <c r="S162" s="5">
        <f t="shared" ca="1" si="82"/>
        <v>0.83385254082828431</v>
      </c>
      <c r="T162" s="5">
        <f t="shared" ca="1" si="82"/>
        <v>2.9816941443812817E-3</v>
      </c>
      <c r="U162" s="5">
        <f t="shared" ca="1" si="82"/>
        <v>5.7929606830683038E-2</v>
      </c>
      <c r="V162" s="5">
        <f t="shared" ca="1" si="82"/>
        <v>6.1215268450768258E-3</v>
      </c>
      <c r="W162" s="5">
        <f t="shared" ca="1" si="83"/>
        <v>0</v>
      </c>
      <c r="X162" s="5">
        <f t="shared" ca="1" si="83"/>
        <v>2.0920426148158775</v>
      </c>
      <c r="Y162" s="5">
        <f t="shared" ca="1" si="83"/>
        <v>0</v>
      </c>
      <c r="Z162" s="5">
        <f t="shared" ca="1" si="83"/>
        <v>0</v>
      </c>
      <c r="AA162" s="5">
        <f t="shared" ca="1" si="83"/>
        <v>0</v>
      </c>
      <c r="AB162" s="5">
        <f t="shared" ca="1" si="83"/>
        <v>1.3861619999999999</v>
      </c>
      <c r="AC162" s="5">
        <f t="shared" ref="AC162:AC201" ca="1" si="84">B162</f>
        <v>50.219059432773065</v>
      </c>
      <c r="AD162" s="5">
        <f t="shared" ca="1" si="24"/>
        <v>45.283497028095212</v>
      </c>
      <c r="AE162" s="5">
        <f t="shared" ca="1" si="25"/>
        <v>1.4573577898619943</v>
      </c>
      <c r="AF162" s="5">
        <f t="shared" ca="1" si="26"/>
        <v>2.0920426148158775</v>
      </c>
      <c r="AG162" s="5">
        <f t="shared" ca="1" si="27"/>
        <v>1.3861619999999999</v>
      </c>
    </row>
    <row r="163" spans="1:33" x14ac:dyDescent="0.2">
      <c r="A163" s="4" t="s">
        <v>201</v>
      </c>
      <c r="B163" s="5">
        <f t="shared" ca="1" si="82"/>
        <v>87.650606594421731</v>
      </c>
      <c r="C163" s="5">
        <v>80.863689449453403</v>
      </c>
      <c r="D163" s="5">
        <v>2.7494209180285338</v>
      </c>
      <c r="E163" s="5">
        <v>2.6452316269398075</v>
      </c>
      <c r="F163" s="5">
        <v>1.3922646000000003</v>
      </c>
      <c r="G163" s="5">
        <v>87.650606594421731</v>
      </c>
      <c r="H163" s="5">
        <f t="shared" ca="1" si="82"/>
        <v>64.039659423374829</v>
      </c>
      <c r="I163" s="5">
        <f t="shared" ca="1" si="82"/>
        <v>14.737132106684269</v>
      </c>
      <c r="J163" s="5">
        <f t="shared" ca="1" si="82"/>
        <v>0.34286710668202747</v>
      </c>
      <c r="K163" s="5">
        <f t="shared" ca="1" si="82"/>
        <v>0.10330463488294007</v>
      </c>
      <c r="L163" s="5">
        <f t="shared" ca="1" si="82"/>
        <v>1.5075639048606453</v>
      </c>
      <c r="M163" s="5">
        <f t="shared" ca="1" si="82"/>
        <v>0.13248650954636434</v>
      </c>
      <c r="N163" s="5">
        <f t="shared" ca="1" si="82"/>
        <v>6.7576342231511226E-4</v>
      </c>
      <c r="O163" s="5">
        <f t="shared" ca="1" si="82"/>
        <v>0</v>
      </c>
      <c r="P163" s="5">
        <f t="shared" ca="1" si="82"/>
        <v>2.2703177176054291E-4</v>
      </c>
      <c r="Q163" s="5">
        <f t="shared" ca="1" si="82"/>
        <v>0.82928255011535934</v>
      </c>
      <c r="R163" s="5">
        <f t="shared" ca="1" si="82"/>
        <v>0.12120091210395223</v>
      </c>
      <c r="S163" s="5">
        <f t="shared" ca="1" si="82"/>
        <v>1.6308117515397811</v>
      </c>
      <c r="T163" s="5">
        <f t="shared" ca="1" si="82"/>
        <v>1.7705650876241447E-2</v>
      </c>
      <c r="U163" s="5">
        <f t="shared" ca="1" si="82"/>
        <v>0.12202833494250129</v>
      </c>
      <c r="V163" s="5">
        <f t="shared" ca="1" si="82"/>
        <v>2.816468667893806E-2</v>
      </c>
      <c r="W163" s="5">
        <f t="shared" ca="1" si="83"/>
        <v>0</v>
      </c>
      <c r="X163" s="5">
        <f t="shared" ca="1" si="83"/>
        <v>2.6452316269398075</v>
      </c>
      <c r="Y163" s="5">
        <f t="shared" ca="1" si="83"/>
        <v>0</v>
      </c>
      <c r="Z163" s="5">
        <f t="shared" ca="1" si="83"/>
        <v>0</v>
      </c>
      <c r="AA163" s="5">
        <f t="shared" ca="1" si="83"/>
        <v>0</v>
      </c>
      <c r="AB163" s="5">
        <f t="shared" ca="1" si="83"/>
        <v>1.3922646000000003</v>
      </c>
      <c r="AC163" s="5">
        <f t="shared" ca="1" si="84"/>
        <v>87.650606594421731</v>
      </c>
      <c r="AD163" s="5">
        <f t="shared" ref="AD163:AD201" ca="1" si="85">SUM(H163:O163)</f>
        <v>80.863689449453403</v>
      </c>
      <c r="AE163" s="5">
        <f t="shared" ref="AE163:AE201" ca="1" si="86">SUM(P163:W163)</f>
        <v>2.7494209180285338</v>
      </c>
      <c r="AF163" s="5">
        <f t="shared" ref="AF163:AF201" ca="1" si="87">X163</f>
        <v>2.6452316269398075</v>
      </c>
      <c r="AG163" s="5">
        <f t="shared" ref="AG163:AG201" ca="1" si="88">AB163</f>
        <v>1.3922646000000003</v>
      </c>
    </row>
    <row r="164" spans="1:33" x14ac:dyDescent="0.2">
      <c r="A164" s="4" t="s">
        <v>202</v>
      </c>
      <c r="B164" s="5">
        <f t="shared" ca="1" si="82"/>
        <v>59.279633561897654</v>
      </c>
      <c r="C164" s="5">
        <v>49.825079789855813</v>
      </c>
      <c r="D164" s="5">
        <v>2.3375012983122914</v>
      </c>
      <c r="E164" s="5">
        <v>2.9295064737295529</v>
      </c>
      <c r="F164" s="5">
        <v>4.1875460000000002</v>
      </c>
      <c r="G164" s="5">
        <v>59.279633561897654</v>
      </c>
      <c r="H164" s="5">
        <f t="shared" ca="1" si="82"/>
        <v>34.134961945166722</v>
      </c>
      <c r="I164" s="5">
        <f t="shared" ca="1" si="82"/>
        <v>14.865807534148466</v>
      </c>
      <c r="J164" s="5">
        <f t="shared" ca="1" si="82"/>
        <v>6.6366967102192947E-2</v>
      </c>
      <c r="K164" s="5">
        <f t="shared" ca="1" si="82"/>
        <v>0</v>
      </c>
      <c r="L164" s="5">
        <f t="shared" ca="1" si="82"/>
        <v>0.73213437209163257</v>
      </c>
      <c r="M164" s="5">
        <f t="shared" ca="1" si="82"/>
        <v>2.4449160411360381E-2</v>
      </c>
      <c r="N164" s="5">
        <f t="shared" ca="1" si="82"/>
        <v>1.3598109354374815E-3</v>
      </c>
      <c r="O164" s="5">
        <f t="shared" ca="1" si="82"/>
        <v>0</v>
      </c>
      <c r="P164" s="5">
        <f t="shared" ca="1" si="82"/>
        <v>1.9494751199275588E-3</v>
      </c>
      <c r="Q164" s="5">
        <f t="shared" ca="1" si="82"/>
        <v>0.84011541928054845</v>
      </c>
      <c r="R164" s="5">
        <f t="shared" ca="1" si="82"/>
        <v>7.5481413793934138E-2</v>
      </c>
      <c r="S164" s="5">
        <f t="shared" ca="1" si="82"/>
        <v>1.1877941426853473</v>
      </c>
      <c r="T164" s="5">
        <f t="shared" ca="1" si="82"/>
        <v>4.3426184611830274E-2</v>
      </c>
      <c r="U164" s="5">
        <f t="shared" ca="1" si="82"/>
        <v>0.18223131246101773</v>
      </c>
      <c r="V164" s="5">
        <f t="shared" ca="1" si="82"/>
        <v>6.5033503596854452E-3</v>
      </c>
      <c r="W164" s="5">
        <f t="shared" ca="1" si="83"/>
        <v>0</v>
      </c>
      <c r="X164" s="5">
        <f t="shared" ca="1" si="83"/>
        <v>2.9295064737295529</v>
      </c>
      <c r="Y164" s="5">
        <f t="shared" ca="1" si="83"/>
        <v>0</v>
      </c>
      <c r="Z164" s="5">
        <f t="shared" ca="1" si="83"/>
        <v>0</v>
      </c>
      <c r="AA164" s="5">
        <f t="shared" ca="1" si="83"/>
        <v>0</v>
      </c>
      <c r="AB164" s="5">
        <f t="shared" ca="1" si="83"/>
        <v>4.1875460000000002</v>
      </c>
      <c r="AC164" s="5">
        <f t="shared" ca="1" si="84"/>
        <v>59.279633561897654</v>
      </c>
      <c r="AD164" s="5">
        <f t="shared" ca="1" si="85"/>
        <v>49.825079789855813</v>
      </c>
      <c r="AE164" s="5">
        <f t="shared" ca="1" si="86"/>
        <v>2.3375012983122914</v>
      </c>
      <c r="AF164" s="5">
        <f t="shared" ca="1" si="87"/>
        <v>2.9295064737295529</v>
      </c>
      <c r="AG164" s="5">
        <f t="shared" ca="1" si="88"/>
        <v>4.1875460000000002</v>
      </c>
    </row>
    <row r="165" spans="1:33" x14ac:dyDescent="0.2">
      <c r="A165" s="4" t="s">
        <v>203</v>
      </c>
      <c r="B165" s="5">
        <f t="shared" ca="1" si="82"/>
        <v>36.820168985741653</v>
      </c>
      <c r="C165" s="5">
        <v>32.04524063027857</v>
      </c>
      <c r="D165" s="5">
        <v>2.0398183965113863</v>
      </c>
      <c r="E165" s="5">
        <v>2.6717958951688749E-2</v>
      </c>
      <c r="F165" s="5">
        <v>2.7083920000000004</v>
      </c>
      <c r="G165" s="5">
        <v>36.820168985741653</v>
      </c>
      <c r="H165" s="5">
        <f t="shared" ca="1" si="82"/>
        <v>31.496495419855748</v>
      </c>
      <c r="I165" s="5">
        <f t="shared" ca="1" si="82"/>
        <v>2.8927389418036225E-2</v>
      </c>
      <c r="J165" s="5">
        <f t="shared" ca="1" si="82"/>
        <v>1.4185588959311931E-2</v>
      </c>
      <c r="K165" s="5">
        <f t="shared" ca="1" si="82"/>
        <v>2.7313891153296532E-3</v>
      </c>
      <c r="L165" s="5">
        <f t="shared" ca="1" si="82"/>
        <v>0.42846086159740682</v>
      </c>
      <c r="M165" s="5">
        <f t="shared" ca="1" si="82"/>
        <v>3.992035026265054E-3</v>
      </c>
      <c r="N165" s="5">
        <f t="shared" ca="1" si="82"/>
        <v>1.6926998821706771E-2</v>
      </c>
      <c r="O165" s="5">
        <f t="shared" ca="1" si="82"/>
        <v>5.3520947484769328E-2</v>
      </c>
      <c r="P165" s="5">
        <f t="shared" ca="1" si="82"/>
        <v>8.7284118810361661E-3</v>
      </c>
      <c r="Q165" s="5">
        <f t="shared" ca="1" si="82"/>
        <v>0.68621910565606115</v>
      </c>
      <c r="R165" s="5">
        <f t="shared" ca="1" si="82"/>
        <v>6.250148505899053E-2</v>
      </c>
      <c r="S165" s="5">
        <f t="shared" ca="1" si="82"/>
        <v>0.62934591388245387</v>
      </c>
      <c r="T165" s="5">
        <f t="shared" ca="1" si="82"/>
        <v>0.59537702461872677</v>
      </c>
      <c r="U165" s="5">
        <f t="shared" ca="1" si="82"/>
        <v>5.7640916301701227E-2</v>
      </c>
      <c r="V165" s="5">
        <f t="shared" ca="1" si="82"/>
        <v>5.5391124166980527E-6</v>
      </c>
      <c r="W165" s="5">
        <f t="shared" ca="1" si="83"/>
        <v>0</v>
      </c>
      <c r="X165" s="5">
        <f t="shared" ca="1" si="83"/>
        <v>2.6717958951688749E-2</v>
      </c>
      <c r="Y165" s="5">
        <f t="shared" ca="1" si="83"/>
        <v>0</v>
      </c>
      <c r="Z165" s="5">
        <f t="shared" ca="1" si="83"/>
        <v>0</v>
      </c>
      <c r="AA165" s="5">
        <f t="shared" ca="1" si="83"/>
        <v>0</v>
      </c>
      <c r="AB165" s="5">
        <f t="shared" ca="1" si="83"/>
        <v>2.7083920000000004</v>
      </c>
      <c r="AC165" s="5">
        <f t="shared" ca="1" si="84"/>
        <v>36.820168985741653</v>
      </c>
      <c r="AD165" s="5">
        <f t="shared" ca="1" si="85"/>
        <v>32.04524063027857</v>
      </c>
      <c r="AE165" s="5">
        <f t="shared" ca="1" si="86"/>
        <v>2.0398183965113863</v>
      </c>
      <c r="AF165" s="5">
        <f t="shared" ca="1" si="87"/>
        <v>2.6717958951688749E-2</v>
      </c>
      <c r="AG165" s="5">
        <f t="shared" ca="1" si="88"/>
        <v>2.7083920000000004</v>
      </c>
    </row>
    <row r="166" spans="1:33" x14ac:dyDescent="0.2">
      <c r="A166" s="4" t="s">
        <v>204</v>
      </c>
      <c r="B166" s="5">
        <f t="shared" ca="1" si="82"/>
        <v>37.807295718755476</v>
      </c>
      <c r="C166" s="5">
        <v>32.532046813029829</v>
      </c>
      <c r="D166" s="5">
        <v>2.2615996411525812</v>
      </c>
      <c r="E166" s="5">
        <v>9.0213264573083707E-2</v>
      </c>
      <c r="F166" s="5">
        <v>2.9234360000000006</v>
      </c>
      <c r="G166" s="5">
        <v>37.807295718755476</v>
      </c>
      <c r="H166" s="5">
        <f t="shared" ca="1" si="82"/>
        <v>31.661044010700895</v>
      </c>
      <c r="I166" s="5">
        <f t="shared" ca="1" si="82"/>
        <v>3.7096451331150651E-2</v>
      </c>
      <c r="J166" s="5">
        <f t="shared" ca="1" si="82"/>
        <v>0.23198573278051102</v>
      </c>
      <c r="K166" s="5">
        <f t="shared" ca="1" si="82"/>
        <v>3.6469626929710648E-3</v>
      </c>
      <c r="L166" s="5">
        <f t="shared" ca="1" si="82"/>
        <v>0.53882437232526359</v>
      </c>
      <c r="M166" s="5">
        <f t="shared" ca="1" si="82"/>
        <v>1.0398480117023705E-2</v>
      </c>
      <c r="N166" s="5">
        <f t="shared" ca="1" si="82"/>
        <v>1.4159221181363387E-2</v>
      </c>
      <c r="O166" s="5">
        <f t="shared" ca="1" si="82"/>
        <v>3.4891581900642177E-2</v>
      </c>
      <c r="P166" s="5">
        <f t="shared" ca="1" si="82"/>
        <v>1.0142022104989715E-2</v>
      </c>
      <c r="Q166" s="5">
        <f t="shared" ca="1" si="82"/>
        <v>0.75766805250514502</v>
      </c>
      <c r="R166" s="5">
        <f t="shared" ca="1" si="82"/>
        <v>5.141477058559149E-2</v>
      </c>
      <c r="S166" s="5">
        <f t="shared" ca="1" si="82"/>
        <v>0.67869077794443466</v>
      </c>
      <c r="T166" s="5">
        <f t="shared" ca="1" si="82"/>
        <v>0.65892900571785029</v>
      </c>
      <c r="U166" s="5">
        <f t="shared" ca="1" si="82"/>
        <v>0.10475501229456967</v>
      </c>
      <c r="V166" s="5">
        <f t="shared" ca="1" si="82"/>
        <v>0</v>
      </c>
      <c r="W166" s="5">
        <f t="shared" ca="1" si="83"/>
        <v>0</v>
      </c>
      <c r="X166" s="5">
        <f t="shared" ca="1" si="83"/>
        <v>9.0213264573083707E-2</v>
      </c>
      <c r="Y166" s="5">
        <f t="shared" ca="1" si="83"/>
        <v>0</v>
      </c>
      <c r="Z166" s="5">
        <f t="shared" ca="1" si="83"/>
        <v>0</v>
      </c>
      <c r="AA166" s="5">
        <f t="shared" ca="1" si="83"/>
        <v>0</v>
      </c>
      <c r="AB166" s="5">
        <f t="shared" ca="1" si="83"/>
        <v>2.9234360000000006</v>
      </c>
      <c r="AC166" s="5">
        <f t="shared" ca="1" si="84"/>
        <v>37.807295718755476</v>
      </c>
      <c r="AD166" s="5">
        <f t="shared" ca="1" si="85"/>
        <v>32.532046813029829</v>
      </c>
      <c r="AE166" s="5">
        <f t="shared" ca="1" si="86"/>
        <v>2.2615996411525812</v>
      </c>
      <c r="AF166" s="5">
        <f t="shared" ca="1" si="87"/>
        <v>9.0213264573083707E-2</v>
      </c>
      <c r="AG166" s="5">
        <f t="shared" ca="1" si="88"/>
        <v>2.9234360000000006</v>
      </c>
    </row>
    <row r="167" spans="1:33" x14ac:dyDescent="0.2">
      <c r="A167" s="4" t="s">
        <v>205</v>
      </c>
      <c r="B167" s="5">
        <f t="shared" ca="1" si="82"/>
        <v>38.907023546390704</v>
      </c>
      <c r="C167" s="5">
        <v>33.506826036177834</v>
      </c>
      <c r="D167" s="5">
        <v>2.3012693253358303</v>
      </c>
      <c r="E167" s="5">
        <v>0.1028421848770449</v>
      </c>
      <c r="F167" s="5">
        <v>2.9960860000000005</v>
      </c>
      <c r="G167" s="5">
        <v>38.907023546390704</v>
      </c>
      <c r="H167" s="5">
        <f t="shared" ca="1" si="82"/>
        <v>32.364066997870459</v>
      </c>
      <c r="I167" s="5">
        <f t="shared" ca="1" si="82"/>
        <v>0.18128600702475603</v>
      </c>
      <c r="J167" s="5">
        <f t="shared" ca="1" si="82"/>
        <v>2.0644309004626386E-2</v>
      </c>
      <c r="K167" s="5">
        <f t="shared" ca="1" si="82"/>
        <v>4.2296989443813299E-2</v>
      </c>
      <c r="L167" s="5">
        <f t="shared" ca="1" si="82"/>
        <v>0.74047959744954972</v>
      </c>
      <c r="M167" s="5">
        <f t="shared" ca="1" si="82"/>
        <v>1.0742302958388112E-2</v>
      </c>
      <c r="N167" s="5">
        <f t="shared" ca="1" si="82"/>
        <v>3.1729595067509865E-2</v>
      </c>
      <c r="O167" s="5">
        <f t="shared" ca="1" si="82"/>
        <v>0.11558023735872661</v>
      </c>
      <c r="P167" s="5">
        <f t="shared" ca="1" si="82"/>
        <v>2.073951419708555E-2</v>
      </c>
      <c r="Q167" s="5">
        <f t="shared" ca="1" si="82"/>
        <v>0.69887444784970643</v>
      </c>
      <c r="R167" s="5">
        <f t="shared" ca="1" si="82"/>
        <v>5.4247417846922122E-2</v>
      </c>
      <c r="S167" s="5">
        <f t="shared" ca="1" si="82"/>
        <v>0.6754401940186977</v>
      </c>
      <c r="T167" s="5">
        <f t="shared" ca="1" si="82"/>
        <v>0.7516614390831895</v>
      </c>
      <c r="U167" s="5">
        <f t="shared" ca="1" si="82"/>
        <v>0.10030631234022891</v>
      </c>
      <c r="V167" s="5">
        <f t="shared" ca="1" si="82"/>
        <v>0</v>
      </c>
      <c r="W167" s="5">
        <f t="shared" ca="1" si="83"/>
        <v>0</v>
      </c>
      <c r="X167" s="5">
        <f t="shared" ca="1" si="83"/>
        <v>0.1028421848770449</v>
      </c>
      <c r="Y167" s="5">
        <f t="shared" ca="1" si="83"/>
        <v>0</v>
      </c>
      <c r="Z167" s="5">
        <f t="shared" ca="1" si="83"/>
        <v>0</v>
      </c>
      <c r="AA167" s="5">
        <f t="shared" ca="1" si="83"/>
        <v>0</v>
      </c>
      <c r="AB167" s="5">
        <f t="shared" ca="1" si="83"/>
        <v>2.9960860000000005</v>
      </c>
      <c r="AC167" s="5">
        <f t="shared" ca="1" si="84"/>
        <v>38.907023546390704</v>
      </c>
      <c r="AD167" s="5">
        <f t="shared" ca="1" si="85"/>
        <v>33.506826036177834</v>
      </c>
      <c r="AE167" s="5">
        <f t="shared" ca="1" si="86"/>
        <v>2.3012693253358303</v>
      </c>
      <c r="AF167" s="5">
        <f t="shared" ca="1" si="87"/>
        <v>0.1028421848770449</v>
      </c>
      <c r="AG167" s="5">
        <f t="shared" ca="1" si="88"/>
        <v>2.9960860000000005</v>
      </c>
    </row>
    <row r="168" spans="1:33" x14ac:dyDescent="0.2">
      <c r="A168" s="4" t="s">
        <v>206</v>
      </c>
      <c r="B168" s="5">
        <f t="shared" ca="1" si="82"/>
        <v>43.102010042116142</v>
      </c>
      <c r="C168" s="5">
        <v>37.180818331233951</v>
      </c>
      <c r="D168" s="5">
        <v>2.4110977174651995</v>
      </c>
      <c r="E168" s="5">
        <v>0.21468999341699396</v>
      </c>
      <c r="F168" s="5">
        <v>3.2954040000000004</v>
      </c>
      <c r="G168" s="5">
        <v>43.102010042116142</v>
      </c>
      <c r="H168" s="5">
        <f t="shared" ca="1" si="82"/>
        <v>36.119283063064394</v>
      </c>
      <c r="I168" s="5">
        <f t="shared" ca="1" si="82"/>
        <v>0.16420299060595789</v>
      </c>
      <c r="J168" s="5">
        <f t="shared" ca="1" si="82"/>
        <v>4.0948874525150523E-2</v>
      </c>
      <c r="K168" s="5">
        <f t="shared" ca="1" si="82"/>
        <v>1.378753760177456E-2</v>
      </c>
      <c r="L168" s="5">
        <f t="shared" ca="1" si="82"/>
        <v>0.69405135103977633</v>
      </c>
      <c r="M168" s="5">
        <f t="shared" ca="1" si="82"/>
        <v>1.0805607565545912E-2</v>
      </c>
      <c r="N168" s="5">
        <f t="shared" ca="1" si="82"/>
        <v>6.3703489410428998E-2</v>
      </c>
      <c r="O168" s="5">
        <f t="shared" ca="1" si="82"/>
        <v>7.4035417420932614E-2</v>
      </c>
      <c r="P168" s="5">
        <f t="shared" ca="1" si="82"/>
        <v>1.3137610167770729E-2</v>
      </c>
      <c r="Q168" s="5">
        <f t="shared" ca="1" si="82"/>
        <v>0.70829962588388851</v>
      </c>
      <c r="R168" s="5">
        <f t="shared" ca="1" si="82"/>
        <v>5.3303604631864072E-2</v>
      </c>
      <c r="S168" s="5">
        <f t="shared" ca="1" si="82"/>
        <v>0.71641454836811336</v>
      </c>
      <c r="T168" s="5">
        <f t="shared" ca="1" si="82"/>
        <v>0.80055546144684553</v>
      </c>
      <c r="U168" s="5">
        <f t="shared" ca="1" si="82"/>
        <v>0.11934950511124812</v>
      </c>
      <c r="V168" s="5">
        <f t="shared" ca="1" si="82"/>
        <v>3.7361855468977148E-5</v>
      </c>
      <c r="W168" s="5">
        <f t="shared" ca="1" si="83"/>
        <v>0</v>
      </c>
      <c r="X168" s="5">
        <f t="shared" ca="1" si="83"/>
        <v>0.21468999341699396</v>
      </c>
      <c r="Y168" s="5">
        <f t="shared" ca="1" si="83"/>
        <v>0</v>
      </c>
      <c r="Z168" s="5">
        <f t="shared" ca="1" si="83"/>
        <v>0</v>
      </c>
      <c r="AA168" s="5">
        <f t="shared" ca="1" si="83"/>
        <v>0</v>
      </c>
      <c r="AB168" s="5">
        <f t="shared" ca="1" si="83"/>
        <v>3.2954040000000004</v>
      </c>
      <c r="AC168" s="5">
        <f t="shared" ca="1" si="84"/>
        <v>43.102010042116142</v>
      </c>
      <c r="AD168" s="5">
        <f t="shared" ca="1" si="85"/>
        <v>37.180818331233951</v>
      </c>
      <c r="AE168" s="5">
        <f t="shared" ca="1" si="86"/>
        <v>2.4110977174651995</v>
      </c>
      <c r="AF168" s="5">
        <f t="shared" ca="1" si="87"/>
        <v>0.21468999341699396</v>
      </c>
      <c r="AG168" s="5">
        <f t="shared" ca="1" si="88"/>
        <v>3.2954040000000004</v>
      </c>
    </row>
    <row r="169" spans="1:33" x14ac:dyDescent="0.2">
      <c r="A169" s="4" t="s">
        <v>207</v>
      </c>
      <c r="B169" s="5">
        <f t="shared" ref="B169:V189" ca="1" si="89">HLOOKUP(B$1,INDIRECT($A169&amp;"!A:ZZ"),4,0)</f>
        <v>52.195482814261979</v>
      </c>
      <c r="C169" s="5">
        <v>44.415633331590442</v>
      </c>
      <c r="D169" s="5">
        <v>3.5286642848196581</v>
      </c>
      <c r="E169" s="5">
        <v>0.53731719785187915</v>
      </c>
      <c r="F169" s="5">
        <v>3.7138680000000002</v>
      </c>
      <c r="G169" s="5">
        <v>52.195482814261979</v>
      </c>
      <c r="H169" s="5">
        <f t="shared" ca="1" si="89"/>
        <v>42.608668236693546</v>
      </c>
      <c r="I169" s="5">
        <f t="shared" ca="1" si="89"/>
        <v>0.17286267381682324</v>
      </c>
      <c r="J169" s="5">
        <f t="shared" ca="1" si="89"/>
        <v>0.11523030813357343</v>
      </c>
      <c r="K169" s="5">
        <f t="shared" ca="1" si="89"/>
        <v>9.0027646244048611E-3</v>
      </c>
      <c r="L169" s="5">
        <f t="shared" ca="1" si="89"/>
        <v>1.4661671108281187</v>
      </c>
      <c r="M169" s="5">
        <f t="shared" ca="1" si="89"/>
        <v>9.8085323905155834E-4</v>
      </c>
      <c r="N169" s="5">
        <f t="shared" ca="1" si="89"/>
        <v>2.1349610289168371E-2</v>
      </c>
      <c r="O169" s="5">
        <f t="shared" ca="1" si="89"/>
        <v>2.1371773965753689E-2</v>
      </c>
      <c r="P169" s="5">
        <f t="shared" ca="1" si="89"/>
        <v>1.9799959457423343E-3</v>
      </c>
      <c r="Q169" s="5">
        <f t="shared" ca="1" si="89"/>
        <v>1.3488658959212836</v>
      </c>
      <c r="R169" s="5">
        <f t="shared" ca="1" si="89"/>
        <v>6.9195438850353702E-2</v>
      </c>
      <c r="S169" s="5">
        <f t="shared" ca="1" si="89"/>
        <v>1.4218119029352194</v>
      </c>
      <c r="T169" s="5">
        <f t="shared" ca="1" si="89"/>
        <v>0.55073452612574647</v>
      </c>
      <c r="U169" s="5">
        <f t="shared" ca="1" si="89"/>
        <v>0.13607652504131268</v>
      </c>
      <c r="V169" s="5">
        <f t="shared" ca="1" si="89"/>
        <v>0</v>
      </c>
      <c r="W169" s="5">
        <f t="shared" ca="1" si="83"/>
        <v>0</v>
      </c>
      <c r="X169" s="5">
        <f t="shared" ca="1" si="83"/>
        <v>0.53731719785187915</v>
      </c>
      <c r="Y169" s="5">
        <f t="shared" ca="1" si="83"/>
        <v>0</v>
      </c>
      <c r="Z169" s="5">
        <f t="shared" ca="1" si="83"/>
        <v>0</v>
      </c>
      <c r="AA169" s="5">
        <f t="shared" ca="1" si="83"/>
        <v>0</v>
      </c>
      <c r="AB169" s="5">
        <f t="shared" ca="1" si="83"/>
        <v>3.7138680000000002</v>
      </c>
      <c r="AC169" s="5">
        <f t="shared" ca="1" si="84"/>
        <v>52.195482814261979</v>
      </c>
      <c r="AD169" s="5">
        <f t="shared" ca="1" si="85"/>
        <v>44.415633331590442</v>
      </c>
      <c r="AE169" s="5">
        <f t="shared" ca="1" si="86"/>
        <v>3.5286642848196581</v>
      </c>
      <c r="AF169" s="5">
        <f t="shared" ca="1" si="87"/>
        <v>0.53731719785187915</v>
      </c>
      <c r="AG169" s="5">
        <f t="shared" ca="1" si="88"/>
        <v>3.7138680000000002</v>
      </c>
    </row>
    <row r="170" spans="1:33" x14ac:dyDescent="0.2">
      <c r="A170" s="4" t="s">
        <v>208</v>
      </c>
      <c r="B170" s="5">
        <f t="shared" ca="1" si="89"/>
        <v>56.593624968376552</v>
      </c>
      <c r="C170" s="5">
        <v>47.955317319730455</v>
      </c>
      <c r="D170" s="5">
        <v>3.4289576272205049</v>
      </c>
      <c r="E170" s="5">
        <v>0.73992202142558305</v>
      </c>
      <c r="F170" s="5">
        <v>4.4694280000000006</v>
      </c>
      <c r="G170" s="5">
        <v>56.593624968376552</v>
      </c>
      <c r="H170" s="5">
        <f t="shared" ca="1" si="89"/>
        <v>45.304550150133004</v>
      </c>
      <c r="I170" s="5">
        <f t="shared" ca="1" si="89"/>
        <v>4.7393017429663932E-2</v>
      </c>
      <c r="J170" s="5">
        <f t="shared" ca="1" si="89"/>
        <v>0.19791608709611949</v>
      </c>
      <c r="K170" s="5">
        <f t="shared" ca="1" si="89"/>
        <v>7.8238994685789383E-3</v>
      </c>
      <c r="L170" s="5">
        <f t="shared" ca="1" si="89"/>
        <v>2.3417783370370691</v>
      </c>
      <c r="M170" s="5">
        <f t="shared" ca="1" si="89"/>
        <v>1.887017294131621E-2</v>
      </c>
      <c r="N170" s="5">
        <f t="shared" ca="1" si="89"/>
        <v>2.1896068145179772E-2</v>
      </c>
      <c r="O170" s="5">
        <f t="shared" ca="1" si="89"/>
        <v>1.5089587479525664E-2</v>
      </c>
      <c r="P170" s="5">
        <f t="shared" ca="1" si="89"/>
        <v>4.614486390147614E-4</v>
      </c>
      <c r="Q170" s="5">
        <f t="shared" ca="1" si="89"/>
        <v>1.4157911353552726</v>
      </c>
      <c r="R170" s="5">
        <f t="shared" ca="1" si="89"/>
        <v>7.9366654864409386E-2</v>
      </c>
      <c r="S170" s="5">
        <f t="shared" ca="1" si="89"/>
        <v>1.4975389424239096</v>
      </c>
      <c r="T170" s="5">
        <f t="shared" ca="1" si="89"/>
        <v>0.31605406606161429</v>
      </c>
      <c r="U170" s="5">
        <f t="shared" ca="1" si="89"/>
        <v>0.11974537987628411</v>
      </c>
      <c r="V170" s="5">
        <f t="shared" ca="1" si="89"/>
        <v>0</v>
      </c>
      <c r="W170" s="5">
        <f t="shared" ca="1" si="83"/>
        <v>0</v>
      </c>
      <c r="X170" s="5">
        <f t="shared" ca="1" si="83"/>
        <v>0.73992202142558305</v>
      </c>
      <c r="Y170" s="5">
        <f t="shared" ca="1" si="83"/>
        <v>0</v>
      </c>
      <c r="Z170" s="5">
        <f t="shared" ca="1" si="83"/>
        <v>0</v>
      </c>
      <c r="AA170" s="5">
        <f t="shared" ca="1" si="83"/>
        <v>0</v>
      </c>
      <c r="AB170" s="5">
        <f t="shared" ca="1" si="83"/>
        <v>4.4694280000000006</v>
      </c>
      <c r="AC170" s="5">
        <f t="shared" ca="1" si="84"/>
        <v>56.593624968376552</v>
      </c>
      <c r="AD170" s="5">
        <f t="shared" ca="1" si="85"/>
        <v>47.955317319730455</v>
      </c>
      <c r="AE170" s="5">
        <f t="shared" ca="1" si="86"/>
        <v>3.4289576272205049</v>
      </c>
      <c r="AF170" s="5">
        <f t="shared" ca="1" si="87"/>
        <v>0.73992202142558305</v>
      </c>
      <c r="AG170" s="5">
        <f t="shared" ca="1" si="88"/>
        <v>4.4694280000000006</v>
      </c>
    </row>
    <row r="171" spans="1:33" x14ac:dyDescent="0.2">
      <c r="A171" s="4" t="s">
        <v>209</v>
      </c>
      <c r="B171" s="5">
        <f t="shared" ca="1" si="89"/>
        <v>60.288389728677657</v>
      </c>
      <c r="C171" s="5">
        <v>50.813050329863756</v>
      </c>
      <c r="D171" s="5">
        <v>3.7853382381093028</v>
      </c>
      <c r="E171" s="5">
        <v>1.0636491607045986</v>
      </c>
      <c r="F171" s="5">
        <v>4.6263520000000007</v>
      </c>
      <c r="G171" s="5">
        <v>60.288389728677657</v>
      </c>
      <c r="H171" s="5">
        <f t="shared" ca="1" si="89"/>
        <v>47.573605402371044</v>
      </c>
      <c r="I171" s="5">
        <f t="shared" ca="1" si="89"/>
        <v>2.6846543089828548E-2</v>
      </c>
      <c r="J171" s="5">
        <f t="shared" ca="1" si="89"/>
        <v>0.1755600000911231</v>
      </c>
      <c r="K171" s="5">
        <f t="shared" ca="1" si="89"/>
        <v>0</v>
      </c>
      <c r="L171" s="5">
        <f t="shared" ca="1" si="89"/>
        <v>2.9788260617771076</v>
      </c>
      <c r="M171" s="5">
        <f t="shared" ca="1" si="89"/>
        <v>2.4453836891321662E-2</v>
      </c>
      <c r="N171" s="5">
        <f t="shared" ca="1" si="89"/>
        <v>2.2027629940570885E-2</v>
      </c>
      <c r="O171" s="5">
        <f t="shared" ca="1" si="89"/>
        <v>1.1730855702755432E-2</v>
      </c>
      <c r="P171" s="5">
        <f t="shared" ca="1" si="89"/>
        <v>1.273135947785418E-3</v>
      </c>
      <c r="Q171" s="5">
        <f t="shared" ca="1" si="89"/>
        <v>1.4795857748043042</v>
      </c>
      <c r="R171" s="5">
        <f t="shared" ca="1" si="89"/>
        <v>9.4691369602075998E-2</v>
      </c>
      <c r="S171" s="5">
        <f t="shared" ca="1" si="89"/>
        <v>1.591001381791298</v>
      </c>
      <c r="T171" s="5">
        <f t="shared" ca="1" si="89"/>
        <v>0.4639433387234187</v>
      </c>
      <c r="U171" s="5">
        <f t="shared" ca="1" si="89"/>
        <v>0.15484323724042057</v>
      </c>
      <c r="V171" s="5">
        <f t="shared" ca="1" si="89"/>
        <v>0</v>
      </c>
      <c r="W171" s="5">
        <f t="shared" ca="1" si="83"/>
        <v>0</v>
      </c>
      <c r="X171" s="5">
        <f t="shared" ca="1" si="83"/>
        <v>1.0636491607045986</v>
      </c>
      <c r="Y171" s="5">
        <f t="shared" ca="1" si="83"/>
        <v>0</v>
      </c>
      <c r="Z171" s="5">
        <f t="shared" ca="1" si="83"/>
        <v>0</v>
      </c>
      <c r="AA171" s="5">
        <f t="shared" ca="1" si="83"/>
        <v>0</v>
      </c>
      <c r="AB171" s="5">
        <f t="shared" ca="1" si="83"/>
        <v>4.6263520000000007</v>
      </c>
      <c r="AC171" s="5">
        <f t="shared" ca="1" si="84"/>
        <v>60.288389728677657</v>
      </c>
      <c r="AD171" s="5">
        <f t="shared" ca="1" si="85"/>
        <v>50.813050329863756</v>
      </c>
      <c r="AE171" s="5">
        <f t="shared" ca="1" si="86"/>
        <v>3.7853382381093028</v>
      </c>
      <c r="AF171" s="5">
        <f t="shared" ca="1" si="87"/>
        <v>1.0636491607045986</v>
      </c>
      <c r="AG171" s="5">
        <f t="shared" ca="1" si="88"/>
        <v>4.6263520000000007</v>
      </c>
    </row>
    <row r="172" spans="1:33" x14ac:dyDescent="0.2">
      <c r="A172" s="4" t="s">
        <v>210</v>
      </c>
      <c r="B172" s="5">
        <f t="shared" ca="1" si="89"/>
        <v>66.857402552368924</v>
      </c>
      <c r="C172" s="5">
        <v>55.377920989887521</v>
      </c>
      <c r="D172" s="5">
        <v>4.2940545436820248</v>
      </c>
      <c r="E172" s="5">
        <v>1.0566730187993771</v>
      </c>
      <c r="F172" s="5">
        <v>6.1287540000000007</v>
      </c>
      <c r="G172" s="5">
        <v>66.857402552368924</v>
      </c>
      <c r="H172" s="5">
        <f t="shared" ca="1" si="89"/>
        <v>52.5255161809417</v>
      </c>
      <c r="I172" s="5">
        <f t="shared" ca="1" si="89"/>
        <v>6.8134826143584099E-2</v>
      </c>
      <c r="J172" s="5">
        <f t="shared" ca="1" si="89"/>
        <v>0.28900793426211591</v>
      </c>
      <c r="K172" s="5">
        <f t="shared" ca="1" si="89"/>
        <v>1.5965637780558149E-3</v>
      </c>
      <c r="L172" s="5">
        <f t="shared" ca="1" si="89"/>
        <v>2.403946242561759</v>
      </c>
      <c r="M172" s="5">
        <f t="shared" ca="1" si="89"/>
        <v>3.2558783865460059E-2</v>
      </c>
      <c r="N172" s="5">
        <f t="shared" ca="1" si="89"/>
        <v>4.735827600043381E-2</v>
      </c>
      <c r="O172" s="5">
        <f t="shared" ca="1" si="89"/>
        <v>9.8021823344096818E-3</v>
      </c>
      <c r="P172" s="5">
        <f t="shared" ca="1" si="89"/>
        <v>9.0679324792441519E-4</v>
      </c>
      <c r="Q172" s="5">
        <f t="shared" ca="1" si="89"/>
        <v>1.2387621647102169</v>
      </c>
      <c r="R172" s="5">
        <f t="shared" ca="1" si="89"/>
        <v>0.10268494640500224</v>
      </c>
      <c r="S172" s="5">
        <f t="shared" ca="1" si="89"/>
        <v>2.273163717497912</v>
      </c>
      <c r="T172" s="5">
        <f t="shared" ca="1" si="89"/>
        <v>0.51957773899583304</v>
      </c>
      <c r="U172" s="5">
        <f t="shared" ca="1" si="89"/>
        <v>0.15895918282513558</v>
      </c>
      <c r="V172" s="5">
        <f t="shared" ca="1" si="89"/>
        <v>0</v>
      </c>
      <c r="W172" s="5">
        <f t="shared" ca="1" si="83"/>
        <v>0</v>
      </c>
      <c r="X172" s="5">
        <f t="shared" ca="1" si="83"/>
        <v>1.0566730187993771</v>
      </c>
      <c r="Y172" s="5">
        <f t="shared" ca="1" si="83"/>
        <v>0</v>
      </c>
      <c r="Z172" s="5">
        <f t="shared" ca="1" si="83"/>
        <v>0</v>
      </c>
      <c r="AA172" s="5">
        <f t="shared" ca="1" si="83"/>
        <v>0</v>
      </c>
      <c r="AB172" s="5">
        <f t="shared" ca="1" si="83"/>
        <v>6.1287540000000007</v>
      </c>
      <c r="AC172" s="5">
        <f t="shared" ca="1" si="84"/>
        <v>66.857402552368924</v>
      </c>
      <c r="AD172" s="5">
        <f t="shared" ca="1" si="85"/>
        <v>55.377920989887521</v>
      </c>
      <c r="AE172" s="5">
        <f t="shared" ca="1" si="86"/>
        <v>4.2940545436820248</v>
      </c>
      <c r="AF172" s="5">
        <f t="shared" ca="1" si="87"/>
        <v>1.0566730187993771</v>
      </c>
      <c r="AG172" s="5">
        <f t="shared" ca="1" si="88"/>
        <v>6.1287540000000007</v>
      </c>
    </row>
    <row r="173" spans="1:33" x14ac:dyDescent="0.2">
      <c r="A173" s="4" t="s">
        <v>211</v>
      </c>
      <c r="B173" s="5">
        <f t="shared" ca="1" si="89"/>
        <v>63.278701488355374</v>
      </c>
      <c r="C173" s="5">
        <v>50.964188048477297</v>
      </c>
      <c r="D173" s="5">
        <v>4.9056095172438541</v>
      </c>
      <c r="E173" s="5">
        <v>1.8933159226342351</v>
      </c>
      <c r="F173" s="5">
        <v>5.5155880000000002</v>
      </c>
      <c r="G173" s="5">
        <v>63.278701488355374</v>
      </c>
      <c r="H173" s="5">
        <f t="shared" ca="1" si="89"/>
        <v>48.594040379278105</v>
      </c>
      <c r="I173" s="5">
        <f t="shared" ca="1" si="89"/>
        <v>6.2368368127549215E-2</v>
      </c>
      <c r="J173" s="5">
        <f t="shared" ca="1" si="89"/>
        <v>6.2988608054709211E-2</v>
      </c>
      <c r="K173" s="5">
        <f t="shared" ca="1" si="89"/>
        <v>6.4834532825097527E-3</v>
      </c>
      <c r="L173" s="5">
        <f t="shared" ca="1" si="89"/>
        <v>2.1248795994026901</v>
      </c>
      <c r="M173" s="5">
        <f t="shared" ca="1" si="89"/>
        <v>7.0277714486208689E-2</v>
      </c>
      <c r="N173" s="5">
        <f t="shared" ca="1" si="89"/>
        <v>4.2783460201273833E-2</v>
      </c>
      <c r="O173" s="5">
        <f t="shared" ca="1" si="89"/>
        <v>3.6646564424783727E-4</v>
      </c>
      <c r="P173" s="5">
        <f t="shared" ca="1" si="89"/>
        <v>2.4424629513733259E-4</v>
      </c>
      <c r="Q173" s="5">
        <f t="shared" ca="1" si="89"/>
        <v>1.216259373629013</v>
      </c>
      <c r="R173" s="5">
        <f t="shared" ca="1" si="89"/>
        <v>0.11627886890693685</v>
      </c>
      <c r="S173" s="5">
        <f t="shared" ca="1" si="89"/>
        <v>3.0090328791405034</v>
      </c>
      <c r="T173" s="5">
        <f t="shared" ca="1" si="89"/>
        <v>0.41795670270195484</v>
      </c>
      <c r="U173" s="5">
        <f t="shared" ca="1" si="89"/>
        <v>0.14583744657030875</v>
      </c>
      <c r="V173" s="5">
        <f t="shared" ca="1" si="89"/>
        <v>0</v>
      </c>
      <c r="W173" s="5">
        <f t="shared" ca="1" si="83"/>
        <v>0</v>
      </c>
      <c r="X173" s="5">
        <f t="shared" ca="1" si="83"/>
        <v>1.8933159226342351</v>
      </c>
      <c r="Y173" s="5">
        <f t="shared" ca="1" si="83"/>
        <v>0</v>
      </c>
      <c r="Z173" s="5">
        <f t="shared" ca="1" si="83"/>
        <v>0</v>
      </c>
      <c r="AA173" s="5">
        <f t="shared" ca="1" si="83"/>
        <v>0</v>
      </c>
      <c r="AB173" s="5">
        <f t="shared" ca="1" si="83"/>
        <v>5.5155880000000002</v>
      </c>
      <c r="AC173" s="5">
        <f t="shared" ca="1" si="84"/>
        <v>63.278701488355374</v>
      </c>
      <c r="AD173" s="5">
        <f t="shared" ca="1" si="85"/>
        <v>50.964188048477297</v>
      </c>
      <c r="AE173" s="5">
        <f t="shared" ca="1" si="86"/>
        <v>4.9056095172438541</v>
      </c>
      <c r="AF173" s="5">
        <f t="shared" ca="1" si="87"/>
        <v>1.8933159226342351</v>
      </c>
      <c r="AG173" s="5">
        <f t="shared" ca="1" si="88"/>
        <v>5.5155880000000002</v>
      </c>
    </row>
    <row r="174" spans="1:33" x14ac:dyDescent="0.2">
      <c r="A174" s="4" t="s">
        <v>212</v>
      </c>
      <c r="B174" s="5">
        <f t="shared" ca="1" si="89"/>
        <v>63.612009922603171</v>
      </c>
      <c r="C174" s="5">
        <v>50.295552655405793</v>
      </c>
      <c r="D174" s="5">
        <v>5.0927503246286667</v>
      </c>
      <c r="E174" s="5">
        <v>1.8369376299687135</v>
      </c>
      <c r="F174" s="5">
        <v>6.3867693126000002</v>
      </c>
      <c r="G174" s="5">
        <v>63.612009922603171</v>
      </c>
      <c r="H174" s="5">
        <f t="shared" ca="1" si="89"/>
        <v>47.452220101456113</v>
      </c>
      <c r="I174" s="5">
        <f t="shared" ca="1" si="89"/>
        <v>8.5027930089707715E-2</v>
      </c>
      <c r="J174" s="5">
        <f t="shared" ca="1" si="89"/>
        <v>6.231836706238604E-2</v>
      </c>
      <c r="K174" s="5">
        <f t="shared" ca="1" si="89"/>
        <v>4.7590122699854437E-3</v>
      </c>
      <c r="L174" s="5">
        <f t="shared" ca="1" si="89"/>
        <v>2.142127544406935</v>
      </c>
      <c r="M174" s="5">
        <f t="shared" ca="1" si="89"/>
        <v>7.3252022761282967E-2</v>
      </c>
      <c r="N174" s="5">
        <f t="shared" ca="1" si="89"/>
        <v>9.8481305007123071E-2</v>
      </c>
      <c r="O174" s="5">
        <f t="shared" ca="1" si="89"/>
        <v>0.37736637235226383</v>
      </c>
      <c r="P174" s="5">
        <f t="shared" ca="1" si="89"/>
        <v>3.9119347712554965E-4</v>
      </c>
      <c r="Q174" s="5">
        <f t="shared" ca="1" si="89"/>
        <v>1.355218534586309</v>
      </c>
      <c r="R174" s="5">
        <f t="shared" ca="1" si="89"/>
        <v>0.19200947268111021</v>
      </c>
      <c r="S174" s="5">
        <f t="shared" ca="1" si="89"/>
        <v>3.2452638316775371</v>
      </c>
      <c r="T174" s="5">
        <f t="shared" ca="1" si="89"/>
        <v>0.16763070960994328</v>
      </c>
      <c r="U174" s="5">
        <f t="shared" ca="1" si="89"/>
        <v>0.13223658259664173</v>
      </c>
      <c r="V174" s="5">
        <f t="shared" ca="1" si="89"/>
        <v>0</v>
      </c>
      <c r="W174" s="5">
        <f t="shared" ca="1" si="83"/>
        <v>0</v>
      </c>
      <c r="X174" s="5">
        <f t="shared" ca="1" si="83"/>
        <v>1.8369376299687135</v>
      </c>
      <c r="Y174" s="5">
        <f t="shared" ca="1" si="83"/>
        <v>0</v>
      </c>
      <c r="Z174" s="5">
        <f t="shared" ca="1" si="83"/>
        <v>0</v>
      </c>
      <c r="AA174" s="5">
        <f t="shared" ca="1" si="83"/>
        <v>0</v>
      </c>
      <c r="AB174" s="5">
        <f t="shared" ca="1" si="83"/>
        <v>6.3867693126000002</v>
      </c>
      <c r="AC174" s="5">
        <f t="shared" ca="1" si="84"/>
        <v>63.612009922603171</v>
      </c>
      <c r="AD174" s="5">
        <f t="shared" ca="1" si="85"/>
        <v>50.295552655405793</v>
      </c>
      <c r="AE174" s="5">
        <f t="shared" ca="1" si="86"/>
        <v>5.0927503246286667</v>
      </c>
      <c r="AF174" s="5">
        <f t="shared" ca="1" si="87"/>
        <v>1.8369376299687135</v>
      </c>
      <c r="AG174" s="5">
        <f t="shared" ca="1" si="88"/>
        <v>6.3867693126000002</v>
      </c>
    </row>
    <row r="175" spans="1:33" x14ac:dyDescent="0.2">
      <c r="A175" s="4" t="s">
        <v>213</v>
      </c>
      <c r="B175" s="5">
        <f t="shared" ca="1" si="89"/>
        <v>69.292712689885064</v>
      </c>
      <c r="C175" s="5">
        <v>54.263631278551792</v>
      </c>
      <c r="D175" s="5">
        <v>6.7314709870442346</v>
      </c>
      <c r="E175" s="5">
        <v>2.2066344242890188</v>
      </c>
      <c r="F175" s="5">
        <v>6.0909760000000004</v>
      </c>
      <c r="G175" s="5">
        <v>69.292712689885064</v>
      </c>
      <c r="H175" s="5">
        <f t="shared" ca="1" si="89"/>
        <v>51.4224031363905</v>
      </c>
      <c r="I175" s="5">
        <f t="shared" ca="1" si="89"/>
        <v>0.10791137659042832</v>
      </c>
      <c r="J175" s="5">
        <f t="shared" ca="1" si="89"/>
        <v>5.8233163008799521E-2</v>
      </c>
      <c r="K175" s="5">
        <f t="shared" ca="1" si="89"/>
        <v>8.957659549663835E-2</v>
      </c>
      <c r="L175" s="5">
        <f t="shared" ca="1" si="89"/>
        <v>2.0102747287984335</v>
      </c>
      <c r="M175" s="5">
        <f t="shared" ca="1" si="89"/>
        <v>0.14267007515251462</v>
      </c>
      <c r="N175" s="5">
        <f t="shared" ca="1" si="89"/>
        <v>5.4144796675999252E-2</v>
      </c>
      <c r="O175" s="5">
        <f t="shared" ca="1" si="89"/>
        <v>0.37841740643847188</v>
      </c>
      <c r="P175" s="5">
        <f t="shared" ca="1" si="89"/>
        <v>1.5402554031753585E-3</v>
      </c>
      <c r="Q175" s="5">
        <f t="shared" ca="1" si="89"/>
        <v>2.1093541653161063</v>
      </c>
      <c r="R175" s="5">
        <f t="shared" ca="1" si="89"/>
        <v>0.26595378509161621</v>
      </c>
      <c r="S175" s="5">
        <f t="shared" ca="1" si="89"/>
        <v>3.8527422326150385</v>
      </c>
      <c r="T175" s="5">
        <f t="shared" ca="1" si="89"/>
        <v>0.35068370978842628</v>
      </c>
      <c r="U175" s="5">
        <f t="shared" ca="1" si="89"/>
        <v>0.15119683882987184</v>
      </c>
      <c r="V175" s="5">
        <f t="shared" ca="1" si="89"/>
        <v>0</v>
      </c>
      <c r="W175" s="5">
        <f t="shared" ca="1" si="83"/>
        <v>0</v>
      </c>
      <c r="X175" s="5">
        <f t="shared" ca="1" si="83"/>
        <v>2.2066344242890188</v>
      </c>
      <c r="Y175" s="5">
        <f t="shared" ca="1" si="83"/>
        <v>0</v>
      </c>
      <c r="Z175" s="5">
        <f t="shared" ca="1" si="83"/>
        <v>0</v>
      </c>
      <c r="AA175" s="5">
        <f t="shared" ca="1" si="83"/>
        <v>0</v>
      </c>
      <c r="AB175" s="5">
        <f t="shared" ca="1" si="83"/>
        <v>6.0909760000000004</v>
      </c>
      <c r="AC175" s="5">
        <f t="shared" ca="1" si="84"/>
        <v>69.292712689885064</v>
      </c>
      <c r="AD175" s="5">
        <f t="shared" ca="1" si="85"/>
        <v>54.263631278551792</v>
      </c>
      <c r="AE175" s="5">
        <f t="shared" ca="1" si="86"/>
        <v>6.7314709870442346</v>
      </c>
      <c r="AF175" s="5">
        <f t="shared" ca="1" si="87"/>
        <v>2.2066344242890188</v>
      </c>
      <c r="AG175" s="5">
        <f t="shared" ca="1" si="88"/>
        <v>6.0909760000000004</v>
      </c>
    </row>
    <row r="176" spans="1:33" x14ac:dyDescent="0.2">
      <c r="A176" s="4" t="s">
        <v>214</v>
      </c>
      <c r="B176" s="5">
        <f t="shared" ca="1" si="89"/>
        <v>76.160701208975595</v>
      </c>
      <c r="C176" s="5">
        <v>59.108504013310416</v>
      </c>
      <c r="D176" s="5">
        <v>7.228996344236764</v>
      </c>
      <c r="E176" s="5">
        <v>3.5665828514284126</v>
      </c>
      <c r="F176" s="5">
        <v>6.2566180000000005</v>
      </c>
      <c r="G176" s="5">
        <v>76.160701208975595</v>
      </c>
      <c r="H176" s="5">
        <f t="shared" ca="1" si="89"/>
        <v>57.092279302982647</v>
      </c>
      <c r="I176" s="5">
        <f t="shared" ca="1" si="89"/>
        <v>0.11699626486712439</v>
      </c>
      <c r="J176" s="5">
        <f t="shared" ca="1" si="89"/>
        <v>6.7446506669725348E-2</v>
      </c>
      <c r="K176" s="5">
        <f t="shared" ca="1" si="89"/>
        <v>0.13903212745535259</v>
      </c>
      <c r="L176" s="5">
        <f t="shared" ca="1" si="89"/>
        <v>1.4297788393024715</v>
      </c>
      <c r="M176" s="5">
        <f t="shared" ca="1" si="89"/>
        <v>0</v>
      </c>
      <c r="N176" s="5">
        <f t="shared" ca="1" si="89"/>
        <v>7.694001074548317E-3</v>
      </c>
      <c r="O176" s="5">
        <f t="shared" ca="1" si="89"/>
        <v>0.2552769709585479</v>
      </c>
      <c r="P176" s="5">
        <f t="shared" ca="1" si="89"/>
        <v>1.410560481991324E-3</v>
      </c>
      <c r="Q176" s="5">
        <f t="shared" ca="1" si="89"/>
        <v>2.2459909019317217</v>
      </c>
      <c r="R176" s="5">
        <f t="shared" ca="1" si="89"/>
        <v>0.34586528754522</v>
      </c>
      <c r="S176" s="5">
        <f t="shared" ca="1" si="89"/>
        <v>4.1908692370322038</v>
      </c>
      <c r="T176" s="5">
        <f t="shared" ca="1" si="89"/>
        <v>0.12074593449548975</v>
      </c>
      <c r="U176" s="5">
        <f t="shared" ca="1" si="89"/>
        <v>0.32411442275013758</v>
      </c>
      <c r="V176" s="5">
        <f t="shared" ca="1" si="89"/>
        <v>0</v>
      </c>
      <c r="W176" s="5">
        <f t="shared" ref="W176:AB176" ca="1" si="90">HLOOKUP(W$1,INDIRECT($A176&amp;"!A:ZZ"),4,0)</f>
        <v>0</v>
      </c>
      <c r="X176" s="5">
        <f t="shared" ca="1" si="90"/>
        <v>3.5665828514284126</v>
      </c>
      <c r="Y176" s="5">
        <f t="shared" ca="1" si="90"/>
        <v>0</v>
      </c>
      <c r="Z176" s="5">
        <f t="shared" ca="1" si="90"/>
        <v>0</v>
      </c>
      <c r="AA176" s="5">
        <f t="shared" ca="1" si="90"/>
        <v>0</v>
      </c>
      <c r="AB176" s="5">
        <f t="shared" ca="1" si="90"/>
        <v>6.2566180000000005</v>
      </c>
      <c r="AC176" s="5">
        <f t="shared" ca="1" si="84"/>
        <v>76.160701208975595</v>
      </c>
      <c r="AD176" s="5">
        <f t="shared" ca="1" si="85"/>
        <v>59.108504013310416</v>
      </c>
      <c r="AE176" s="5">
        <f t="shared" ca="1" si="86"/>
        <v>7.228996344236764</v>
      </c>
      <c r="AF176" s="5">
        <f t="shared" ca="1" si="87"/>
        <v>3.5665828514284126</v>
      </c>
      <c r="AG176" s="5">
        <f t="shared" ca="1" si="88"/>
        <v>6.2566180000000005</v>
      </c>
    </row>
    <row r="177" spans="1:33" x14ac:dyDescent="0.2">
      <c r="A177" s="4" t="s">
        <v>215</v>
      </c>
      <c r="B177" s="5">
        <f t="shared" ca="1" si="89"/>
        <v>80.726022529051278</v>
      </c>
      <c r="C177" s="5">
        <v>63.082249869786253</v>
      </c>
      <c r="D177" s="5">
        <v>7.8047219348423242</v>
      </c>
      <c r="E177" s="5">
        <v>3.0913187244227016</v>
      </c>
      <c r="F177" s="5">
        <v>6.7477320000000001</v>
      </c>
      <c r="G177" s="5">
        <v>80.726022529051278</v>
      </c>
      <c r="H177" s="5">
        <f t="shared" ca="1" si="89"/>
        <v>61.692626236453762</v>
      </c>
      <c r="I177" s="5">
        <f t="shared" ca="1" si="89"/>
        <v>9.4870213974524276E-2</v>
      </c>
      <c r="J177" s="5">
        <f t="shared" ca="1" si="89"/>
        <v>0</v>
      </c>
      <c r="K177" s="5">
        <f t="shared" ca="1" si="89"/>
        <v>0.11312991529609062</v>
      </c>
      <c r="L177" s="5">
        <f t="shared" ca="1" si="89"/>
        <v>1.0526032376013985</v>
      </c>
      <c r="M177" s="5">
        <f t="shared" ca="1" si="89"/>
        <v>1.1802659712206991E-3</v>
      </c>
      <c r="N177" s="5">
        <f t="shared" ca="1" si="89"/>
        <v>1.8392903731831365E-2</v>
      </c>
      <c r="O177" s="5">
        <f t="shared" ca="1" si="89"/>
        <v>0.1094470967574315</v>
      </c>
      <c r="P177" s="5">
        <f t="shared" ca="1" si="89"/>
        <v>1.6924874861353524E-3</v>
      </c>
      <c r="Q177" s="5">
        <f t="shared" ca="1" si="89"/>
        <v>2.4022394170949424</v>
      </c>
      <c r="R177" s="5">
        <f t="shared" ca="1" si="89"/>
        <v>0.34908600787338973</v>
      </c>
      <c r="S177" s="5">
        <f t="shared" ca="1" si="89"/>
        <v>4.5105619345144481</v>
      </c>
      <c r="T177" s="5">
        <f t="shared" ca="1" si="89"/>
        <v>4.1347204835116939E-2</v>
      </c>
      <c r="U177" s="5">
        <f t="shared" ca="1" si="89"/>
        <v>0.49791689370395625</v>
      </c>
      <c r="V177" s="5">
        <f t="shared" ca="1" si="89"/>
        <v>1.8779893343353158E-3</v>
      </c>
      <c r="W177" s="5">
        <f t="shared" ca="1" si="83"/>
        <v>0</v>
      </c>
      <c r="X177" s="5">
        <f t="shared" ca="1" si="83"/>
        <v>3.0913187244227016</v>
      </c>
      <c r="Y177" s="5">
        <f t="shared" ca="1" si="83"/>
        <v>0</v>
      </c>
      <c r="Z177" s="5">
        <f t="shared" ca="1" si="83"/>
        <v>0</v>
      </c>
      <c r="AA177" s="5">
        <f t="shared" ca="1" si="83"/>
        <v>0</v>
      </c>
      <c r="AB177" s="5">
        <f t="shared" ca="1" si="83"/>
        <v>6.7477320000000001</v>
      </c>
      <c r="AC177" s="5">
        <f t="shared" ca="1" si="84"/>
        <v>80.726022529051278</v>
      </c>
      <c r="AD177" s="5">
        <f t="shared" ca="1" si="85"/>
        <v>63.082249869786253</v>
      </c>
      <c r="AE177" s="5">
        <f t="shared" ca="1" si="86"/>
        <v>7.8047219348423242</v>
      </c>
      <c r="AF177" s="5">
        <f t="shared" ca="1" si="87"/>
        <v>3.0913187244227016</v>
      </c>
      <c r="AG177" s="5">
        <f t="shared" ca="1" si="88"/>
        <v>6.7477320000000001</v>
      </c>
    </row>
    <row r="178" spans="1:33" x14ac:dyDescent="0.2">
      <c r="A178" s="4" t="s">
        <v>216</v>
      </c>
      <c r="B178" s="5">
        <f t="shared" ca="1" si="89"/>
        <v>86.451448394111438</v>
      </c>
      <c r="C178" s="5">
        <v>66.585271131261067</v>
      </c>
      <c r="D178" s="5">
        <v>9.0827476767293689</v>
      </c>
      <c r="E178" s="5">
        <v>3.4661215861209764</v>
      </c>
      <c r="F178" s="5">
        <v>7.3173080000000006</v>
      </c>
      <c r="G178" s="5">
        <v>86.451448394111438</v>
      </c>
      <c r="H178" s="5">
        <f t="shared" ca="1" si="89"/>
        <v>65.070113011560281</v>
      </c>
      <c r="I178" s="5">
        <f t="shared" ca="1" si="89"/>
        <v>8.7714378158247924E-2</v>
      </c>
      <c r="J178" s="5">
        <f t="shared" ca="1" si="89"/>
        <v>0</v>
      </c>
      <c r="K178" s="5">
        <f t="shared" ca="1" si="89"/>
        <v>4.314904961195405E-3</v>
      </c>
      <c r="L178" s="5">
        <f t="shared" ca="1" si="89"/>
        <v>1.342973924182491</v>
      </c>
      <c r="M178" s="5">
        <f t="shared" ca="1" si="89"/>
        <v>0</v>
      </c>
      <c r="N178" s="5">
        <f t="shared" ca="1" si="89"/>
        <v>1.9989797576460966E-3</v>
      </c>
      <c r="O178" s="5">
        <f t="shared" ca="1" si="89"/>
        <v>7.8155932641214107E-2</v>
      </c>
      <c r="P178" s="5">
        <f t="shared" ca="1" si="89"/>
        <v>8.0005154446839977E-3</v>
      </c>
      <c r="Q178" s="5">
        <f t="shared" ca="1" si="89"/>
        <v>3.2626030309772416</v>
      </c>
      <c r="R178" s="5">
        <f t="shared" ca="1" si="89"/>
        <v>0.38451317075269792</v>
      </c>
      <c r="S178" s="5">
        <f t="shared" ca="1" si="89"/>
        <v>4.7979466265182218</v>
      </c>
      <c r="T178" s="5">
        <f t="shared" ca="1" si="89"/>
        <v>7.1317580840475653E-2</v>
      </c>
      <c r="U178" s="5">
        <f t="shared" ca="1" si="89"/>
        <v>0.55631686285109627</v>
      </c>
      <c r="V178" s="5">
        <f t="shared" ca="1" si="89"/>
        <v>2.0498893449522222E-3</v>
      </c>
      <c r="W178" s="5">
        <f t="shared" ref="W178:AB201" ca="1" si="91">HLOOKUP(W$1,INDIRECT($A178&amp;"!A:ZZ"),4,0)</f>
        <v>0</v>
      </c>
      <c r="X178" s="5">
        <f t="shared" ca="1" si="91"/>
        <v>3.4661215861209764</v>
      </c>
      <c r="Y178" s="5">
        <f t="shared" ca="1" si="91"/>
        <v>0</v>
      </c>
      <c r="Z178" s="5">
        <f t="shared" ca="1" si="91"/>
        <v>0</v>
      </c>
      <c r="AA178" s="5">
        <f t="shared" ca="1" si="91"/>
        <v>0</v>
      </c>
      <c r="AB178" s="5">
        <f t="shared" ca="1" si="91"/>
        <v>7.3173080000000006</v>
      </c>
      <c r="AC178" s="5">
        <f t="shared" ca="1" si="84"/>
        <v>86.451448394111438</v>
      </c>
      <c r="AD178" s="5">
        <f t="shared" ca="1" si="85"/>
        <v>66.585271131261067</v>
      </c>
      <c r="AE178" s="5">
        <f t="shared" ca="1" si="86"/>
        <v>9.0827476767293689</v>
      </c>
      <c r="AF178" s="5">
        <f t="shared" ca="1" si="87"/>
        <v>3.4661215861209764</v>
      </c>
      <c r="AG178" s="5">
        <f t="shared" ca="1" si="88"/>
        <v>7.3173080000000006</v>
      </c>
    </row>
    <row r="179" spans="1:33" x14ac:dyDescent="0.2">
      <c r="A179" s="4" t="s">
        <v>217</v>
      </c>
      <c r="B179" s="5">
        <f t="shared" ca="1" si="89"/>
        <v>86.899739203004998</v>
      </c>
      <c r="C179" s="5">
        <v>68.498482929873603</v>
      </c>
      <c r="D179" s="5">
        <v>7.6661400843396592</v>
      </c>
      <c r="E179" s="5">
        <v>3.6793481887917636</v>
      </c>
      <c r="F179" s="5">
        <v>7.0557680000000014</v>
      </c>
      <c r="G179" s="5">
        <v>86.899739203004998</v>
      </c>
      <c r="H179" s="5">
        <f t="shared" ca="1" si="89"/>
        <v>64.970136355596694</v>
      </c>
      <c r="I179" s="5">
        <f t="shared" ca="1" si="89"/>
        <v>1.1441481874121422</v>
      </c>
      <c r="J179" s="5">
        <f t="shared" ca="1" si="89"/>
        <v>1.0867159905600981E-2</v>
      </c>
      <c r="K179" s="5">
        <f t="shared" ca="1" si="89"/>
        <v>1.5103677220029321E-2</v>
      </c>
      <c r="L179" s="5">
        <f t="shared" ca="1" si="89"/>
        <v>2.268393237064354</v>
      </c>
      <c r="M179" s="5">
        <f t="shared" ca="1" si="89"/>
        <v>0</v>
      </c>
      <c r="N179" s="5">
        <f t="shared" ca="1" si="89"/>
        <v>4.4877052159138009E-2</v>
      </c>
      <c r="O179" s="5">
        <f t="shared" ca="1" si="89"/>
        <v>4.4957260515642437E-2</v>
      </c>
      <c r="P179" s="5">
        <f t="shared" ca="1" si="89"/>
        <v>0</v>
      </c>
      <c r="Q179" s="5">
        <f t="shared" ca="1" si="89"/>
        <v>2.5159959690062959</v>
      </c>
      <c r="R179" s="5">
        <f t="shared" ca="1" si="89"/>
        <v>0.32926520403771825</v>
      </c>
      <c r="S179" s="5">
        <f t="shared" ca="1" si="89"/>
        <v>4.1267286751936041</v>
      </c>
      <c r="T179" s="5">
        <f t="shared" ca="1" si="89"/>
        <v>0.11200131155263116</v>
      </c>
      <c r="U179" s="5">
        <f t="shared" ca="1" si="89"/>
        <v>0.58214892454941047</v>
      </c>
      <c r="V179" s="5">
        <f t="shared" ca="1" si="89"/>
        <v>0</v>
      </c>
      <c r="W179" s="5">
        <f t="shared" ca="1" si="91"/>
        <v>0</v>
      </c>
      <c r="X179" s="5">
        <f t="shared" ca="1" si="91"/>
        <v>3.6793481887917636</v>
      </c>
      <c r="Y179" s="5">
        <f t="shared" ca="1" si="91"/>
        <v>0</v>
      </c>
      <c r="Z179" s="5">
        <f t="shared" ca="1" si="91"/>
        <v>0</v>
      </c>
      <c r="AA179" s="5">
        <f t="shared" ca="1" si="91"/>
        <v>0</v>
      </c>
      <c r="AB179" s="5">
        <f t="shared" ca="1" si="91"/>
        <v>7.0557680000000014</v>
      </c>
      <c r="AC179" s="5">
        <f t="shared" ca="1" si="84"/>
        <v>86.899739203004998</v>
      </c>
      <c r="AD179" s="5">
        <f t="shared" ca="1" si="85"/>
        <v>68.498482929873603</v>
      </c>
      <c r="AE179" s="5">
        <f t="shared" ca="1" si="86"/>
        <v>7.6661400843396592</v>
      </c>
      <c r="AF179" s="5">
        <f t="shared" ca="1" si="87"/>
        <v>3.6793481887917636</v>
      </c>
      <c r="AG179" s="5">
        <f t="shared" ca="1" si="88"/>
        <v>7.0557680000000014</v>
      </c>
    </row>
    <row r="180" spans="1:33" x14ac:dyDescent="0.2">
      <c r="A180" s="4" t="s">
        <v>218</v>
      </c>
      <c r="B180" s="5">
        <f t="shared" ca="1" si="89"/>
        <v>63.852006117175584</v>
      </c>
      <c r="C180" s="5">
        <v>53.893971669688391</v>
      </c>
      <c r="D180" s="5">
        <v>8.4660290100721838</v>
      </c>
      <c r="E180" s="5">
        <v>0.85733503741499884</v>
      </c>
      <c r="F180" s="5">
        <v>0.63467040000000008</v>
      </c>
      <c r="G180" s="5">
        <v>63.852006117175584</v>
      </c>
      <c r="H180" s="5">
        <f t="shared" ca="1" si="89"/>
        <v>51.775736566191448</v>
      </c>
      <c r="I180" s="5">
        <f t="shared" ca="1" si="89"/>
        <v>0.88784061829919492</v>
      </c>
      <c r="J180" s="5">
        <f t="shared" ca="1" si="89"/>
        <v>1.405323358656E-2</v>
      </c>
      <c r="K180" s="5">
        <f t="shared" ca="1" si="89"/>
        <v>3.0831780857916873E-2</v>
      </c>
      <c r="L180" s="5">
        <f t="shared" ca="1" si="89"/>
        <v>1.104435756913916</v>
      </c>
      <c r="M180" s="5">
        <f t="shared" ca="1" si="89"/>
        <v>0</v>
      </c>
      <c r="N180" s="5">
        <f t="shared" ca="1" si="89"/>
        <v>2.3585336276528968E-2</v>
      </c>
      <c r="O180" s="5">
        <f t="shared" ca="1" si="89"/>
        <v>5.7488377562835938E-2</v>
      </c>
      <c r="P180" s="5">
        <f t="shared" ca="1" si="89"/>
        <v>2.4248519581844393E-5</v>
      </c>
      <c r="Q180" s="5">
        <f t="shared" ca="1" si="89"/>
        <v>3.1914958562587827</v>
      </c>
      <c r="R180" s="5">
        <f t="shared" ca="1" si="89"/>
        <v>0.45172902381129371</v>
      </c>
      <c r="S180" s="5">
        <f t="shared" ca="1" si="89"/>
        <v>4.1773578607408277</v>
      </c>
      <c r="T180" s="5">
        <f t="shared" ca="1" si="89"/>
        <v>0.25448490512051153</v>
      </c>
      <c r="U180" s="5">
        <f t="shared" ca="1" si="89"/>
        <v>0.39093711562118633</v>
      </c>
      <c r="V180" s="5">
        <f t="shared" ca="1" si="89"/>
        <v>0</v>
      </c>
      <c r="W180" s="5">
        <f t="shared" ca="1" si="91"/>
        <v>0</v>
      </c>
      <c r="X180" s="5">
        <f t="shared" ca="1" si="91"/>
        <v>0.85733503741499884</v>
      </c>
      <c r="Y180" s="5">
        <f t="shared" ca="1" si="91"/>
        <v>0</v>
      </c>
      <c r="Z180" s="5">
        <f t="shared" ca="1" si="91"/>
        <v>0</v>
      </c>
      <c r="AA180" s="5">
        <f t="shared" ca="1" si="91"/>
        <v>0</v>
      </c>
      <c r="AB180" s="5">
        <f t="shared" ca="1" si="91"/>
        <v>0.63467040000000008</v>
      </c>
      <c r="AC180" s="5">
        <f t="shared" ca="1" si="84"/>
        <v>63.852006117175584</v>
      </c>
      <c r="AD180" s="5">
        <f t="shared" ca="1" si="85"/>
        <v>53.893971669688391</v>
      </c>
      <c r="AE180" s="5">
        <f t="shared" ca="1" si="86"/>
        <v>8.4660290100721838</v>
      </c>
      <c r="AF180" s="5">
        <f t="shared" ca="1" si="87"/>
        <v>0.85733503741499884</v>
      </c>
      <c r="AG180" s="5">
        <f t="shared" ca="1" si="88"/>
        <v>0.63467040000000008</v>
      </c>
    </row>
    <row r="181" spans="1:33" x14ac:dyDescent="0.2">
      <c r="A181" s="4" t="s">
        <v>264</v>
      </c>
      <c r="B181" s="5">
        <f t="shared" ref="B181:V186" ca="1" si="92">HLOOKUP(B$1,INDIRECT($A181&amp;"!A:ZZ"),4,0)</f>
        <v>14.267513642310359</v>
      </c>
      <c r="C181" s="5">
        <v>13.521215186162205</v>
      </c>
      <c r="D181" s="5">
        <v>0.71941306286837114</v>
      </c>
      <c r="E181" s="5">
        <v>2.6885393279783568E-2</v>
      </c>
      <c r="F181" s="5">
        <v>0</v>
      </c>
      <c r="G181" s="5">
        <v>14.267513642310359</v>
      </c>
      <c r="H181" s="5">
        <f t="shared" ca="1" si="92"/>
        <v>12.849448301555574</v>
      </c>
      <c r="I181" s="5">
        <f t="shared" ca="1" si="92"/>
        <v>0</v>
      </c>
      <c r="J181" s="5">
        <f t="shared" ca="1" si="92"/>
        <v>7.5686081477948822E-2</v>
      </c>
      <c r="K181" s="5">
        <f t="shared" ca="1" si="92"/>
        <v>0.10474758384487086</v>
      </c>
      <c r="L181" s="5">
        <f t="shared" ca="1" si="92"/>
        <v>0.45691140586754059</v>
      </c>
      <c r="M181" s="5">
        <f t="shared" ca="1" si="92"/>
        <v>3.0962830403125389E-3</v>
      </c>
      <c r="N181" s="5">
        <f t="shared" ca="1" si="92"/>
        <v>3.1325530375959629E-2</v>
      </c>
      <c r="O181" s="5">
        <f t="shared" ca="1" si="92"/>
        <v>0</v>
      </c>
      <c r="P181" s="5">
        <f t="shared" ca="1" si="92"/>
        <v>4.973708602163408E-3</v>
      </c>
      <c r="Q181" s="5">
        <f t="shared" ca="1" si="92"/>
        <v>0.22736564993320052</v>
      </c>
      <c r="R181" s="5">
        <f t="shared" ca="1" si="92"/>
        <v>3.4074891643029355E-2</v>
      </c>
      <c r="S181" s="5">
        <f t="shared" ca="1" si="92"/>
        <v>0.40266018197934311</v>
      </c>
      <c r="T181" s="5">
        <f t="shared" ca="1" si="92"/>
        <v>5.2354700672577724E-4</v>
      </c>
      <c r="U181" s="5">
        <f t="shared" ca="1" si="92"/>
        <v>4.246828475024686E-2</v>
      </c>
      <c r="V181" s="5">
        <f t="shared" ca="1" si="92"/>
        <v>7.3467989536621196E-3</v>
      </c>
      <c r="W181" s="5">
        <f t="shared" ca="1" si="91"/>
        <v>0</v>
      </c>
      <c r="X181" s="5">
        <f t="shared" ca="1" si="91"/>
        <v>2.6885393279783568E-2</v>
      </c>
      <c r="Y181" s="5">
        <f t="shared" ca="1" si="91"/>
        <v>0</v>
      </c>
      <c r="Z181" s="5">
        <f t="shared" ca="1" si="91"/>
        <v>0</v>
      </c>
      <c r="AA181" s="5">
        <f t="shared" ca="1" si="91"/>
        <v>0</v>
      </c>
      <c r="AB181" s="5">
        <f t="shared" ca="1" si="91"/>
        <v>0</v>
      </c>
      <c r="AC181" s="5">
        <f t="shared" ca="1" si="84"/>
        <v>14.267513642310359</v>
      </c>
      <c r="AD181" s="5">
        <f t="shared" ca="1" si="85"/>
        <v>13.521215186162205</v>
      </c>
      <c r="AE181" s="5">
        <f t="shared" ca="1" si="86"/>
        <v>0.71941306286837114</v>
      </c>
      <c r="AF181" s="5">
        <f t="shared" ca="1" si="87"/>
        <v>2.6885393279783568E-2</v>
      </c>
      <c r="AG181" s="5">
        <f t="shared" ca="1" si="88"/>
        <v>0</v>
      </c>
    </row>
    <row r="182" spans="1:33" s="7" customFormat="1" x14ac:dyDescent="0.2">
      <c r="A182" s="4" t="s">
        <v>265</v>
      </c>
      <c r="B182" s="5">
        <f t="shared" ca="1" si="92"/>
        <v>7.829315610613742</v>
      </c>
      <c r="C182" s="5">
        <v>7.3007895668915586</v>
      </c>
      <c r="D182" s="5">
        <v>0.4975035620268492</v>
      </c>
      <c r="E182" s="5">
        <v>3.1022481695334433E-2</v>
      </c>
      <c r="F182" s="5">
        <v>0</v>
      </c>
      <c r="G182" s="5">
        <v>7.829315610613742</v>
      </c>
      <c r="H182" s="5">
        <f t="shared" ca="1" si="92"/>
        <v>7.1867885618767531</v>
      </c>
      <c r="I182" s="5">
        <f t="shared" ca="1" si="92"/>
        <v>0</v>
      </c>
      <c r="J182" s="5">
        <f t="shared" ca="1" si="92"/>
        <v>8.5672174408676513E-2</v>
      </c>
      <c r="K182" s="5">
        <f t="shared" ca="1" si="92"/>
        <v>0</v>
      </c>
      <c r="L182" s="5">
        <f t="shared" ca="1" si="92"/>
        <v>2.4078796776010585E-2</v>
      </c>
      <c r="M182" s="5">
        <f t="shared" ca="1" si="92"/>
        <v>3.2072739282737761E-3</v>
      </c>
      <c r="N182" s="5">
        <f t="shared" ca="1" si="92"/>
        <v>1.0427599018445004E-3</v>
      </c>
      <c r="O182" s="5">
        <f t="shared" ca="1" si="92"/>
        <v>0</v>
      </c>
      <c r="P182" s="5">
        <f t="shared" ca="1" si="92"/>
        <v>3.1319036089382684E-3</v>
      </c>
      <c r="Q182" s="5">
        <f t="shared" ca="1" si="92"/>
        <v>0.12813849504749325</v>
      </c>
      <c r="R182" s="5">
        <f t="shared" ca="1" si="92"/>
        <v>2.1022850595186056E-2</v>
      </c>
      <c r="S182" s="5">
        <f t="shared" ca="1" si="92"/>
        <v>0.28395357113115999</v>
      </c>
      <c r="T182" s="5">
        <f t="shared" ca="1" si="92"/>
        <v>8.6669429035795284E-4</v>
      </c>
      <c r="U182" s="5">
        <f t="shared" ca="1" si="92"/>
        <v>6.0390047353713679E-2</v>
      </c>
      <c r="V182" s="5">
        <f t="shared" ca="1" si="92"/>
        <v>0</v>
      </c>
      <c r="W182" s="5">
        <f t="shared" ca="1" si="91"/>
        <v>0</v>
      </c>
      <c r="X182" s="5">
        <f t="shared" ca="1" si="91"/>
        <v>3.1022481695334433E-2</v>
      </c>
      <c r="Y182" s="5">
        <f t="shared" ca="1" si="91"/>
        <v>0</v>
      </c>
      <c r="Z182" s="5">
        <f t="shared" ca="1" si="91"/>
        <v>0</v>
      </c>
      <c r="AA182" s="5">
        <f t="shared" ca="1" si="91"/>
        <v>0</v>
      </c>
      <c r="AB182" s="5">
        <f t="shared" ca="1" si="91"/>
        <v>0</v>
      </c>
      <c r="AC182" s="5">
        <f t="shared" ca="1" si="84"/>
        <v>7.829315610613742</v>
      </c>
      <c r="AD182" s="5">
        <f t="shared" ca="1" si="85"/>
        <v>7.3007895668915586</v>
      </c>
      <c r="AE182" s="5">
        <f t="shared" ca="1" si="86"/>
        <v>0.4975035620268492</v>
      </c>
      <c r="AF182" s="5">
        <f t="shared" ca="1" si="87"/>
        <v>3.1022481695334433E-2</v>
      </c>
      <c r="AG182" s="5">
        <f t="shared" ca="1" si="88"/>
        <v>0</v>
      </c>
    </row>
    <row r="183" spans="1:33" x14ac:dyDescent="0.2">
      <c r="A183" s="4" t="s">
        <v>266</v>
      </c>
      <c r="B183" s="5">
        <f t="shared" ca="1" si="92"/>
        <v>17.52375806922355</v>
      </c>
      <c r="C183" s="5">
        <v>16.640322218740774</v>
      </c>
      <c r="D183" s="5">
        <v>0.82758791736009296</v>
      </c>
      <c r="E183" s="5">
        <v>5.584793312268347E-2</v>
      </c>
      <c r="F183" s="5">
        <v>0</v>
      </c>
      <c r="G183" s="5">
        <v>17.52375806922355</v>
      </c>
      <c r="H183" s="5">
        <f t="shared" ca="1" si="92"/>
        <v>16.340989144944601</v>
      </c>
      <c r="I183" s="5">
        <f t="shared" ca="1" si="92"/>
        <v>4.7115246650437856E-3</v>
      </c>
      <c r="J183" s="5">
        <f t="shared" ca="1" si="92"/>
        <v>0.22118246901901406</v>
      </c>
      <c r="K183" s="5">
        <f t="shared" ca="1" si="92"/>
        <v>0</v>
      </c>
      <c r="L183" s="5">
        <f t="shared" ca="1" si="92"/>
        <v>4.8460896048321399E-2</v>
      </c>
      <c r="M183" s="5">
        <f t="shared" ca="1" si="92"/>
        <v>3.528612726754401E-3</v>
      </c>
      <c r="N183" s="5">
        <f t="shared" ca="1" si="92"/>
        <v>2.1449571337040011E-2</v>
      </c>
      <c r="O183" s="5">
        <f t="shared" ca="1" si="92"/>
        <v>0</v>
      </c>
      <c r="P183" s="5">
        <f t="shared" ca="1" si="92"/>
        <v>2.376577247756255E-2</v>
      </c>
      <c r="Q183" s="5">
        <f t="shared" ca="1" si="92"/>
        <v>0.23848695059203337</v>
      </c>
      <c r="R183" s="5">
        <f t="shared" ca="1" si="92"/>
        <v>1.3733432952878089E-2</v>
      </c>
      <c r="S183" s="5">
        <f t="shared" ca="1" si="92"/>
        <v>0.50997460698195174</v>
      </c>
      <c r="T183" s="5">
        <f t="shared" ca="1" si="92"/>
        <v>1.8209949469951E-3</v>
      </c>
      <c r="U183" s="5">
        <f t="shared" ca="1" si="92"/>
        <v>3.360082195015001E-2</v>
      </c>
      <c r="V183" s="5">
        <f t="shared" ca="1" si="92"/>
        <v>6.205337458522104E-3</v>
      </c>
      <c r="W183" s="5">
        <f t="shared" ca="1" si="91"/>
        <v>0</v>
      </c>
      <c r="X183" s="5">
        <f t="shared" ca="1" si="91"/>
        <v>5.584793312268347E-2</v>
      </c>
      <c r="Y183" s="5">
        <f t="shared" ca="1" si="91"/>
        <v>0</v>
      </c>
      <c r="Z183" s="5">
        <f t="shared" ca="1" si="91"/>
        <v>0</v>
      </c>
      <c r="AA183" s="5">
        <f t="shared" ca="1" si="91"/>
        <v>0</v>
      </c>
      <c r="AB183" s="5">
        <f t="shared" ca="1" si="91"/>
        <v>0</v>
      </c>
      <c r="AC183" s="5">
        <f t="shared" ca="1" si="84"/>
        <v>17.52375806922355</v>
      </c>
      <c r="AD183" s="5">
        <f t="shared" ca="1" si="85"/>
        <v>16.640322218740774</v>
      </c>
      <c r="AE183" s="5">
        <f t="shared" ca="1" si="86"/>
        <v>0.82758791736009296</v>
      </c>
      <c r="AF183" s="5">
        <f t="shared" ca="1" si="87"/>
        <v>5.584793312268347E-2</v>
      </c>
      <c r="AG183" s="5">
        <f t="shared" ca="1" si="88"/>
        <v>0</v>
      </c>
    </row>
    <row r="184" spans="1:33" x14ac:dyDescent="0.2">
      <c r="A184" s="4" t="s">
        <v>267</v>
      </c>
      <c r="B184" s="5">
        <f t="shared" ca="1" si="92"/>
        <v>13.715780408771698</v>
      </c>
      <c r="C184" s="5">
        <v>12.871414246067813</v>
      </c>
      <c r="D184" s="5">
        <v>0.83884257264035644</v>
      </c>
      <c r="E184" s="5">
        <v>5.5235900635250369E-3</v>
      </c>
      <c r="F184" s="5">
        <v>0</v>
      </c>
      <c r="G184" s="5">
        <v>13.715780408771698</v>
      </c>
      <c r="H184" s="5">
        <f t="shared" ca="1" si="92"/>
        <v>12.871414246067813</v>
      </c>
      <c r="I184" s="5">
        <f t="shared" ca="1" si="92"/>
        <v>0</v>
      </c>
      <c r="J184" s="5">
        <f t="shared" ca="1" si="92"/>
        <v>0</v>
      </c>
      <c r="K184" s="5">
        <f t="shared" ca="1" si="92"/>
        <v>0</v>
      </c>
      <c r="L184" s="5">
        <f t="shared" ca="1" si="92"/>
        <v>0</v>
      </c>
      <c r="M184" s="5">
        <f t="shared" ca="1" si="92"/>
        <v>0</v>
      </c>
      <c r="N184" s="5">
        <f t="shared" ca="1" si="92"/>
        <v>0</v>
      </c>
      <c r="O184" s="5">
        <f t="shared" ca="1" si="92"/>
        <v>0</v>
      </c>
      <c r="P184" s="5">
        <f t="shared" ca="1" si="92"/>
        <v>0</v>
      </c>
      <c r="Q184" s="5">
        <f t="shared" ca="1" si="92"/>
        <v>0.27122977103944901</v>
      </c>
      <c r="R184" s="5">
        <f t="shared" ca="1" si="92"/>
        <v>1.5879336556209562E-2</v>
      </c>
      <c r="S184" s="5">
        <f t="shared" ca="1" si="92"/>
        <v>0.5430770291531184</v>
      </c>
      <c r="T184" s="5">
        <f t="shared" ca="1" si="92"/>
        <v>0</v>
      </c>
      <c r="U184" s="5">
        <f t="shared" ca="1" si="92"/>
        <v>8.6564358915795277E-3</v>
      </c>
      <c r="V184" s="5">
        <f t="shared" ca="1" si="92"/>
        <v>0</v>
      </c>
      <c r="W184" s="5">
        <f t="shared" ca="1" si="91"/>
        <v>0</v>
      </c>
      <c r="X184" s="5">
        <f t="shared" ca="1" si="91"/>
        <v>5.5235900635250369E-3</v>
      </c>
      <c r="Y184" s="5">
        <f t="shared" ca="1" si="91"/>
        <v>0</v>
      </c>
      <c r="Z184" s="5">
        <f t="shared" ca="1" si="91"/>
        <v>0</v>
      </c>
      <c r="AA184" s="5">
        <f t="shared" ca="1" si="91"/>
        <v>0</v>
      </c>
      <c r="AB184" s="5">
        <f t="shared" ca="1" si="91"/>
        <v>0</v>
      </c>
      <c r="AC184" s="5">
        <f t="shared" ca="1" si="84"/>
        <v>13.715780408771698</v>
      </c>
      <c r="AD184" s="5">
        <f t="shared" ca="1" si="85"/>
        <v>12.871414246067813</v>
      </c>
      <c r="AE184" s="5">
        <f t="shared" ca="1" si="86"/>
        <v>0.83884257264035644</v>
      </c>
      <c r="AF184" s="5">
        <f t="shared" ca="1" si="87"/>
        <v>5.5235900635250369E-3</v>
      </c>
      <c r="AG184" s="5">
        <f t="shared" ca="1" si="88"/>
        <v>0</v>
      </c>
    </row>
    <row r="185" spans="1:33" x14ac:dyDescent="0.2">
      <c r="A185" s="4" t="s">
        <v>268</v>
      </c>
      <c r="B185" s="5">
        <f t="shared" ca="1" si="92"/>
        <v>15.483618877565231</v>
      </c>
      <c r="C185" s="5">
        <v>13.681526642655625</v>
      </c>
      <c r="D185" s="5">
        <v>0.98421333326540683</v>
      </c>
      <c r="E185" s="5">
        <v>8.8472901644198326E-2</v>
      </c>
      <c r="F185" s="5">
        <v>0.729406</v>
      </c>
      <c r="G185" s="5">
        <v>15.483618877565231</v>
      </c>
      <c r="H185" s="5">
        <f t="shared" ca="1" si="92"/>
        <v>13.160778496916276</v>
      </c>
      <c r="I185" s="5">
        <f t="shared" ca="1" si="92"/>
        <v>6.3569468145459719E-3</v>
      </c>
      <c r="J185" s="5">
        <f t="shared" ca="1" si="92"/>
        <v>9.4770815494291047E-2</v>
      </c>
      <c r="K185" s="5">
        <f t="shared" ca="1" si="92"/>
        <v>0.21146162479347397</v>
      </c>
      <c r="L185" s="5">
        <f t="shared" ca="1" si="92"/>
        <v>0.16890139862168063</v>
      </c>
      <c r="M185" s="5">
        <f t="shared" ca="1" si="92"/>
        <v>1.7554814246352361E-2</v>
      </c>
      <c r="N185" s="5">
        <f t="shared" ca="1" si="92"/>
        <v>2.1702545769004617E-2</v>
      </c>
      <c r="O185" s="5">
        <f t="shared" ca="1" si="92"/>
        <v>0</v>
      </c>
      <c r="P185" s="5">
        <f t="shared" ca="1" si="92"/>
        <v>0</v>
      </c>
      <c r="Q185" s="5">
        <f t="shared" ca="1" si="92"/>
        <v>0.22469106594743185</v>
      </c>
      <c r="R185" s="5">
        <f t="shared" ca="1" si="92"/>
        <v>1.6373614789788098E-2</v>
      </c>
      <c r="S185" s="5">
        <f t="shared" ca="1" si="92"/>
        <v>0.67533258874999991</v>
      </c>
      <c r="T185" s="5">
        <f t="shared" ca="1" si="92"/>
        <v>0</v>
      </c>
      <c r="U185" s="5">
        <f t="shared" ca="1" si="92"/>
        <v>6.7816063778186886E-2</v>
      </c>
      <c r="V185" s="5">
        <f t="shared" ca="1" si="92"/>
        <v>0</v>
      </c>
      <c r="W185" s="5">
        <f t="shared" ca="1" si="91"/>
        <v>0</v>
      </c>
      <c r="X185" s="5">
        <f t="shared" ca="1" si="91"/>
        <v>8.8472901644198326E-2</v>
      </c>
      <c r="Y185" s="5">
        <f t="shared" ca="1" si="91"/>
        <v>0</v>
      </c>
      <c r="Z185" s="5">
        <f t="shared" ca="1" si="91"/>
        <v>0</v>
      </c>
      <c r="AA185" s="5">
        <f t="shared" ca="1" si="91"/>
        <v>0</v>
      </c>
      <c r="AB185" s="5">
        <f t="shared" ca="1" si="91"/>
        <v>0.729406</v>
      </c>
      <c r="AC185" s="5">
        <f t="shared" ca="1" si="84"/>
        <v>15.483618877565231</v>
      </c>
      <c r="AD185" s="5">
        <f t="shared" ca="1" si="85"/>
        <v>13.681526642655625</v>
      </c>
      <c r="AE185" s="5">
        <f t="shared" ca="1" si="86"/>
        <v>0.98421333326540683</v>
      </c>
      <c r="AF185" s="5">
        <f t="shared" ca="1" si="87"/>
        <v>8.8472901644198326E-2</v>
      </c>
      <c r="AG185" s="5">
        <f t="shared" ca="1" si="88"/>
        <v>0.729406</v>
      </c>
    </row>
    <row r="186" spans="1:33" x14ac:dyDescent="0.2">
      <c r="A186" s="4" t="s">
        <v>269</v>
      </c>
      <c r="B186" s="5">
        <f t="shared" ca="1" si="92"/>
        <v>14.52391281390814</v>
      </c>
      <c r="C186" s="5">
        <v>12.564503621174071</v>
      </c>
      <c r="D186" s="5">
        <v>1.178530664933473</v>
      </c>
      <c r="E186" s="5">
        <v>5.4378527800595211E-2</v>
      </c>
      <c r="F186" s="5">
        <v>0.72650000000000003</v>
      </c>
      <c r="G186" s="5">
        <v>14.52391281390814</v>
      </c>
      <c r="H186" s="5">
        <f t="shared" ca="1" si="92"/>
        <v>12.158986363810182</v>
      </c>
      <c r="I186" s="5">
        <f t="shared" ca="1" si="92"/>
        <v>2.3116363567222881E-2</v>
      </c>
      <c r="J186" s="5">
        <f t="shared" ca="1" si="92"/>
        <v>0.14241147182204428</v>
      </c>
      <c r="K186" s="5">
        <f t="shared" ca="1" si="92"/>
        <v>0</v>
      </c>
      <c r="L186" s="5">
        <f t="shared" ca="1" si="92"/>
        <v>0.18860181673717746</v>
      </c>
      <c r="M186" s="5">
        <f t="shared" ca="1" si="92"/>
        <v>4.4588711457945497E-2</v>
      </c>
      <c r="N186" s="5">
        <f t="shared" ca="1" si="92"/>
        <v>6.7988937794988599E-3</v>
      </c>
      <c r="O186" s="5">
        <f t="shared" ca="1" si="92"/>
        <v>0</v>
      </c>
      <c r="P186" s="5">
        <f t="shared" ca="1" si="92"/>
        <v>0</v>
      </c>
      <c r="Q186" s="5">
        <f t="shared" ca="1" si="92"/>
        <v>0.22245305998801515</v>
      </c>
      <c r="R186" s="5">
        <f t="shared" ca="1" si="92"/>
        <v>1.9887635262125124E-2</v>
      </c>
      <c r="S186" s="5">
        <f t="shared" ca="1" si="92"/>
        <v>0.86645692423680754</v>
      </c>
      <c r="T186" s="5">
        <f t="shared" ca="1" si="92"/>
        <v>0</v>
      </c>
      <c r="U186" s="5">
        <f t="shared" ca="1" si="92"/>
        <v>6.9733045446525324E-2</v>
      </c>
      <c r="V186" s="5">
        <f t="shared" ca="1" si="92"/>
        <v>0</v>
      </c>
      <c r="W186" s="5">
        <f t="shared" ca="1" si="91"/>
        <v>0</v>
      </c>
      <c r="X186" s="5">
        <f t="shared" ca="1" si="91"/>
        <v>5.4378527800595211E-2</v>
      </c>
      <c r="Y186" s="5">
        <f t="shared" ca="1" si="91"/>
        <v>0</v>
      </c>
      <c r="Z186" s="5">
        <f t="shared" ca="1" si="91"/>
        <v>0</v>
      </c>
      <c r="AA186" s="5">
        <f t="shared" ca="1" si="91"/>
        <v>0</v>
      </c>
      <c r="AB186" s="5">
        <f t="shared" ca="1" si="91"/>
        <v>0.72650000000000003</v>
      </c>
      <c r="AC186" s="5">
        <f t="shared" ca="1" si="84"/>
        <v>14.52391281390814</v>
      </c>
      <c r="AD186" s="5">
        <f t="shared" ca="1" si="85"/>
        <v>12.564503621174071</v>
      </c>
      <c r="AE186" s="5">
        <f t="shared" ca="1" si="86"/>
        <v>1.178530664933473</v>
      </c>
      <c r="AF186" s="5">
        <f t="shared" ca="1" si="87"/>
        <v>5.4378527800595211E-2</v>
      </c>
      <c r="AG186" s="5">
        <f t="shared" ca="1" si="88"/>
        <v>0.72650000000000003</v>
      </c>
    </row>
    <row r="187" spans="1:33" x14ac:dyDescent="0.2">
      <c r="A187" s="4" t="s">
        <v>219</v>
      </c>
      <c r="B187" s="5">
        <f t="shared" ca="1" si="89"/>
        <v>16.059025942471372</v>
      </c>
      <c r="C187" s="5">
        <v>14.491731866320144</v>
      </c>
      <c r="D187" s="5">
        <v>0.96735372827529653</v>
      </c>
      <c r="E187" s="5">
        <v>7.1048347875931783E-2</v>
      </c>
      <c r="F187" s="5">
        <v>0.52889200000000003</v>
      </c>
      <c r="G187" s="5">
        <v>16.059025942471372</v>
      </c>
      <c r="H187" s="5">
        <f t="shared" ca="1" si="89"/>
        <v>13.920073783244757</v>
      </c>
      <c r="I187" s="5">
        <f t="shared" ca="1" si="89"/>
        <v>1.6057696281206795E-3</v>
      </c>
      <c r="J187" s="5">
        <f t="shared" ca="1" si="89"/>
        <v>0.13384877655149555</v>
      </c>
      <c r="K187" s="5">
        <f t="shared" ca="1" si="89"/>
        <v>6.8854393941360934E-6</v>
      </c>
      <c r="L187" s="5">
        <f t="shared" ca="1" si="89"/>
        <v>0.38417838968935053</v>
      </c>
      <c r="M187" s="5">
        <f t="shared" ca="1" si="89"/>
        <v>4.5416228784978981E-2</v>
      </c>
      <c r="N187" s="5">
        <f t="shared" ca="1" si="89"/>
        <v>6.6020329820466444E-3</v>
      </c>
      <c r="O187" s="5">
        <f t="shared" ca="1" si="89"/>
        <v>0</v>
      </c>
      <c r="P187" s="5">
        <f t="shared" ca="1" si="89"/>
        <v>3.8190785263929292E-5</v>
      </c>
      <c r="Q187" s="5">
        <f t="shared" ca="1" si="89"/>
        <v>0.15980861143078237</v>
      </c>
      <c r="R187" s="5">
        <f t="shared" ca="1" si="89"/>
        <v>2.3447011878738232E-2</v>
      </c>
      <c r="S187" s="5">
        <f t="shared" ca="1" si="89"/>
        <v>0.72541870912775952</v>
      </c>
      <c r="T187" s="5">
        <f t="shared" ca="1" si="89"/>
        <v>4.5531446198690268E-4</v>
      </c>
      <c r="U187" s="5">
        <f t="shared" ca="1" si="89"/>
        <v>5.81858905907656E-2</v>
      </c>
      <c r="V187" s="5">
        <f t="shared" ca="1" si="89"/>
        <v>0</v>
      </c>
      <c r="W187" s="5">
        <f t="shared" ca="1" si="91"/>
        <v>0</v>
      </c>
      <c r="X187" s="5">
        <f t="shared" ca="1" si="91"/>
        <v>7.1048347875931783E-2</v>
      </c>
      <c r="Y187" s="5">
        <f t="shared" ca="1" si="91"/>
        <v>0</v>
      </c>
      <c r="Z187" s="5">
        <f t="shared" ca="1" si="91"/>
        <v>0</v>
      </c>
      <c r="AA187" s="5">
        <f t="shared" ca="1" si="91"/>
        <v>0</v>
      </c>
      <c r="AB187" s="5">
        <f t="shared" ca="1" si="91"/>
        <v>0.52889200000000003</v>
      </c>
      <c r="AC187" s="5">
        <f t="shared" ca="1" si="84"/>
        <v>16.059025942471372</v>
      </c>
      <c r="AD187" s="5">
        <f t="shared" ca="1" si="85"/>
        <v>14.491731866320144</v>
      </c>
      <c r="AE187" s="5">
        <f t="shared" ca="1" si="86"/>
        <v>0.96735372827529653</v>
      </c>
      <c r="AF187" s="5">
        <f t="shared" ca="1" si="87"/>
        <v>7.1048347875931783E-2</v>
      </c>
      <c r="AG187" s="5">
        <f t="shared" ca="1" si="88"/>
        <v>0.52889200000000003</v>
      </c>
    </row>
    <row r="188" spans="1:33" x14ac:dyDescent="0.2">
      <c r="A188" s="4" t="s">
        <v>220</v>
      </c>
      <c r="B188" s="5">
        <f t="shared" ca="1" si="89"/>
        <v>12.956809028813712</v>
      </c>
      <c r="C188" s="5">
        <v>10.867941226317308</v>
      </c>
      <c r="D188" s="5">
        <v>1.3211261775227041</v>
      </c>
      <c r="E188" s="5">
        <v>0.11098562497370512</v>
      </c>
      <c r="F188" s="5">
        <v>0.65675600000000001</v>
      </c>
      <c r="G188" s="5">
        <v>12.956809028813712</v>
      </c>
      <c r="H188" s="5">
        <f t="shared" ca="1" si="89"/>
        <v>10.545466909875264</v>
      </c>
      <c r="I188" s="5">
        <f t="shared" ca="1" si="89"/>
        <v>5.4535994523590226E-3</v>
      </c>
      <c r="J188" s="5">
        <f t="shared" ca="1" si="89"/>
        <v>1.2450040980004956E-2</v>
      </c>
      <c r="K188" s="5">
        <f t="shared" ca="1" si="89"/>
        <v>9.5483373279957873E-2</v>
      </c>
      <c r="L188" s="5">
        <f t="shared" ca="1" si="89"/>
        <v>9.7453524633310834E-2</v>
      </c>
      <c r="M188" s="5">
        <f t="shared" ca="1" si="89"/>
        <v>0.11163377809641244</v>
      </c>
      <c r="N188" s="5">
        <f t="shared" ca="1" si="89"/>
        <v>0</v>
      </c>
      <c r="O188" s="5">
        <f t="shared" ca="1" si="89"/>
        <v>0</v>
      </c>
      <c r="P188" s="5">
        <f t="shared" ca="1" si="89"/>
        <v>0</v>
      </c>
      <c r="Q188" s="5">
        <f t="shared" ca="1" si="89"/>
        <v>0.37950511630223727</v>
      </c>
      <c r="R188" s="5">
        <f t="shared" ca="1" si="89"/>
        <v>3.1067788580461473E-2</v>
      </c>
      <c r="S188" s="5">
        <f t="shared" ca="1" si="89"/>
        <v>0.823014514750948</v>
      </c>
      <c r="T188" s="5">
        <f t="shared" ca="1" si="89"/>
        <v>0</v>
      </c>
      <c r="U188" s="5">
        <f t="shared" ca="1" si="89"/>
        <v>8.7538757889057295E-2</v>
      </c>
      <c r="V188" s="5">
        <f t="shared" ca="1" si="89"/>
        <v>0</v>
      </c>
      <c r="W188" s="5">
        <f t="shared" ca="1" si="91"/>
        <v>0</v>
      </c>
      <c r="X188" s="5">
        <f t="shared" ca="1" si="91"/>
        <v>0.11098562497370512</v>
      </c>
      <c r="Y188" s="5">
        <f t="shared" ca="1" si="91"/>
        <v>0</v>
      </c>
      <c r="Z188" s="5">
        <f t="shared" ca="1" si="91"/>
        <v>0</v>
      </c>
      <c r="AA188" s="5">
        <f t="shared" ca="1" si="91"/>
        <v>0</v>
      </c>
      <c r="AB188" s="5">
        <f t="shared" ca="1" si="91"/>
        <v>0.65675600000000001</v>
      </c>
      <c r="AC188" s="5">
        <f t="shared" ca="1" si="84"/>
        <v>12.956809028813712</v>
      </c>
      <c r="AD188" s="5">
        <f t="shared" ca="1" si="85"/>
        <v>10.867941226317308</v>
      </c>
      <c r="AE188" s="5">
        <f t="shared" ca="1" si="86"/>
        <v>1.3211261775227041</v>
      </c>
      <c r="AF188" s="5">
        <f t="shared" ca="1" si="87"/>
        <v>0.11098562497370512</v>
      </c>
      <c r="AG188" s="5">
        <f t="shared" ca="1" si="88"/>
        <v>0.65675600000000001</v>
      </c>
    </row>
    <row r="189" spans="1:33" x14ac:dyDescent="0.2">
      <c r="A189" s="4" t="s">
        <v>221</v>
      </c>
      <c r="B189" s="5">
        <f t="shared" ca="1" si="89"/>
        <v>13.443087753342752</v>
      </c>
      <c r="C189" s="5">
        <v>10.944373269175559</v>
      </c>
      <c r="D189" s="5">
        <v>1.5095715012886362</v>
      </c>
      <c r="E189" s="5">
        <v>0.2027898444785598</v>
      </c>
      <c r="F189" s="5">
        <v>0.78635313839999998</v>
      </c>
      <c r="G189" s="5">
        <v>13.443087753342752</v>
      </c>
      <c r="H189" s="5">
        <f t="shared" ca="1" si="89"/>
        <v>10.650029187835763</v>
      </c>
      <c r="I189" s="5">
        <f t="shared" ca="1" si="89"/>
        <v>4.2333137040789547E-3</v>
      </c>
      <c r="J189" s="5">
        <f t="shared" ca="1" si="89"/>
        <v>9.6902712229485505E-3</v>
      </c>
      <c r="K189" s="5">
        <f t="shared" ca="1" si="89"/>
        <v>0.20036801490498687</v>
      </c>
      <c r="L189" s="5">
        <f t="shared" ca="1" si="89"/>
        <v>8.0052481507780618E-2</v>
      </c>
      <c r="M189" s="5">
        <f t="shared" ca="1" si="89"/>
        <v>0</v>
      </c>
      <c r="N189" s="5">
        <f t="shared" ca="1" si="89"/>
        <v>0</v>
      </c>
      <c r="O189" s="5">
        <f t="shared" ca="1" si="89"/>
        <v>0</v>
      </c>
      <c r="P189" s="5">
        <f t="shared" ca="1" si="89"/>
        <v>0</v>
      </c>
      <c r="Q189" s="5">
        <f t="shared" ca="1" si="89"/>
        <v>0.44359070918598104</v>
      </c>
      <c r="R189" s="5">
        <f t="shared" ca="1" si="89"/>
        <v>4.1609125819543159E-2</v>
      </c>
      <c r="S189" s="5">
        <f t="shared" ca="1" si="89"/>
        <v>0.87876759256661408</v>
      </c>
      <c r="T189" s="5">
        <f t="shared" ca="1" si="89"/>
        <v>0</v>
      </c>
      <c r="U189" s="5">
        <f t="shared" ca="1" si="89"/>
        <v>0.14560407371649792</v>
      </c>
      <c r="V189" s="5">
        <f t="shared" ref="B189:V201" ca="1" si="93">HLOOKUP(V$1,INDIRECT($A189&amp;"!A:ZZ"),4,0)</f>
        <v>0</v>
      </c>
      <c r="W189" s="5">
        <f t="shared" ca="1" si="91"/>
        <v>0</v>
      </c>
      <c r="X189" s="5">
        <f t="shared" ca="1" si="91"/>
        <v>0.2027898444785598</v>
      </c>
      <c r="Y189" s="5">
        <f t="shared" ca="1" si="91"/>
        <v>0</v>
      </c>
      <c r="Z189" s="5">
        <f t="shared" ca="1" si="91"/>
        <v>0</v>
      </c>
      <c r="AA189" s="5">
        <f t="shared" ca="1" si="91"/>
        <v>0</v>
      </c>
      <c r="AB189" s="5">
        <f t="shared" ca="1" si="91"/>
        <v>0.78635313839999998</v>
      </c>
      <c r="AC189" s="5">
        <f t="shared" ca="1" si="84"/>
        <v>13.443087753342752</v>
      </c>
      <c r="AD189" s="5">
        <f t="shared" ca="1" si="85"/>
        <v>10.944373269175559</v>
      </c>
      <c r="AE189" s="5">
        <f t="shared" ca="1" si="86"/>
        <v>1.5095715012886362</v>
      </c>
      <c r="AF189" s="5">
        <f t="shared" ca="1" si="87"/>
        <v>0.2027898444785598</v>
      </c>
      <c r="AG189" s="5">
        <f t="shared" ca="1" si="88"/>
        <v>0.78635313839999998</v>
      </c>
    </row>
    <row r="190" spans="1:33" x14ac:dyDescent="0.2">
      <c r="A190" s="4" t="s">
        <v>222</v>
      </c>
      <c r="B190" s="5">
        <f t="shared" ca="1" si="93"/>
        <v>7.6129252391058575</v>
      </c>
      <c r="C190" s="5">
        <v>4.7231740567114029</v>
      </c>
      <c r="D190" s="5">
        <v>2.0468391858043913</v>
      </c>
      <c r="E190" s="5">
        <v>0.23364526739006405</v>
      </c>
      <c r="F190" s="5">
        <v>0.60926672920000013</v>
      </c>
      <c r="G190" s="5">
        <v>7.6129252391058575</v>
      </c>
      <c r="H190" s="5">
        <f t="shared" ca="1" si="93"/>
        <v>4.6670124716223125</v>
      </c>
      <c r="I190" s="5">
        <f t="shared" ca="1" si="93"/>
        <v>0</v>
      </c>
      <c r="J190" s="5">
        <f t="shared" ca="1" si="93"/>
        <v>0</v>
      </c>
      <c r="K190" s="5">
        <f t="shared" ca="1" si="93"/>
        <v>0</v>
      </c>
      <c r="L190" s="5">
        <f t="shared" ca="1" si="93"/>
        <v>5.616158508909045E-2</v>
      </c>
      <c r="M190" s="5">
        <f t="shared" ca="1" si="93"/>
        <v>0</v>
      </c>
      <c r="N190" s="5">
        <f t="shared" ca="1" si="93"/>
        <v>0</v>
      </c>
      <c r="O190" s="5">
        <f t="shared" ca="1" si="93"/>
        <v>0</v>
      </c>
      <c r="P190" s="5">
        <f t="shared" ca="1" si="93"/>
        <v>0</v>
      </c>
      <c r="Q190" s="5">
        <f t="shared" ca="1" si="93"/>
        <v>0.64908058263578816</v>
      </c>
      <c r="R190" s="5">
        <f t="shared" ca="1" si="93"/>
        <v>4.4682101629924982E-2</v>
      </c>
      <c r="S190" s="5">
        <f t="shared" ca="1" si="93"/>
        <v>1.0150434109718331</v>
      </c>
      <c r="T190" s="5">
        <f t="shared" ca="1" si="93"/>
        <v>6.6413500185678556E-2</v>
      </c>
      <c r="U190" s="5">
        <f t="shared" ca="1" si="93"/>
        <v>0.27060383574304347</v>
      </c>
      <c r="V190" s="5">
        <f t="shared" ca="1" si="93"/>
        <v>1.0157546381229453E-3</v>
      </c>
      <c r="W190" s="5">
        <f t="shared" ca="1" si="91"/>
        <v>0</v>
      </c>
      <c r="X190" s="5">
        <f t="shared" ca="1" si="91"/>
        <v>0.23364526739006405</v>
      </c>
      <c r="Y190" s="5">
        <f t="shared" ca="1" si="91"/>
        <v>0</v>
      </c>
      <c r="Z190" s="5">
        <f t="shared" ca="1" si="91"/>
        <v>0</v>
      </c>
      <c r="AA190" s="5">
        <f t="shared" ca="1" si="91"/>
        <v>0</v>
      </c>
      <c r="AB190" s="5">
        <f t="shared" ca="1" si="91"/>
        <v>0.60926672920000013</v>
      </c>
      <c r="AC190" s="5">
        <f t="shared" ca="1" si="84"/>
        <v>7.6129252391058575</v>
      </c>
      <c r="AD190" s="5">
        <f t="shared" ca="1" si="85"/>
        <v>4.7231740567114029</v>
      </c>
      <c r="AE190" s="5">
        <f t="shared" ca="1" si="86"/>
        <v>2.0468391858043913</v>
      </c>
      <c r="AF190" s="5">
        <f t="shared" ca="1" si="87"/>
        <v>0.23364526739006405</v>
      </c>
      <c r="AG190" s="5">
        <f t="shared" ca="1" si="88"/>
        <v>0.60926672920000013</v>
      </c>
    </row>
    <row r="191" spans="1:33" x14ac:dyDescent="0.2">
      <c r="A191" s="4" t="s">
        <v>223</v>
      </c>
      <c r="B191" s="5">
        <f t="shared" ca="1" si="93"/>
        <v>7.162141282770043</v>
      </c>
      <c r="C191" s="5">
        <v>4.2496094675838405</v>
      </c>
      <c r="D191" s="5">
        <v>2.0441890102200242</v>
      </c>
      <c r="E191" s="5">
        <v>0.29191649116617868</v>
      </c>
      <c r="F191" s="5">
        <v>0.57642631380000009</v>
      </c>
      <c r="G191" s="5">
        <v>7.162141282770043</v>
      </c>
      <c r="H191" s="5">
        <f t="shared" ca="1" si="93"/>
        <v>3.8588517168789456</v>
      </c>
      <c r="I191" s="5">
        <f t="shared" ca="1" si="93"/>
        <v>0.22460220536094216</v>
      </c>
      <c r="J191" s="5">
        <f t="shared" ca="1" si="93"/>
        <v>8.2549447780953832E-4</v>
      </c>
      <c r="K191" s="5">
        <f t="shared" ca="1" si="93"/>
        <v>2.855670338665495E-2</v>
      </c>
      <c r="L191" s="5">
        <f t="shared" ca="1" si="93"/>
        <v>0.12652806820757603</v>
      </c>
      <c r="M191" s="5">
        <f t="shared" ca="1" si="93"/>
        <v>0</v>
      </c>
      <c r="N191" s="5">
        <f t="shared" ca="1" si="93"/>
        <v>1.0245279271912528E-2</v>
      </c>
      <c r="O191" s="5">
        <f t="shared" ca="1" si="93"/>
        <v>0</v>
      </c>
      <c r="P191" s="5">
        <f t="shared" ca="1" si="93"/>
        <v>7.2332614051136081E-5</v>
      </c>
      <c r="Q191" s="5">
        <f t="shared" ca="1" si="93"/>
        <v>0.62396688827644298</v>
      </c>
      <c r="R191" s="5">
        <f t="shared" ca="1" si="93"/>
        <v>4.4823524007515429E-2</v>
      </c>
      <c r="S191" s="5">
        <f t="shared" ca="1" si="93"/>
        <v>1.0336274415210855</v>
      </c>
      <c r="T191" s="5">
        <f t="shared" ca="1" si="93"/>
        <v>3.1082592007275638E-2</v>
      </c>
      <c r="U191" s="5">
        <f t="shared" ca="1" si="93"/>
        <v>0.31061623179365355</v>
      </c>
      <c r="V191" s="5">
        <f t="shared" ca="1" si="93"/>
        <v>0</v>
      </c>
      <c r="W191" s="5">
        <f t="shared" ca="1" si="91"/>
        <v>0</v>
      </c>
      <c r="X191" s="5">
        <f t="shared" ca="1" si="91"/>
        <v>0.29191649116617868</v>
      </c>
      <c r="Y191" s="5">
        <f t="shared" ca="1" si="91"/>
        <v>0</v>
      </c>
      <c r="Z191" s="5">
        <f t="shared" ca="1" si="91"/>
        <v>0</v>
      </c>
      <c r="AA191" s="5">
        <f t="shared" ca="1" si="91"/>
        <v>0</v>
      </c>
      <c r="AB191" s="5">
        <f t="shared" ca="1" si="91"/>
        <v>0.57642631380000009</v>
      </c>
      <c r="AC191" s="5">
        <f t="shared" ca="1" si="84"/>
        <v>7.162141282770043</v>
      </c>
      <c r="AD191" s="5">
        <f t="shared" ca="1" si="85"/>
        <v>4.2496094675838405</v>
      </c>
      <c r="AE191" s="5">
        <f t="shared" ca="1" si="86"/>
        <v>2.0441890102200242</v>
      </c>
      <c r="AF191" s="5">
        <f t="shared" ca="1" si="87"/>
        <v>0.29191649116617868</v>
      </c>
      <c r="AG191" s="5">
        <f t="shared" ca="1" si="88"/>
        <v>0.57642631380000009</v>
      </c>
    </row>
    <row r="192" spans="1:33" x14ac:dyDescent="0.2">
      <c r="A192" s="4" t="s">
        <v>270</v>
      </c>
      <c r="B192" s="5">
        <f t="shared" ca="1" si="93"/>
        <v>7.0792165765728106</v>
      </c>
      <c r="C192" s="5">
        <v>3.7831262271385175</v>
      </c>
      <c r="D192" s="5">
        <v>2.3933869268595762</v>
      </c>
      <c r="E192" s="5">
        <v>0.38252942257471634</v>
      </c>
      <c r="F192" s="5">
        <v>0.52017400000000003</v>
      </c>
      <c r="G192" s="5">
        <v>7.0792165765728106</v>
      </c>
      <c r="H192" s="5">
        <f t="shared" ca="1" si="93"/>
        <v>3.482112377258916</v>
      </c>
      <c r="I192" s="5">
        <f t="shared" ca="1" si="93"/>
        <v>0.15865644001477244</v>
      </c>
      <c r="J192" s="5">
        <f t="shared" ca="1" si="93"/>
        <v>6.8793819130605035E-4</v>
      </c>
      <c r="K192" s="5">
        <f t="shared" ca="1" si="93"/>
        <v>3.6811009940683502E-2</v>
      </c>
      <c r="L192" s="5">
        <f t="shared" ca="1" si="93"/>
        <v>0.10485846173283978</v>
      </c>
      <c r="M192" s="5">
        <f t="shared" ca="1" si="93"/>
        <v>0</v>
      </c>
      <c r="N192" s="5">
        <f t="shared" ca="1" si="93"/>
        <v>0</v>
      </c>
      <c r="O192" s="5">
        <f t="shared" ca="1" si="93"/>
        <v>0</v>
      </c>
      <c r="P192" s="5">
        <f t="shared" ca="1" si="93"/>
        <v>4.3055127411390515E-6</v>
      </c>
      <c r="Q192" s="5">
        <f t="shared" ca="1" si="93"/>
        <v>0.85009053670165313</v>
      </c>
      <c r="R192" s="5">
        <f t="shared" ca="1" si="93"/>
        <v>6.3113659664408142E-2</v>
      </c>
      <c r="S192" s="5">
        <f t="shared" ca="1" si="93"/>
        <v>1.1106849782024184</v>
      </c>
      <c r="T192" s="5">
        <f t="shared" ca="1" si="93"/>
        <v>4.0895177111157283E-2</v>
      </c>
      <c r="U192" s="5">
        <f t="shared" ca="1" si="93"/>
        <v>0.32859826966719807</v>
      </c>
      <c r="V192" s="5">
        <f t="shared" ca="1" si="93"/>
        <v>0</v>
      </c>
      <c r="W192" s="5">
        <f t="shared" ca="1" si="91"/>
        <v>0</v>
      </c>
      <c r="X192" s="5">
        <f t="shared" ca="1" si="91"/>
        <v>0.38252942257471634</v>
      </c>
      <c r="Y192" s="5">
        <f t="shared" ca="1" si="91"/>
        <v>0</v>
      </c>
      <c r="Z192" s="5">
        <f t="shared" ca="1" si="91"/>
        <v>0</v>
      </c>
      <c r="AA192" s="5">
        <f t="shared" ca="1" si="91"/>
        <v>0</v>
      </c>
      <c r="AB192" s="5">
        <f t="shared" ca="1" si="91"/>
        <v>0.52017400000000003</v>
      </c>
      <c r="AC192" s="5">
        <f t="shared" ca="1" si="84"/>
        <v>7.0792165765728106</v>
      </c>
      <c r="AD192" s="5">
        <f t="shared" ca="1" si="85"/>
        <v>3.7831262271385175</v>
      </c>
      <c r="AE192" s="5">
        <f t="shared" ca="1" si="86"/>
        <v>2.3933869268595762</v>
      </c>
      <c r="AF192" s="5">
        <f t="shared" ca="1" si="87"/>
        <v>0.38252942257471634</v>
      </c>
      <c r="AG192" s="5">
        <f t="shared" ca="1" si="88"/>
        <v>0.52017400000000003</v>
      </c>
    </row>
    <row r="193" spans="1:33" x14ac:dyDescent="0.2">
      <c r="A193" s="4" t="s">
        <v>224</v>
      </c>
      <c r="B193" s="5">
        <f t="shared" ca="1" si="93"/>
        <v>18.467708897804176</v>
      </c>
      <c r="C193" s="5">
        <v>16.418402447499815</v>
      </c>
      <c r="D193" s="5">
        <v>0.91453354349069138</v>
      </c>
      <c r="E193" s="5">
        <v>7.6988906813671473E-2</v>
      </c>
      <c r="F193" s="5">
        <v>1.0577840000000001</v>
      </c>
      <c r="G193" s="5">
        <v>18.467708897804176</v>
      </c>
      <c r="H193" s="5">
        <f t="shared" ca="1" si="93"/>
        <v>14.818649331994926</v>
      </c>
      <c r="I193" s="5">
        <f t="shared" ca="1" si="93"/>
        <v>6.8300801542260786E-3</v>
      </c>
      <c r="J193" s="5">
        <f t="shared" ca="1" si="93"/>
        <v>0.10443996184815416</v>
      </c>
      <c r="K193" s="5">
        <f t="shared" ca="1" si="93"/>
        <v>5.218755445573912E-5</v>
      </c>
      <c r="L193" s="5">
        <f t="shared" ca="1" si="93"/>
        <v>1.4150638134118165</v>
      </c>
      <c r="M193" s="5">
        <f t="shared" ca="1" si="93"/>
        <v>2.1406747191083531E-2</v>
      </c>
      <c r="N193" s="5">
        <f t="shared" ca="1" si="93"/>
        <v>5.1960325345153498E-2</v>
      </c>
      <c r="O193" s="5">
        <f t="shared" ca="1" si="93"/>
        <v>0</v>
      </c>
      <c r="P193" s="5">
        <f t="shared" ca="1" si="93"/>
        <v>1.3577213173421518E-3</v>
      </c>
      <c r="Q193" s="5">
        <f t="shared" ca="1" si="93"/>
        <v>0.19473952849872914</v>
      </c>
      <c r="R193" s="5">
        <f t="shared" ca="1" si="93"/>
        <v>1.4071527801443202E-2</v>
      </c>
      <c r="S193" s="5">
        <f t="shared" ca="1" si="93"/>
        <v>0.6205585626658281</v>
      </c>
      <c r="T193" s="5">
        <f t="shared" ca="1" si="93"/>
        <v>1.8497610393039227E-2</v>
      </c>
      <c r="U193" s="5">
        <f t="shared" ca="1" si="93"/>
        <v>5.8002259801860391E-2</v>
      </c>
      <c r="V193" s="5">
        <f t="shared" ca="1" si="93"/>
        <v>7.3063330124492057E-3</v>
      </c>
      <c r="W193" s="5">
        <f t="shared" ca="1" si="91"/>
        <v>0</v>
      </c>
      <c r="X193" s="5">
        <f t="shared" ca="1" si="91"/>
        <v>7.6988906813671473E-2</v>
      </c>
      <c r="Y193" s="5">
        <f t="shared" ca="1" si="91"/>
        <v>0</v>
      </c>
      <c r="Z193" s="5">
        <f t="shared" ca="1" si="91"/>
        <v>0</v>
      </c>
      <c r="AA193" s="5">
        <f t="shared" ca="1" si="91"/>
        <v>0</v>
      </c>
      <c r="AB193" s="5">
        <f t="shared" ca="1" si="91"/>
        <v>1.0577840000000001</v>
      </c>
      <c r="AC193" s="5">
        <f t="shared" ca="1" si="84"/>
        <v>18.467708897804176</v>
      </c>
      <c r="AD193" s="5">
        <f t="shared" ca="1" si="85"/>
        <v>16.418402447499815</v>
      </c>
      <c r="AE193" s="5">
        <f t="shared" ca="1" si="86"/>
        <v>0.91453354349069138</v>
      </c>
      <c r="AF193" s="5">
        <f t="shared" ca="1" si="87"/>
        <v>7.6988906813671473E-2</v>
      </c>
      <c r="AG193" s="5">
        <f t="shared" ca="1" si="88"/>
        <v>1.0577840000000001</v>
      </c>
    </row>
    <row r="194" spans="1:33" x14ac:dyDescent="0.2">
      <c r="A194" s="4" t="s">
        <v>225</v>
      </c>
      <c r="B194" s="5">
        <f t="shared" ca="1" si="93"/>
        <v>22.309335565720147</v>
      </c>
      <c r="C194" s="5">
        <v>18.836727295642749</v>
      </c>
      <c r="D194" s="5">
        <v>1.1733329113105619</v>
      </c>
      <c r="E194" s="5">
        <v>0.67191535876683151</v>
      </c>
      <c r="F194" s="5">
        <v>1.6273600000000001</v>
      </c>
      <c r="G194" s="5">
        <v>22.309335565720147</v>
      </c>
      <c r="H194" s="5">
        <f t="shared" ca="1" si="93"/>
        <v>17.130650401669353</v>
      </c>
      <c r="I194" s="5">
        <f t="shared" ca="1" si="93"/>
        <v>0.21008793069576323</v>
      </c>
      <c r="J194" s="5">
        <f t="shared" ca="1" si="93"/>
        <v>0.13894183007054053</v>
      </c>
      <c r="K194" s="5">
        <f t="shared" ca="1" si="93"/>
        <v>0.23210195357798935</v>
      </c>
      <c r="L194" s="5">
        <f t="shared" ca="1" si="93"/>
        <v>1.0055191656367648</v>
      </c>
      <c r="M194" s="5">
        <f t="shared" ca="1" si="93"/>
        <v>4.7927568457705128E-2</v>
      </c>
      <c r="N194" s="5">
        <f t="shared" ca="1" si="93"/>
        <v>7.1498445534632124E-2</v>
      </c>
      <c r="O194" s="5">
        <f t="shared" ca="1" si="93"/>
        <v>0</v>
      </c>
      <c r="P194" s="5">
        <f t="shared" ca="1" si="93"/>
        <v>4.7212979202343458E-4</v>
      </c>
      <c r="Q194" s="5">
        <f t="shared" ca="1" si="93"/>
        <v>0.26203750178592022</v>
      </c>
      <c r="R194" s="5">
        <f t="shared" ca="1" si="93"/>
        <v>1.6305601133469762E-2</v>
      </c>
      <c r="S194" s="5">
        <f t="shared" ca="1" si="93"/>
        <v>0.82236228238345743</v>
      </c>
      <c r="T194" s="5">
        <f t="shared" ca="1" si="93"/>
        <v>7.973917008205109E-3</v>
      </c>
      <c r="U194" s="5">
        <f t="shared" ca="1" si="93"/>
        <v>5.6592835236527202E-2</v>
      </c>
      <c r="V194" s="5">
        <f t="shared" ca="1" si="93"/>
        <v>7.5886439709587829E-3</v>
      </c>
      <c r="W194" s="5">
        <f t="shared" ca="1" si="91"/>
        <v>0</v>
      </c>
      <c r="X194" s="5">
        <f t="shared" ca="1" si="91"/>
        <v>0.67191535876683151</v>
      </c>
      <c r="Y194" s="5">
        <f t="shared" ca="1" si="91"/>
        <v>0</v>
      </c>
      <c r="Z194" s="5">
        <f t="shared" ca="1" si="91"/>
        <v>0</v>
      </c>
      <c r="AA194" s="5">
        <f t="shared" ca="1" si="91"/>
        <v>0</v>
      </c>
      <c r="AB194" s="5">
        <f t="shared" ca="1" si="91"/>
        <v>1.6273600000000001</v>
      </c>
      <c r="AC194" s="5">
        <f t="shared" ca="1" si="84"/>
        <v>22.309335565720147</v>
      </c>
      <c r="AD194" s="5">
        <f t="shared" ca="1" si="85"/>
        <v>18.836727295642749</v>
      </c>
      <c r="AE194" s="5">
        <f t="shared" ca="1" si="86"/>
        <v>1.1733329113105619</v>
      </c>
      <c r="AF194" s="5">
        <f t="shared" ca="1" si="87"/>
        <v>0.67191535876683151</v>
      </c>
      <c r="AG194" s="5">
        <f t="shared" ca="1" si="88"/>
        <v>1.6273600000000001</v>
      </c>
    </row>
    <row r="195" spans="1:33" x14ac:dyDescent="0.2">
      <c r="A195" s="4" t="s">
        <v>226</v>
      </c>
      <c r="B195" s="5">
        <f t="shared" ca="1" si="93"/>
        <v>21.535549480737615</v>
      </c>
      <c r="C195" s="5">
        <v>17.360746215613613</v>
      </c>
      <c r="D195" s="5">
        <v>1.2524926973338666</v>
      </c>
      <c r="E195" s="5">
        <v>1.4780285677901368</v>
      </c>
      <c r="F195" s="5">
        <v>1.4442820000000001</v>
      </c>
      <c r="G195" s="5">
        <v>21.535549480737615</v>
      </c>
      <c r="H195" s="5">
        <f t="shared" ca="1" si="93"/>
        <v>15.570224088555669</v>
      </c>
      <c r="I195" s="5">
        <f t="shared" ca="1" si="93"/>
        <v>0.20438381269720526</v>
      </c>
      <c r="J195" s="5">
        <f t="shared" ca="1" si="93"/>
        <v>0.13984425145965981</v>
      </c>
      <c r="K195" s="5">
        <f t="shared" ca="1" si="93"/>
        <v>0.25059716814094674</v>
      </c>
      <c r="L195" s="5">
        <f t="shared" ca="1" si="93"/>
        <v>1.0421849389230708</v>
      </c>
      <c r="M195" s="5">
        <f t="shared" ca="1" si="93"/>
        <v>5.729111291395534E-2</v>
      </c>
      <c r="N195" s="5">
        <f t="shared" ca="1" si="93"/>
        <v>9.6220842923104746E-2</v>
      </c>
      <c r="O195" s="5">
        <f t="shared" ca="1" si="93"/>
        <v>0</v>
      </c>
      <c r="P195" s="5">
        <f t="shared" ca="1" si="93"/>
        <v>3.9870364373735421E-3</v>
      </c>
      <c r="Q195" s="5">
        <f t="shared" ca="1" si="93"/>
        <v>0.24651181400594002</v>
      </c>
      <c r="R195" s="5">
        <f t="shared" ca="1" si="93"/>
        <v>3.5339483252107971E-2</v>
      </c>
      <c r="S195" s="5">
        <f t="shared" ca="1" si="93"/>
        <v>0.89489006927099379</v>
      </c>
      <c r="T195" s="5">
        <f t="shared" ca="1" si="93"/>
        <v>9.569306665928751E-3</v>
      </c>
      <c r="U195" s="5">
        <f t="shared" ca="1" si="93"/>
        <v>5.5530256649013669E-2</v>
      </c>
      <c r="V195" s="5">
        <f t="shared" ca="1" si="93"/>
        <v>6.6647310525087163E-3</v>
      </c>
      <c r="W195" s="5">
        <f t="shared" ca="1" si="91"/>
        <v>0</v>
      </c>
      <c r="X195" s="5">
        <f t="shared" ca="1" si="91"/>
        <v>1.4780285677901368</v>
      </c>
      <c r="Y195" s="5">
        <f t="shared" ca="1" si="91"/>
        <v>0</v>
      </c>
      <c r="Z195" s="5">
        <f t="shared" ca="1" si="91"/>
        <v>0</v>
      </c>
      <c r="AA195" s="5">
        <f t="shared" ca="1" si="91"/>
        <v>0</v>
      </c>
      <c r="AB195" s="5">
        <f t="shared" ca="1" si="91"/>
        <v>1.4442820000000001</v>
      </c>
      <c r="AC195" s="5">
        <f t="shared" ca="1" si="84"/>
        <v>21.535549480737615</v>
      </c>
      <c r="AD195" s="5">
        <f t="shared" ca="1" si="85"/>
        <v>17.360746215613613</v>
      </c>
      <c r="AE195" s="5">
        <f t="shared" ca="1" si="86"/>
        <v>1.2524926973338666</v>
      </c>
      <c r="AF195" s="5">
        <f t="shared" ca="1" si="87"/>
        <v>1.4780285677901368</v>
      </c>
      <c r="AG195" s="5">
        <f t="shared" ca="1" si="88"/>
        <v>1.4442820000000001</v>
      </c>
    </row>
    <row r="196" spans="1:33" x14ac:dyDescent="0.2">
      <c r="A196" s="4" t="s">
        <v>227</v>
      </c>
      <c r="B196" s="5">
        <f t="shared" ca="1" si="93"/>
        <v>18.051327492679842</v>
      </c>
      <c r="C196" s="5">
        <v>14.080847459246028</v>
      </c>
      <c r="D196" s="5">
        <v>1.5702649072710062</v>
      </c>
      <c r="E196" s="5">
        <v>1.3653546228294715</v>
      </c>
      <c r="F196" s="5">
        <v>1.0348605033333333</v>
      </c>
      <c r="G196" s="5">
        <v>18.051327492679842</v>
      </c>
      <c r="H196" s="5">
        <f t="shared" ca="1" si="93"/>
        <v>12.895328729502864</v>
      </c>
      <c r="I196" s="5">
        <f t="shared" ca="1" si="93"/>
        <v>0.27274215844655492</v>
      </c>
      <c r="J196" s="5">
        <f t="shared" ca="1" si="93"/>
        <v>8.3710064034338394E-2</v>
      </c>
      <c r="K196" s="5">
        <f t="shared" ca="1" si="93"/>
        <v>0.2819729287602612</v>
      </c>
      <c r="L196" s="5">
        <f t="shared" ca="1" si="93"/>
        <v>0.44522566696927612</v>
      </c>
      <c r="M196" s="5">
        <f t="shared" ca="1" si="93"/>
        <v>0.10183596981655625</v>
      </c>
      <c r="N196" s="5">
        <f t="shared" ca="1" si="93"/>
        <v>3.1941716176274559E-5</v>
      </c>
      <c r="O196" s="5">
        <f t="shared" ca="1" si="93"/>
        <v>0</v>
      </c>
      <c r="P196" s="5">
        <f t="shared" ca="1" si="93"/>
        <v>3.481302054383842E-3</v>
      </c>
      <c r="Q196" s="5">
        <f t="shared" ca="1" si="93"/>
        <v>0.43860788363073766</v>
      </c>
      <c r="R196" s="5">
        <f t="shared" ca="1" si="93"/>
        <v>4.4868146717827712E-2</v>
      </c>
      <c r="S196" s="5">
        <f t="shared" ca="1" si="93"/>
        <v>0.99769701793516052</v>
      </c>
      <c r="T196" s="5">
        <f t="shared" ca="1" si="93"/>
        <v>7.4573538514774969E-3</v>
      </c>
      <c r="U196" s="5">
        <f t="shared" ca="1" si="93"/>
        <v>7.3031069329656459E-2</v>
      </c>
      <c r="V196" s="5">
        <f t="shared" ca="1" si="93"/>
        <v>5.1221337517624857E-3</v>
      </c>
      <c r="W196" s="5">
        <f t="shared" ca="1" si="91"/>
        <v>0</v>
      </c>
      <c r="X196" s="5">
        <f t="shared" ca="1" si="91"/>
        <v>1.3653546228294715</v>
      </c>
      <c r="Y196" s="5">
        <f t="shared" ca="1" si="91"/>
        <v>0</v>
      </c>
      <c r="Z196" s="5">
        <f t="shared" ca="1" si="91"/>
        <v>0</v>
      </c>
      <c r="AA196" s="5">
        <f t="shared" ca="1" si="91"/>
        <v>0</v>
      </c>
      <c r="AB196" s="5">
        <f t="shared" ca="1" si="91"/>
        <v>1.0348605033333333</v>
      </c>
      <c r="AC196" s="5">
        <f t="shared" ca="1" si="84"/>
        <v>18.051327492679842</v>
      </c>
      <c r="AD196" s="5">
        <f t="shared" ca="1" si="85"/>
        <v>14.080847459246028</v>
      </c>
      <c r="AE196" s="5">
        <f t="shared" ca="1" si="86"/>
        <v>1.5702649072710062</v>
      </c>
      <c r="AF196" s="5">
        <f t="shared" ca="1" si="87"/>
        <v>1.3653546228294715</v>
      </c>
      <c r="AG196" s="5">
        <f t="shared" ca="1" si="88"/>
        <v>1.0348605033333333</v>
      </c>
    </row>
    <row r="197" spans="1:33" x14ac:dyDescent="0.2">
      <c r="A197" s="4" t="s">
        <v>228</v>
      </c>
      <c r="B197" s="5">
        <f t="shared" ca="1" si="93"/>
        <v>25.150213466358302</v>
      </c>
      <c r="C197" s="5">
        <v>19.464022067033348</v>
      </c>
      <c r="D197" s="5">
        <v>1.7878867176426034</v>
      </c>
      <c r="E197" s="5">
        <v>2.0675246816823516</v>
      </c>
      <c r="F197" s="5">
        <v>1.8307800000000001</v>
      </c>
      <c r="G197" s="5">
        <v>25.150213466358302</v>
      </c>
      <c r="H197" s="5">
        <f t="shared" ca="1" si="93"/>
        <v>17.417111505579129</v>
      </c>
      <c r="I197" s="5">
        <f t="shared" ca="1" si="93"/>
        <v>0.23990286189351789</v>
      </c>
      <c r="J197" s="5">
        <f t="shared" ca="1" si="93"/>
        <v>6.0384383194200031E-2</v>
      </c>
      <c r="K197" s="5">
        <f t="shared" ca="1" si="93"/>
        <v>0.49377593133602105</v>
      </c>
      <c r="L197" s="5">
        <f t="shared" ca="1" si="93"/>
        <v>1.233964601256915</v>
      </c>
      <c r="M197" s="5">
        <f t="shared" ca="1" si="93"/>
        <v>1.8786958625034569E-2</v>
      </c>
      <c r="N197" s="5">
        <f t="shared" ca="1" si="93"/>
        <v>9.5825148528823692E-5</v>
      </c>
      <c r="O197" s="5">
        <f t="shared" ca="1" si="93"/>
        <v>0</v>
      </c>
      <c r="P197" s="5">
        <f t="shared" ca="1" si="93"/>
        <v>4.770516387717476E-3</v>
      </c>
      <c r="Q197" s="5">
        <f t="shared" ca="1" si="93"/>
        <v>0.51754560737605282</v>
      </c>
      <c r="R197" s="5">
        <f t="shared" ca="1" si="93"/>
        <v>6.0682207883344171E-2</v>
      </c>
      <c r="S197" s="5">
        <f t="shared" ca="1" si="93"/>
        <v>1.0731673433134195</v>
      </c>
      <c r="T197" s="5">
        <f t="shared" ca="1" si="93"/>
        <v>7.4699195140538327E-3</v>
      </c>
      <c r="U197" s="5">
        <f t="shared" ca="1" si="93"/>
        <v>0.12025729160632664</v>
      </c>
      <c r="V197" s="5">
        <f t="shared" ca="1" si="93"/>
        <v>3.9938315616889312E-3</v>
      </c>
      <c r="W197" s="5">
        <f t="shared" ca="1" si="91"/>
        <v>0</v>
      </c>
      <c r="X197" s="5">
        <f t="shared" ca="1" si="91"/>
        <v>2.0675246816823516</v>
      </c>
      <c r="Y197" s="5">
        <f t="shared" ca="1" si="91"/>
        <v>0</v>
      </c>
      <c r="Z197" s="5">
        <f t="shared" ca="1" si="91"/>
        <v>0</v>
      </c>
      <c r="AA197" s="5">
        <f t="shared" ca="1" si="91"/>
        <v>0</v>
      </c>
      <c r="AB197" s="5">
        <f t="shared" ca="1" si="91"/>
        <v>1.8307800000000001</v>
      </c>
      <c r="AC197" s="5">
        <f t="shared" ca="1" si="84"/>
        <v>25.150213466358302</v>
      </c>
      <c r="AD197" s="5">
        <f t="shared" ca="1" si="85"/>
        <v>19.464022067033348</v>
      </c>
      <c r="AE197" s="5">
        <f t="shared" ca="1" si="86"/>
        <v>1.7878867176426034</v>
      </c>
      <c r="AF197" s="5">
        <f t="shared" ca="1" si="87"/>
        <v>2.0675246816823516</v>
      </c>
      <c r="AG197" s="5">
        <f t="shared" ca="1" si="88"/>
        <v>1.8307800000000001</v>
      </c>
    </row>
    <row r="198" spans="1:33" s="7" customFormat="1" x14ac:dyDescent="0.2">
      <c r="A198" s="4" t="s">
        <v>229</v>
      </c>
      <c r="B198" s="5">
        <v>18.661764414900109</v>
      </c>
      <c r="C198" s="5">
        <v>12.197625414850489</v>
      </c>
      <c r="D198" s="5">
        <v>2.3639074080968445</v>
      </c>
      <c r="E198" s="5">
        <v>2.0834675919527754</v>
      </c>
      <c r="F198" s="5">
        <v>2.0167640000000002</v>
      </c>
      <c r="G198" s="5">
        <v>18.661764414900109</v>
      </c>
      <c r="H198" s="5">
        <v>11.246000895679163</v>
      </c>
      <c r="I198" s="5">
        <v>9.786094468162844E-2</v>
      </c>
      <c r="J198" s="5">
        <v>0</v>
      </c>
      <c r="K198" s="5">
        <v>0.16585717019859916</v>
      </c>
      <c r="L198" s="5">
        <v>0.68790640429109839</v>
      </c>
      <c r="M198" s="5">
        <v>0</v>
      </c>
      <c r="N198" s="5">
        <v>0</v>
      </c>
      <c r="O198" s="5">
        <v>0</v>
      </c>
      <c r="P198" s="5">
        <v>2.8740122260995952E-3</v>
      </c>
      <c r="Q198" s="5">
        <v>0.7024450740095497</v>
      </c>
      <c r="R198" s="5">
        <v>6.0287902132456619E-2</v>
      </c>
      <c r="S198" s="5">
        <v>1.3606469230327545</v>
      </c>
      <c r="T198" s="5">
        <v>1.6386554598979509E-2</v>
      </c>
      <c r="U198" s="5">
        <v>0.22053906430483111</v>
      </c>
      <c r="V198" s="5">
        <v>7.2787779217334042E-4</v>
      </c>
      <c r="W198" s="5">
        <v>0</v>
      </c>
      <c r="X198" s="5">
        <v>2.0834675919527754</v>
      </c>
      <c r="Y198" s="5">
        <v>0</v>
      </c>
      <c r="Z198" s="5">
        <v>0</v>
      </c>
      <c r="AA198" s="5">
        <v>0</v>
      </c>
      <c r="AB198" s="5">
        <v>2.0167640000000002</v>
      </c>
      <c r="AC198" s="5">
        <v>18.661764414900109</v>
      </c>
      <c r="AD198" s="5">
        <v>12.197625414850489</v>
      </c>
      <c r="AE198" s="5">
        <v>2.3639074080968445</v>
      </c>
      <c r="AF198" s="5">
        <v>2.0834675919527754</v>
      </c>
      <c r="AG198" s="5">
        <v>2.0167640000000002</v>
      </c>
    </row>
    <row r="199" spans="1:33" s="7" customFormat="1" x14ac:dyDescent="0.2">
      <c r="A199" s="4" t="s">
        <v>230</v>
      </c>
      <c r="B199" s="5">
        <f t="shared" ca="1" si="93"/>
        <v>26.973851142155773</v>
      </c>
      <c r="C199" s="5">
        <v>18.571184126950659</v>
      </c>
      <c r="D199" s="5">
        <v>2.3491284505574268</v>
      </c>
      <c r="E199" s="5">
        <v>2.4704405646476886</v>
      </c>
      <c r="F199" s="5">
        <v>3.5830980000000001</v>
      </c>
      <c r="G199" s="5">
        <v>26.973851142155773</v>
      </c>
      <c r="H199" s="5">
        <f t="shared" ca="1" si="93"/>
        <v>16.770373128653596</v>
      </c>
      <c r="I199" s="5">
        <f t="shared" ca="1" si="93"/>
        <v>0.275728432107336</v>
      </c>
      <c r="J199" s="5">
        <f t="shared" ca="1" si="93"/>
        <v>0</v>
      </c>
      <c r="K199" s="5">
        <f t="shared" ca="1" si="93"/>
        <v>0.30072087109158929</v>
      </c>
      <c r="L199" s="5">
        <f t="shared" ca="1" si="93"/>
        <v>1.2243616950981375</v>
      </c>
      <c r="M199" s="5">
        <f t="shared" ca="1" si="93"/>
        <v>0</v>
      </c>
      <c r="N199" s="5">
        <f t="shared" ca="1" si="93"/>
        <v>0</v>
      </c>
      <c r="O199" s="5">
        <f t="shared" ca="1" si="93"/>
        <v>0</v>
      </c>
      <c r="P199" s="5">
        <f t="shared" ca="1" si="93"/>
        <v>4.7646963794287635E-5</v>
      </c>
      <c r="Q199" s="5">
        <f t="shared" ca="1" si="93"/>
        <v>0.7690041022864007</v>
      </c>
      <c r="R199" s="5">
        <f t="shared" ca="1" si="93"/>
        <v>6.6839206221486716E-2</v>
      </c>
      <c r="S199" s="5">
        <f t="shared" ca="1" si="93"/>
        <v>1.2289055001918994</v>
      </c>
      <c r="T199" s="5">
        <f t="shared" ca="1" si="93"/>
        <v>5.6315963274168442E-2</v>
      </c>
      <c r="U199" s="5">
        <f t="shared" ca="1" si="93"/>
        <v>0.227214758771693</v>
      </c>
      <c r="V199" s="5">
        <f t="shared" ca="1" si="93"/>
        <v>8.0127284798412455E-4</v>
      </c>
      <c r="W199" s="5">
        <f t="shared" ca="1" si="91"/>
        <v>0</v>
      </c>
      <c r="X199" s="5">
        <f t="shared" ca="1" si="91"/>
        <v>2.4704405646476886</v>
      </c>
      <c r="Y199" s="5">
        <f t="shared" ca="1" si="91"/>
        <v>0</v>
      </c>
      <c r="Z199" s="5">
        <f t="shared" ca="1" si="91"/>
        <v>0</v>
      </c>
      <c r="AA199" s="5">
        <f t="shared" ca="1" si="91"/>
        <v>0</v>
      </c>
      <c r="AB199" s="5">
        <f t="shared" ca="1" si="91"/>
        <v>3.5830980000000001</v>
      </c>
      <c r="AC199" s="5">
        <f t="shared" ca="1" si="84"/>
        <v>26.973851142155773</v>
      </c>
      <c r="AD199" s="5">
        <f t="shared" ca="1" si="85"/>
        <v>18.571184126950659</v>
      </c>
      <c r="AE199" s="5">
        <f t="shared" ca="1" si="86"/>
        <v>2.3491284505574268</v>
      </c>
      <c r="AF199" s="5">
        <f t="shared" ca="1" si="87"/>
        <v>2.4704405646476886</v>
      </c>
      <c r="AG199" s="5">
        <f t="shared" ca="1" si="88"/>
        <v>3.5830980000000001</v>
      </c>
    </row>
    <row r="200" spans="1:33" s="7" customFormat="1" x14ac:dyDescent="0.2">
      <c r="A200" s="4" t="s">
        <v>231</v>
      </c>
      <c r="B200" s="5">
        <f t="shared" ca="1" si="93"/>
        <v>24.801506261787971</v>
      </c>
      <c r="C200" s="5">
        <v>17.437958742541358</v>
      </c>
      <c r="D200" s="5">
        <v>1.8046486263788075</v>
      </c>
      <c r="E200" s="5">
        <v>1.2115228928678063</v>
      </c>
      <c r="F200" s="5">
        <v>4.3473760000000006</v>
      </c>
      <c r="G200" s="5">
        <v>24.801506261787971</v>
      </c>
      <c r="H200" s="5">
        <f t="shared" ca="1" si="93"/>
        <v>15.823211292227723</v>
      </c>
      <c r="I200" s="5">
        <f t="shared" ca="1" si="93"/>
        <v>0.46230900532104163</v>
      </c>
      <c r="J200" s="5">
        <f t="shared" ca="1" si="93"/>
        <v>7.8469678323092151E-4</v>
      </c>
      <c r="K200" s="5">
        <f t="shared" ca="1" si="93"/>
        <v>1.9365128845072507E-2</v>
      </c>
      <c r="L200" s="5">
        <f t="shared" ca="1" si="93"/>
        <v>1.1249482859019397</v>
      </c>
      <c r="M200" s="5">
        <f t="shared" ca="1" si="93"/>
        <v>0</v>
      </c>
      <c r="N200" s="5">
        <f t="shared" ca="1" si="93"/>
        <v>7.340333462349382E-3</v>
      </c>
      <c r="O200" s="5">
        <f t="shared" ca="1" si="93"/>
        <v>0</v>
      </c>
      <c r="P200" s="5">
        <f t="shared" ca="1" si="93"/>
        <v>0</v>
      </c>
      <c r="Q200" s="5">
        <f t="shared" ca="1" si="93"/>
        <v>0.55523327558370472</v>
      </c>
      <c r="R200" s="5">
        <f t="shared" ca="1" si="93"/>
        <v>4.7285558417759145E-2</v>
      </c>
      <c r="S200" s="5">
        <f t="shared" ca="1" si="93"/>
        <v>0.94011216396550124</v>
      </c>
      <c r="T200" s="5">
        <f t="shared" ca="1" si="93"/>
        <v>2.6918179887638765E-2</v>
      </c>
      <c r="U200" s="5">
        <f t="shared" ca="1" si="93"/>
        <v>0.23509944852420378</v>
      </c>
      <c r="V200" s="5">
        <f t="shared" ca="1" si="93"/>
        <v>0</v>
      </c>
      <c r="W200" s="5">
        <f t="shared" ca="1" si="91"/>
        <v>0</v>
      </c>
      <c r="X200" s="5">
        <f t="shared" ca="1" si="91"/>
        <v>1.2115228928678063</v>
      </c>
      <c r="Y200" s="5">
        <f t="shared" ca="1" si="91"/>
        <v>0</v>
      </c>
      <c r="Z200" s="5">
        <f t="shared" ca="1" si="91"/>
        <v>0</v>
      </c>
      <c r="AA200" s="5">
        <f t="shared" ca="1" si="91"/>
        <v>0</v>
      </c>
      <c r="AB200" s="5">
        <f t="shared" ca="1" si="91"/>
        <v>4.3473760000000006</v>
      </c>
      <c r="AC200" s="5">
        <f t="shared" ca="1" si="84"/>
        <v>24.801506261787971</v>
      </c>
      <c r="AD200" s="5">
        <f t="shared" ca="1" si="85"/>
        <v>17.437958742541358</v>
      </c>
      <c r="AE200" s="5">
        <f t="shared" ca="1" si="86"/>
        <v>1.8046486263788075</v>
      </c>
      <c r="AF200" s="5">
        <f t="shared" ca="1" si="87"/>
        <v>1.2115228928678063</v>
      </c>
      <c r="AG200" s="5">
        <f t="shared" ca="1" si="88"/>
        <v>4.3473760000000006</v>
      </c>
    </row>
    <row r="201" spans="1:33" s="7" customFormat="1" x14ac:dyDescent="0.2">
      <c r="A201" s="4" t="s">
        <v>232</v>
      </c>
      <c r="B201" s="5">
        <f t="shared" ca="1" si="93"/>
        <v>26.690865173462822</v>
      </c>
      <c r="C201" s="5">
        <v>18.584349760846848</v>
      </c>
      <c r="D201" s="5">
        <v>1.8970320576940822</v>
      </c>
      <c r="E201" s="5">
        <v>1.4262073549218972</v>
      </c>
      <c r="F201" s="5">
        <v>4.7832760000000007</v>
      </c>
      <c r="G201" s="5">
        <v>26.690865173462822</v>
      </c>
      <c r="H201" s="5">
        <f t="shared" ca="1" si="93"/>
        <v>17.495968758538847</v>
      </c>
      <c r="I201" s="5">
        <f t="shared" ca="1" si="93"/>
        <v>0.25562306966145404</v>
      </c>
      <c r="J201" s="5">
        <f t="shared" ca="1" si="93"/>
        <v>6.2651796115719598E-4</v>
      </c>
      <c r="K201" s="5">
        <f t="shared" ca="1" si="93"/>
        <v>0.2393796175204434</v>
      </c>
      <c r="L201" s="5">
        <f t="shared" ca="1" si="93"/>
        <v>0.59275179716494231</v>
      </c>
      <c r="M201" s="5">
        <f t="shared" ca="1" si="93"/>
        <v>0</v>
      </c>
      <c r="N201" s="5">
        <f t="shared" ca="1" si="93"/>
        <v>0</v>
      </c>
      <c r="O201" s="5">
        <f t="shared" ca="1" si="93"/>
        <v>0</v>
      </c>
      <c r="P201" s="5">
        <f t="shared" ca="1" si="93"/>
        <v>7.1626087050893056E-6</v>
      </c>
      <c r="Q201" s="5">
        <f t="shared" ca="1" si="93"/>
        <v>0.68198845552370879</v>
      </c>
      <c r="R201" s="5">
        <f t="shared" ca="1" si="93"/>
        <v>5.6794322141611467E-2</v>
      </c>
      <c r="S201" s="5">
        <f t="shared" ca="1" si="93"/>
        <v>0.89036759735605708</v>
      </c>
      <c r="T201" s="5">
        <f t="shared" ca="1" si="93"/>
        <v>3.6053680529161677E-2</v>
      </c>
      <c r="U201" s="5">
        <f t="shared" ca="1" si="93"/>
        <v>0.23182083953483834</v>
      </c>
      <c r="V201" s="5">
        <f t="shared" ca="1" si="93"/>
        <v>0</v>
      </c>
      <c r="W201" s="5">
        <f t="shared" ca="1" si="91"/>
        <v>0</v>
      </c>
      <c r="X201" s="5">
        <f t="shared" ca="1" si="91"/>
        <v>1.4262073549218972</v>
      </c>
      <c r="Y201" s="5">
        <f t="shared" ca="1" si="91"/>
        <v>0</v>
      </c>
      <c r="Z201" s="5">
        <f t="shared" ca="1" si="91"/>
        <v>0</v>
      </c>
      <c r="AA201" s="5">
        <f t="shared" ca="1" si="91"/>
        <v>0</v>
      </c>
      <c r="AB201" s="5">
        <f t="shared" ca="1" si="91"/>
        <v>4.7832760000000007</v>
      </c>
      <c r="AC201" s="5">
        <f t="shared" ca="1" si="84"/>
        <v>26.690865173462822</v>
      </c>
      <c r="AD201" s="5">
        <f t="shared" ca="1" si="85"/>
        <v>18.584349760846848</v>
      </c>
      <c r="AE201" s="5">
        <f t="shared" ca="1" si="86"/>
        <v>1.8970320576940822</v>
      </c>
      <c r="AF201" s="5">
        <f t="shared" ca="1" si="87"/>
        <v>1.4262073549218972</v>
      </c>
      <c r="AG201" s="5">
        <f t="shared" ca="1" si="88"/>
        <v>4.7832760000000007</v>
      </c>
    </row>
    <row r="202" spans="1:33" s="8" customFormat="1" x14ac:dyDescent="0.2">
      <c r="A202" s="8" t="s">
        <v>274</v>
      </c>
      <c r="B202" s="8">
        <v>3.8525019271839689</v>
      </c>
      <c r="C202" s="8">
        <v>2.6161739308194578</v>
      </c>
      <c r="D202" s="8">
        <v>0.98641026976728086</v>
      </c>
      <c r="E202" s="8">
        <v>5.8137265972292148E-3</v>
      </c>
      <c r="F202" s="8">
        <v>0.24410400000000002</v>
      </c>
      <c r="G202" s="8">
        <v>3.8525019271839689</v>
      </c>
      <c r="H202" s="8">
        <v>2.1474242810688255</v>
      </c>
      <c r="I202" s="8">
        <v>3.6860835715757296E-3</v>
      </c>
      <c r="J202" s="8">
        <v>0</v>
      </c>
      <c r="K202" s="8">
        <v>0.4441605916424225</v>
      </c>
      <c r="L202" s="8">
        <v>2.2896623945387364E-3</v>
      </c>
      <c r="M202" s="8">
        <v>1.8613312142095557E-2</v>
      </c>
      <c r="N202" s="8">
        <v>0</v>
      </c>
      <c r="O202" s="8">
        <v>0</v>
      </c>
      <c r="P202" s="8">
        <v>0</v>
      </c>
      <c r="Q202" s="8">
        <v>0.16440905299572781</v>
      </c>
      <c r="R202" s="8">
        <v>2.1954836116838381E-2</v>
      </c>
      <c r="S202" s="8">
        <v>0.40051829505804143</v>
      </c>
      <c r="T202" s="8">
        <v>0.34468567568497432</v>
      </c>
      <c r="U202" s="8">
        <v>5.4842409911699017E-2</v>
      </c>
      <c r="V202" s="8">
        <v>0</v>
      </c>
      <c r="W202" s="8">
        <v>0</v>
      </c>
      <c r="X202" s="8">
        <v>5.8137265972292148E-3</v>
      </c>
      <c r="Y202" s="8">
        <v>0</v>
      </c>
      <c r="Z202" s="8">
        <v>0</v>
      </c>
      <c r="AA202" s="8">
        <v>0</v>
      </c>
      <c r="AB202" s="8">
        <v>0.24410400000000002</v>
      </c>
      <c r="AC202" s="8">
        <v>3.8525019271839689</v>
      </c>
      <c r="AD202" s="8">
        <v>2.6161739308194578</v>
      </c>
      <c r="AE202" s="8">
        <v>0.98641026976728086</v>
      </c>
      <c r="AF202" s="8">
        <v>5.8137265972292148E-3</v>
      </c>
      <c r="AG202" s="8">
        <v>0.24410400000000002</v>
      </c>
    </row>
    <row r="203" spans="1:33" s="8" customFormat="1" x14ac:dyDescent="0.2">
      <c r="A203" s="8" t="s">
        <v>275</v>
      </c>
      <c r="B203" s="8">
        <v>6.8060525816049697</v>
      </c>
      <c r="C203" s="8">
        <v>4.8045811207967324</v>
      </c>
      <c r="D203" s="8">
        <v>1.3241712052548467</v>
      </c>
      <c r="E203" s="8">
        <v>6.7040255553387426E-2</v>
      </c>
      <c r="F203" s="8">
        <v>0.61026000000000002</v>
      </c>
      <c r="G203" s="8">
        <v>6.8060525816049697</v>
      </c>
      <c r="H203" s="8">
        <v>4.7487571598254137</v>
      </c>
      <c r="I203" s="8">
        <v>1.5858188516184375E-2</v>
      </c>
      <c r="J203" s="8">
        <v>0</v>
      </c>
      <c r="K203" s="8">
        <v>3.7557095458749981E-2</v>
      </c>
      <c r="L203" s="8">
        <v>2.4086769963842345E-3</v>
      </c>
      <c r="M203" s="8">
        <v>0</v>
      </c>
      <c r="N203" s="8">
        <v>0</v>
      </c>
      <c r="O203" s="8">
        <v>0</v>
      </c>
      <c r="P203" s="8">
        <v>0</v>
      </c>
      <c r="Q203" s="8">
        <v>0.30815544663059946</v>
      </c>
      <c r="R203" s="8">
        <v>3.8788627221585492E-2</v>
      </c>
      <c r="S203" s="8">
        <v>0.8600698310166851</v>
      </c>
      <c r="T203" s="8">
        <v>6.8422632655788851E-2</v>
      </c>
      <c r="U203" s="8">
        <v>4.873466773018785E-2</v>
      </c>
      <c r="V203" s="8">
        <v>0</v>
      </c>
      <c r="W203" s="8">
        <v>0</v>
      </c>
      <c r="X203" s="8">
        <v>6.7040255553387426E-2</v>
      </c>
      <c r="Y203" s="8">
        <v>0</v>
      </c>
      <c r="Z203" s="8">
        <v>0</v>
      </c>
      <c r="AA203" s="8">
        <v>0</v>
      </c>
      <c r="AB203" s="8">
        <v>0.61026000000000002</v>
      </c>
      <c r="AC203" s="8">
        <v>6.8060525816049697</v>
      </c>
      <c r="AD203" s="8">
        <v>4.8045811207967324</v>
      </c>
      <c r="AE203" s="8">
        <v>1.3241712052548467</v>
      </c>
      <c r="AF203" s="8">
        <v>6.7040255553387426E-2</v>
      </c>
      <c r="AG203" s="8">
        <v>0.61026000000000002</v>
      </c>
    </row>
    <row r="204" spans="1:33" s="8" customFormat="1" x14ac:dyDescent="0.2">
      <c r="A204" s="8" t="s">
        <v>276</v>
      </c>
      <c r="B204" s="8">
        <v>11.897101705373313</v>
      </c>
      <c r="C204" s="8">
        <v>10.089733029452431</v>
      </c>
      <c r="D204" s="8">
        <v>0.85646668563745498</v>
      </c>
      <c r="E204" s="8">
        <v>5.8759990283430277E-2</v>
      </c>
      <c r="F204" s="8">
        <v>0.89214199999999999</v>
      </c>
      <c r="G204" s="8">
        <v>11.897101705373313</v>
      </c>
      <c r="H204" s="8">
        <v>10.057808032729799</v>
      </c>
      <c r="I204" s="8">
        <v>4.4068612976450013E-3</v>
      </c>
      <c r="J204" s="8">
        <v>0</v>
      </c>
      <c r="K204" s="8">
        <v>2.6236971262019734E-2</v>
      </c>
      <c r="L204" s="8">
        <v>1.2811641629685803E-3</v>
      </c>
      <c r="M204" s="8">
        <v>0</v>
      </c>
      <c r="N204" s="8">
        <v>0</v>
      </c>
      <c r="O204" s="8">
        <v>0</v>
      </c>
      <c r="P204" s="8">
        <v>0</v>
      </c>
      <c r="Q204" s="8">
        <v>0.20708357997105054</v>
      </c>
      <c r="R204" s="8">
        <v>2.7536157816633048E-2</v>
      </c>
      <c r="S204" s="8">
        <v>0.51615837083072136</v>
      </c>
      <c r="T204" s="8">
        <v>4.1793251601051545E-2</v>
      </c>
      <c r="U204" s="8">
        <v>6.3895325417998625E-2</v>
      </c>
      <c r="V204" s="8">
        <v>0</v>
      </c>
      <c r="W204" s="8">
        <v>0</v>
      </c>
      <c r="X204" s="8">
        <v>5.8759990283430277E-2</v>
      </c>
      <c r="Y204" s="8">
        <v>0</v>
      </c>
      <c r="Z204" s="8">
        <v>0</v>
      </c>
      <c r="AA204" s="8">
        <v>0</v>
      </c>
      <c r="AB204" s="8">
        <v>0.89214199999999999</v>
      </c>
      <c r="AC204" s="8">
        <v>11.897101705373313</v>
      </c>
      <c r="AD204" s="8">
        <v>10.089733029452431</v>
      </c>
      <c r="AE204" s="8">
        <v>0.85646668563745498</v>
      </c>
      <c r="AF204" s="8">
        <v>5.8759990283430277E-2</v>
      </c>
      <c r="AG204" s="8">
        <v>0.89214199999999999</v>
      </c>
    </row>
    <row r="205" spans="1:33" s="8" customFormat="1" x14ac:dyDescent="0.2">
      <c r="A205" s="8" t="s">
        <v>277</v>
      </c>
      <c r="B205" s="8">
        <v>11.871592239419225</v>
      </c>
      <c r="C205" s="8">
        <v>9.8406219647975419</v>
      </c>
      <c r="D205" s="8">
        <v>0.8696772007766953</v>
      </c>
      <c r="E205" s="8">
        <v>0.11710754607955086</v>
      </c>
      <c r="F205" s="8">
        <v>1.0441855277654346</v>
      </c>
      <c r="G205" s="8">
        <v>11.871592239419225</v>
      </c>
      <c r="H205" s="8">
        <v>9.8162094457202169</v>
      </c>
      <c r="I205" s="8">
        <v>1.0236015350810436E-3</v>
      </c>
      <c r="J205" s="8">
        <v>0</v>
      </c>
      <c r="K205" s="8">
        <v>2.3311517283650763E-2</v>
      </c>
      <c r="L205" s="8">
        <v>7.7400258593543562E-5</v>
      </c>
      <c r="M205" s="8">
        <v>0</v>
      </c>
      <c r="N205" s="8">
        <v>0</v>
      </c>
      <c r="O205" s="8">
        <v>0</v>
      </c>
      <c r="P205" s="8">
        <v>0</v>
      </c>
      <c r="Q205" s="8">
        <v>0.22427886192692534</v>
      </c>
      <c r="R205" s="8">
        <v>1.975132617216924E-2</v>
      </c>
      <c r="S205" s="8">
        <v>0.56376194617526298</v>
      </c>
      <c r="T205" s="8">
        <v>1.719616453824566E-2</v>
      </c>
      <c r="U205" s="8">
        <v>4.4688901964091997E-2</v>
      </c>
      <c r="V205" s="8">
        <v>0</v>
      </c>
      <c r="W205" s="8">
        <v>0</v>
      </c>
      <c r="X205" s="8">
        <v>0.11710754607955086</v>
      </c>
      <c r="Y205" s="8">
        <v>0</v>
      </c>
      <c r="Z205" s="8">
        <v>0</v>
      </c>
      <c r="AA205" s="8">
        <v>0</v>
      </c>
      <c r="AB205" s="8">
        <v>1.0441855277654346</v>
      </c>
      <c r="AC205" s="8">
        <v>11.871592239419225</v>
      </c>
      <c r="AD205" s="8">
        <v>9.8406219647975419</v>
      </c>
      <c r="AE205" s="8">
        <v>0.8696772007766953</v>
      </c>
      <c r="AF205" s="8">
        <v>0.11710754607955086</v>
      </c>
      <c r="AG205" s="8">
        <v>1.0441855277654346</v>
      </c>
    </row>
    <row r="206" spans="1:33" s="8" customFormat="1" x14ac:dyDescent="0.2">
      <c r="A206" s="8" t="s">
        <v>278</v>
      </c>
      <c r="B206" s="8">
        <v>13.486862686796835</v>
      </c>
      <c r="C206" s="8">
        <v>11.377676065916678</v>
      </c>
      <c r="D206" s="8">
        <v>0.9912281990772297</v>
      </c>
      <c r="E206" s="8">
        <v>0.25197042180292539</v>
      </c>
      <c r="F206" s="8">
        <v>0.86598800000000009</v>
      </c>
      <c r="G206" s="8">
        <v>13.486862686796835</v>
      </c>
      <c r="H206" s="8">
        <v>11.376486521908891</v>
      </c>
      <c r="I206" s="8">
        <v>1.0913534738791215E-3</v>
      </c>
      <c r="J206" s="8">
        <v>0</v>
      </c>
      <c r="K206" s="8">
        <v>0</v>
      </c>
      <c r="L206" s="8">
        <v>9.8190533907859445E-5</v>
      </c>
      <c r="M206" s="8">
        <v>0</v>
      </c>
      <c r="N206" s="8">
        <v>0</v>
      </c>
      <c r="O206" s="8">
        <v>0</v>
      </c>
      <c r="P206" s="8">
        <v>0</v>
      </c>
      <c r="Q206" s="8">
        <v>0.25263408695634243</v>
      </c>
      <c r="R206" s="8">
        <v>1.7149489341131516E-2</v>
      </c>
      <c r="S206" s="8">
        <v>0.64632717396884443</v>
      </c>
      <c r="T206" s="8">
        <v>4.8358676420917016E-3</v>
      </c>
      <c r="U206" s="8">
        <v>7.0247704415545065E-2</v>
      </c>
      <c r="V206" s="8">
        <v>3.3876753274628152E-5</v>
      </c>
      <c r="W206" s="8">
        <v>0</v>
      </c>
      <c r="X206" s="8">
        <v>0.25197042180292539</v>
      </c>
      <c r="Y206" s="8">
        <v>0</v>
      </c>
      <c r="Z206" s="8">
        <v>0</v>
      </c>
      <c r="AA206" s="8">
        <v>0</v>
      </c>
      <c r="AB206" s="8">
        <v>0.86598800000000009</v>
      </c>
      <c r="AC206" s="8">
        <v>13.486862686796835</v>
      </c>
      <c r="AD206" s="8">
        <v>11.377676065916678</v>
      </c>
      <c r="AE206" s="8">
        <v>0.9912281990772297</v>
      </c>
      <c r="AF206" s="8">
        <v>0.25197042180292539</v>
      </c>
      <c r="AG206" s="8">
        <v>0.86598800000000009</v>
      </c>
    </row>
    <row r="207" spans="1:33" s="8" customFormat="1" x14ac:dyDescent="0.2">
      <c r="A207" s="8" t="s">
        <v>279</v>
      </c>
      <c r="B207" s="8">
        <v>12.663411489384062</v>
      </c>
      <c r="C207" s="8">
        <v>9.9806031810902365</v>
      </c>
      <c r="D207" s="8">
        <v>1.371238385711768</v>
      </c>
      <c r="E207" s="8">
        <v>0.2944699225820579</v>
      </c>
      <c r="F207" s="8">
        <v>1.0171000000000001</v>
      </c>
      <c r="G207" s="8">
        <v>12.663411489384062</v>
      </c>
      <c r="H207" s="8">
        <v>9.9766171426936676</v>
      </c>
      <c r="I207" s="8">
        <v>2.0486592758260551E-3</v>
      </c>
      <c r="J207" s="8">
        <v>0</v>
      </c>
      <c r="K207" s="8">
        <v>0</v>
      </c>
      <c r="L207" s="8">
        <v>1.937379120743086E-3</v>
      </c>
      <c r="M207" s="8">
        <v>0</v>
      </c>
      <c r="N207" s="8">
        <v>0</v>
      </c>
      <c r="O207" s="8">
        <v>0</v>
      </c>
      <c r="P207" s="8">
        <v>0</v>
      </c>
      <c r="Q207" s="8">
        <v>0.35903031121042628</v>
      </c>
      <c r="R207" s="8">
        <v>1.9737496023023465E-2</v>
      </c>
      <c r="S207" s="8">
        <v>0.90161894344379645</v>
      </c>
      <c r="T207" s="8">
        <v>8.5640298654332571E-3</v>
      </c>
      <c r="U207" s="8">
        <v>8.2287605169088521E-2</v>
      </c>
      <c r="V207" s="8">
        <v>0</v>
      </c>
      <c r="W207" s="8">
        <v>0</v>
      </c>
      <c r="X207" s="8">
        <v>0.2944699225820579</v>
      </c>
      <c r="Y207" s="8">
        <v>0</v>
      </c>
      <c r="Z207" s="8">
        <v>0</v>
      </c>
      <c r="AA207" s="8">
        <v>0</v>
      </c>
      <c r="AB207" s="8">
        <v>1.0171000000000001</v>
      </c>
      <c r="AC207" s="8">
        <v>12.663411489384062</v>
      </c>
      <c r="AD207" s="8">
        <v>9.9806031810902365</v>
      </c>
      <c r="AE207" s="8">
        <v>1.371238385711768</v>
      </c>
      <c r="AF207" s="8">
        <v>0.2944699225820579</v>
      </c>
      <c r="AG207" s="8">
        <v>1.0171000000000001</v>
      </c>
    </row>
    <row r="208" spans="1:33" s="8" customFormat="1" x14ac:dyDescent="0.2">
      <c r="A208" s="8" t="s">
        <v>280</v>
      </c>
      <c r="B208" s="8">
        <v>13.183771764810176</v>
      </c>
      <c r="C208" s="8">
        <v>10.355597844255666</v>
      </c>
      <c r="D208" s="8">
        <v>1.6422626794075648</v>
      </c>
      <c r="E208" s="8">
        <v>0.40710324114694568</v>
      </c>
      <c r="F208" s="8">
        <v>0.77880800000000017</v>
      </c>
      <c r="G208" s="8">
        <v>13.183771764810176</v>
      </c>
      <c r="H208" s="8">
        <v>10.353972251101942</v>
      </c>
      <c r="I208" s="8">
        <v>1.5852696382256768E-3</v>
      </c>
      <c r="J208" s="8">
        <v>0</v>
      </c>
      <c r="K208" s="8">
        <v>0</v>
      </c>
      <c r="L208" s="8">
        <v>4.0323515499963334E-5</v>
      </c>
      <c r="M208" s="8">
        <v>0</v>
      </c>
      <c r="N208" s="8">
        <v>0</v>
      </c>
      <c r="O208" s="8">
        <v>0</v>
      </c>
      <c r="P208" s="8">
        <v>0</v>
      </c>
      <c r="Q208" s="8">
        <v>0.46831301032118183</v>
      </c>
      <c r="R208" s="8">
        <v>1.5277642366041649E-2</v>
      </c>
      <c r="S208" s="8">
        <v>0.99307840369773526</v>
      </c>
      <c r="T208" s="8">
        <v>8.7753091496602723E-3</v>
      </c>
      <c r="U208" s="8">
        <v>0.13963227914647217</v>
      </c>
      <c r="V208" s="8">
        <v>1.7186034726473683E-2</v>
      </c>
      <c r="W208" s="8">
        <v>0</v>
      </c>
      <c r="X208" s="8">
        <v>0.40710324114694568</v>
      </c>
      <c r="Y208" s="8">
        <v>0</v>
      </c>
      <c r="Z208" s="8">
        <v>0</v>
      </c>
      <c r="AA208" s="8">
        <v>0</v>
      </c>
      <c r="AB208" s="8">
        <v>0.77880800000000017</v>
      </c>
      <c r="AC208" s="8">
        <v>13.183771764810176</v>
      </c>
      <c r="AD208" s="8">
        <v>10.355597844255666</v>
      </c>
      <c r="AE208" s="8">
        <v>1.6422626794075648</v>
      </c>
      <c r="AF208" s="8">
        <v>0.40710324114694568</v>
      </c>
      <c r="AG208" s="8">
        <v>0.77880800000000017</v>
      </c>
    </row>
    <row r="209" spans="1:33" s="8" customFormat="1" x14ac:dyDescent="0.2">
      <c r="A209" s="8" t="s">
        <v>281</v>
      </c>
      <c r="B209" s="8">
        <v>13.486092446246873</v>
      </c>
      <c r="C209" s="8">
        <v>10.069016820889294</v>
      </c>
      <c r="D209" s="8">
        <v>1.8060585652988139</v>
      </c>
      <c r="E209" s="8">
        <v>0.5968230600587634</v>
      </c>
      <c r="F209" s="8">
        <v>1.014194</v>
      </c>
      <c r="G209" s="8">
        <v>13.486092446246873</v>
      </c>
      <c r="H209" s="8">
        <v>10.067316701585987</v>
      </c>
      <c r="I209" s="8">
        <v>1.7001193033065536E-3</v>
      </c>
      <c r="J209" s="8">
        <v>0</v>
      </c>
      <c r="K209" s="8">
        <v>0</v>
      </c>
      <c r="L209" s="8">
        <v>0</v>
      </c>
      <c r="M209" s="8">
        <v>0</v>
      </c>
      <c r="N209" s="8">
        <v>0</v>
      </c>
      <c r="O209" s="8">
        <v>0</v>
      </c>
      <c r="P209" s="8">
        <v>0</v>
      </c>
      <c r="Q209" s="8">
        <v>0.5642766514119345</v>
      </c>
      <c r="R209" s="8">
        <v>1.6345065381574018E-2</v>
      </c>
      <c r="S209" s="8">
        <v>1.0490059322362686</v>
      </c>
      <c r="T209" s="8">
        <v>9.8884947122444902E-3</v>
      </c>
      <c r="U209" s="8">
        <v>0.16654242155679236</v>
      </c>
      <c r="V209" s="8">
        <v>0</v>
      </c>
      <c r="W209" s="8">
        <v>0</v>
      </c>
      <c r="X209" s="8">
        <v>0.5968230600587634</v>
      </c>
      <c r="Y209" s="8">
        <v>0</v>
      </c>
      <c r="Z209" s="8">
        <v>0</v>
      </c>
      <c r="AA209" s="8">
        <v>0</v>
      </c>
      <c r="AB209" s="8">
        <v>1.014194</v>
      </c>
      <c r="AC209" s="8">
        <v>13.486092446246873</v>
      </c>
      <c r="AD209" s="8">
        <v>10.069016820889294</v>
      </c>
      <c r="AE209" s="8">
        <v>1.8060585652988139</v>
      </c>
      <c r="AF209" s="8">
        <v>0.5968230600587634</v>
      </c>
      <c r="AG209" s="8">
        <v>1.014194</v>
      </c>
    </row>
    <row r="210" spans="1:33" s="8" customFormat="1" x14ac:dyDescent="0.2">
      <c r="A210" s="8" t="s">
        <v>282</v>
      </c>
      <c r="B210" s="8">
        <v>13.930056779022674</v>
      </c>
      <c r="C210" s="8">
        <v>10.315819729233016</v>
      </c>
      <c r="D210" s="8">
        <v>2.0330967722465139</v>
      </c>
      <c r="E210" s="8">
        <v>0.57566427754314398</v>
      </c>
      <c r="F210" s="8">
        <v>1.005476</v>
      </c>
      <c r="G210" s="8">
        <v>13.930056779022674</v>
      </c>
      <c r="H210" s="8">
        <v>10.313932978967669</v>
      </c>
      <c r="I210" s="8">
        <v>1.8827678525593842E-3</v>
      </c>
      <c r="J210" s="8">
        <v>3.9824127890839002E-6</v>
      </c>
      <c r="K210" s="8">
        <v>0</v>
      </c>
      <c r="L210" s="8">
        <v>0</v>
      </c>
      <c r="M210" s="8">
        <v>0</v>
      </c>
      <c r="N210" s="8">
        <v>0</v>
      </c>
      <c r="O210" s="8">
        <v>0</v>
      </c>
      <c r="P210" s="8">
        <v>0</v>
      </c>
      <c r="Q210" s="8">
        <v>0.74181554378771952</v>
      </c>
      <c r="R210" s="8">
        <v>2.250664452955772E-2</v>
      </c>
      <c r="S210" s="8">
        <v>0.99933218517522848</v>
      </c>
      <c r="T210" s="8">
        <v>0.10004616803977816</v>
      </c>
      <c r="U210" s="8">
        <v>0.16939623071423021</v>
      </c>
      <c r="V210" s="8">
        <v>0</v>
      </c>
      <c r="W210" s="8">
        <v>0</v>
      </c>
      <c r="X210" s="8">
        <v>0.57566427754314398</v>
      </c>
      <c r="Y210" s="8">
        <v>0</v>
      </c>
      <c r="Z210" s="8">
        <v>0</v>
      </c>
      <c r="AA210" s="8">
        <v>0</v>
      </c>
      <c r="AB210" s="8">
        <v>1.005476</v>
      </c>
      <c r="AC210" s="8">
        <v>13.930056779022674</v>
      </c>
      <c r="AD210" s="8">
        <v>10.315819729233016</v>
      </c>
      <c r="AE210" s="8">
        <v>2.0330967722465139</v>
      </c>
      <c r="AF210" s="8">
        <v>0.57566427754314398</v>
      </c>
      <c r="AG210" s="8">
        <v>1.005476</v>
      </c>
    </row>
    <row r="211" spans="1:33" s="8" customFormat="1" x14ac:dyDescent="0.2">
      <c r="A211" s="8" t="s">
        <v>283</v>
      </c>
      <c r="B211" s="8">
        <v>2.5452358786723783</v>
      </c>
      <c r="C211" s="8">
        <v>1.5544942246592022</v>
      </c>
      <c r="D211" s="8">
        <v>0.80477749079693361</v>
      </c>
      <c r="E211" s="8">
        <v>2.032216321624232E-2</v>
      </c>
      <c r="F211" s="8">
        <v>0.16564200000000001</v>
      </c>
      <c r="G211" s="8">
        <v>2.5452358786723783</v>
      </c>
      <c r="H211" s="8">
        <v>0.86864285620032711</v>
      </c>
      <c r="I211" s="8">
        <v>2.7655271106230002E-3</v>
      </c>
      <c r="J211" s="8">
        <v>0</v>
      </c>
      <c r="K211" s="8">
        <v>0.61310925454020615</v>
      </c>
      <c r="L211" s="8">
        <v>1.5210368571087608E-2</v>
      </c>
      <c r="M211" s="8">
        <v>2.3255712550737523E-2</v>
      </c>
      <c r="N211" s="8">
        <v>3.151050568622088E-2</v>
      </c>
      <c r="O211" s="8">
        <v>0</v>
      </c>
      <c r="P211" s="8">
        <v>0</v>
      </c>
      <c r="Q211" s="8">
        <v>0.20078796722017173</v>
      </c>
      <c r="R211" s="8">
        <v>2.2822168249877234E-2</v>
      </c>
      <c r="S211" s="8">
        <v>0.48014313170836842</v>
      </c>
      <c r="T211" s="8">
        <v>3.5859137128708652E-3</v>
      </c>
      <c r="U211" s="8">
        <v>9.5069355379706511E-2</v>
      </c>
      <c r="V211" s="8">
        <v>2.3689545259389321E-3</v>
      </c>
      <c r="W211" s="8">
        <v>0</v>
      </c>
      <c r="X211" s="8">
        <v>2.032216321624232E-2</v>
      </c>
      <c r="Y211" s="8">
        <v>0</v>
      </c>
      <c r="Z211" s="8">
        <v>0</v>
      </c>
      <c r="AA211" s="8">
        <v>0</v>
      </c>
      <c r="AB211" s="8">
        <v>0.16564200000000001</v>
      </c>
      <c r="AC211" s="8">
        <v>2.5452358786723783</v>
      </c>
      <c r="AD211" s="8">
        <v>1.5544942246592022</v>
      </c>
      <c r="AE211" s="8">
        <v>0.80477749079693361</v>
      </c>
      <c r="AF211" s="8">
        <v>2.032216321624232E-2</v>
      </c>
      <c r="AG211" s="8">
        <v>0.16564200000000001</v>
      </c>
    </row>
    <row r="212" spans="1:33" s="8" customFormat="1" x14ac:dyDescent="0.2">
      <c r="A212" s="8" t="s">
        <v>284</v>
      </c>
      <c r="B212" s="8">
        <v>4.2753940933723937</v>
      </c>
      <c r="C212" s="8">
        <v>3.4381793717575282</v>
      </c>
      <c r="D212" s="8">
        <v>0.7976974886582362</v>
      </c>
      <c r="E212" s="8">
        <v>3.9517232956629268E-2</v>
      </c>
      <c r="F212" s="8">
        <v>0</v>
      </c>
      <c r="G212" s="8">
        <v>4.2753940933723937</v>
      </c>
      <c r="H212" s="8">
        <v>2.8419670061668021</v>
      </c>
      <c r="I212" s="8">
        <v>0</v>
      </c>
      <c r="J212" s="8">
        <v>0</v>
      </c>
      <c r="K212" s="8">
        <v>0.54733824905315454</v>
      </c>
      <c r="L212" s="8">
        <v>3.5588093749170449E-2</v>
      </c>
      <c r="M212" s="8">
        <v>1.3286022788401342E-2</v>
      </c>
      <c r="N212" s="8">
        <v>0</v>
      </c>
      <c r="O212" s="8">
        <v>0</v>
      </c>
      <c r="P212" s="8">
        <v>7.287743826063617E-5</v>
      </c>
      <c r="Q212" s="8">
        <v>0.20617535622705679</v>
      </c>
      <c r="R212" s="8">
        <v>1.9301427847876664E-2</v>
      </c>
      <c r="S212" s="8">
        <v>0.45538122027739675</v>
      </c>
      <c r="T212" s="8">
        <v>0</v>
      </c>
      <c r="U212" s="8">
        <v>0.11676660686764537</v>
      </c>
      <c r="V212" s="8">
        <v>0</v>
      </c>
      <c r="W212" s="8">
        <v>0</v>
      </c>
      <c r="X212" s="8">
        <v>3.9517232956629268E-2</v>
      </c>
      <c r="Y212" s="8">
        <v>0</v>
      </c>
      <c r="Z212" s="8">
        <v>0</v>
      </c>
      <c r="AA212" s="8">
        <v>0</v>
      </c>
      <c r="AB212" s="8">
        <v>0</v>
      </c>
      <c r="AC212" s="8">
        <v>4.2753940933723937</v>
      </c>
      <c r="AD212" s="8">
        <v>3.4381793717575282</v>
      </c>
      <c r="AE212" s="8">
        <v>0.7976974886582362</v>
      </c>
      <c r="AF212" s="8">
        <v>3.9517232956629268E-2</v>
      </c>
      <c r="AG212" s="8">
        <v>0</v>
      </c>
    </row>
    <row r="213" spans="1:33" s="8" customFormat="1" x14ac:dyDescent="0.2">
      <c r="A213" s="8" t="s">
        <v>285</v>
      </c>
      <c r="B213" s="8">
        <v>5.2993814030092281</v>
      </c>
      <c r="C213" s="8">
        <v>4.177069663757278</v>
      </c>
      <c r="D213" s="8">
        <v>0.80802615743754513</v>
      </c>
      <c r="E213" s="8">
        <v>7.0181581814405453E-2</v>
      </c>
      <c r="F213" s="8">
        <v>0.24410400000000002</v>
      </c>
      <c r="G213" s="8">
        <v>5.2993814030092281</v>
      </c>
      <c r="H213" s="8">
        <v>4.1579824019327418</v>
      </c>
      <c r="I213" s="8">
        <v>2.6706414140834139E-3</v>
      </c>
      <c r="J213" s="8">
        <v>0</v>
      </c>
      <c r="K213" s="8">
        <v>5.7941393941682651E-3</v>
      </c>
      <c r="L213" s="8">
        <v>1.0622481016284668E-2</v>
      </c>
      <c r="M213" s="8">
        <v>0</v>
      </c>
      <c r="N213" s="8">
        <v>0</v>
      </c>
      <c r="O213" s="8">
        <v>0</v>
      </c>
      <c r="P213" s="8">
        <v>5.3606419965167481E-5</v>
      </c>
      <c r="Q213" s="8">
        <v>0.20246525060425236</v>
      </c>
      <c r="R213" s="8">
        <v>1.670202766975875E-2</v>
      </c>
      <c r="S213" s="8">
        <v>0.46357037071919721</v>
      </c>
      <c r="T213" s="8">
        <v>6.1441498019940716E-3</v>
      </c>
      <c r="U213" s="8">
        <v>0.11909075222237761</v>
      </c>
      <c r="V213" s="8">
        <v>0</v>
      </c>
      <c r="W213" s="8">
        <v>0</v>
      </c>
      <c r="X213" s="8">
        <v>7.0181581814405453E-2</v>
      </c>
      <c r="Y213" s="8">
        <v>0</v>
      </c>
      <c r="Z213" s="8">
        <v>0</v>
      </c>
      <c r="AA213" s="8">
        <v>0</v>
      </c>
      <c r="AB213" s="8">
        <v>0.24410400000000002</v>
      </c>
      <c r="AC213" s="8">
        <v>5.2993814030092281</v>
      </c>
      <c r="AD213" s="8">
        <v>4.177069663757278</v>
      </c>
      <c r="AE213" s="8">
        <v>0.80802615743754513</v>
      </c>
      <c r="AF213" s="8">
        <v>7.0181581814405453E-2</v>
      </c>
      <c r="AG213" s="8">
        <v>0.24410400000000002</v>
      </c>
    </row>
    <row r="214" spans="1:33" s="8" customFormat="1" x14ac:dyDescent="0.2">
      <c r="A214" s="8" t="s">
        <v>286</v>
      </c>
      <c r="B214" s="8">
        <v>5.7529688824422003</v>
      </c>
      <c r="C214" s="8">
        <v>4.478730605941287</v>
      </c>
      <c r="D214" s="8">
        <v>0.9434794255625466</v>
      </c>
      <c r="E214" s="8">
        <v>6.3406850938366954E-2</v>
      </c>
      <c r="F214" s="8">
        <v>0.26735200000000003</v>
      </c>
      <c r="G214" s="8">
        <v>5.7529688824422003</v>
      </c>
      <c r="H214" s="8">
        <v>4.4648586018821286</v>
      </c>
      <c r="I214" s="8">
        <v>7.9040373832179305E-3</v>
      </c>
      <c r="J214" s="8">
        <v>0</v>
      </c>
      <c r="K214" s="8">
        <v>2.8612929575558142E-3</v>
      </c>
      <c r="L214" s="8">
        <v>3.1066737183839599E-3</v>
      </c>
      <c r="M214" s="8">
        <v>0</v>
      </c>
      <c r="N214" s="8">
        <v>0</v>
      </c>
      <c r="O214" s="8">
        <v>0</v>
      </c>
      <c r="P214" s="8">
        <v>0</v>
      </c>
      <c r="Q214" s="8">
        <v>0.23545609222419442</v>
      </c>
      <c r="R214" s="8">
        <v>2.3185070058176396E-2</v>
      </c>
      <c r="S214" s="8">
        <v>0.5685459931792689</v>
      </c>
      <c r="T214" s="8">
        <v>9.2839775209516357E-4</v>
      </c>
      <c r="U214" s="8">
        <v>0.11536387234881172</v>
      </c>
      <c r="V214" s="8">
        <v>0</v>
      </c>
      <c r="W214" s="8">
        <v>0</v>
      </c>
      <c r="X214" s="8">
        <v>6.3406850938366954E-2</v>
      </c>
      <c r="Y214" s="8">
        <v>0</v>
      </c>
      <c r="Z214" s="8">
        <v>0</v>
      </c>
      <c r="AA214" s="8">
        <v>0</v>
      </c>
      <c r="AB214" s="8">
        <v>0.26735200000000003</v>
      </c>
      <c r="AC214" s="8">
        <v>5.7529688824422003</v>
      </c>
      <c r="AD214" s="8">
        <v>4.478730605941287</v>
      </c>
      <c r="AE214" s="8">
        <v>0.9434794255625466</v>
      </c>
      <c r="AF214" s="8">
        <v>6.3406850938366954E-2</v>
      </c>
      <c r="AG214" s="8">
        <v>0.26735200000000003</v>
      </c>
    </row>
    <row r="215" spans="1:33" s="8" customFormat="1" x14ac:dyDescent="0.2">
      <c r="A215" s="8" t="s">
        <v>287</v>
      </c>
      <c r="B215" s="8">
        <v>5.9389326023390403</v>
      </c>
      <c r="C215" s="8">
        <v>4.5719694705834568</v>
      </c>
      <c r="D215" s="8">
        <v>0.91071675284639653</v>
      </c>
      <c r="E215" s="8">
        <v>4.2579362281029001E-2</v>
      </c>
      <c r="F215" s="8">
        <v>0.41366701662815725</v>
      </c>
      <c r="G215" s="8">
        <v>5.9389326023390403</v>
      </c>
      <c r="H215" s="8">
        <v>4.5430318245145136</v>
      </c>
      <c r="I215" s="8">
        <v>1.8066068284654021E-3</v>
      </c>
      <c r="J215" s="8">
        <v>0</v>
      </c>
      <c r="K215" s="8">
        <v>1.3258601373244941E-3</v>
      </c>
      <c r="L215" s="8">
        <v>2.5805179103153851E-2</v>
      </c>
      <c r="M215" s="8">
        <v>0</v>
      </c>
      <c r="N215" s="8">
        <v>0</v>
      </c>
      <c r="O215" s="8">
        <v>0</v>
      </c>
      <c r="P215" s="8">
        <v>0</v>
      </c>
      <c r="Q215" s="8">
        <v>0.21978729935659591</v>
      </c>
      <c r="R215" s="8">
        <v>1.3368098265051613E-2</v>
      </c>
      <c r="S215" s="8">
        <v>0.59512920229700605</v>
      </c>
      <c r="T215" s="8">
        <v>1.0730543699701085E-3</v>
      </c>
      <c r="U215" s="8">
        <v>8.1359098557772944E-2</v>
      </c>
      <c r="V215" s="8">
        <v>0</v>
      </c>
      <c r="W215" s="8">
        <v>0</v>
      </c>
      <c r="X215" s="8">
        <v>4.2579362281029001E-2</v>
      </c>
      <c r="Y215" s="8">
        <v>0</v>
      </c>
      <c r="Z215" s="8">
        <v>0</v>
      </c>
      <c r="AA215" s="8">
        <v>0</v>
      </c>
      <c r="AB215" s="8">
        <v>0.41366701662815725</v>
      </c>
      <c r="AC215" s="8">
        <v>5.9389326023390403</v>
      </c>
      <c r="AD215" s="8">
        <v>4.5719694705834568</v>
      </c>
      <c r="AE215" s="8">
        <v>0.91071675284639653</v>
      </c>
      <c r="AF215" s="8">
        <v>4.2579362281029001E-2</v>
      </c>
      <c r="AG215" s="8">
        <v>0.41366701662815725</v>
      </c>
    </row>
    <row r="216" spans="1:33" s="8" customFormat="1" x14ac:dyDescent="0.2">
      <c r="A216" s="8" t="s">
        <v>288</v>
      </c>
      <c r="B216" s="8">
        <v>6.6454460995886535</v>
      </c>
      <c r="C216" s="8">
        <v>4.8388415392463893</v>
      </c>
      <c r="D216" s="8">
        <v>1.0943683499849168</v>
      </c>
      <c r="E216" s="8">
        <v>0.19206221035734522</v>
      </c>
      <c r="F216" s="8">
        <v>0.52017400000000003</v>
      </c>
      <c r="G216" s="8">
        <v>6.6454460995886535</v>
      </c>
      <c r="H216" s="8">
        <v>4.8367413877384493</v>
      </c>
      <c r="I216" s="8">
        <v>1.0144878421528641E-3</v>
      </c>
      <c r="J216" s="8">
        <v>0</v>
      </c>
      <c r="K216" s="8">
        <v>0</v>
      </c>
      <c r="L216" s="8">
        <v>1.0856636657873545E-3</v>
      </c>
      <c r="M216" s="8">
        <v>0</v>
      </c>
      <c r="N216" s="8">
        <v>0</v>
      </c>
      <c r="O216" s="8">
        <v>0</v>
      </c>
      <c r="P216" s="8">
        <v>0</v>
      </c>
      <c r="Q216" s="8">
        <v>0.28217383063412299</v>
      </c>
      <c r="R216" s="8">
        <v>1.4690694872061727E-2</v>
      </c>
      <c r="S216" s="8">
        <v>0.67781665210073883</v>
      </c>
      <c r="T216" s="8">
        <v>1.1609742180633898E-3</v>
      </c>
      <c r="U216" s="8">
        <v>0.11848836723043693</v>
      </c>
      <c r="V216" s="8">
        <v>3.7830929492971031E-5</v>
      </c>
      <c r="W216" s="8">
        <v>0</v>
      </c>
      <c r="X216" s="8">
        <v>0.19206221035734522</v>
      </c>
      <c r="Y216" s="8">
        <v>0</v>
      </c>
      <c r="Z216" s="8">
        <v>0</v>
      </c>
      <c r="AA216" s="8">
        <v>0</v>
      </c>
      <c r="AB216" s="8">
        <v>0.52017400000000003</v>
      </c>
      <c r="AC216" s="8">
        <v>6.6454460995886535</v>
      </c>
      <c r="AD216" s="8">
        <v>4.8388415392463893</v>
      </c>
      <c r="AE216" s="8">
        <v>1.0943683499849168</v>
      </c>
      <c r="AF216" s="8">
        <v>0.19206221035734522</v>
      </c>
      <c r="AG216" s="8">
        <v>0.52017400000000003</v>
      </c>
    </row>
    <row r="217" spans="1:33" s="8" customFormat="1" x14ac:dyDescent="0.2">
      <c r="A217" s="8" t="s">
        <v>289</v>
      </c>
      <c r="B217" s="8">
        <v>8.9036979095355395</v>
      </c>
      <c r="C217" s="8">
        <v>6.1638475646594957</v>
      </c>
      <c r="D217" s="8">
        <v>1.6769013815830782</v>
      </c>
      <c r="E217" s="8">
        <v>0.34226096329296585</v>
      </c>
      <c r="F217" s="8">
        <v>0.72068800000000011</v>
      </c>
      <c r="G217" s="8">
        <v>8.9036979095355395</v>
      </c>
      <c r="H217" s="8">
        <v>6.1477402842684716</v>
      </c>
      <c r="I217" s="8">
        <v>2.2260657002727011E-3</v>
      </c>
      <c r="J217" s="8">
        <v>0</v>
      </c>
      <c r="K217" s="8">
        <v>7.5209967605706037E-4</v>
      </c>
      <c r="L217" s="8">
        <v>1.3129115014693736E-2</v>
      </c>
      <c r="M217" s="8">
        <v>0</v>
      </c>
      <c r="N217" s="8">
        <v>0</v>
      </c>
      <c r="O217" s="8">
        <v>0</v>
      </c>
      <c r="P217" s="8">
        <v>0</v>
      </c>
      <c r="Q217" s="8">
        <v>0.50847170862207236</v>
      </c>
      <c r="R217" s="8">
        <v>1.8111380724575677E-2</v>
      </c>
      <c r="S217" s="8">
        <v>0.97248658775128916</v>
      </c>
      <c r="T217" s="8">
        <v>6.7452317262103306E-3</v>
      </c>
      <c r="U217" s="8">
        <v>0.17108647275893074</v>
      </c>
      <c r="V217" s="8">
        <v>0</v>
      </c>
      <c r="W217" s="8">
        <v>0</v>
      </c>
      <c r="X217" s="8">
        <v>0.34226096329296585</v>
      </c>
      <c r="Y217" s="8">
        <v>0</v>
      </c>
      <c r="Z217" s="8">
        <v>0</v>
      </c>
      <c r="AA217" s="8">
        <v>0</v>
      </c>
      <c r="AB217" s="8">
        <v>0.72068800000000011</v>
      </c>
      <c r="AC217" s="8">
        <v>8.9036979095355395</v>
      </c>
      <c r="AD217" s="8">
        <v>6.1638475646594957</v>
      </c>
      <c r="AE217" s="8">
        <v>1.6769013815830782</v>
      </c>
      <c r="AF217" s="8">
        <v>0.34226096329296585</v>
      </c>
      <c r="AG217" s="8">
        <v>0.72068800000000011</v>
      </c>
    </row>
    <row r="218" spans="1:33" s="8" customFormat="1" x14ac:dyDescent="0.2">
      <c r="A218" s="8" t="s">
        <v>290</v>
      </c>
      <c r="B218" s="8">
        <v>11.965890687855083</v>
      </c>
      <c r="C218" s="8">
        <v>8.598709436642487</v>
      </c>
      <c r="D218" s="8">
        <v>2.0345640261840061</v>
      </c>
      <c r="E218" s="8">
        <v>0.3910732250285911</v>
      </c>
      <c r="F218" s="8">
        <v>0.94154400000000016</v>
      </c>
      <c r="G218" s="8">
        <v>11.965890687855083</v>
      </c>
      <c r="H218" s="8">
        <v>8.4631010598345338</v>
      </c>
      <c r="I218" s="8">
        <v>1.1184958003036714E-3</v>
      </c>
      <c r="J218" s="8">
        <v>0.10592821492046682</v>
      </c>
      <c r="K218" s="8">
        <v>0</v>
      </c>
      <c r="L218" s="8">
        <v>1.015092165839479E-2</v>
      </c>
      <c r="M218" s="8">
        <v>1.8410744428786242E-2</v>
      </c>
      <c r="N218" s="8">
        <v>0</v>
      </c>
      <c r="O218" s="8">
        <v>0</v>
      </c>
      <c r="P218" s="8">
        <v>0</v>
      </c>
      <c r="Q218" s="8">
        <v>0.66796073221401531</v>
      </c>
      <c r="R218" s="8">
        <v>1.6245811031521604E-2</v>
      </c>
      <c r="S218" s="8">
        <v>1.0576840792737434</v>
      </c>
      <c r="T218" s="8">
        <v>6.6623150191484418E-3</v>
      </c>
      <c r="U218" s="8">
        <v>0.28228536584878866</v>
      </c>
      <c r="V218" s="8">
        <v>3.7257227967887243E-3</v>
      </c>
      <c r="W218" s="8">
        <v>0</v>
      </c>
      <c r="X218" s="8">
        <v>0.3910732250285911</v>
      </c>
      <c r="Y218" s="8">
        <v>0</v>
      </c>
      <c r="Z218" s="8">
        <v>0</v>
      </c>
      <c r="AA218" s="8">
        <v>0</v>
      </c>
      <c r="AB218" s="8">
        <v>0.94154400000000016</v>
      </c>
      <c r="AC218" s="8">
        <v>11.965890687855083</v>
      </c>
      <c r="AD218" s="8">
        <v>8.598709436642487</v>
      </c>
      <c r="AE218" s="8">
        <v>2.0345640261840061</v>
      </c>
      <c r="AF218" s="8">
        <v>0.3910732250285911</v>
      </c>
      <c r="AG218" s="8">
        <v>0.94154400000000016</v>
      </c>
    </row>
    <row r="219" spans="1:33" s="8" customFormat="1" x14ac:dyDescent="0.2">
      <c r="A219" s="8" t="s">
        <v>291</v>
      </c>
      <c r="B219" s="8">
        <v>10.740812249691659</v>
      </c>
      <c r="C219" s="8">
        <v>7.3592923550613873</v>
      </c>
      <c r="D219" s="8">
        <v>1.9602637782874039</v>
      </c>
      <c r="E219" s="8">
        <v>0.30535211634286991</v>
      </c>
      <c r="F219" s="8">
        <v>1.115904</v>
      </c>
      <c r="G219" s="8">
        <v>10.740812249691659</v>
      </c>
      <c r="H219" s="8">
        <v>7.2301308645244999</v>
      </c>
      <c r="I219" s="8">
        <v>2.235047943305867E-3</v>
      </c>
      <c r="J219" s="8">
        <v>0.1147921320126358</v>
      </c>
      <c r="K219" s="8">
        <v>2.0145223856635639E-4</v>
      </c>
      <c r="L219" s="8">
        <v>5.1230924412590485E-3</v>
      </c>
      <c r="M219" s="8">
        <v>6.8097659011195988E-3</v>
      </c>
      <c r="N219" s="8">
        <v>0</v>
      </c>
      <c r="O219" s="8">
        <v>0</v>
      </c>
      <c r="P219" s="8">
        <v>0</v>
      </c>
      <c r="Q219" s="8">
        <v>0.57726830616747182</v>
      </c>
      <c r="R219" s="8">
        <v>1.7962878544759739E-2</v>
      </c>
      <c r="S219" s="8">
        <v>1.1178102885469838</v>
      </c>
      <c r="T219" s="8">
        <v>8.0548012854544434E-3</v>
      </c>
      <c r="U219" s="8">
        <v>0.23863056468393606</v>
      </c>
      <c r="V219" s="8">
        <v>5.3693905879786811E-4</v>
      </c>
      <c r="W219" s="8">
        <v>0</v>
      </c>
      <c r="X219" s="8">
        <v>0.30535211634286991</v>
      </c>
      <c r="Y219" s="8">
        <v>0</v>
      </c>
      <c r="Z219" s="8">
        <v>0</v>
      </c>
      <c r="AA219" s="8">
        <v>0</v>
      </c>
      <c r="AB219" s="8">
        <v>1.115904</v>
      </c>
      <c r="AC219" s="8">
        <v>10.740812249691659</v>
      </c>
      <c r="AD219" s="8">
        <v>7.3592923550613873</v>
      </c>
      <c r="AE219" s="8">
        <v>1.9602637782874039</v>
      </c>
      <c r="AF219" s="8">
        <v>0.30535211634286991</v>
      </c>
      <c r="AG219" s="8">
        <v>1.115904</v>
      </c>
    </row>
    <row r="220" spans="1:33" s="8" customFormat="1" x14ac:dyDescent="0.2">
      <c r="A220" s="8" t="s">
        <v>292</v>
      </c>
      <c r="B220" s="8">
        <v>9.7005418922903459</v>
      </c>
      <c r="C220" s="8">
        <v>6.1298053967591848</v>
      </c>
      <c r="D220" s="8">
        <v>2.0805190227718144</v>
      </c>
      <c r="E220" s="8">
        <v>0.2580734727593475</v>
      </c>
      <c r="F220" s="8">
        <v>1.2321440000000001</v>
      </c>
      <c r="G220" s="8">
        <v>9.7005418922903459</v>
      </c>
      <c r="H220" s="8">
        <v>6.1239435535634348</v>
      </c>
      <c r="I220" s="8">
        <v>3.4448050153661402E-3</v>
      </c>
      <c r="J220" s="8">
        <v>0</v>
      </c>
      <c r="K220" s="8">
        <v>0</v>
      </c>
      <c r="L220" s="8">
        <v>2.4170381803840738E-3</v>
      </c>
      <c r="M220" s="8">
        <v>0</v>
      </c>
      <c r="N220" s="8">
        <v>0</v>
      </c>
      <c r="O220" s="8">
        <v>0</v>
      </c>
      <c r="P220" s="8">
        <v>0</v>
      </c>
      <c r="Q220" s="8">
        <v>0.74694038762758785</v>
      </c>
      <c r="R220" s="8">
        <v>3.4193659576820204E-2</v>
      </c>
      <c r="S220" s="8">
        <v>1.0427818032107026</v>
      </c>
      <c r="T220" s="8">
        <v>1.0139592358651956E-2</v>
      </c>
      <c r="U220" s="8">
        <v>0.24646357999805146</v>
      </c>
      <c r="V220" s="8">
        <v>0</v>
      </c>
      <c r="W220" s="8">
        <v>0</v>
      </c>
      <c r="X220" s="8">
        <v>0.2580734727593475</v>
      </c>
      <c r="Y220" s="8">
        <v>0</v>
      </c>
      <c r="Z220" s="8">
        <v>0</v>
      </c>
      <c r="AA220" s="8">
        <v>0</v>
      </c>
      <c r="AB220" s="8">
        <v>1.2321440000000001</v>
      </c>
      <c r="AC220" s="8">
        <v>9.7005418922903459</v>
      </c>
      <c r="AD220" s="8">
        <v>6.1298053967591848</v>
      </c>
      <c r="AE220" s="8">
        <v>2.0805190227718144</v>
      </c>
      <c r="AF220" s="8">
        <v>0.2580734727593475</v>
      </c>
      <c r="AG220" s="8">
        <v>1.2321440000000001</v>
      </c>
    </row>
    <row r="221" spans="1:33" s="8" customFormat="1" x14ac:dyDescent="0.2">
      <c r="A221" s="8" t="s">
        <v>293</v>
      </c>
      <c r="B221" s="8">
        <v>13.793514509159248</v>
      </c>
      <c r="C221" s="8">
        <v>12.96386730560662</v>
      </c>
      <c r="D221" s="8">
        <v>0.26031406250161127</v>
      </c>
      <c r="E221" s="8">
        <v>0.11309114105102031</v>
      </c>
      <c r="F221" s="8">
        <v>0.45624200000000004</v>
      </c>
      <c r="G221" s="8">
        <v>13.793514509159248</v>
      </c>
      <c r="H221" s="8">
        <v>12.961665126142687</v>
      </c>
      <c r="I221" s="8">
        <v>8.4805306808471384E-4</v>
      </c>
      <c r="J221" s="8">
        <v>0</v>
      </c>
      <c r="K221" s="8">
        <v>0</v>
      </c>
      <c r="L221" s="8">
        <v>1.3541263958479822E-3</v>
      </c>
      <c r="M221" s="8">
        <v>0</v>
      </c>
      <c r="N221" s="8">
        <v>0</v>
      </c>
      <c r="O221" s="8">
        <v>0</v>
      </c>
      <c r="P221" s="8">
        <v>0</v>
      </c>
      <c r="Q221" s="8">
        <v>7.5411741545116581E-2</v>
      </c>
      <c r="R221" s="8">
        <v>2.5393719220466807E-4</v>
      </c>
      <c r="S221" s="8">
        <v>2.125495228210119E-2</v>
      </c>
      <c r="T221" s="8">
        <v>1.2131764631034567E-4</v>
      </c>
      <c r="U221" s="8">
        <v>0.16327211383587847</v>
      </c>
      <c r="V221" s="8">
        <v>0</v>
      </c>
      <c r="W221" s="8">
        <v>0</v>
      </c>
      <c r="X221" s="8">
        <v>0.11309114105102031</v>
      </c>
      <c r="Y221" s="8">
        <v>0</v>
      </c>
      <c r="Z221" s="8">
        <v>0</v>
      </c>
      <c r="AA221" s="8">
        <v>0</v>
      </c>
      <c r="AB221" s="8">
        <v>0.45624200000000004</v>
      </c>
      <c r="AC221" s="8">
        <v>13.793514509159248</v>
      </c>
      <c r="AD221" s="8">
        <v>12.96386730560662</v>
      </c>
      <c r="AE221" s="8">
        <v>0.26031406250161127</v>
      </c>
      <c r="AF221" s="8">
        <v>0.11309114105102031</v>
      </c>
      <c r="AG221" s="8">
        <v>0.45624200000000004</v>
      </c>
    </row>
    <row r="222" spans="1:33" s="8" customFormat="1" x14ac:dyDescent="0.2">
      <c r="A222" s="8" t="s">
        <v>294</v>
      </c>
      <c r="B222" s="8">
        <v>10.432654648618882</v>
      </c>
      <c r="C222" s="8">
        <v>8.605569880054901</v>
      </c>
      <c r="D222" s="8">
        <v>1.1643800917388232</v>
      </c>
      <c r="E222" s="8">
        <v>0.14834267682515992</v>
      </c>
      <c r="F222" s="8">
        <v>0.5143620000000001</v>
      </c>
      <c r="G222" s="8">
        <v>10.432654648618882</v>
      </c>
      <c r="H222" s="8">
        <v>8.2671135770440145</v>
      </c>
      <c r="I222" s="8">
        <v>9.503797650564957E-4</v>
      </c>
      <c r="J222" s="8">
        <v>0</v>
      </c>
      <c r="K222" s="8">
        <v>0</v>
      </c>
      <c r="L222" s="8">
        <v>1.1712543991736933E-3</v>
      </c>
      <c r="M222" s="8">
        <v>0</v>
      </c>
      <c r="N222" s="8">
        <v>0</v>
      </c>
      <c r="O222" s="8">
        <v>0.33633466884665653</v>
      </c>
      <c r="P222" s="8">
        <v>0</v>
      </c>
      <c r="Q222" s="8">
        <v>0.2976250324380616</v>
      </c>
      <c r="R222" s="8">
        <v>2.5159082587395049E-2</v>
      </c>
      <c r="S222" s="8">
        <v>0.68296857159501578</v>
      </c>
      <c r="T222" s="8">
        <v>1.1999886419862243E-3</v>
      </c>
      <c r="U222" s="8">
        <v>0.15742741647636452</v>
      </c>
      <c r="V222" s="8">
        <v>0</v>
      </c>
      <c r="W222" s="8">
        <v>0</v>
      </c>
      <c r="X222" s="8">
        <v>0.14834267682515992</v>
      </c>
      <c r="Y222" s="8">
        <v>0</v>
      </c>
      <c r="Z222" s="8">
        <v>0</v>
      </c>
      <c r="AA222" s="8">
        <v>0</v>
      </c>
      <c r="AB222" s="8">
        <v>0.5143620000000001</v>
      </c>
      <c r="AC222" s="8">
        <v>10.432654648618882</v>
      </c>
      <c r="AD222" s="8">
        <v>8.605569880054901</v>
      </c>
      <c r="AE222" s="8">
        <v>1.1643800917388232</v>
      </c>
      <c r="AF222" s="8">
        <v>0.14834267682515992</v>
      </c>
      <c r="AG222" s="8">
        <v>0.5143620000000001</v>
      </c>
    </row>
    <row r="223" spans="1:33" s="8" customFormat="1" x14ac:dyDescent="0.2">
      <c r="A223" s="8" t="s">
        <v>295</v>
      </c>
      <c r="B223" s="8">
        <v>10.581656987809952</v>
      </c>
      <c r="C223" s="8">
        <v>8.6452091093681851</v>
      </c>
      <c r="D223" s="8">
        <v>1.1981299344041503</v>
      </c>
      <c r="E223" s="8">
        <v>6.573637744834275E-2</v>
      </c>
      <c r="F223" s="8">
        <v>0.67258156658927681</v>
      </c>
      <c r="G223" s="8">
        <v>10.581656987809952</v>
      </c>
      <c r="H223" s="8">
        <v>8.6333939453135411</v>
      </c>
      <c r="I223" s="8">
        <v>1.0279974083202538E-3</v>
      </c>
      <c r="J223" s="8">
        <v>7.0729855567610248E-3</v>
      </c>
      <c r="K223" s="8">
        <v>3.0267307954067856E-3</v>
      </c>
      <c r="L223" s="8">
        <v>5.4679829106963392E-4</v>
      </c>
      <c r="M223" s="8">
        <v>0</v>
      </c>
      <c r="N223" s="8">
        <v>0</v>
      </c>
      <c r="O223" s="8">
        <v>1.4065200308670543E-4</v>
      </c>
      <c r="P223" s="8">
        <v>0</v>
      </c>
      <c r="Q223" s="8">
        <v>0.28325655387002369</v>
      </c>
      <c r="R223" s="8">
        <v>1.5844388503297259E-2</v>
      </c>
      <c r="S223" s="8">
        <v>0.75607605426568092</v>
      </c>
      <c r="T223" s="8">
        <v>1.3784548091529646E-3</v>
      </c>
      <c r="U223" s="8">
        <v>0.14157448295599553</v>
      </c>
      <c r="V223" s="8">
        <v>0</v>
      </c>
      <c r="W223" s="8">
        <v>0</v>
      </c>
      <c r="X223" s="8">
        <v>6.573637744834275E-2</v>
      </c>
      <c r="Y223" s="8">
        <v>0</v>
      </c>
      <c r="Z223" s="8">
        <v>0</v>
      </c>
      <c r="AA223" s="8">
        <v>0</v>
      </c>
      <c r="AB223" s="8">
        <v>0.67258156658927681</v>
      </c>
      <c r="AC223" s="8">
        <v>10.581656987809952</v>
      </c>
      <c r="AD223" s="8">
        <v>8.6452091093681851</v>
      </c>
      <c r="AE223" s="8">
        <v>1.1981299344041503</v>
      </c>
      <c r="AF223" s="8">
        <v>6.573637744834275E-2</v>
      </c>
      <c r="AG223" s="8">
        <v>0.67258156658927681</v>
      </c>
    </row>
    <row r="224" spans="1:33" s="8" customFormat="1" x14ac:dyDescent="0.2">
      <c r="A224" s="8" t="s">
        <v>296</v>
      </c>
      <c r="B224" s="8">
        <v>12.522317131820126</v>
      </c>
      <c r="C224" s="8">
        <v>9.5433071628807866</v>
      </c>
      <c r="D224" s="8">
        <v>1.8986573125235608</v>
      </c>
      <c r="E224" s="8">
        <v>0.30445065641577751</v>
      </c>
      <c r="F224" s="8">
        <v>0.77590200000000009</v>
      </c>
      <c r="G224" s="8">
        <v>12.522317131820126</v>
      </c>
      <c r="H224" s="8">
        <v>9.4857734331431853</v>
      </c>
      <c r="I224" s="8">
        <v>1.2034760097704598E-3</v>
      </c>
      <c r="J224" s="8">
        <v>5.6016571486771888E-2</v>
      </c>
      <c r="K224" s="8">
        <v>0</v>
      </c>
      <c r="L224" s="8">
        <v>3.1368224105825801E-4</v>
      </c>
      <c r="M224" s="8">
        <v>0</v>
      </c>
      <c r="N224" s="8">
        <v>0</v>
      </c>
      <c r="O224" s="8">
        <v>0</v>
      </c>
      <c r="P224" s="8">
        <v>0</v>
      </c>
      <c r="Q224" s="8">
        <v>0.51884645673894669</v>
      </c>
      <c r="R224" s="8">
        <v>2.0703829315941228E-2</v>
      </c>
      <c r="S224" s="8">
        <v>1.1727126144654674</v>
      </c>
      <c r="T224" s="8">
        <v>7.7659329079089673E-3</v>
      </c>
      <c r="U224" s="8">
        <v>0.1786284790952965</v>
      </c>
      <c r="V224" s="8">
        <v>0</v>
      </c>
      <c r="W224" s="8">
        <v>0</v>
      </c>
      <c r="X224" s="8">
        <v>0.30445065641577751</v>
      </c>
      <c r="Y224" s="8">
        <v>0</v>
      </c>
      <c r="Z224" s="8">
        <v>0</v>
      </c>
      <c r="AA224" s="8">
        <v>0</v>
      </c>
      <c r="AB224" s="8">
        <v>0.77590200000000009</v>
      </c>
      <c r="AC224" s="8">
        <v>12.522317131820126</v>
      </c>
      <c r="AD224" s="8">
        <v>9.5433071628807866</v>
      </c>
      <c r="AE224" s="8">
        <v>1.8986573125235608</v>
      </c>
      <c r="AF224" s="8">
        <v>0.30445065641577751</v>
      </c>
      <c r="AG224" s="8">
        <v>0.77590200000000009</v>
      </c>
    </row>
    <row r="225" spans="1:33" s="8" customFormat="1" x14ac:dyDescent="0.2">
      <c r="A225" s="8" t="s">
        <v>297</v>
      </c>
      <c r="B225" s="8">
        <v>12.444094482086973</v>
      </c>
      <c r="C225" s="8">
        <v>9.066510416903613</v>
      </c>
      <c r="D225" s="8">
        <v>2.2753036519015137</v>
      </c>
      <c r="E225" s="8">
        <v>0.30894241328184613</v>
      </c>
      <c r="F225" s="8">
        <v>0.7933380000000001</v>
      </c>
      <c r="G225" s="8">
        <v>12.444094482086973</v>
      </c>
      <c r="H225" s="8">
        <v>9.0098099826166269</v>
      </c>
      <c r="I225" s="8">
        <v>1.2815707939112576E-3</v>
      </c>
      <c r="J225" s="8">
        <v>5.4972538017798167E-2</v>
      </c>
      <c r="K225" s="8">
        <v>0</v>
      </c>
      <c r="L225" s="8">
        <v>4.4632547527711239E-4</v>
      </c>
      <c r="M225" s="8">
        <v>0</v>
      </c>
      <c r="N225" s="8">
        <v>0</v>
      </c>
      <c r="O225" s="8">
        <v>0</v>
      </c>
      <c r="P225" s="8">
        <v>0</v>
      </c>
      <c r="Q225" s="8">
        <v>0.69311724317554135</v>
      </c>
      <c r="R225" s="8">
        <v>1.8560314424104957E-2</v>
      </c>
      <c r="S225" s="8">
        <v>1.2552372680661441</v>
      </c>
      <c r="T225" s="8">
        <v>7.8179942537817664E-3</v>
      </c>
      <c r="U225" s="8">
        <v>0.30057083198194151</v>
      </c>
      <c r="V225" s="8">
        <v>0</v>
      </c>
      <c r="W225" s="8">
        <v>0</v>
      </c>
      <c r="X225" s="8">
        <v>0.30894241328184613</v>
      </c>
      <c r="Y225" s="8">
        <v>0</v>
      </c>
      <c r="Z225" s="8">
        <v>0</v>
      </c>
      <c r="AA225" s="8">
        <v>0</v>
      </c>
      <c r="AB225" s="8">
        <v>0.7933380000000001</v>
      </c>
      <c r="AC225" s="8">
        <v>12.444094482086973</v>
      </c>
      <c r="AD225" s="8">
        <v>9.066510416903613</v>
      </c>
      <c r="AE225" s="8">
        <v>2.2753036519015137</v>
      </c>
      <c r="AF225" s="8">
        <v>0.30894241328184613</v>
      </c>
      <c r="AG225" s="8">
        <v>0.7933380000000001</v>
      </c>
    </row>
    <row r="226" spans="1:33" s="8" customFormat="1" x14ac:dyDescent="0.2">
      <c r="A226" s="8" t="s">
        <v>298</v>
      </c>
      <c r="B226" s="8">
        <v>11.83301349610616</v>
      </c>
      <c r="C226" s="8">
        <v>8.0340421264494548</v>
      </c>
      <c r="D226" s="8">
        <v>2.5074247266688183</v>
      </c>
      <c r="E226" s="8">
        <v>0.46043064298788261</v>
      </c>
      <c r="F226" s="8">
        <v>0.83111600000000008</v>
      </c>
      <c r="G226" s="8">
        <v>11.83301349610616</v>
      </c>
      <c r="H226" s="8">
        <v>7.9675942954650871</v>
      </c>
      <c r="I226" s="8">
        <v>1.5443664381004046E-3</v>
      </c>
      <c r="J226" s="8">
        <v>6.4506730790466427E-2</v>
      </c>
      <c r="K226" s="8">
        <v>0</v>
      </c>
      <c r="L226" s="8">
        <v>3.9673375580187792E-4</v>
      </c>
      <c r="M226" s="8">
        <v>0</v>
      </c>
      <c r="N226" s="8">
        <v>0</v>
      </c>
      <c r="O226" s="8">
        <v>0</v>
      </c>
      <c r="P226" s="8">
        <v>7.0564315162446739E-3</v>
      </c>
      <c r="Q226" s="8">
        <v>0.77146247153476999</v>
      </c>
      <c r="R226" s="8">
        <v>2.0480810165578078E-2</v>
      </c>
      <c r="S226" s="8">
        <v>1.3276931476773304</v>
      </c>
      <c r="T226" s="8">
        <v>9.8175773264092495E-3</v>
      </c>
      <c r="U226" s="8">
        <v>0.37091428844848595</v>
      </c>
      <c r="V226" s="8">
        <v>0</v>
      </c>
      <c r="W226" s="8">
        <v>0</v>
      </c>
      <c r="X226" s="8">
        <v>0.46043064298788261</v>
      </c>
      <c r="Y226" s="8">
        <v>0</v>
      </c>
      <c r="Z226" s="8">
        <v>0</v>
      </c>
      <c r="AA226" s="8">
        <v>0</v>
      </c>
      <c r="AB226" s="8">
        <v>0.83111600000000008</v>
      </c>
      <c r="AC226" s="8">
        <v>11.83301349610616</v>
      </c>
      <c r="AD226" s="8">
        <v>8.0340421264494548</v>
      </c>
      <c r="AE226" s="8">
        <v>2.5074247266688183</v>
      </c>
      <c r="AF226" s="8">
        <v>0.46043064298788261</v>
      </c>
      <c r="AG226" s="8">
        <v>0.83111600000000008</v>
      </c>
    </row>
    <row r="227" spans="1:33" s="8" customFormat="1" x14ac:dyDescent="0.2">
      <c r="A227" s="8" t="s">
        <v>299</v>
      </c>
      <c r="B227" s="8">
        <v>11.634292758173894</v>
      </c>
      <c r="C227" s="8">
        <v>7.4174473339152511</v>
      </c>
      <c r="D227" s="8">
        <v>2.6998600916564248</v>
      </c>
      <c r="E227" s="8">
        <v>0.63065533260221762</v>
      </c>
      <c r="F227" s="8">
        <v>0.88633000000000006</v>
      </c>
      <c r="G227" s="8">
        <v>11.634292758173894</v>
      </c>
      <c r="H227" s="8">
        <v>7.3518801960143429</v>
      </c>
      <c r="I227" s="8">
        <v>1.7008294578424673E-3</v>
      </c>
      <c r="J227" s="8">
        <v>6.3866308443065636E-2</v>
      </c>
      <c r="K227" s="8">
        <v>0</v>
      </c>
      <c r="L227" s="8">
        <v>0</v>
      </c>
      <c r="M227" s="8">
        <v>0</v>
      </c>
      <c r="N227" s="8">
        <v>0</v>
      </c>
      <c r="O227" s="8">
        <v>0</v>
      </c>
      <c r="P227" s="8">
        <v>0</v>
      </c>
      <c r="Q227" s="8">
        <v>1.1220292455979524</v>
      </c>
      <c r="R227" s="8">
        <v>2.5440945491858432E-2</v>
      </c>
      <c r="S227" s="8">
        <v>1.1744730782096744</v>
      </c>
      <c r="T227" s="8">
        <v>1.1009794465192461E-2</v>
      </c>
      <c r="U227" s="8">
        <v>0.36690702789174756</v>
      </c>
      <c r="V227" s="8">
        <v>0</v>
      </c>
      <c r="W227" s="8">
        <v>0</v>
      </c>
      <c r="X227" s="8">
        <v>0.63065533260221762</v>
      </c>
      <c r="Y227" s="8">
        <v>0</v>
      </c>
      <c r="Z227" s="8">
        <v>0</v>
      </c>
      <c r="AA227" s="8">
        <v>0</v>
      </c>
      <c r="AB227" s="8">
        <v>0.88633000000000006</v>
      </c>
      <c r="AC227" s="8">
        <v>11.634292758173894</v>
      </c>
      <c r="AD227" s="8">
        <v>7.4174473339152511</v>
      </c>
      <c r="AE227" s="8">
        <v>2.6998600916564248</v>
      </c>
      <c r="AF227" s="8">
        <v>0.63065533260221762</v>
      </c>
      <c r="AG227" s="8">
        <v>0.88633000000000006</v>
      </c>
    </row>
    <row r="228" spans="1:33" s="8" customFormat="1" x14ac:dyDescent="0.2">
      <c r="A228" s="8" t="s">
        <v>300</v>
      </c>
      <c r="B228" s="8">
        <v>15.434081002112627</v>
      </c>
      <c r="C228" s="8">
        <v>14.846978435576053</v>
      </c>
      <c r="D228" s="8">
        <v>0.33137456653657105</v>
      </c>
      <c r="E228" s="8">
        <v>0</v>
      </c>
      <c r="F228" s="8">
        <v>0.25572800000000001</v>
      </c>
      <c r="G228" s="8">
        <v>15.434081002112627</v>
      </c>
      <c r="H228" s="8">
        <v>13.01710761653872</v>
      </c>
      <c r="I228" s="8">
        <v>1.3807692067965456</v>
      </c>
      <c r="J228" s="8">
        <v>0</v>
      </c>
      <c r="K228" s="8">
        <v>0.2898716810209907</v>
      </c>
      <c r="L228" s="8">
        <v>5.1766791434634642E-3</v>
      </c>
      <c r="M228" s="8">
        <v>0.15190810212442737</v>
      </c>
      <c r="N228" s="8">
        <v>2.1451499519080102E-3</v>
      </c>
      <c r="O228" s="8">
        <v>0</v>
      </c>
      <c r="P228" s="8">
        <v>0</v>
      </c>
      <c r="Q228" s="8">
        <v>9.8674377327378257E-2</v>
      </c>
      <c r="R228" s="8">
        <v>5.5430785973963857E-3</v>
      </c>
      <c r="S228" s="8">
        <v>0.18708400552209767</v>
      </c>
      <c r="T228" s="8">
        <v>0</v>
      </c>
      <c r="U228" s="8">
        <v>4.0073105089698718E-2</v>
      </c>
      <c r="V228" s="8">
        <v>0</v>
      </c>
      <c r="W228" s="8">
        <v>0</v>
      </c>
      <c r="X228" s="8">
        <v>0</v>
      </c>
      <c r="Y228" s="8">
        <v>0</v>
      </c>
      <c r="Z228" s="8">
        <v>0</v>
      </c>
      <c r="AA228" s="8">
        <v>0</v>
      </c>
      <c r="AB228" s="8">
        <v>0.25572800000000001</v>
      </c>
      <c r="AC228" s="8">
        <v>15.434081002112627</v>
      </c>
      <c r="AD228" s="8">
        <v>14.846978435576053</v>
      </c>
      <c r="AE228" s="8">
        <v>0.33137456653657105</v>
      </c>
      <c r="AF228" s="8">
        <v>0</v>
      </c>
      <c r="AG228" s="8">
        <v>0.25572800000000001</v>
      </c>
    </row>
    <row r="229" spans="1:33" s="8" customFormat="1" x14ac:dyDescent="0.2">
      <c r="A229" s="8" t="s">
        <v>301</v>
      </c>
      <c r="B229" s="8">
        <v>17.537086110130687</v>
      </c>
      <c r="C229" s="8">
        <v>16.917992011992339</v>
      </c>
      <c r="D229" s="8">
        <v>0.31396409813834647</v>
      </c>
      <c r="E229" s="8">
        <v>0</v>
      </c>
      <c r="F229" s="8">
        <v>0.30513000000000001</v>
      </c>
      <c r="G229" s="8">
        <v>17.537086110130687</v>
      </c>
      <c r="H229" s="8">
        <v>15.332968951722133</v>
      </c>
      <c r="I229" s="8">
        <v>1.0379121795650754</v>
      </c>
      <c r="J229" s="8">
        <v>0</v>
      </c>
      <c r="K229" s="8">
        <v>0.36724455934942624</v>
      </c>
      <c r="L229" s="8">
        <v>6.6690030542391069E-3</v>
      </c>
      <c r="M229" s="8">
        <v>0.17319731830146559</v>
      </c>
      <c r="N229" s="8">
        <v>0</v>
      </c>
      <c r="O229" s="8">
        <v>0</v>
      </c>
      <c r="P229" s="8">
        <v>0</v>
      </c>
      <c r="Q229" s="8">
        <v>8.8164044241072367E-2</v>
      </c>
      <c r="R229" s="8">
        <v>8.5419585858031583E-3</v>
      </c>
      <c r="S229" s="8">
        <v>0.17460911185947989</v>
      </c>
      <c r="T229" s="8">
        <v>0</v>
      </c>
      <c r="U229" s="8">
        <v>4.2648983451991092E-2</v>
      </c>
      <c r="V229" s="8">
        <v>0</v>
      </c>
      <c r="W229" s="8">
        <v>0</v>
      </c>
      <c r="X229" s="8">
        <v>0</v>
      </c>
      <c r="Y229" s="8">
        <v>0</v>
      </c>
      <c r="Z229" s="8">
        <v>0</v>
      </c>
      <c r="AA229" s="8">
        <v>0</v>
      </c>
      <c r="AB229" s="8">
        <v>0.30513000000000001</v>
      </c>
      <c r="AC229" s="8">
        <v>17.537086110130687</v>
      </c>
      <c r="AD229" s="8">
        <v>16.917992011992339</v>
      </c>
      <c r="AE229" s="8">
        <v>0.31396409813834647</v>
      </c>
      <c r="AF229" s="8">
        <v>0</v>
      </c>
      <c r="AG229" s="8">
        <v>0.30513000000000001</v>
      </c>
    </row>
    <row r="230" spans="1:33" s="8" customFormat="1" x14ac:dyDescent="0.2">
      <c r="A230" s="8" t="s">
        <v>302</v>
      </c>
      <c r="B230" s="8">
        <v>22.362736231450874</v>
      </c>
      <c r="C230" s="8">
        <v>21.581245455898941</v>
      </c>
      <c r="D230" s="8">
        <v>0.36068778307835342</v>
      </c>
      <c r="E230" s="8">
        <v>5.2449924735872254E-3</v>
      </c>
      <c r="F230" s="8">
        <v>0.41555800000000004</v>
      </c>
      <c r="G230" s="8">
        <v>22.362736231450874</v>
      </c>
      <c r="H230" s="8">
        <v>20.426429607896587</v>
      </c>
      <c r="I230" s="8">
        <v>0.40916256543532625</v>
      </c>
      <c r="J230" s="8">
        <v>0.23094567873625754</v>
      </c>
      <c r="K230" s="8">
        <v>0.35130025452768765</v>
      </c>
      <c r="L230" s="8">
        <v>1.926954544254109E-3</v>
      </c>
      <c r="M230" s="8">
        <v>0.16124129068219697</v>
      </c>
      <c r="N230" s="8">
        <v>2.3910407663014276E-4</v>
      </c>
      <c r="O230" s="8">
        <v>0</v>
      </c>
      <c r="P230" s="8">
        <v>0</v>
      </c>
      <c r="Q230" s="8">
        <v>8.8610054537588301E-2</v>
      </c>
      <c r="R230" s="8">
        <v>1.2422390708869357E-2</v>
      </c>
      <c r="S230" s="8">
        <v>0.21636489983178048</v>
      </c>
      <c r="T230" s="8">
        <v>0</v>
      </c>
      <c r="U230" s="8">
        <v>4.3290438000115304E-2</v>
      </c>
      <c r="V230" s="8">
        <v>0</v>
      </c>
      <c r="W230" s="8">
        <v>0</v>
      </c>
      <c r="X230" s="8">
        <v>5.2449924735872254E-3</v>
      </c>
      <c r="Y230" s="8">
        <v>0</v>
      </c>
      <c r="Z230" s="8">
        <v>0</v>
      </c>
      <c r="AA230" s="8">
        <v>0</v>
      </c>
      <c r="AB230" s="8">
        <v>0.41555800000000004</v>
      </c>
      <c r="AC230" s="8">
        <v>22.362736231450874</v>
      </c>
      <c r="AD230" s="8">
        <v>21.581245455898941</v>
      </c>
      <c r="AE230" s="8">
        <v>0.36068778307835342</v>
      </c>
      <c r="AF230" s="8">
        <v>5.2449924735872254E-3</v>
      </c>
      <c r="AG230" s="8">
        <v>0.41555800000000004</v>
      </c>
    </row>
    <row r="231" spans="1:33" s="8" customFormat="1" x14ac:dyDescent="0.2">
      <c r="A231" s="8" t="s">
        <v>303</v>
      </c>
      <c r="B231" s="8">
        <v>25.972630148520501</v>
      </c>
      <c r="C231" s="8">
        <v>25.065761848862348</v>
      </c>
      <c r="D231" s="8">
        <v>0.42192926523178576</v>
      </c>
      <c r="E231" s="8">
        <v>1.1261034426367826E-2</v>
      </c>
      <c r="F231" s="8">
        <v>0.47367799999999999</v>
      </c>
      <c r="G231" s="8">
        <v>25.972630148520501</v>
      </c>
      <c r="H231" s="8">
        <v>24.039177094939483</v>
      </c>
      <c r="I231" s="8">
        <v>0.46848999433884159</v>
      </c>
      <c r="J231" s="8">
        <v>0.10664342120424632</v>
      </c>
      <c r="K231" s="8">
        <v>0.29605814204240838</v>
      </c>
      <c r="L231" s="8">
        <v>4.9585683034257255E-3</v>
      </c>
      <c r="M231" s="8">
        <v>0.15043462803394211</v>
      </c>
      <c r="N231" s="8">
        <v>0</v>
      </c>
      <c r="O231" s="8">
        <v>0</v>
      </c>
      <c r="P231" s="8">
        <v>0</v>
      </c>
      <c r="Q231" s="8">
        <v>0.10284092248604812</v>
      </c>
      <c r="R231" s="8">
        <v>1.3993734839758317E-2</v>
      </c>
      <c r="S231" s="8">
        <v>0.25593046749447396</v>
      </c>
      <c r="T231" s="8">
        <v>0</v>
      </c>
      <c r="U231" s="8">
        <v>4.9164140411505346E-2</v>
      </c>
      <c r="V231" s="8">
        <v>0</v>
      </c>
      <c r="W231" s="8">
        <v>0</v>
      </c>
      <c r="X231" s="8">
        <v>1.1261034426367826E-2</v>
      </c>
      <c r="Y231" s="8">
        <v>0</v>
      </c>
      <c r="Z231" s="8">
        <v>0</v>
      </c>
      <c r="AA231" s="8">
        <v>0</v>
      </c>
      <c r="AB231" s="8">
        <v>0.47367799999999999</v>
      </c>
      <c r="AC231" s="8">
        <v>25.972630148520501</v>
      </c>
      <c r="AD231" s="8">
        <v>25.065761848862348</v>
      </c>
      <c r="AE231" s="8">
        <v>0.42192926523178576</v>
      </c>
      <c r="AF231" s="8">
        <v>1.1261034426367826E-2</v>
      </c>
      <c r="AG231" s="8">
        <v>0.47367799999999999</v>
      </c>
    </row>
    <row r="232" spans="1:33" s="8" customFormat="1" x14ac:dyDescent="0.2">
      <c r="A232" s="8" t="s">
        <v>304</v>
      </c>
      <c r="B232" s="8">
        <v>27.77569738463475</v>
      </c>
      <c r="C232" s="8">
        <v>26.750336286431111</v>
      </c>
      <c r="D232" s="8">
        <v>0.45182898520742543</v>
      </c>
      <c r="E232" s="8">
        <v>1.5580112996206655E-2</v>
      </c>
      <c r="F232" s="8">
        <v>0.557952</v>
      </c>
      <c r="G232" s="8">
        <v>27.77569738463475</v>
      </c>
      <c r="H232" s="8">
        <v>25.519434141628846</v>
      </c>
      <c r="I232" s="8">
        <v>0.56285835857119781</v>
      </c>
      <c r="J232" s="8">
        <v>0.27521903942565523</v>
      </c>
      <c r="K232" s="8">
        <v>0.20896802304023671</v>
      </c>
      <c r="L232" s="8">
        <v>6.1508427253363137E-3</v>
      </c>
      <c r="M232" s="8">
        <v>0.16854082096252804</v>
      </c>
      <c r="N232" s="8">
        <v>0</v>
      </c>
      <c r="O232" s="8">
        <v>9.1650600773137553E-3</v>
      </c>
      <c r="P232" s="8">
        <v>0</v>
      </c>
      <c r="Q232" s="8">
        <v>0.12078861783756645</v>
      </c>
      <c r="R232" s="8">
        <v>1.2337311866741967E-2</v>
      </c>
      <c r="S232" s="8">
        <v>0.27198821783981963</v>
      </c>
      <c r="T232" s="8">
        <v>0</v>
      </c>
      <c r="U232" s="8">
        <v>4.6714837663297357E-2</v>
      </c>
      <c r="V232" s="8">
        <v>0</v>
      </c>
      <c r="W232" s="8">
        <v>0</v>
      </c>
      <c r="X232" s="8">
        <v>1.5580112996206655E-2</v>
      </c>
      <c r="Y232" s="8">
        <v>0</v>
      </c>
      <c r="Z232" s="8">
        <v>0</v>
      </c>
      <c r="AA232" s="8">
        <v>0</v>
      </c>
      <c r="AB232" s="8">
        <v>0.557952</v>
      </c>
      <c r="AC232" s="8">
        <v>27.77569738463475</v>
      </c>
      <c r="AD232" s="8">
        <v>26.750336286431111</v>
      </c>
      <c r="AE232" s="8">
        <v>0.45182898520742543</v>
      </c>
      <c r="AF232" s="8">
        <v>1.5580112996206655E-2</v>
      </c>
      <c r="AG232" s="8">
        <v>0.557952</v>
      </c>
    </row>
    <row r="233" spans="1:33" s="8" customFormat="1" x14ac:dyDescent="0.2">
      <c r="A233" s="8" t="s">
        <v>305</v>
      </c>
      <c r="B233" s="8">
        <v>31.700779943771483</v>
      </c>
      <c r="C233" s="8">
        <v>30.452698540678902</v>
      </c>
      <c r="D233" s="8">
        <v>0.54339117504614787</v>
      </c>
      <c r="E233" s="8">
        <v>4.2122228046427956E-2</v>
      </c>
      <c r="F233" s="8">
        <v>0.66256800000000005</v>
      </c>
      <c r="G233" s="8">
        <v>31.700779943771483</v>
      </c>
      <c r="H233" s="8">
        <v>25.79813640625639</v>
      </c>
      <c r="I233" s="8">
        <v>4.2379190109059826</v>
      </c>
      <c r="J233" s="8">
        <v>0.28068039129898348</v>
      </c>
      <c r="K233" s="8">
        <v>8.838481644789193E-3</v>
      </c>
      <c r="L233" s="8">
        <v>1.8900814867775059E-2</v>
      </c>
      <c r="M233" s="8">
        <v>0.10211339565343995</v>
      </c>
      <c r="N233" s="8">
        <v>0</v>
      </c>
      <c r="O233" s="8">
        <v>6.1100400515425026E-3</v>
      </c>
      <c r="P233" s="8">
        <v>2.4260606051395995E-4</v>
      </c>
      <c r="Q233" s="8">
        <v>0.13497062764728351</v>
      </c>
      <c r="R233" s="8">
        <v>1.4193157216193301E-2</v>
      </c>
      <c r="S233" s="8">
        <v>0.34294337046573026</v>
      </c>
      <c r="T233" s="8">
        <v>4.8241238050315757E-3</v>
      </c>
      <c r="U233" s="8">
        <v>4.6217289851395262E-2</v>
      </c>
      <c r="V233" s="8">
        <v>0</v>
      </c>
      <c r="W233" s="8">
        <v>0</v>
      </c>
      <c r="X233" s="8">
        <v>4.2122228046427956E-2</v>
      </c>
      <c r="Y233" s="8">
        <v>0</v>
      </c>
      <c r="Z233" s="8">
        <v>0</v>
      </c>
      <c r="AA233" s="8">
        <v>0</v>
      </c>
      <c r="AB233" s="8">
        <v>0.66256800000000005</v>
      </c>
      <c r="AC233" s="8">
        <v>31.700779943771483</v>
      </c>
      <c r="AD233" s="8">
        <v>30.452698540678902</v>
      </c>
      <c r="AE233" s="8">
        <v>0.54339117504614787</v>
      </c>
      <c r="AF233" s="8">
        <v>4.2122228046427956E-2</v>
      </c>
      <c r="AG233" s="8">
        <v>0.66256800000000005</v>
      </c>
    </row>
    <row r="234" spans="1:33" s="8" customFormat="1" x14ac:dyDescent="0.2">
      <c r="A234" s="8" t="s">
        <v>306</v>
      </c>
      <c r="B234" s="8">
        <v>46.947431642056571</v>
      </c>
      <c r="C234" s="8">
        <v>45.45093163878127</v>
      </c>
      <c r="D234" s="8">
        <v>0.60624969564493114</v>
      </c>
      <c r="E234" s="8">
        <v>7.657030763036704E-2</v>
      </c>
      <c r="F234" s="8">
        <v>0.81368000000000007</v>
      </c>
      <c r="G234" s="8">
        <v>46.947431642056571</v>
      </c>
      <c r="H234" s="8">
        <v>39.920547847718225</v>
      </c>
      <c r="I234" s="8">
        <v>4.9659442534442233</v>
      </c>
      <c r="J234" s="8">
        <v>0.48736965461038478</v>
      </c>
      <c r="K234" s="8">
        <v>0</v>
      </c>
      <c r="L234" s="8">
        <v>9.7487800696409443E-3</v>
      </c>
      <c r="M234" s="8">
        <v>6.7321102938796673E-2</v>
      </c>
      <c r="N234" s="8">
        <v>0</v>
      </c>
      <c r="O234" s="8">
        <v>0</v>
      </c>
      <c r="P234" s="8">
        <v>1.0911207571615343E-2</v>
      </c>
      <c r="Q234" s="8">
        <v>0.14689398516504895</v>
      </c>
      <c r="R234" s="8">
        <v>5.3324955747945921E-2</v>
      </c>
      <c r="S234" s="8">
        <v>0.33489928948450293</v>
      </c>
      <c r="T234" s="8">
        <v>4.6891092941332268E-3</v>
      </c>
      <c r="U234" s="8">
        <v>5.5531148381684783E-2</v>
      </c>
      <c r="V234" s="8">
        <v>0</v>
      </c>
      <c r="W234" s="8">
        <v>0</v>
      </c>
      <c r="X234" s="8">
        <v>7.657030763036704E-2</v>
      </c>
      <c r="Y234" s="8">
        <v>0</v>
      </c>
      <c r="Z234" s="8">
        <v>0</v>
      </c>
      <c r="AA234" s="8">
        <v>0</v>
      </c>
      <c r="AB234" s="8">
        <v>0.81368000000000007</v>
      </c>
      <c r="AC234" s="8">
        <v>46.947431642056571</v>
      </c>
      <c r="AD234" s="8">
        <v>45.45093163878127</v>
      </c>
      <c r="AE234" s="8">
        <v>0.60624969564493114</v>
      </c>
      <c r="AF234" s="8">
        <v>7.657030763036704E-2</v>
      </c>
      <c r="AG234" s="8">
        <v>0.81368000000000007</v>
      </c>
    </row>
    <row r="235" spans="1:33" s="8" customFormat="1" x14ac:dyDescent="0.2">
      <c r="A235" s="8" t="s">
        <v>307</v>
      </c>
      <c r="B235" s="8">
        <v>55.053247970093842</v>
      </c>
      <c r="C235" s="8">
        <v>53.432600258945691</v>
      </c>
      <c r="D235" s="8">
        <v>0.63015691759390791</v>
      </c>
      <c r="E235" s="8">
        <v>9.5096979554211564E-2</v>
      </c>
      <c r="F235" s="8">
        <v>0.89539381400000018</v>
      </c>
      <c r="G235" s="8">
        <v>55.053247970093842</v>
      </c>
      <c r="H235" s="8">
        <v>46.267033308035423</v>
      </c>
      <c r="I235" s="8">
        <v>5.3571431660652644</v>
      </c>
      <c r="J235" s="8">
        <v>1.7436621030572976</v>
      </c>
      <c r="K235" s="8">
        <v>1.0541121303073598E-2</v>
      </c>
      <c r="L235" s="8">
        <v>1.3396203607192484E-2</v>
      </c>
      <c r="M235" s="8">
        <v>4.0824356877443603E-2</v>
      </c>
      <c r="N235" s="8">
        <v>0</v>
      </c>
      <c r="O235" s="8">
        <v>0</v>
      </c>
      <c r="P235" s="8">
        <v>0</v>
      </c>
      <c r="Q235" s="8">
        <v>0.16645314931706259</v>
      </c>
      <c r="R235" s="8">
        <v>9.6665130948281504E-3</v>
      </c>
      <c r="S235" s="8">
        <v>0.40577980794262508</v>
      </c>
      <c r="T235" s="8">
        <v>8.8383938082252128E-4</v>
      </c>
      <c r="U235" s="8">
        <v>4.7373607858569602E-2</v>
      </c>
      <c r="V235" s="8">
        <v>0</v>
      </c>
      <c r="W235" s="8">
        <v>0</v>
      </c>
      <c r="X235" s="8">
        <v>9.5096979554211564E-2</v>
      </c>
      <c r="Y235" s="8">
        <v>0</v>
      </c>
      <c r="Z235" s="8">
        <v>0</v>
      </c>
      <c r="AA235" s="8">
        <v>0</v>
      </c>
      <c r="AB235" s="8">
        <v>0.89539381400000018</v>
      </c>
      <c r="AC235" s="8">
        <v>55.053247970093842</v>
      </c>
      <c r="AD235" s="8">
        <v>53.432600258945691</v>
      </c>
      <c r="AE235" s="8">
        <v>0.63015691759390791</v>
      </c>
      <c r="AF235" s="8">
        <v>9.5096979554211564E-2</v>
      </c>
      <c r="AG235" s="8">
        <v>0.89539381400000018</v>
      </c>
    </row>
    <row r="236" spans="1:33" s="8" customFormat="1" x14ac:dyDescent="0.2">
      <c r="A236" s="8" t="s">
        <v>308</v>
      </c>
      <c r="B236" s="8">
        <v>66.024182592149003</v>
      </c>
      <c r="C236" s="8">
        <v>63.497639247247506</v>
      </c>
      <c r="D236" s="8">
        <v>0.69879953951252727</v>
      </c>
      <c r="E236" s="8">
        <v>0.13354580538893765</v>
      </c>
      <c r="F236" s="8">
        <v>1.6941980000000001</v>
      </c>
      <c r="G236" s="8">
        <v>66.024182592149003</v>
      </c>
      <c r="H236" s="8">
        <v>54.100049456660415</v>
      </c>
      <c r="I236" s="8">
        <v>5.315425035982142</v>
      </c>
      <c r="J236" s="8">
        <v>4.0376850206119572</v>
      </c>
      <c r="K236" s="8">
        <v>1.6851191296462974E-2</v>
      </c>
      <c r="L236" s="8">
        <v>1.5786095645763772E-2</v>
      </c>
      <c r="M236" s="8">
        <v>1.1842447050758863E-2</v>
      </c>
      <c r="N236" s="8">
        <v>0</v>
      </c>
      <c r="O236" s="8">
        <v>0</v>
      </c>
      <c r="P236" s="8">
        <v>0</v>
      </c>
      <c r="Q236" s="8">
        <v>0.19049994985724533</v>
      </c>
      <c r="R236" s="8">
        <v>1.048455128131268E-2</v>
      </c>
      <c r="S236" s="8">
        <v>0.44241584351859453</v>
      </c>
      <c r="T236" s="8">
        <v>9.7163612279104275E-4</v>
      </c>
      <c r="U236" s="8">
        <v>5.440084255056972E-2</v>
      </c>
      <c r="V236" s="8">
        <v>2.671618201390407E-5</v>
      </c>
      <c r="W236" s="8">
        <v>0</v>
      </c>
      <c r="X236" s="8">
        <v>0.13354580538893765</v>
      </c>
      <c r="Y236" s="8">
        <v>0</v>
      </c>
      <c r="Z236" s="8">
        <v>0</v>
      </c>
      <c r="AA236" s="8">
        <v>0</v>
      </c>
      <c r="AB236" s="8">
        <v>1.6941980000000001</v>
      </c>
      <c r="AC236" s="8">
        <v>66.024182592149003</v>
      </c>
      <c r="AD236" s="8">
        <v>63.497639247247506</v>
      </c>
      <c r="AE236" s="8">
        <v>0.69879953951252727</v>
      </c>
      <c r="AF236" s="8">
        <v>0.13354580538893765</v>
      </c>
      <c r="AG236" s="8">
        <v>1.6941980000000001</v>
      </c>
    </row>
    <row r="237" spans="1:33" s="8" customFormat="1" x14ac:dyDescent="0.2">
      <c r="A237" s="8" t="s">
        <v>309</v>
      </c>
      <c r="B237" s="8">
        <v>71.626621613442097</v>
      </c>
      <c r="C237" s="8">
        <v>67.342832461319205</v>
      </c>
      <c r="D237" s="8">
        <v>0.97935291194425056</v>
      </c>
      <c r="E237" s="8">
        <v>0.16886224017861479</v>
      </c>
      <c r="F237" s="8">
        <v>3.1355740000000001</v>
      </c>
      <c r="G237" s="8">
        <v>71.626621613442097</v>
      </c>
      <c r="H237" s="8">
        <v>58.529410250653122</v>
      </c>
      <c r="I237" s="8">
        <v>5.2238924477999564</v>
      </c>
      <c r="J237" s="8">
        <v>3.562233861950364</v>
      </c>
      <c r="K237" s="8">
        <v>0</v>
      </c>
      <c r="L237" s="8">
        <v>1.8720335810051034E-2</v>
      </c>
      <c r="M237" s="8">
        <v>8.5755651057219349E-3</v>
      </c>
      <c r="N237" s="8">
        <v>0</v>
      </c>
      <c r="O237" s="8">
        <v>0</v>
      </c>
      <c r="P237" s="8">
        <v>0</v>
      </c>
      <c r="Q237" s="8">
        <v>0.2709820126832051</v>
      </c>
      <c r="R237" s="8">
        <v>1.2807195741339988E-2</v>
      </c>
      <c r="S237" s="8">
        <v>0.63089216682449156</v>
      </c>
      <c r="T237" s="8">
        <v>4.7532435424209526E-3</v>
      </c>
      <c r="U237" s="8">
        <v>5.9918293152793026E-2</v>
      </c>
      <c r="V237" s="8">
        <v>0</v>
      </c>
      <c r="W237" s="8">
        <v>0</v>
      </c>
      <c r="X237" s="8">
        <v>0.16886224017861479</v>
      </c>
      <c r="Y237" s="8">
        <v>0</v>
      </c>
      <c r="Z237" s="8">
        <v>0</v>
      </c>
      <c r="AA237" s="8">
        <v>0</v>
      </c>
      <c r="AB237" s="8">
        <v>3.1355740000000001</v>
      </c>
      <c r="AC237" s="8">
        <v>71.626621613442097</v>
      </c>
      <c r="AD237" s="8">
        <v>67.342832461319205</v>
      </c>
      <c r="AE237" s="8">
        <v>0.97935291194425056</v>
      </c>
      <c r="AF237" s="8">
        <v>0.16886224017861479</v>
      </c>
      <c r="AG237" s="8">
        <v>3.1355740000000001</v>
      </c>
    </row>
    <row r="238" spans="1:33" s="8" customFormat="1" x14ac:dyDescent="0.2">
      <c r="A238" s="8" t="s">
        <v>310</v>
      </c>
      <c r="B238" s="8">
        <v>71.947039151956034</v>
      </c>
      <c r="C238" s="8">
        <v>68.096951778612507</v>
      </c>
      <c r="D238" s="8">
        <v>1.0402514056667211</v>
      </c>
      <c r="E238" s="8">
        <v>0.18281196767680064</v>
      </c>
      <c r="F238" s="8">
        <v>2.627024</v>
      </c>
      <c r="G238" s="8">
        <v>71.947039151956034</v>
      </c>
      <c r="H238" s="8">
        <v>59.117742902782616</v>
      </c>
      <c r="I238" s="8">
        <v>5.7640336850462726</v>
      </c>
      <c r="J238" s="8">
        <v>3.1769785553946548</v>
      </c>
      <c r="K238" s="8">
        <v>0</v>
      </c>
      <c r="L238" s="8">
        <v>2.1500295489509713E-2</v>
      </c>
      <c r="M238" s="8">
        <v>1.0430687353082191E-2</v>
      </c>
      <c r="N238" s="8">
        <v>6.2656525463817515E-3</v>
      </c>
      <c r="O238" s="8">
        <v>0</v>
      </c>
      <c r="P238" s="8">
        <v>0</v>
      </c>
      <c r="Q238" s="8">
        <v>0.32042409238341368</v>
      </c>
      <c r="R238" s="8">
        <v>9.7390309678700472E-3</v>
      </c>
      <c r="S238" s="8">
        <v>0.6121285741095932</v>
      </c>
      <c r="T238" s="8">
        <v>4.1226668648315749E-3</v>
      </c>
      <c r="U238" s="8">
        <v>9.38370413410127E-2</v>
      </c>
      <c r="V238" s="8">
        <v>0</v>
      </c>
      <c r="W238" s="8">
        <v>0</v>
      </c>
      <c r="X238" s="8">
        <v>0.18281196767680064</v>
      </c>
      <c r="Y238" s="8">
        <v>0</v>
      </c>
      <c r="Z238" s="8">
        <v>0</v>
      </c>
      <c r="AA238" s="8">
        <v>0</v>
      </c>
      <c r="AB238" s="8">
        <v>2.627024</v>
      </c>
      <c r="AC238" s="8">
        <v>71.947039151956034</v>
      </c>
      <c r="AD238" s="8">
        <v>68.096951778612507</v>
      </c>
      <c r="AE238" s="8">
        <v>1.0402514056667211</v>
      </c>
      <c r="AF238" s="8">
        <v>0.18281196767680064</v>
      </c>
      <c r="AG238" s="8">
        <v>2.627024</v>
      </c>
    </row>
    <row r="239" spans="1:33" s="8" customFormat="1" x14ac:dyDescent="0.2">
      <c r="A239" s="8" t="s">
        <v>311</v>
      </c>
      <c r="B239" s="8">
        <v>70.027257717740952</v>
      </c>
      <c r="C239" s="8">
        <v>66.269580963192638</v>
      </c>
      <c r="D239" s="8">
        <v>1.1170299992360473</v>
      </c>
      <c r="E239" s="8">
        <v>0.24029075531226718</v>
      </c>
      <c r="F239" s="8">
        <v>2.4003559999999999</v>
      </c>
      <c r="G239" s="8">
        <v>70.027257717740952</v>
      </c>
      <c r="H239" s="8">
        <v>55.776044373156374</v>
      </c>
      <c r="I239" s="8">
        <v>5.9612844263897582</v>
      </c>
      <c r="J239" s="8">
        <v>4.4776708561226206</v>
      </c>
      <c r="K239" s="8">
        <v>0</v>
      </c>
      <c r="L239" s="8">
        <v>2.1049097845199663E-2</v>
      </c>
      <c r="M239" s="8">
        <v>3.3532209678700464E-2</v>
      </c>
      <c r="N239" s="8">
        <v>0</v>
      </c>
      <c r="O239" s="8">
        <v>0</v>
      </c>
      <c r="P239" s="8">
        <v>0</v>
      </c>
      <c r="Q239" s="8">
        <v>0.34846304291165853</v>
      </c>
      <c r="R239" s="8">
        <v>1.0859539426037372E-2</v>
      </c>
      <c r="S239" s="8">
        <v>0.65147723408293545</v>
      </c>
      <c r="T239" s="8">
        <v>4.865052194489022E-3</v>
      </c>
      <c r="U239" s="8">
        <v>0.10136513062092684</v>
      </c>
      <c r="V239" s="8">
        <v>0</v>
      </c>
      <c r="W239" s="8">
        <v>0</v>
      </c>
      <c r="X239" s="8">
        <v>0.24029075531226718</v>
      </c>
      <c r="Y239" s="8">
        <v>0</v>
      </c>
      <c r="Z239" s="8">
        <v>0</v>
      </c>
      <c r="AA239" s="8">
        <v>0</v>
      </c>
      <c r="AB239" s="8">
        <v>2.4003559999999999</v>
      </c>
      <c r="AC239" s="8">
        <v>70.027257717740952</v>
      </c>
      <c r="AD239" s="8">
        <v>66.269580963192638</v>
      </c>
      <c r="AE239" s="8">
        <v>1.1170299992360473</v>
      </c>
      <c r="AF239" s="8">
        <v>0.24029075531226718</v>
      </c>
      <c r="AG239" s="8">
        <v>2.4003559999999999</v>
      </c>
    </row>
    <row r="240" spans="1:33" s="8" customFormat="1" x14ac:dyDescent="0.2">
      <c r="A240" s="8" t="s">
        <v>312</v>
      </c>
      <c r="B240" s="8">
        <v>13.802452197926534</v>
      </c>
      <c r="C240" s="8">
        <v>12.468825553066969</v>
      </c>
      <c r="D240" s="8">
        <v>0.8705155781501539</v>
      </c>
      <c r="E240" s="8">
        <v>4.1741066709409781E-2</v>
      </c>
      <c r="F240" s="8">
        <v>0.42137000000000002</v>
      </c>
      <c r="G240" s="8">
        <v>13.802452197926534</v>
      </c>
      <c r="H240" s="8">
        <v>11.843798761658308</v>
      </c>
      <c r="I240" s="8">
        <v>0</v>
      </c>
      <c r="J240" s="8">
        <v>0</v>
      </c>
      <c r="K240" s="8">
        <v>0.58548589513567828</v>
      </c>
      <c r="L240" s="8">
        <v>2.5287886465904477E-2</v>
      </c>
      <c r="M240" s="8">
        <v>1.4253009807079366E-2</v>
      </c>
      <c r="N240" s="8">
        <v>0</v>
      </c>
      <c r="O240" s="8">
        <v>0</v>
      </c>
      <c r="P240" s="8">
        <v>0</v>
      </c>
      <c r="Q240" s="8">
        <v>0.2156064986647693</v>
      </c>
      <c r="R240" s="8">
        <v>1.9053847799176085E-2</v>
      </c>
      <c r="S240" s="8">
        <v>0.51103297322056596</v>
      </c>
      <c r="T240" s="8">
        <v>0</v>
      </c>
      <c r="U240" s="8">
        <v>0.12482225846564257</v>
      </c>
      <c r="V240" s="8">
        <v>0</v>
      </c>
      <c r="W240" s="8">
        <v>0</v>
      </c>
      <c r="X240" s="8">
        <v>4.1741066709409781E-2</v>
      </c>
      <c r="Y240" s="8">
        <v>0</v>
      </c>
      <c r="Z240" s="8">
        <v>0</v>
      </c>
      <c r="AA240" s="8">
        <v>0</v>
      </c>
      <c r="AB240" s="8">
        <v>0.42137000000000002</v>
      </c>
      <c r="AC240" s="8">
        <v>13.802452197926534</v>
      </c>
      <c r="AD240" s="8">
        <v>12.468825553066969</v>
      </c>
      <c r="AE240" s="8">
        <v>0.8705155781501539</v>
      </c>
      <c r="AF240" s="8">
        <v>4.1741066709409781E-2</v>
      </c>
      <c r="AG240" s="8">
        <v>0.42137000000000002</v>
      </c>
    </row>
    <row r="241" spans="1:33" s="8" customFormat="1" x14ac:dyDescent="0.2">
      <c r="A241" s="8" t="s">
        <v>313</v>
      </c>
      <c r="B241" s="8">
        <v>17.063563382681128</v>
      </c>
      <c r="C241" s="8">
        <v>15.718759422948036</v>
      </c>
      <c r="D241" s="8">
        <v>0.97320478172989133</v>
      </c>
      <c r="E241" s="8">
        <v>5.1939178003202593E-2</v>
      </c>
      <c r="F241" s="8">
        <v>0.31966000000000006</v>
      </c>
      <c r="G241" s="8">
        <v>17.063563382681128</v>
      </c>
      <c r="H241" s="8">
        <v>15.708286321216505</v>
      </c>
      <c r="I241" s="8">
        <v>5.927661050585749E-4</v>
      </c>
      <c r="J241" s="8">
        <v>0</v>
      </c>
      <c r="K241" s="8">
        <v>0</v>
      </c>
      <c r="L241" s="8">
        <v>9.8803356264725202E-3</v>
      </c>
      <c r="M241" s="8">
        <v>0</v>
      </c>
      <c r="N241" s="8">
        <v>0</v>
      </c>
      <c r="O241" s="8">
        <v>0</v>
      </c>
      <c r="P241" s="8">
        <v>0</v>
      </c>
      <c r="Q241" s="8">
        <v>0.26289902312622104</v>
      </c>
      <c r="R241" s="8">
        <v>2.0186284059743723E-2</v>
      </c>
      <c r="S241" s="8">
        <v>0.60947985616263811</v>
      </c>
      <c r="T241" s="8">
        <v>7.0187547044719984E-3</v>
      </c>
      <c r="U241" s="8">
        <v>7.3620863676816375E-2</v>
      </c>
      <c r="V241" s="8">
        <v>0</v>
      </c>
      <c r="W241" s="8">
        <v>0</v>
      </c>
      <c r="X241" s="8">
        <v>5.1939178003202593E-2</v>
      </c>
      <c r="Y241" s="8">
        <v>0</v>
      </c>
      <c r="Z241" s="8">
        <v>0</v>
      </c>
      <c r="AA241" s="8">
        <v>0</v>
      </c>
      <c r="AB241" s="8">
        <v>0.31966000000000006</v>
      </c>
      <c r="AC241" s="8">
        <v>17.063563382681128</v>
      </c>
      <c r="AD241" s="8">
        <v>15.718759422948036</v>
      </c>
      <c r="AE241" s="8">
        <v>0.97320478172989133</v>
      </c>
      <c r="AF241" s="8">
        <v>5.1939178003202593E-2</v>
      </c>
      <c r="AG241" s="8">
        <v>0.31966000000000006</v>
      </c>
    </row>
    <row r="242" spans="1:33" s="8" customFormat="1" x14ac:dyDescent="0.2">
      <c r="A242" s="8" t="s">
        <v>314</v>
      </c>
      <c r="B242" s="8">
        <v>16.176419753212173</v>
      </c>
      <c r="C242" s="8">
        <v>14.48129071430329</v>
      </c>
      <c r="D242" s="8">
        <v>1.0750611115266839</v>
      </c>
      <c r="E242" s="8">
        <v>4.7585927382197482E-2</v>
      </c>
      <c r="F242" s="8">
        <v>0.57248200000000005</v>
      </c>
      <c r="G242" s="8">
        <v>16.176419753212173</v>
      </c>
      <c r="H242" s="8">
        <v>14.47701007910115</v>
      </c>
      <c r="I242" s="8">
        <v>6.6498875689084236E-4</v>
      </c>
      <c r="J242" s="8">
        <v>0</v>
      </c>
      <c r="K242" s="8">
        <v>0</v>
      </c>
      <c r="L242" s="8">
        <v>3.6156464452484112E-3</v>
      </c>
      <c r="M242" s="8">
        <v>0</v>
      </c>
      <c r="N242" s="8">
        <v>0</v>
      </c>
      <c r="O242" s="8">
        <v>0</v>
      </c>
      <c r="P242" s="8">
        <v>0</v>
      </c>
      <c r="Q242" s="8">
        <v>0.24900351891356767</v>
      </c>
      <c r="R242" s="8">
        <v>2.7461462883772599E-2</v>
      </c>
      <c r="S242" s="8">
        <v>0.71295808475283873</v>
      </c>
      <c r="T242" s="8">
        <v>7.6046232253528759E-4</v>
      </c>
      <c r="U242" s="8">
        <v>8.487758265396976E-2</v>
      </c>
      <c r="V242" s="8">
        <v>0</v>
      </c>
      <c r="W242" s="8">
        <v>0</v>
      </c>
      <c r="X242" s="8">
        <v>4.7585927382197482E-2</v>
      </c>
      <c r="Y242" s="8">
        <v>0</v>
      </c>
      <c r="Z242" s="8">
        <v>0</v>
      </c>
      <c r="AA242" s="8">
        <v>0</v>
      </c>
      <c r="AB242" s="8">
        <v>0.57248200000000005</v>
      </c>
      <c r="AC242" s="8">
        <v>16.176419753212173</v>
      </c>
      <c r="AD242" s="8">
        <v>14.48129071430329</v>
      </c>
      <c r="AE242" s="8">
        <v>1.0750611115266839</v>
      </c>
      <c r="AF242" s="8">
        <v>4.7585927382197482E-2</v>
      </c>
      <c r="AG242" s="8">
        <v>0.57248200000000005</v>
      </c>
    </row>
    <row r="243" spans="1:33" s="8" customFormat="1" x14ac:dyDescent="0.2">
      <c r="A243" s="8" t="s">
        <v>315</v>
      </c>
      <c r="B243" s="8">
        <v>21.065765107320324</v>
      </c>
      <c r="C243" s="8">
        <v>18.747903407070638</v>
      </c>
      <c r="D243" s="8">
        <v>1.1637841759681169</v>
      </c>
      <c r="E243" s="8">
        <v>5.4518571196601293E-2</v>
      </c>
      <c r="F243" s="8">
        <v>1.0995589530849625</v>
      </c>
      <c r="G243" s="8">
        <v>21.065765107320324</v>
      </c>
      <c r="H243" s="8">
        <v>18.739433166598555</v>
      </c>
      <c r="I243" s="8">
        <v>8.1952957315017732E-4</v>
      </c>
      <c r="J243" s="8">
        <v>0</v>
      </c>
      <c r="K243" s="8">
        <v>1.7213010882256934E-3</v>
      </c>
      <c r="L243" s="8">
        <v>5.9294098107081248E-3</v>
      </c>
      <c r="M243" s="8">
        <v>0</v>
      </c>
      <c r="N243" s="8">
        <v>0</v>
      </c>
      <c r="O243" s="8">
        <v>0</v>
      </c>
      <c r="P243" s="8">
        <v>0</v>
      </c>
      <c r="Q243" s="8">
        <v>0.2705281502914571</v>
      </c>
      <c r="R243" s="8">
        <v>1.686279284317781E-2</v>
      </c>
      <c r="S243" s="8">
        <v>0.78356450387855969</v>
      </c>
      <c r="T243" s="8">
        <v>9.4075999559023211E-4</v>
      </c>
      <c r="U243" s="8">
        <v>9.1887968959332253E-2</v>
      </c>
      <c r="V243" s="8">
        <v>0</v>
      </c>
      <c r="W243" s="8">
        <v>0</v>
      </c>
      <c r="X243" s="8">
        <v>5.4518571196601293E-2</v>
      </c>
      <c r="Y243" s="8">
        <v>0</v>
      </c>
      <c r="Z243" s="8">
        <v>0</v>
      </c>
      <c r="AA243" s="8">
        <v>0</v>
      </c>
      <c r="AB243" s="8">
        <v>1.0995589530849625</v>
      </c>
      <c r="AC243" s="8">
        <v>21.065765107320324</v>
      </c>
      <c r="AD243" s="8">
        <v>18.747903407070638</v>
      </c>
      <c r="AE243" s="8">
        <v>1.1637841759681169</v>
      </c>
      <c r="AF243" s="8">
        <v>5.4518571196601293E-2</v>
      </c>
      <c r="AG243" s="8">
        <v>1.0995589530849625</v>
      </c>
    </row>
    <row r="244" spans="1:33" s="8" customFormat="1" x14ac:dyDescent="0.2">
      <c r="A244" s="8" t="s">
        <v>316</v>
      </c>
      <c r="B244" s="8">
        <v>23.123747858494518</v>
      </c>
      <c r="C244" s="8">
        <v>20.36036551862156</v>
      </c>
      <c r="D244" s="8">
        <v>1.3100857380145747</v>
      </c>
      <c r="E244" s="8">
        <v>0.13978460185838357</v>
      </c>
      <c r="F244" s="8">
        <v>1.313512</v>
      </c>
      <c r="G244" s="8">
        <v>23.123747858494518</v>
      </c>
      <c r="H244" s="8">
        <v>20.35450281445252</v>
      </c>
      <c r="I244" s="8">
        <v>9.2331089160670231E-4</v>
      </c>
      <c r="J244" s="8">
        <v>0</v>
      </c>
      <c r="K244" s="8">
        <v>0</v>
      </c>
      <c r="L244" s="8">
        <v>4.9393932774325633E-3</v>
      </c>
      <c r="M244" s="8">
        <v>0</v>
      </c>
      <c r="N244" s="8">
        <v>0</v>
      </c>
      <c r="O244" s="8">
        <v>0</v>
      </c>
      <c r="P244" s="8">
        <v>0</v>
      </c>
      <c r="Q244" s="8">
        <v>0.29372450195078897</v>
      </c>
      <c r="R244" s="8">
        <v>1.8627503722115024E-2</v>
      </c>
      <c r="S244" s="8">
        <v>0.89149251986139255</v>
      </c>
      <c r="T244" s="8">
        <v>1.0566318253136652E-3</v>
      </c>
      <c r="U244" s="8">
        <v>0.10513661180215815</v>
      </c>
      <c r="V244" s="8">
        <v>4.7968852806381264E-5</v>
      </c>
      <c r="W244" s="8">
        <v>0</v>
      </c>
      <c r="X244" s="8">
        <v>0.13978460185838357</v>
      </c>
      <c r="Y244" s="8">
        <v>0</v>
      </c>
      <c r="Z244" s="8">
        <v>0</v>
      </c>
      <c r="AA244" s="8">
        <v>0</v>
      </c>
      <c r="AB244" s="8">
        <v>1.313512</v>
      </c>
      <c r="AC244" s="8">
        <v>23.123747858494518</v>
      </c>
      <c r="AD244" s="8">
        <v>20.36036551862156</v>
      </c>
      <c r="AE244" s="8">
        <v>1.3100857380145747</v>
      </c>
      <c r="AF244" s="8">
        <v>0.13978460185838357</v>
      </c>
      <c r="AG244" s="8">
        <v>1.313512</v>
      </c>
    </row>
    <row r="245" spans="1:33" s="8" customFormat="1" x14ac:dyDescent="0.2">
      <c r="A245" s="8" t="s">
        <v>317</v>
      </c>
      <c r="B245" s="8">
        <v>27.963214562481134</v>
      </c>
      <c r="C245" s="8">
        <v>25.598922906154836</v>
      </c>
      <c r="D245" s="8">
        <v>0.69075701971594272</v>
      </c>
      <c r="E245" s="8">
        <v>8.1046636610354383E-2</v>
      </c>
      <c r="F245" s="8">
        <v>1.5924880000000003</v>
      </c>
      <c r="G245" s="8">
        <v>27.963214562481134</v>
      </c>
      <c r="H245" s="8">
        <v>25.594755980384257</v>
      </c>
      <c r="I245" s="8">
        <v>1.0336673682403465E-3</v>
      </c>
      <c r="J245" s="8">
        <v>0</v>
      </c>
      <c r="K245" s="8">
        <v>0</v>
      </c>
      <c r="L245" s="8">
        <v>3.1332584023385643E-3</v>
      </c>
      <c r="M245" s="8">
        <v>0</v>
      </c>
      <c r="N245" s="8">
        <v>0</v>
      </c>
      <c r="O245" s="8">
        <v>0</v>
      </c>
      <c r="P245" s="8">
        <v>0</v>
      </c>
      <c r="Q245" s="8">
        <v>0.13551738356792542</v>
      </c>
      <c r="R245" s="8">
        <v>3.2397099196401886E-2</v>
      </c>
      <c r="S245" s="8">
        <v>0.39469728163261875</v>
      </c>
      <c r="T245" s="8">
        <v>1.1878100888712429E-3</v>
      </c>
      <c r="U245" s="8">
        <v>0.12695744523012548</v>
      </c>
      <c r="V245" s="8">
        <v>0</v>
      </c>
      <c r="W245" s="8">
        <v>0</v>
      </c>
      <c r="X245" s="8">
        <v>8.1046636610354383E-2</v>
      </c>
      <c r="Y245" s="8">
        <v>0</v>
      </c>
      <c r="Z245" s="8">
        <v>0</v>
      </c>
      <c r="AA245" s="8">
        <v>0</v>
      </c>
      <c r="AB245" s="8">
        <v>1.5924880000000003</v>
      </c>
      <c r="AC245" s="8">
        <v>27.963214562481134</v>
      </c>
      <c r="AD245" s="8">
        <v>25.598922906154836</v>
      </c>
      <c r="AE245" s="8">
        <v>0.69075701971594272</v>
      </c>
      <c r="AF245" s="8">
        <v>8.1046636610354383E-2</v>
      </c>
      <c r="AG245" s="8">
        <v>1.5924880000000003</v>
      </c>
    </row>
    <row r="246" spans="1:33" s="8" customFormat="1" x14ac:dyDescent="0.2">
      <c r="A246" s="8" t="s">
        <v>318</v>
      </c>
      <c r="B246" s="8">
        <v>31.092291210934654</v>
      </c>
      <c r="C246" s="8">
        <v>26.041246805281038</v>
      </c>
      <c r="D246" s="8">
        <v>2.3137540433016102</v>
      </c>
      <c r="E246" s="8">
        <v>0.2817203623520107</v>
      </c>
      <c r="F246" s="8">
        <v>2.4555699999999998</v>
      </c>
      <c r="G246" s="8">
        <v>31.092291210934654</v>
      </c>
      <c r="H246" s="8">
        <v>26.000125283586307</v>
      </c>
      <c r="I246" s="8">
        <v>1.0883316419096551E-3</v>
      </c>
      <c r="J246" s="8">
        <v>0</v>
      </c>
      <c r="K246" s="8">
        <v>0</v>
      </c>
      <c r="L246" s="8">
        <v>4.0033190052821709E-2</v>
      </c>
      <c r="M246" s="8">
        <v>0</v>
      </c>
      <c r="N246" s="8">
        <v>0</v>
      </c>
      <c r="O246" s="8">
        <v>0</v>
      </c>
      <c r="P246" s="8">
        <v>0</v>
      </c>
      <c r="Q246" s="8">
        <v>0.6555000903107675</v>
      </c>
      <c r="R246" s="8">
        <v>2.0794421848938788E-2</v>
      </c>
      <c r="S246" s="8">
        <v>1.3772269318955368</v>
      </c>
      <c r="T246" s="8">
        <v>8.0908403289667828E-3</v>
      </c>
      <c r="U246" s="8">
        <v>0.25214175891740026</v>
      </c>
      <c r="V246" s="8">
        <v>0</v>
      </c>
      <c r="W246" s="8">
        <v>0</v>
      </c>
      <c r="X246" s="8">
        <v>0.2817203623520107</v>
      </c>
      <c r="Y246" s="8">
        <v>0</v>
      </c>
      <c r="Z246" s="8">
        <v>0</v>
      </c>
      <c r="AA246" s="8">
        <v>0</v>
      </c>
      <c r="AB246" s="8">
        <v>2.4555699999999998</v>
      </c>
      <c r="AC246" s="8">
        <v>31.092291210934654</v>
      </c>
      <c r="AD246" s="8">
        <v>26.041246805281038</v>
      </c>
      <c r="AE246" s="8">
        <v>2.3137540433016102</v>
      </c>
      <c r="AF246" s="8">
        <v>0.2817203623520107</v>
      </c>
      <c r="AG246" s="8">
        <v>2.4555699999999998</v>
      </c>
    </row>
    <row r="247" spans="1:33" s="8" customFormat="1" x14ac:dyDescent="0.2">
      <c r="A247" s="8" t="s">
        <v>319</v>
      </c>
      <c r="B247" s="8">
        <v>36.009139754370658</v>
      </c>
      <c r="C247" s="8">
        <v>29.999358488214103</v>
      </c>
      <c r="D247" s="8">
        <v>2.5928841480923834</v>
      </c>
      <c r="E247" s="8">
        <v>0.4992731180641769</v>
      </c>
      <c r="F247" s="8">
        <v>2.917624</v>
      </c>
      <c r="G247" s="8">
        <v>36.009139754370658</v>
      </c>
      <c r="H247" s="8">
        <v>29.963942587222569</v>
      </c>
      <c r="I247" s="8">
        <v>1.1813087030071996E-3</v>
      </c>
      <c r="J247" s="8">
        <v>0</v>
      </c>
      <c r="K247" s="8">
        <v>0</v>
      </c>
      <c r="L247" s="8">
        <v>3.4234592288527904E-2</v>
      </c>
      <c r="M247" s="8">
        <v>0</v>
      </c>
      <c r="N247" s="8">
        <v>0</v>
      </c>
      <c r="O247" s="8">
        <v>0</v>
      </c>
      <c r="P247" s="8">
        <v>0</v>
      </c>
      <c r="Q247" s="8">
        <v>0.81410548557128015</v>
      </c>
      <c r="R247" s="8">
        <v>2.3266679558312565E-2</v>
      </c>
      <c r="S247" s="8">
        <v>1.471082734832325</v>
      </c>
      <c r="T247" s="8">
        <v>9.7626206930302127E-3</v>
      </c>
      <c r="U247" s="8">
        <v>0.27466662743743564</v>
      </c>
      <c r="V247" s="8">
        <v>0</v>
      </c>
      <c r="W247" s="8">
        <v>0</v>
      </c>
      <c r="X247" s="8">
        <v>0.4992731180641769</v>
      </c>
      <c r="Y247" s="8">
        <v>0</v>
      </c>
      <c r="Z247" s="8">
        <v>0</v>
      </c>
      <c r="AA247" s="8">
        <v>0</v>
      </c>
      <c r="AB247" s="8">
        <v>2.917624</v>
      </c>
      <c r="AC247" s="8">
        <v>36.009139754370658</v>
      </c>
      <c r="AD247" s="8">
        <v>29.999358488214103</v>
      </c>
      <c r="AE247" s="8">
        <v>2.5928841480923834</v>
      </c>
      <c r="AF247" s="8">
        <v>0.4992731180641769</v>
      </c>
      <c r="AG247" s="8">
        <v>2.917624</v>
      </c>
    </row>
    <row r="248" spans="1:33" s="8" customFormat="1" x14ac:dyDescent="0.2">
      <c r="A248" s="8" t="s">
        <v>320</v>
      </c>
      <c r="B248" s="8">
        <v>33.099048768024602</v>
      </c>
      <c r="C248" s="8">
        <v>27.411789439363947</v>
      </c>
      <c r="D248" s="8">
        <v>2.2889538089485106</v>
      </c>
      <c r="E248" s="8">
        <v>0.43127951971213613</v>
      </c>
      <c r="F248" s="8">
        <v>2.9670260000000006</v>
      </c>
      <c r="G248" s="8">
        <v>33.099048768024602</v>
      </c>
      <c r="H248" s="8">
        <v>27.381292335226803</v>
      </c>
      <c r="I248" s="8">
        <v>1.5894274205767744E-3</v>
      </c>
      <c r="J248" s="8">
        <v>0</v>
      </c>
      <c r="K248" s="8">
        <v>0</v>
      </c>
      <c r="L248" s="8">
        <v>2.8907676716567226E-2</v>
      </c>
      <c r="M248" s="8">
        <v>0</v>
      </c>
      <c r="N248" s="8">
        <v>0</v>
      </c>
      <c r="O248" s="8">
        <v>0</v>
      </c>
      <c r="P248" s="8">
        <v>0</v>
      </c>
      <c r="Q248" s="8">
        <v>0.91064299563409479</v>
      </c>
      <c r="R248" s="8">
        <v>2.2190059130242724E-2</v>
      </c>
      <c r="S248" s="8">
        <v>1.0884375410293348</v>
      </c>
      <c r="T248" s="8">
        <v>9.4442606295537402E-3</v>
      </c>
      <c r="U248" s="8">
        <v>0.2582389525252845</v>
      </c>
      <c r="V248" s="8">
        <v>0</v>
      </c>
      <c r="W248" s="8">
        <v>0</v>
      </c>
      <c r="X248" s="8">
        <v>0.43127951971213613</v>
      </c>
      <c r="Y248" s="8">
        <v>0</v>
      </c>
      <c r="Z248" s="8">
        <v>0</v>
      </c>
      <c r="AA248" s="8">
        <v>0</v>
      </c>
      <c r="AB248" s="8">
        <v>2.9670260000000006</v>
      </c>
      <c r="AC248" s="8">
        <v>33.099048768024602</v>
      </c>
      <c r="AD248" s="8">
        <v>27.411789439363947</v>
      </c>
      <c r="AE248" s="8">
        <v>2.2889538089485106</v>
      </c>
      <c r="AF248" s="8">
        <v>0.43127951971213613</v>
      </c>
      <c r="AG248" s="8">
        <v>2.9670260000000006</v>
      </c>
    </row>
    <row r="249" spans="1:33" s="8" customFormat="1" x14ac:dyDescent="0.2">
      <c r="A249" s="8" t="s">
        <v>359</v>
      </c>
      <c r="B249" s="10">
        <v>106.40959677555276</v>
      </c>
      <c r="C249" s="10">
        <v>103.69046164476663</v>
      </c>
      <c r="D249" s="10">
        <v>1.2341691307860962</v>
      </c>
      <c r="E249" s="10">
        <v>0</v>
      </c>
      <c r="F249" s="10">
        <v>1.4849660000000002</v>
      </c>
      <c r="G249" s="10">
        <v>106.40959677555276</v>
      </c>
      <c r="H249" s="10">
        <v>54.394540807554819</v>
      </c>
      <c r="I249" s="10">
        <v>15.511333604827387</v>
      </c>
      <c r="J249" s="10">
        <v>1.3742992109772865</v>
      </c>
      <c r="K249" s="10">
        <v>0.14340771376763509</v>
      </c>
      <c r="L249" s="10">
        <v>20.018475330672079</v>
      </c>
      <c r="M249" s="10">
        <v>2.0726852682482146</v>
      </c>
      <c r="N249" s="10">
        <v>9.9420503097292219</v>
      </c>
      <c r="O249" s="10">
        <v>0.23366939898999323</v>
      </c>
      <c r="P249" s="10">
        <v>0</v>
      </c>
      <c r="Q249" s="10">
        <v>0.33825272068119738</v>
      </c>
      <c r="R249" s="10">
        <v>3.0127641621620162E-2</v>
      </c>
      <c r="S249" s="10">
        <v>0.56942780376742663</v>
      </c>
      <c r="T249" s="10">
        <v>0.23537459110809336</v>
      </c>
      <c r="U249" s="10">
        <v>6.0986373607758632E-2</v>
      </c>
      <c r="V249" s="10">
        <v>0</v>
      </c>
      <c r="W249" s="10">
        <v>0</v>
      </c>
      <c r="X249" s="10">
        <v>0</v>
      </c>
      <c r="Y249" s="10">
        <v>0</v>
      </c>
      <c r="Z249" s="10">
        <v>0</v>
      </c>
      <c r="AA249" s="10">
        <v>0</v>
      </c>
      <c r="AB249" s="10">
        <v>1.4849660000000002</v>
      </c>
      <c r="AC249" s="10">
        <v>106.40959677555276</v>
      </c>
      <c r="AD249" s="10">
        <v>103.69046164476663</v>
      </c>
      <c r="AE249" s="10">
        <v>1.2341691307860962</v>
      </c>
      <c r="AF249" s="10">
        <v>0</v>
      </c>
      <c r="AG249" s="10">
        <v>1.4849660000000002</v>
      </c>
    </row>
    <row r="250" spans="1:33" x14ac:dyDescent="0.2">
      <c r="A250" s="1" t="s">
        <v>360</v>
      </c>
      <c r="B250" s="10">
        <v>118.59228615913712</v>
      </c>
      <c r="C250" s="10">
        <v>115.32797205541365</v>
      </c>
      <c r="D250" s="10">
        <v>1.2591741037234605</v>
      </c>
      <c r="E250" s="10">
        <v>0</v>
      </c>
      <c r="F250" s="10">
        <v>2.0051400000000004</v>
      </c>
      <c r="G250" s="10">
        <v>118.59228615913712</v>
      </c>
      <c r="H250" s="10">
        <v>58.930750935420654</v>
      </c>
      <c r="I250" s="10">
        <v>17.392018241183536</v>
      </c>
      <c r="J250" s="10">
        <v>1.2315427221123407</v>
      </c>
      <c r="K250" s="10">
        <v>0.14372046085517645</v>
      </c>
      <c r="L250" s="10">
        <v>23.295521792932085</v>
      </c>
      <c r="M250" s="10">
        <v>2.404766294624114</v>
      </c>
      <c r="N250" s="10">
        <v>11.810055354579333</v>
      </c>
      <c r="O250" s="10">
        <v>0.11959625370640824</v>
      </c>
      <c r="P250" s="10">
        <v>0</v>
      </c>
      <c r="Q250" s="10">
        <v>0.41786688389359805</v>
      </c>
      <c r="R250" s="10">
        <v>2.1041847292077774E-2</v>
      </c>
      <c r="S250" s="10">
        <v>0.60909639011164207</v>
      </c>
      <c r="T250" s="10">
        <v>8.2965645098853347E-2</v>
      </c>
      <c r="U250" s="10">
        <v>0.12820333732728925</v>
      </c>
      <c r="V250" s="10">
        <v>0</v>
      </c>
      <c r="W250" s="10">
        <v>0</v>
      </c>
      <c r="X250" s="10">
        <v>0</v>
      </c>
      <c r="Y250" s="10">
        <v>0</v>
      </c>
      <c r="Z250" s="10">
        <v>0</v>
      </c>
      <c r="AA250" s="10">
        <v>0</v>
      </c>
      <c r="AB250" s="10">
        <v>2.0051400000000004</v>
      </c>
      <c r="AC250" s="10">
        <v>118.59228615913712</v>
      </c>
      <c r="AD250" s="10">
        <v>115.32797205541365</v>
      </c>
      <c r="AE250" s="10">
        <v>1.2591741037234605</v>
      </c>
      <c r="AF250" s="10">
        <v>0</v>
      </c>
      <c r="AG250" s="10">
        <v>2.0051400000000004</v>
      </c>
    </row>
    <row r="251" spans="1:33" x14ac:dyDescent="0.2">
      <c r="A251" s="1" t="s">
        <v>361</v>
      </c>
      <c r="B251" s="10">
        <v>132.17812004972672</v>
      </c>
      <c r="C251" s="10">
        <v>129.07783399329784</v>
      </c>
      <c r="D251" s="10">
        <v>1.1213000564289199</v>
      </c>
      <c r="E251" s="10">
        <v>0</v>
      </c>
      <c r="F251" s="10">
        <v>1.9789860000000001</v>
      </c>
      <c r="G251" s="10">
        <v>132.17812004972672</v>
      </c>
      <c r="H251" s="10">
        <v>67.663236817800225</v>
      </c>
      <c r="I251" s="10">
        <v>17.813200461838623</v>
      </c>
      <c r="J251" s="10">
        <v>1.2980073266455305</v>
      </c>
      <c r="K251" s="10">
        <v>0.12857469294697665</v>
      </c>
      <c r="L251" s="10">
        <v>28.818757750214864</v>
      </c>
      <c r="M251" s="10">
        <v>2.5793491815136074</v>
      </c>
      <c r="N251" s="10">
        <v>10.649623394457059</v>
      </c>
      <c r="O251" s="10">
        <v>0.12708436788096672</v>
      </c>
      <c r="P251" s="10">
        <v>0</v>
      </c>
      <c r="Q251" s="10">
        <v>0.34614028673211705</v>
      </c>
      <c r="R251" s="10">
        <v>2.029095122428614E-2</v>
      </c>
      <c r="S251" s="10">
        <v>0.50664778660852494</v>
      </c>
      <c r="T251" s="10">
        <v>0.10199117620810332</v>
      </c>
      <c r="U251" s="10">
        <v>0.14622985565588853</v>
      </c>
      <c r="V251" s="10">
        <v>0</v>
      </c>
      <c r="W251" s="10">
        <v>0</v>
      </c>
      <c r="X251" s="10">
        <v>0</v>
      </c>
      <c r="Y251" s="10">
        <v>0</v>
      </c>
      <c r="Z251" s="10">
        <v>0</v>
      </c>
      <c r="AA251" s="10">
        <v>0</v>
      </c>
      <c r="AB251" s="10">
        <v>1.9789860000000001</v>
      </c>
      <c r="AC251" s="10">
        <v>132.17812004972672</v>
      </c>
      <c r="AD251" s="10">
        <v>129.07783399329784</v>
      </c>
      <c r="AE251" s="10">
        <v>1.1213000564289199</v>
      </c>
      <c r="AF251" s="10">
        <v>0</v>
      </c>
      <c r="AG251" s="10">
        <v>1.9789860000000001</v>
      </c>
    </row>
    <row r="252" spans="1:33" x14ac:dyDescent="0.2">
      <c r="A252" s="1" t="s">
        <v>362</v>
      </c>
      <c r="B252" s="10">
        <v>141.08963473667058</v>
      </c>
      <c r="C252" s="10">
        <v>137.71633784496314</v>
      </c>
      <c r="D252" s="10">
        <v>1.081295694556188</v>
      </c>
      <c r="E252" s="10">
        <v>1.0791197151232768E-2</v>
      </c>
      <c r="F252" s="10">
        <v>2.2812100000000002</v>
      </c>
      <c r="G252" s="10">
        <v>141.08963473667058</v>
      </c>
      <c r="H252" s="10">
        <v>75.585510448245117</v>
      </c>
      <c r="I252" s="10">
        <v>17.789748818608974</v>
      </c>
      <c r="J252" s="10">
        <v>1.32446007691596</v>
      </c>
      <c r="K252" s="10">
        <v>9.0474972536370296E-2</v>
      </c>
      <c r="L252" s="10">
        <v>27.993623285184412</v>
      </c>
      <c r="M252" s="10">
        <v>2.422835095561509</v>
      </c>
      <c r="N252" s="10">
        <v>12.424452118296303</v>
      </c>
      <c r="O252" s="10">
        <v>8.5233029614504019E-2</v>
      </c>
      <c r="P252" s="10">
        <v>0</v>
      </c>
      <c r="Q252" s="10">
        <v>0.37772022276156325</v>
      </c>
      <c r="R252" s="10">
        <v>2.2907299672151063E-2</v>
      </c>
      <c r="S252" s="10">
        <v>0.50561900136124294</v>
      </c>
      <c r="T252" s="10">
        <v>4.02015984294046E-2</v>
      </c>
      <c r="U252" s="10">
        <v>0.13484757233182615</v>
      </c>
      <c r="V252" s="10">
        <v>0</v>
      </c>
      <c r="W252" s="10">
        <v>0</v>
      </c>
      <c r="X252" s="10">
        <v>1.0791197151232768E-2</v>
      </c>
      <c r="Y252" s="10">
        <v>0</v>
      </c>
      <c r="Z252" s="10">
        <v>0</v>
      </c>
      <c r="AA252" s="10">
        <v>0</v>
      </c>
      <c r="AB252" s="10">
        <v>2.2812100000000002</v>
      </c>
      <c r="AC252" s="10">
        <v>141.08963473667058</v>
      </c>
      <c r="AD252" s="10">
        <v>137.71633784496314</v>
      </c>
      <c r="AE252" s="10">
        <v>1.081295694556188</v>
      </c>
      <c r="AF252" s="10">
        <v>1.0791197151232768E-2</v>
      </c>
      <c r="AG252" s="10">
        <v>2.2812100000000002</v>
      </c>
    </row>
    <row r="253" spans="1:33" x14ac:dyDescent="0.2">
      <c r="A253" s="1" t="s">
        <v>363</v>
      </c>
      <c r="B253" s="10">
        <v>112.10544549642222</v>
      </c>
      <c r="C253" s="10">
        <v>108.19961138059324</v>
      </c>
      <c r="D253" s="10">
        <v>1.5361409782401898</v>
      </c>
      <c r="E253" s="10">
        <v>1.2927137588813224E-2</v>
      </c>
      <c r="F253" s="10">
        <v>2.3567659999999999</v>
      </c>
      <c r="G253" s="10">
        <v>112.10544549642222</v>
      </c>
      <c r="H253" s="10">
        <v>53.715728954470805</v>
      </c>
      <c r="I253" s="10">
        <v>19.411194840961837</v>
      </c>
      <c r="J253" s="10">
        <v>1.3958577145210689</v>
      </c>
      <c r="K253" s="10">
        <v>0.11823370413957379</v>
      </c>
      <c r="L253" s="10">
        <v>30.912515644812064</v>
      </c>
      <c r="M253" s="10">
        <v>2.0822029566838589</v>
      </c>
      <c r="N253" s="10">
        <v>0.55292950993641143</v>
      </c>
      <c r="O253" s="10">
        <v>1.0948055067636069E-2</v>
      </c>
      <c r="P253" s="10">
        <v>0</v>
      </c>
      <c r="Q253" s="10">
        <v>0.58970710938438398</v>
      </c>
      <c r="R253" s="10">
        <v>1.6517674679772738E-2</v>
      </c>
      <c r="S253" s="10">
        <v>0.74859126937941789</v>
      </c>
      <c r="T253" s="10">
        <v>5.6197221235244586E-2</v>
      </c>
      <c r="U253" s="10">
        <v>0.12512770356137065</v>
      </c>
      <c r="V253" s="10">
        <v>0</v>
      </c>
      <c r="W253" s="10">
        <v>0</v>
      </c>
      <c r="X253" s="10">
        <v>1.2927137588813224E-2</v>
      </c>
      <c r="Y253" s="10">
        <v>0</v>
      </c>
      <c r="Z253" s="10">
        <v>0</v>
      </c>
      <c r="AA253" s="10">
        <v>0</v>
      </c>
      <c r="AB253" s="10">
        <v>2.3567659999999999</v>
      </c>
      <c r="AC253" s="10">
        <v>112.10544549642222</v>
      </c>
      <c r="AD253" s="10">
        <v>108.19961138059324</v>
      </c>
      <c r="AE253" s="10">
        <v>1.5361409782401898</v>
      </c>
      <c r="AF253" s="10">
        <v>1.2927137588813224E-2</v>
      </c>
      <c r="AG253" s="10">
        <v>2.3567659999999999</v>
      </c>
    </row>
    <row r="254" spans="1:33" x14ac:dyDescent="0.2">
      <c r="A254" s="1" t="s">
        <v>364</v>
      </c>
      <c r="B254" s="10">
        <v>111.12750601072324</v>
      </c>
      <c r="C254" s="10">
        <v>106.22684271638245</v>
      </c>
      <c r="D254" s="10">
        <v>2.0318595265475903</v>
      </c>
      <c r="E254" s="10">
        <v>2.6735767793200346E-2</v>
      </c>
      <c r="F254" s="10">
        <v>2.8420680000000003</v>
      </c>
      <c r="G254" s="10">
        <v>111.12750601072324</v>
      </c>
      <c r="H254" s="10">
        <v>46.874388199063461</v>
      </c>
      <c r="I254" s="10">
        <v>14.2956318961484</v>
      </c>
      <c r="J254" s="10">
        <v>2.7679133282679906</v>
      </c>
      <c r="K254" s="10">
        <v>0.12444906346388693</v>
      </c>
      <c r="L254" s="10">
        <v>42.10312322302218</v>
      </c>
      <c r="M254" s="10">
        <v>6.1337006416538241E-2</v>
      </c>
      <c r="N254" s="10">
        <v>0</v>
      </c>
      <c r="O254" s="10">
        <v>0</v>
      </c>
      <c r="P254" s="10">
        <v>0</v>
      </c>
      <c r="Q254" s="10">
        <v>0.60241838219983657</v>
      </c>
      <c r="R254" s="10">
        <v>1.7844717791362236E-2</v>
      </c>
      <c r="S254" s="10">
        <v>1.2846371886401511</v>
      </c>
      <c r="T254" s="10">
        <v>2.5628917866835556E-2</v>
      </c>
      <c r="U254" s="10">
        <v>0.10133032004940483</v>
      </c>
      <c r="V254" s="10">
        <v>0</v>
      </c>
      <c r="W254" s="10">
        <v>0</v>
      </c>
      <c r="X254" s="10">
        <v>2.6735767793200346E-2</v>
      </c>
      <c r="Y254" s="10">
        <v>0</v>
      </c>
      <c r="Z254" s="10">
        <v>0</v>
      </c>
      <c r="AA254" s="10">
        <v>0</v>
      </c>
      <c r="AB254" s="10">
        <v>2.8420680000000003</v>
      </c>
      <c r="AC254" s="10">
        <v>111.12750601072324</v>
      </c>
      <c r="AD254" s="10">
        <v>106.22684271638245</v>
      </c>
      <c r="AE254" s="10">
        <v>2.0318595265475903</v>
      </c>
      <c r="AF254" s="10">
        <v>2.6735767793200346E-2</v>
      </c>
      <c r="AG254" s="10">
        <v>2.8420680000000003</v>
      </c>
    </row>
    <row r="255" spans="1:33" x14ac:dyDescent="0.2">
      <c r="A255" s="1" t="s">
        <v>365</v>
      </c>
      <c r="B255" s="10">
        <v>123.17561142468847</v>
      </c>
      <c r="C255" s="10">
        <v>118.24369588006101</v>
      </c>
      <c r="D255" s="10">
        <v>2.1225791698059422</v>
      </c>
      <c r="E255" s="10">
        <v>3.12003748215413E-2</v>
      </c>
      <c r="F255" s="10">
        <v>2.7781360000000004</v>
      </c>
      <c r="G255" s="10">
        <v>123.17561142468847</v>
      </c>
      <c r="H255" s="10">
        <v>47.310569666872787</v>
      </c>
      <c r="I255" s="10">
        <v>18.293627573123981</v>
      </c>
      <c r="J255" s="10">
        <v>2.2140248737979249</v>
      </c>
      <c r="K255" s="10">
        <v>0.11723246496991205</v>
      </c>
      <c r="L255" s="10">
        <v>48.374451471048907</v>
      </c>
      <c r="M255" s="10">
        <v>1.5693632125804138</v>
      </c>
      <c r="N255" s="10">
        <v>0.14257206518872756</v>
      </c>
      <c r="O255" s="10">
        <v>0.22185455247834157</v>
      </c>
      <c r="P255" s="10">
        <v>0</v>
      </c>
      <c r="Q255" s="10">
        <v>0.66762064416943712</v>
      </c>
      <c r="R255" s="10">
        <v>3.1983709321537816E-2</v>
      </c>
      <c r="S255" s="10">
        <v>1.2849887517995315</v>
      </c>
      <c r="T255" s="10">
        <v>9.5015515851582799E-3</v>
      </c>
      <c r="U255" s="10">
        <v>0.12848451293027782</v>
      </c>
      <c r="V255" s="10">
        <v>0</v>
      </c>
      <c r="W255" s="10">
        <v>0</v>
      </c>
      <c r="X255" s="10">
        <v>3.12003748215413E-2</v>
      </c>
      <c r="Y255" s="10">
        <v>0</v>
      </c>
      <c r="Z255" s="10">
        <v>0</v>
      </c>
      <c r="AA255" s="10">
        <v>0</v>
      </c>
      <c r="AB255" s="10">
        <v>2.7781360000000004</v>
      </c>
      <c r="AC255" s="10">
        <v>123.17561142468847</v>
      </c>
      <c r="AD255" s="10">
        <v>118.24369588006101</v>
      </c>
      <c r="AE255" s="10">
        <v>2.1225791698059422</v>
      </c>
      <c r="AF255" s="10">
        <v>3.12003748215413E-2</v>
      </c>
      <c r="AG255" s="10">
        <v>2.7781360000000004</v>
      </c>
    </row>
    <row r="256" spans="1:33" x14ac:dyDescent="0.2">
      <c r="A256" s="1" t="s">
        <v>366</v>
      </c>
      <c r="B256" s="10">
        <v>125.45568617225312</v>
      </c>
      <c r="C256" s="10">
        <v>120.39944133295769</v>
      </c>
      <c r="D256" s="10">
        <v>2.1186842832338177</v>
      </c>
      <c r="E256" s="10">
        <v>3.1560556061615133E-2</v>
      </c>
      <c r="F256" s="10">
        <v>2.9060000000000001</v>
      </c>
      <c r="G256" s="10">
        <v>125.45568617225312</v>
      </c>
      <c r="H256" s="10">
        <v>49.230047405561123</v>
      </c>
      <c r="I256" s="10">
        <v>18.182428698293698</v>
      </c>
      <c r="J256" s="10">
        <v>2.0534560371796289</v>
      </c>
      <c r="K256" s="10">
        <v>0.10768184914452016</v>
      </c>
      <c r="L256" s="10">
        <v>48.37988883293837</v>
      </c>
      <c r="M256" s="10">
        <v>2.1530580377710491</v>
      </c>
      <c r="N256" s="10">
        <v>0.29192730409295703</v>
      </c>
      <c r="O256" s="10">
        <v>9.53167976333148E-4</v>
      </c>
      <c r="P256" s="10">
        <v>0</v>
      </c>
      <c r="Q256" s="10">
        <v>0.56088070606850515</v>
      </c>
      <c r="R256" s="10">
        <v>3.3625692830016304E-2</v>
      </c>
      <c r="S256" s="10">
        <v>1.385023297546278</v>
      </c>
      <c r="T256" s="10">
        <v>9.8527709564591934E-3</v>
      </c>
      <c r="U256" s="10">
        <v>0.12930181583255923</v>
      </c>
      <c r="V256" s="10">
        <v>0</v>
      </c>
      <c r="W256" s="10">
        <v>0</v>
      </c>
      <c r="X256" s="10">
        <v>3.1560556061615133E-2</v>
      </c>
      <c r="Y256" s="10">
        <v>0</v>
      </c>
      <c r="Z256" s="10">
        <v>0</v>
      </c>
      <c r="AA256" s="10">
        <v>0</v>
      </c>
      <c r="AB256" s="10">
        <v>2.9060000000000001</v>
      </c>
      <c r="AC256" s="10">
        <v>125.45568617225312</v>
      </c>
      <c r="AD256" s="10">
        <v>120.39944133295769</v>
      </c>
      <c r="AE256" s="10">
        <v>2.1186842832338177</v>
      </c>
      <c r="AF256" s="10">
        <v>3.1560556061615133E-2</v>
      </c>
      <c r="AG256" s="10">
        <v>2.9060000000000001</v>
      </c>
    </row>
    <row r="257" spans="1:33" x14ac:dyDescent="0.2">
      <c r="A257" s="1" t="s">
        <v>367</v>
      </c>
      <c r="B257" s="10">
        <v>124.48636008144602</v>
      </c>
      <c r="C257" s="10">
        <v>119.436711924131</v>
      </c>
      <c r="D257" s="10">
        <v>2.7829681573150009</v>
      </c>
      <c r="E257" s="10">
        <v>0</v>
      </c>
      <c r="F257" s="10">
        <v>2.26668</v>
      </c>
      <c r="G257" s="10">
        <v>124.48636008144602</v>
      </c>
      <c r="H257" s="10">
        <v>42.020255743195776</v>
      </c>
      <c r="I257" s="10">
        <v>24.446685209830214</v>
      </c>
      <c r="J257" s="10">
        <v>4.1860211667702441</v>
      </c>
      <c r="K257" s="10">
        <v>0.11101955112707335</v>
      </c>
      <c r="L257" s="10">
        <v>44.920956203122039</v>
      </c>
      <c r="M257" s="10">
        <v>3.1901012507886977</v>
      </c>
      <c r="N257" s="10">
        <v>0.5577849329816994</v>
      </c>
      <c r="O257" s="10">
        <v>3.8878663152522334E-3</v>
      </c>
      <c r="P257" s="10">
        <v>0</v>
      </c>
      <c r="Q257" s="10">
        <v>0.66053889466630578</v>
      </c>
      <c r="R257" s="10">
        <v>4.3372155967086823E-2</v>
      </c>
      <c r="S257" s="10">
        <v>1.9670717285180443</v>
      </c>
      <c r="T257" s="10">
        <v>2.7976292171275653E-2</v>
      </c>
      <c r="U257" s="10">
        <v>8.4009085992288082E-2</v>
      </c>
      <c r="V257" s="10">
        <v>0</v>
      </c>
      <c r="W257" s="10">
        <v>0</v>
      </c>
      <c r="X257" s="10">
        <v>0</v>
      </c>
      <c r="Y257" s="10">
        <v>0</v>
      </c>
      <c r="Z257" s="10">
        <v>0</v>
      </c>
      <c r="AA257" s="10">
        <v>0</v>
      </c>
      <c r="AB257" s="10">
        <v>2.26668</v>
      </c>
      <c r="AC257" s="10">
        <v>124.48636008144602</v>
      </c>
      <c r="AD257" s="10">
        <v>119.436711924131</v>
      </c>
      <c r="AE257" s="10">
        <v>2.7829681573150009</v>
      </c>
      <c r="AF257" s="10">
        <v>0</v>
      </c>
      <c r="AG257" s="10">
        <v>2.26668</v>
      </c>
    </row>
    <row r="258" spans="1:33" x14ac:dyDescent="0.2">
      <c r="A258" s="1" t="s">
        <v>368</v>
      </c>
      <c r="B258" s="10">
        <v>123.79298641661799</v>
      </c>
      <c r="C258" s="10">
        <v>118.75528753532875</v>
      </c>
      <c r="D258" s="10">
        <v>2.6704970352292818</v>
      </c>
      <c r="E258" s="10">
        <v>0.14120584605996234</v>
      </c>
      <c r="F258" s="10">
        <v>2.2259960000000003</v>
      </c>
      <c r="G258" s="10">
        <v>123.79298641661799</v>
      </c>
      <c r="H258" s="10">
        <v>39.210379128158415</v>
      </c>
      <c r="I258" s="10">
        <v>26.00772372852667</v>
      </c>
      <c r="J258" s="10">
        <v>4.1208806969678227</v>
      </c>
      <c r="K258" s="10">
        <v>0.1000347141867883</v>
      </c>
      <c r="L258" s="10">
        <v>44.370492796652428</v>
      </c>
      <c r="M258" s="10">
        <v>4.1066876294409376</v>
      </c>
      <c r="N258" s="10">
        <v>0.83908884139568951</v>
      </c>
      <c r="O258" s="10">
        <v>0</v>
      </c>
      <c r="P258" s="10">
        <v>0</v>
      </c>
      <c r="Q258" s="10">
        <v>0.63825089566042248</v>
      </c>
      <c r="R258" s="10">
        <v>2.7989155063969554E-2</v>
      </c>
      <c r="S258" s="10">
        <v>1.8213759746291747</v>
      </c>
      <c r="T258" s="10">
        <v>2.7343321188902814E-2</v>
      </c>
      <c r="U258" s="10">
        <v>0.1555376886868122</v>
      </c>
      <c r="V258" s="10">
        <v>0</v>
      </c>
      <c r="W258" s="10">
        <v>0</v>
      </c>
      <c r="X258" s="10">
        <v>0.14120584605996234</v>
      </c>
      <c r="Y258" s="10">
        <v>0</v>
      </c>
      <c r="Z258" s="10">
        <v>0</v>
      </c>
      <c r="AA258" s="10">
        <v>0</v>
      </c>
      <c r="AB258" s="10">
        <v>2.2259960000000003</v>
      </c>
      <c r="AC258" s="10">
        <v>123.79298641661799</v>
      </c>
      <c r="AD258" s="10">
        <v>118.75528753532875</v>
      </c>
      <c r="AE258" s="10">
        <v>2.6704970352292818</v>
      </c>
      <c r="AF258" s="10">
        <v>0.14120584605996234</v>
      </c>
      <c r="AG258" s="10">
        <v>2.2259960000000003</v>
      </c>
    </row>
    <row r="259" spans="1:33" x14ac:dyDescent="0.2">
      <c r="A259" s="1" t="s">
        <v>369</v>
      </c>
      <c r="B259" s="10">
        <v>122.53328883035928</v>
      </c>
      <c r="C259" s="10">
        <v>116.55277672835376</v>
      </c>
      <c r="D259" s="10">
        <v>3.5674223943078314</v>
      </c>
      <c r="E259" s="10">
        <v>0.17276712769771288</v>
      </c>
      <c r="F259" s="10">
        <v>2.24032258</v>
      </c>
      <c r="G259" s="10">
        <v>122.53328883035928</v>
      </c>
      <c r="H259" s="10">
        <v>41.963821794655871</v>
      </c>
      <c r="I259" s="10">
        <v>25.198287816113172</v>
      </c>
      <c r="J259" s="10">
        <v>2.0039937702849726</v>
      </c>
      <c r="K259" s="10">
        <v>0.12049998483918843</v>
      </c>
      <c r="L259" s="10">
        <v>43.958325504381776</v>
      </c>
      <c r="M259" s="10">
        <v>2.5008027111673545</v>
      </c>
      <c r="N259" s="10">
        <v>0.80704514691142559</v>
      </c>
      <c r="O259" s="10">
        <v>0</v>
      </c>
      <c r="P259" s="10">
        <v>0</v>
      </c>
      <c r="Q259" s="10">
        <v>0.79078981585020902</v>
      </c>
      <c r="R259" s="10">
        <v>3.0156377082903925E-2</v>
      </c>
      <c r="S259" s="10">
        <v>2.4246319767629867</v>
      </c>
      <c r="T259" s="10">
        <v>4.8710745631749638E-2</v>
      </c>
      <c r="U259" s="10">
        <v>0.27313347897998175</v>
      </c>
      <c r="V259" s="10">
        <v>0</v>
      </c>
      <c r="W259" s="10">
        <v>0</v>
      </c>
      <c r="X259" s="10">
        <v>0.17276712769771288</v>
      </c>
      <c r="Y259" s="10">
        <v>0</v>
      </c>
      <c r="Z259" s="10">
        <v>0</v>
      </c>
      <c r="AA259" s="10">
        <v>0</v>
      </c>
      <c r="AB259" s="10">
        <v>2.24032258</v>
      </c>
      <c r="AC259" s="10">
        <v>122.53328883035928</v>
      </c>
      <c r="AD259" s="10">
        <v>116.55277672835376</v>
      </c>
      <c r="AE259" s="10">
        <v>3.5674223943078314</v>
      </c>
      <c r="AF259" s="10">
        <v>0.17276712769771288</v>
      </c>
      <c r="AG259" s="10">
        <v>2.24032258</v>
      </c>
    </row>
    <row r="260" spans="1:33" x14ac:dyDescent="0.2">
      <c r="A260" s="1" t="s">
        <v>370</v>
      </c>
      <c r="B260" s="10">
        <v>158.35441813357065</v>
      </c>
      <c r="C260" s="10">
        <v>151.169552448589</v>
      </c>
      <c r="D260" s="10">
        <v>4.1139639508021153</v>
      </c>
      <c r="E260" s="10">
        <v>0.20558573417951254</v>
      </c>
      <c r="F260" s="10">
        <v>2.865316</v>
      </c>
      <c r="G260" s="10">
        <v>158.35441813357065</v>
      </c>
      <c r="H260" s="10">
        <v>43.774258998079617</v>
      </c>
      <c r="I260" s="10">
        <v>31.230115126182532</v>
      </c>
      <c r="J260" s="10">
        <v>1.3673101237084606</v>
      </c>
      <c r="K260" s="10">
        <v>0.13157775583282458</v>
      </c>
      <c r="L260" s="10">
        <v>44.484369177701772</v>
      </c>
      <c r="M260" s="10">
        <v>4.7230179977384985</v>
      </c>
      <c r="N260" s="10">
        <v>25.458903269345285</v>
      </c>
      <c r="O260" s="10">
        <v>0</v>
      </c>
      <c r="P260" s="10">
        <v>0</v>
      </c>
      <c r="Q260" s="10">
        <v>0.96256242000374548</v>
      </c>
      <c r="R260" s="10">
        <v>3.7198413840837836E-2</v>
      </c>
      <c r="S260" s="10">
        <v>2.7539442209157681</v>
      </c>
      <c r="T260" s="10">
        <v>5.4029716359112155E-2</v>
      </c>
      <c r="U260" s="10">
        <v>0.30622917968265118</v>
      </c>
      <c r="V260" s="10">
        <v>0</v>
      </c>
      <c r="W260" s="10">
        <v>0</v>
      </c>
      <c r="X260" s="10">
        <v>0.20558573417951254</v>
      </c>
      <c r="Y260" s="10">
        <v>0</v>
      </c>
      <c r="Z260" s="10">
        <v>0</v>
      </c>
      <c r="AA260" s="10">
        <v>0</v>
      </c>
      <c r="AB260" s="10">
        <v>2.865316</v>
      </c>
      <c r="AC260" s="10">
        <v>158.35441813357065</v>
      </c>
      <c r="AD260" s="10">
        <v>151.169552448589</v>
      </c>
      <c r="AE260" s="10">
        <v>4.1139639508021153</v>
      </c>
      <c r="AF260" s="10">
        <v>0.20558573417951254</v>
      </c>
      <c r="AG260" s="10">
        <v>2.865316</v>
      </c>
    </row>
    <row r="261" spans="1:33" x14ac:dyDescent="0.2">
      <c r="A261" s="1" t="s">
        <v>371</v>
      </c>
      <c r="B261" s="10">
        <v>160.44065279730333</v>
      </c>
      <c r="C261" s="10">
        <v>152.53019832559968</v>
      </c>
      <c r="D261" s="10">
        <v>4.3755408082620972</v>
      </c>
      <c r="E261" s="10">
        <v>0.85311156344157313</v>
      </c>
      <c r="F261" s="10">
        <v>2.6818021000000005</v>
      </c>
      <c r="G261" s="10">
        <v>160.44065279730333</v>
      </c>
      <c r="H261" s="10">
        <v>44.216453406322699</v>
      </c>
      <c r="I261" s="10">
        <v>30.549932021121471</v>
      </c>
      <c r="J261" s="10">
        <v>1.4009666378649683</v>
      </c>
      <c r="K261" s="10">
        <v>0.13260702186768591</v>
      </c>
      <c r="L261" s="10">
        <v>45.109720529684807</v>
      </c>
      <c r="M261" s="10">
        <v>4.323911568333795</v>
      </c>
      <c r="N261" s="10">
        <v>26.796607140404252</v>
      </c>
      <c r="O261" s="10">
        <v>0</v>
      </c>
      <c r="P261" s="10">
        <v>0</v>
      </c>
      <c r="Q261" s="10">
        <v>1.019831170990176</v>
      </c>
      <c r="R261" s="10">
        <v>3.4218404269072543E-2</v>
      </c>
      <c r="S261" s="10">
        <v>2.9680744311486618</v>
      </c>
      <c r="T261" s="10">
        <v>5.7767888790263053E-2</v>
      </c>
      <c r="U261" s="10">
        <v>0.29564891306392421</v>
      </c>
      <c r="V261" s="10">
        <v>0</v>
      </c>
      <c r="W261" s="10">
        <v>0</v>
      </c>
      <c r="X261" s="10">
        <v>0.85311156344157313</v>
      </c>
      <c r="Y261" s="10">
        <v>0</v>
      </c>
      <c r="Z261" s="10">
        <v>0</v>
      </c>
      <c r="AA261" s="10">
        <v>0</v>
      </c>
      <c r="AB261" s="10">
        <v>2.6818021000000005</v>
      </c>
      <c r="AC261" s="10">
        <v>160.44065279730333</v>
      </c>
      <c r="AD261" s="10">
        <v>152.53019832559968</v>
      </c>
      <c r="AE261" s="10">
        <v>4.3755408082620972</v>
      </c>
      <c r="AF261" s="10">
        <v>0.85311156344157313</v>
      </c>
      <c r="AG261" s="10">
        <v>2.6818021000000005</v>
      </c>
    </row>
    <row r="262" spans="1:33" x14ac:dyDescent="0.2">
      <c r="A262" s="1" t="s">
        <v>372</v>
      </c>
      <c r="B262" s="10">
        <v>165.72383272347821</v>
      </c>
      <c r="C262" s="10">
        <v>158.34738416096189</v>
      </c>
      <c r="D262" s="10">
        <v>4.4177008604003563</v>
      </c>
      <c r="E262" s="10">
        <v>0.94779570211589592</v>
      </c>
      <c r="F262" s="10">
        <v>2.0109520000000001</v>
      </c>
      <c r="G262" s="10">
        <v>165.72383272347821</v>
      </c>
      <c r="H262" s="10">
        <v>44.609647312996813</v>
      </c>
      <c r="I262" s="10">
        <v>31.112937377651164</v>
      </c>
      <c r="J262" s="10">
        <v>6.4576159592869664E-2</v>
      </c>
      <c r="K262" s="10">
        <v>0.11738707496814238</v>
      </c>
      <c r="L262" s="10">
        <v>48.613132619709781</v>
      </c>
      <c r="M262" s="10">
        <v>4.3887566482285463</v>
      </c>
      <c r="N262" s="10">
        <v>29.440946967814607</v>
      </c>
      <c r="O262" s="10">
        <v>0</v>
      </c>
      <c r="P262" s="10">
        <v>0</v>
      </c>
      <c r="Q262" s="10">
        <v>1.1216753254243184</v>
      </c>
      <c r="R262" s="10">
        <v>7.2236128461055538E-2</v>
      </c>
      <c r="S262" s="10">
        <v>2.8984178410420829</v>
      </c>
      <c r="T262" s="10">
        <v>9.1847746763229141E-2</v>
      </c>
      <c r="U262" s="10">
        <v>0.23352381870967004</v>
      </c>
      <c r="V262" s="10">
        <v>0</v>
      </c>
      <c r="W262" s="10">
        <v>0</v>
      </c>
      <c r="X262" s="10">
        <v>0.94779570211589592</v>
      </c>
      <c r="Y262" s="10">
        <v>0</v>
      </c>
      <c r="Z262" s="10">
        <v>0</v>
      </c>
      <c r="AA262" s="10">
        <v>0</v>
      </c>
      <c r="AB262" s="10">
        <v>2.0109520000000001</v>
      </c>
      <c r="AC262" s="10">
        <v>165.72383272347821</v>
      </c>
      <c r="AD262" s="10">
        <v>158.34738416096189</v>
      </c>
      <c r="AE262" s="10">
        <v>4.4177008604003563</v>
      </c>
      <c r="AF262" s="10">
        <v>0.94779570211589592</v>
      </c>
      <c r="AG262" s="10">
        <v>2.0109520000000001</v>
      </c>
    </row>
    <row r="263" spans="1:33" x14ac:dyDescent="0.2">
      <c r="A263" s="1" t="s">
        <v>373</v>
      </c>
      <c r="B263" s="10">
        <v>190.54175872787229</v>
      </c>
      <c r="C263" s="10">
        <v>182.96188000722896</v>
      </c>
      <c r="D263" s="10">
        <v>4.458979896165685</v>
      </c>
      <c r="E263" s="10">
        <v>1.2145628244776827</v>
      </c>
      <c r="F263" s="10">
        <v>1.906336</v>
      </c>
      <c r="G263" s="10">
        <v>190.54175872787229</v>
      </c>
      <c r="H263" s="10">
        <v>43.511541829563406</v>
      </c>
      <c r="I263" s="10">
        <v>53.666293877588316</v>
      </c>
      <c r="J263" s="10">
        <v>0.60368864900263897</v>
      </c>
      <c r="K263" s="10">
        <v>0.10094549016045698</v>
      </c>
      <c r="L263" s="10">
        <v>51.369317467601597</v>
      </c>
      <c r="M263" s="10">
        <v>4.1786437707596615</v>
      </c>
      <c r="N263" s="10">
        <v>29.531448922552872</v>
      </c>
      <c r="O263" s="10">
        <v>0</v>
      </c>
      <c r="P263" s="10">
        <v>0</v>
      </c>
      <c r="Q263" s="10">
        <v>1.0263560723661636</v>
      </c>
      <c r="R263" s="10">
        <v>8.0338737249544726E-2</v>
      </c>
      <c r="S263" s="10">
        <v>3.0244703481563313</v>
      </c>
      <c r="T263" s="10">
        <v>5.8630148343424476E-2</v>
      </c>
      <c r="U263" s="10">
        <v>0.26918459005021989</v>
      </c>
      <c r="V263" s="10">
        <v>0</v>
      </c>
      <c r="W263" s="10">
        <v>0</v>
      </c>
      <c r="X263" s="10">
        <v>1.2145628244776827</v>
      </c>
      <c r="Y263" s="10">
        <v>0</v>
      </c>
      <c r="Z263" s="10">
        <v>0</v>
      </c>
      <c r="AA263" s="10">
        <v>0</v>
      </c>
      <c r="AB263" s="10">
        <v>1.906336</v>
      </c>
      <c r="AC263" s="10">
        <v>190.54175872787229</v>
      </c>
      <c r="AD263" s="10">
        <v>182.96188000722896</v>
      </c>
      <c r="AE263" s="10">
        <v>4.458979896165685</v>
      </c>
      <c r="AF263" s="10">
        <v>1.2145628244776827</v>
      </c>
      <c r="AG263" s="10">
        <v>1.906336</v>
      </c>
    </row>
    <row r="264" spans="1:33" x14ac:dyDescent="0.2">
      <c r="A264" s="1" t="s">
        <v>374</v>
      </c>
      <c r="B264" s="10">
        <v>185.36119386358016</v>
      </c>
      <c r="C264" s="10">
        <v>177.43790200770772</v>
      </c>
      <c r="D264" s="10">
        <v>4.6570211130759285</v>
      </c>
      <c r="E264" s="10">
        <v>1.3599347427964852</v>
      </c>
      <c r="F264" s="10">
        <v>1.906336</v>
      </c>
      <c r="G264" s="10">
        <v>185.36119386358016</v>
      </c>
      <c r="H264" s="10">
        <v>40.983001836204053</v>
      </c>
      <c r="I264" s="10">
        <v>50.267790831840273</v>
      </c>
      <c r="J264" s="10">
        <v>0.60629611295639607</v>
      </c>
      <c r="K264" s="10">
        <v>0.25001676002482365</v>
      </c>
      <c r="L264" s="10">
        <v>52.291844600140379</v>
      </c>
      <c r="M264" s="10">
        <v>3.9345930193181702</v>
      </c>
      <c r="N264" s="10">
        <v>29.104358847223644</v>
      </c>
      <c r="O264" s="10">
        <v>0</v>
      </c>
      <c r="P264" s="10">
        <v>0</v>
      </c>
      <c r="Q264" s="10">
        <v>1.6908226968335229</v>
      </c>
      <c r="R264" s="10">
        <v>3.3312515874241812E-2</v>
      </c>
      <c r="S264" s="10">
        <v>2.4872000922826509</v>
      </c>
      <c r="T264" s="10">
        <v>7.6591187252183113E-2</v>
      </c>
      <c r="U264" s="10">
        <v>0.36909462083333</v>
      </c>
      <c r="V264" s="10">
        <v>0</v>
      </c>
      <c r="W264" s="10">
        <v>0</v>
      </c>
      <c r="X264" s="10">
        <v>1.3599347427964852</v>
      </c>
      <c r="Y264" s="10">
        <v>0</v>
      </c>
      <c r="Z264" s="10">
        <v>0</v>
      </c>
      <c r="AA264" s="10">
        <v>0</v>
      </c>
      <c r="AB264" s="10">
        <v>1.906336</v>
      </c>
      <c r="AC264" s="10">
        <v>185.36119386358016</v>
      </c>
      <c r="AD264" s="10">
        <v>177.43790200770772</v>
      </c>
      <c r="AE264" s="10">
        <v>4.6570211130759285</v>
      </c>
      <c r="AF264" s="10">
        <v>1.3599347427964852</v>
      </c>
      <c r="AG264" s="10">
        <v>1.906336</v>
      </c>
    </row>
    <row r="265" spans="1:33" x14ac:dyDescent="0.2">
      <c r="A265" s="1" t="s">
        <v>375</v>
      </c>
      <c r="B265" s="10">
        <v>107.40845882651189</v>
      </c>
      <c r="C265" s="10">
        <v>103.346231512643</v>
      </c>
      <c r="D265" s="10">
        <v>1.4861365180587007</v>
      </c>
      <c r="E265" s="10">
        <v>0.24257279581018656</v>
      </c>
      <c r="F265" s="10">
        <v>2.3335180000000002</v>
      </c>
      <c r="G265" s="10">
        <v>107.40845882651189</v>
      </c>
      <c r="H265" s="10">
        <v>55.941461039031267</v>
      </c>
      <c r="I265" s="10">
        <v>23.984589986680142</v>
      </c>
      <c r="J265" s="10">
        <v>3.1202486356006793</v>
      </c>
      <c r="K265" s="10">
        <v>0.11375914687431837</v>
      </c>
      <c r="L265" s="10">
        <v>11.841441594417761</v>
      </c>
      <c r="M265" s="10">
        <v>1.047422402757366</v>
      </c>
      <c r="N265" s="10">
        <v>5.9561818456083593</v>
      </c>
      <c r="O265" s="10">
        <v>1.3411268616731167</v>
      </c>
      <c r="P265" s="10">
        <v>4.5040649413894109E-5</v>
      </c>
      <c r="Q265" s="10">
        <v>0.33431193932515102</v>
      </c>
      <c r="R265" s="10">
        <v>2.6758109607648718E-2</v>
      </c>
      <c r="S265" s="10">
        <v>0.80293906656329184</v>
      </c>
      <c r="T265" s="10">
        <v>0.20268278953298827</v>
      </c>
      <c r="U265" s="10">
        <v>0.10844289790239789</v>
      </c>
      <c r="V265" s="10">
        <v>1.0956674477808953E-2</v>
      </c>
      <c r="W265" s="10">
        <v>0</v>
      </c>
      <c r="X265" s="10">
        <v>0.24257279581018656</v>
      </c>
      <c r="Y265" s="10">
        <v>0</v>
      </c>
      <c r="Z265" s="10">
        <v>0</v>
      </c>
      <c r="AA265" s="10">
        <v>0</v>
      </c>
      <c r="AB265" s="10">
        <v>2.3335180000000002</v>
      </c>
      <c r="AC265" s="10">
        <v>107.40845882651189</v>
      </c>
      <c r="AD265" s="10">
        <v>103.346231512643</v>
      </c>
      <c r="AE265" s="10">
        <v>1.4861365180587007</v>
      </c>
      <c r="AF265" s="10">
        <v>0.24257279581018656</v>
      </c>
      <c r="AG265" s="10">
        <v>2.3335180000000002</v>
      </c>
    </row>
    <row r="266" spans="1:33" x14ac:dyDescent="0.2">
      <c r="A266" s="1" t="s">
        <v>376</v>
      </c>
      <c r="B266" s="10">
        <v>104.44589395563256</v>
      </c>
      <c r="C266" s="10">
        <v>100.77154388059414</v>
      </c>
      <c r="D266" s="10">
        <v>1.2407762969585763</v>
      </c>
      <c r="E266" s="10">
        <v>0.32381777807987178</v>
      </c>
      <c r="F266" s="10">
        <v>2.109756</v>
      </c>
      <c r="G266" s="10">
        <v>104.44589395563256</v>
      </c>
      <c r="H266" s="10">
        <v>50.751647863833327</v>
      </c>
      <c r="I266" s="10">
        <v>25.296414116929029</v>
      </c>
      <c r="J266" s="10">
        <v>4.4869634245183452</v>
      </c>
      <c r="K266" s="10">
        <v>0.10488272276563462</v>
      </c>
      <c r="L266" s="10">
        <v>13.006596612362543</v>
      </c>
      <c r="M266" s="10">
        <v>0.73285729377912223</v>
      </c>
      <c r="N266" s="10">
        <v>5.8498233373179538</v>
      </c>
      <c r="O266" s="10">
        <v>0.54235850908816818</v>
      </c>
      <c r="P266" s="10">
        <v>4.5047213575228765E-6</v>
      </c>
      <c r="Q266" s="10">
        <v>0.28574876418001999</v>
      </c>
      <c r="R266" s="10">
        <v>2.716983582426593E-2</v>
      </c>
      <c r="S266" s="10">
        <v>0.78462904482240936</v>
      </c>
      <c r="T266" s="10">
        <v>0.14273040434861475</v>
      </c>
      <c r="U266" s="10">
        <v>4.9374306190850756E-4</v>
      </c>
      <c r="V266" s="10">
        <v>0</v>
      </c>
      <c r="W266" s="10">
        <v>0</v>
      </c>
      <c r="X266" s="10">
        <v>0.32381777807987178</v>
      </c>
      <c r="Y266" s="10">
        <v>0</v>
      </c>
      <c r="Z266" s="10">
        <v>0</v>
      </c>
      <c r="AA266" s="10">
        <v>0</v>
      </c>
      <c r="AB266" s="10">
        <v>2.109756</v>
      </c>
      <c r="AC266" s="10">
        <v>104.44589395563256</v>
      </c>
      <c r="AD266" s="10">
        <v>100.77154388059414</v>
      </c>
      <c r="AE266" s="10">
        <v>1.2407762969585763</v>
      </c>
      <c r="AF266" s="10">
        <v>0.32381777807987178</v>
      </c>
      <c r="AG266" s="10">
        <v>2.109756</v>
      </c>
    </row>
    <row r="267" spans="1:33" x14ac:dyDescent="0.2">
      <c r="A267" s="1" t="s">
        <v>377</v>
      </c>
      <c r="B267" s="10">
        <v>111.57589743919098</v>
      </c>
      <c r="C267" s="10">
        <v>107.13290537480468</v>
      </c>
      <c r="D267" s="10">
        <v>1.3525923364561763</v>
      </c>
      <c r="E267" s="10">
        <v>0.48371772793011458</v>
      </c>
      <c r="F267" s="10">
        <v>2.6066820000000006</v>
      </c>
      <c r="G267" s="10">
        <v>111.57589743919098</v>
      </c>
      <c r="H267" s="10">
        <v>51.704631090612516</v>
      </c>
      <c r="I267" s="10">
        <v>31.657649223802611</v>
      </c>
      <c r="J267" s="10">
        <v>3.6041481008156673</v>
      </c>
      <c r="K267" s="10">
        <v>0.11626758363883519</v>
      </c>
      <c r="L267" s="10">
        <v>12.405772092062607</v>
      </c>
      <c r="M267" s="10">
        <v>0.76550045356994401</v>
      </c>
      <c r="N267" s="10">
        <v>5.9587365084153134</v>
      </c>
      <c r="O267" s="10">
        <v>0.92020032188719136</v>
      </c>
      <c r="P267" s="10">
        <v>7.911849289264806E-6</v>
      </c>
      <c r="Q267" s="10">
        <v>0.31358936363740414</v>
      </c>
      <c r="R267" s="10">
        <v>2.2272914111959932E-2</v>
      </c>
      <c r="S267" s="10">
        <v>0.74082948167357165</v>
      </c>
      <c r="T267" s="10">
        <v>0.1410203446322929</v>
      </c>
      <c r="U267" s="10">
        <v>0.12411334430833186</v>
      </c>
      <c r="V267" s="10">
        <v>1.075897624332659E-2</v>
      </c>
      <c r="W267" s="10">
        <v>0</v>
      </c>
      <c r="X267" s="10">
        <v>0.48371772793011458</v>
      </c>
      <c r="Y267" s="10">
        <v>0</v>
      </c>
      <c r="Z267" s="10">
        <v>0</v>
      </c>
      <c r="AA267" s="10">
        <v>0</v>
      </c>
      <c r="AB267" s="10">
        <v>2.6066820000000006</v>
      </c>
      <c r="AC267" s="10">
        <v>111.57589743919098</v>
      </c>
      <c r="AD267" s="10">
        <v>107.13290537480468</v>
      </c>
      <c r="AE267" s="10">
        <v>1.3525923364561763</v>
      </c>
      <c r="AF267" s="10">
        <v>0.48371772793011458</v>
      </c>
      <c r="AG267" s="10">
        <v>2.6066820000000006</v>
      </c>
    </row>
    <row r="268" spans="1:33" x14ac:dyDescent="0.2">
      <c r="A268" s="1" t="s">
        <v>378</v>
      </c>
      <c r="B268" s="10">
        <v>111.62936372362687</v>
      </c>
      <c r="C268" s="10">
        <v>106.31214396113165</v>
      </c>
      <c r="D268" s="10">
        <v>1.8502510894815045</v>
      </c>
      <c r="E268" s="10">
        <v>0.60165267301373815</v>
      </c>
      <c r="F268" s="10">
        <v>2.865316</v>
      </c>
      <c r="G268" s="10">
        <v>111.62936372362687</v>
      </c>
      <c r="H268" s="10">
        <v>52.387379864005851</v>
      </c>
      <c r="I268" s="10">
        <v>30.395130925139689</v>
      </c>
      <c r="J268" s="10">
        <v>2.7873836137287826</v>
      </c>
      <c r="K268" s="10">
        <v>8.6732259200236639E-2</v>
      </c>
      <c r="L268" s="10">
        <v>12.226275376125701</v>
      </c>
      <c r="M268" s="10">
        <v>0.74320104135979315</v>
      </c>
      <c r="N268" s="10">
        <v>7.0844078957109868</v>
      </c>
      <c r="O268" s="10">
        <v>0.60163298586062697</v>
      </c>
      <c r="P268" s="10">
        <v>5.5367120685190256E-5</v>
      </c>
      <c r="Q268" s="10">
        <v>0.3691042100188654</v>
      </c>
      <c r="R268" s="10">
        <v>2.24554546453027E-2</v>
      </c>
      <c r="S268" s="10">
        <v>0.96839586155319612</v>
      </c>
      <c r="T268" s="10">
        <v>0.25651011423609793</v>
      </c>
      <c r="U268" s="10">
        <v>0.23373008190735706</v>
      </c>
      <c r="V268" s="10">
        <v>0</v>
      </c>
      <c r="W268" s="10">
        <v>0</v>
      </c>
      <c r="X268" s="10">
        <v>0.60165267301373815</v>
      </c>
      <c r="Y268" s="10">
        <v>0</v>
      </c>
      <c r="Z268" s="10">
        <v>0</v>
      </c>
      <c r="AA268" s="10">
        <v>0</v>
      </c>
      <c r="AB268" s="10">
        <v>2.865316</v>
      </c>
      <c r="AC268" s="10">
        <v>111.62936372362687</v>
      </c>
      <c r="AD268" s="10">
        <v>106.31214396113165</v>
      </c>
      <c r="AE268" s="10">
        <v>1.8502510894815045</v>
      </c>
      <c r="AF268" s="10">
        <v>0.60165267301373815</v>
      </c>
      <c r="AG268" s="10">
        <v>2.865316</v>
      </c>
    </row>
    <row r="269" spans="1:33" x14ac:dyDescent="0.2">
      <c r="A269" s="1" t="s">
        <v>379</v>
      </c>
      <c r="B269" s="10">
        <v>122.04685248307705</v>
      </c>
      <c r="C269" s="10">
        <v>115.6542630038054</v>
      </c>
      <c r="D269" s="10">
        <v>2.3298398504342139</v>
      </c>
      <c r="E269" s="10">
        <v>0.87486762883742952</v>
      </c>
      <c r="F269" s="10">
        <v>3.1878820000000005</v>
      </c>
      <c r="G269" s="10">
        <v>122.04685248307705</v>
      </c>
      <c r="H269" s="10">
        <v>58.300054342281236</v>
      </c>
      <c r="I269" s="10">
        <v>33.001724395957353</v>
      </c>
      <c r="J269" s="10">
        <v>3.3038453236249135</v>
      </c>
      <c r="K269" s="10">
        <v>9.429880740526686E-2</v>
      </c>
      <c r="L269" s="10">
        <v>11.814291479262851</v>
      </c>
      <c r="M269" s="10">
        <v>1.6522426179891754</v>
      </c>
      <c r="N269" s="10">
        <v>6.8762409723636377</v>
      </c>
      <c r="O269" s="10">
        <v>0.6115650649209684</v>
      </c>
      <c r="P269" s="10">
        <v>0</v>
      </c>
      <c r="Q269" s="10">
        <v>0.51494478206680649</v>
      </c>
      <c r="R269" s="10">
        <v>3.1501212911444941E-2</v>
      </c>
      <c r="S269" s="10">
        <v>1.2039713522703095</v>
      </c>
      <c r="T269" s="10">
        <v>0.24232992553250271</v>
      </c>
      <c r="U269" s="10">
        <v>0.33709257765315026</v>
      </c>
      <c r="V269" s="10">
        <v>0</v>
      </c>
      <c r="W269" s="10">
        <v>0</v>
      </c>
      <c r="X269" s="10">
        <v>0.87486762883742952</v>
      </c>
      <c r="Y269" s="10">
        <v>0</v>
      </c>
      <c r="Z269" s="10">
        <v>0</v>
      </c>
      <c r="AA269" s="10">
        <v>0</v>
      </c>
      <c r="AB269" s="10">
        <v>3.1878820000000005</v>
      </c>
      <c r="AC269" s="10">
        <v>122.04685248307705</v>
      </c>
      <c r="AD269" s="10">
        <v>115.6542630038054</v>
      </c>
      <c r="AE269" s="10">
        <v>2.3298398504342139</v>
      </c>
      <c r="AF269" s="10">
        <v>0.87486762883742952</v>
      </c>
      <c r="AG269" s="10">
        <v>3.1878820000000005</v>
      </c>
    </row>
    <row r="270" spans="1:33" x14ac:dyDescent="0.2">
      <c r="A270" s="1" t="s">
        <v>380</v>
      </c>
      <c r="B270" s="10">
        <v>118.65095061125172</v>
      </c>
      <c r="C270" s="10">
        <v>112.21917383292646</v>
      </c>
      <c r="D270" s="10">
        <v>2.1043947885156573</v>
      </c>
      <c r="E270" s="10">
        <v>1.1511347420096048</v>
      </c>
      <c r="F270" s="10">
        <v>3.1762472478000006</v>
      </c>
      <c r="G270" s="10">
        <v>118.65095061125172</v>
      </c>
      <c r="H270" s="10">
        <v>53.363025096020245</v>
      </c>
      <c r="I270" s="10">
        <v>35.420750130890617</v>
      </c>
      <c r="J270" s="10">
        <v>3.6394126443432322</v>
      </c>
      <c r="K270" s="10">
        <v>9.1114594675635041E-2</v>
      </c>
      <c r="L270" s="10">
        <v>11.826533124032228</v>
      </c>
      <c r="M270" s="10">
        <v>1.6246278710231183</v>
      </c>
      <c r="N270" s="10">
        <v>5.557310846204234</v>
      </c>
      <c r="O270" s="10">
        <v>0.69639952573715402</v>
      </c>
      <c r="P270" s="10">
        <v>1.6719518915603402E-4</v>
      </c>
      <c r="Q270" s="10">
        <v>0.54859929216238856</v>
      </c>
      <c r="R270" s="10">
        <v>2.909366354473137E-2</v>
      </c>
      <c r="S270" s="10">
        <v>1.2761387185036659</v>
      </c>
      <c r="T270" s="10">
        <v>2.0494667830783752E-2</v>
      </c>
      <c r="U270" s="10">
        <v>0.22990125128493158</v>
      </c>
      <c r="V270" s="10">
        <v>0</v>
      </c>
      <c r="W270" s="10">
        <v>0</v>
      </c>
      <c r="X270" s="10">
        <v>1.1511347420096048</v>
      </c>
      <c r="Y270" s="10">
        <v>0</v>
      </c>
      <c r="Z270" s="10">
        <v>0</v>
      </c>
      <c r="AA270" s="10">
        <v>0</v>
      </c>
      <c r="AB270" s="10">
        <v>3.1762472478000006</v>
      </c>
      <c r="AC270" s="10">
        <v>118.65095061125172</v>
      </c>
      <c r="AD270" s="10">
        <v>112.21917383292646</v>
      </c>
      <c r="AE270" s="10">
        <v>2.1043947885156573</v>
      </c>
      <c r="AF270" s="10">
        <v>1.1511347420096048</v>
      </c>
      <c r="AG270" s="10">
        <v>3.1762472478000006</v>
      </c>
    </row>
    <row r="271" spans="1:33" x14ac:dyDescent="0.2">
      <c r="A271" s="1" t="s">
        <v>381</v>
      </c>
      <c r="B271" s="10">
        <v>115.75829462355523</v>
      </c>
      <c r="C271" s="10">
        <v>109.25022148495722</v>
      </c>
      <c r="D271" s="10">
        <v>2.1996253558405332</v>
      </c>
      <c r="E271" s="10">
        <v>1.1176597827575143</v>
      </c>
      <c r="F271" s="10">
        <v>3.1907880000000004</v>
      </c>
      <c r="G271" s="10">
        <v>115.75829462355523</v>
      </c>
      <c r="H271" s="10">
        <v>59.885985799244672</v>
      </c>
      <c r="I271" s="10">
        <v>29.112562561492304</v>
      </c>
      <c r="J271" s="10">
        <v>2.3596599618082061</v>
      </c>
      <c r="K271" s="10">
        <v>7.884461922480665E-2</v>
      </c>
      <c r="L271" s="10">
        <v>10.509892078053605</v>
      </c>
      <c r="M271" s="10">
        <v>1.7268811190643494</v>
      </c>
      <c r="N271" s="10">
        <v>4.6924552882964958</v>
      </c>
      <c r="O271" s="10">
        <v>0.88394005777277429</v>
      </c>
      <c r="P271" s="10">
        <v>2.2773963026740323E-4</v>
      </c>
      <c r="Q271" s="10">
        <v>0.65796125242570325</v>
      </c>
      <c r="R271" s="10">
        <v>4.0229281049027524E-2</v>
      </c>
      <c r="S271" s="10">
        <v>1.2975965677689822</v>
      </c>
      <c r="T271" s="10">
        <v>3.3003119278279876E-2</v>
      </c>
      <c r="U271" s="10">
        <v>0.16124447079977333</v>
      </c>
      <c r="V271" s="10">
        <v>6.0284456224900607E-3</v>
      </c>
      <c r="W271" s="10">
        <v>3.3344792660094653E-3</v>
      </c>
      <c r="X271" s="10">
        <v>1.1176597827575143</v>
      </c>
      <c r="Y271" s="10">
        <v>0</v>
      </c>
      <c r="Z271" s="10">
        <v>0</v>
      </c>
      <c r="AA271" s="10">
        <v>0</v>
      </c>
      <c r="AB271" s="10">
        <v>3.1907880000000004</v>
      </c>
      <c r="AC271" s="10">
        <v>115.75829462355523</v>
      </c>
      <c r="AD271" s="10">
        <v>109.25022148495722</v>
      </c>
      <c r="AE271" s="10">
        <v>2.1996253558405332</v>
      </c>
      <c r="AF271" s="10">
        <v>1.1176597827575143</v>
      </c>
      <c r="AG271" s="10">
        <v>3.1907880000000004</v>
      </c>
    </row>
    <row r="272" spans="1:33" x14ac:dyDescent="0.2">
      <c r="A272" s="1" t="s">
        <v>382</v>
      </c>
      <c r="B272" s="10">
        <v>96.20095536856762</v>
      </c>
      <c r="C272" s="10">
        <v>89.78170961869067</v>
      </c>
      <c r="D272" s="10">
        <v>2.1827470132436408</v>
      </c>
      <c r="E272" s="10">
        <v>1.2026347366333225</v>
      </c>
      <c r="F272" s="10">
        <v>3.0338639999999999</v>
      </c>
      <c r="G272" s="10">
        <v>96.20095536856762</v>
      </c>
      <c r="H272" s="10">
        <v>52.052517125846961</v>
      </c>
      <c r="I272" s="10">
        <v>21.646365093526359</v>
      </c>
      <c r="J272" s="10">
        <v>2.4818016559419247</v>
      </c>
      <c r="K272" s="10">
        <v>4.5791585412513554E-2</v>
      </c>
      <c r="L272" s="10">
        <v>7.1656892996726498</v>
      </c>
      <c r="M272" s="10">
        <v>1.1998204166060706</v>
      </c>
      <c r="N272" s="10">
        <v>4.6353247719346475</v>
      </c>
      <c r="O272" s="10">
        <v>0.55439966974953769</v>
      </c>
      <c r="P272" s="10">
        <v>0</v>
      </c>
      <c r="Q272" s="10">
        <v>0.57732484836720399</v>
      </c>
      <c r="R272" s="10">
        <v>2.3971912136901773E-2</v>
      </c>
      <c r="S272" s="10">
        <v>1.2020496102469218</v>
      </c>
      <c r="T272" s="10">
        <v>0.23180608128051053</v>
      </c>
      <c r="U272" s="10">
        <v>0.1475945612121026</v>
      </c>
      <c r="V272" s="10">
        <v>0</v>
      </c>
      <c r="W272" s="10">
        <v>0</v>
      </c>
      <c r="X272" s="10">
        <v>1.2026347366333225</v>
      </c>
      <c r="Y272" s="10">
        <v>0</v>
      </c>
      <c r="Z272" s="10">
        <v>0</v>
      </c>
      <c r="AA272" s="10">
        <v>0</v>
      </c>
      <c r="AB272" s="10">
        <v>3.0338639999999999</v>
      </c>
      <c r="AC272" s="10">
        <v>96.20095536856762</v>
      </c>
      <c r="AD272" s="10">
        <v>89.78170961869067</v>
      </c>
      <c r="AE272" s="10">
        <v>2.1827470132436408</v>
      </c>
      <c r="AF272" s="10">
        <v>1.2026347366333225</v>
      </c>
      <c r="AG272" s="10">
        <v>3.0338639999999999</v>
      </c>
    </row>
    <row r="273" spans="1:33" x14ac:dyDescent="0.2">
      <c r="A273" s="1" t="s">
        <v>383</v>
      </c>
      <c r="B273" s="10">
        <v>95.287215421756216</v>
      </c>
      <c r="C273" s="10">
        <v>88.792300820544185</v>
      </c>
      <c r="D273" s="10">
        <v>3.1456510179515251</v>
      </c>
      <c r="E273" s="10">
        <v>1.2366015832605388</v>
      </c>
      <c r="F273" s="10">
        <v>2.1126620000000003</v>
      </c>
      <c r="G273" s="10">
        <v>95.287215421756216</v>
      </c>
      <c r="H273" s="10">
        <v>49.9870046549891</v>
      </c>
      <c r="I273" s="10">
        <v>22.240255433830463</v>
      </c>
      <c r="J273" s="10">
        <v>2.1387329701677169</v>
      </c>
      <c r="K273" s="10">
        <v>0.271298655003471</v>
      </c>
      <c r="L273" s="10">
        <v>6.9999265376347033</v>
      </c>
      <c r="M273" s="10">
        <v>1.4582276802331002</v>
      </c>
      <c r="N273" s="10">
        <v>4.647551903659159</v>
      </c>
      <c r="O273" s="10">
        <v>1.0493029850264621</v>
      </c>
      <c r="P273" s="10">
        <v>4.9692567849902392E-5</v>
      </c>
      <c r="Q273" s="10">
        <v>1.0795880619146596</v>
      </c>
      <c r="R273" s="10">
        <v>1.4910094837858181E-2</v>
      </c>
      <c r="S273" s="10">
        <v>1.5199918351452566</v>
      </c>
      <c r="T273" s="10">
        <v>0.26272008236599809</v>
      </c>
      <c r="U273" s="10">
        <v>0.26839125111990264</v>
      </c>
      <c r="V273" s="10">
        <v>0</v>
      </c>
      <c r="W273" s="10">
        <v>0</v>
      </c>
      <c r="X273" s="10">
        <v>1.2366015832605388</v>
      </c>
      <c r="Y273" s="10">
        <v>0</v>
      </c>
      <c r="Z273" s="10">
        <v>0</v>
      </c>
      <c r="AA273" s="10">
        <v>0</v>
      </c>
      <c r="AB273" s="10">
        <v>2.1126620000000003</v>
      </c>
      <c r="AC273" s="10">
        <v>95.287215421756216</v>
      </c>
      <c r="AD273" s="10">
        <v>88.792300820544185</v>
      </c>
      <c r="AE273" s="10">
        <v>3.1456510179515251</v>
      </c>
      <c r="AF273" s="10">
        <v>1.2366015832605388</v>
      </c>
      <c r="AG273" s="10">
        <v>2.1126620000000003</v>
      </c>
    </row>
    <row r="274" spans="1:33" x14ac:dyDescent="0.2">
      <c r="A274" s="8" t="s">
        <v>384</v>
      </c>
      <c r="B274" s="8">
        <v>3.9002977596220862</v>
      </c>
      <c r="C274" s="8">
        <v>2.8873732983980283</v>
      </c>
      <c r="D274" s="8">
        <v>0.88833253774895193</v>
      </c>
      <c r="E274" s="8">
        <v>7.3562563475106757E-2</v>
      </c>
      <c r="F274" s="8">
        <v>5.1029360000000003E-2</v>
      </c>
      <c r="G274" s="8">
        <v>3.9002977596220862</v>
      </c>
      <c r="H274" s="8">
        <v>2.883322628290597</v>
      </c>
      <c r="I274" s="8">
        <v>1.2754180049626029E-4</v>
      </c>
      <c r="J274" s="8">
        <v>0</v>
      </c>
      <c r="K274" s="8">
        <v>0</v>
      </c>
      <c r="L274" s="8">
        <v>3.923128306934618E-3</v>
      </c>
      <c r="M274" s="8">
        <v>0</v>
      </c>
      <c r="N274" s="8">
        <v>0</v>
      </c>
      <c r="O274" s="8">
        <v>0</v>
      </c>
      <c r="P274" s="8">
        <v>0.3712262815248395</v>
      </c>
      <c r="Q274" s="8">
        <v>9.7659329258325211E-2</v>
      </c>
      <c r="R274" s="8">
        <v>0.10479117166569858</v>
      </c>
      <c r="S274" s="8">
        <v>0.26416913862794233</v>
      </c>
      <c r="T274" s="8">
        <v>1.1642301841469633E-2</v>
      </c>
      <c r="U274" s="8">
        <v>3.8844314830676581E-2</v>
      </c>
      <c r="V274" s="8">
        <v>0</v>
      </c>
      <c r="W274" s="8">
        <v>0</v>
      </c>
      <c r="X274" s="8">
        <v>7.3562563475106757E-2</v>
      </c>
      <c r="Y274" s="8">
        <v>0</v>
      </c>
      <c r="Z274" s="8">
        <v>0</v>
      </c>
      <c r="AA274" s="8">
        <v>0</v>
      </c>
      <c r="AB274" s="8">
        <v>5.1029360000000003E-2</v>
      </c>
      <c r="AC274" s="8">
        <v>3.9002977596220862</v>
      </c>
      <c r="AD274" s="8">
        <v>2.8873732983980283</v>
      </c>
      <c r="AE274" s="8">
        <v>0.88833253774895193</v>
      </c>
      <c r="AF274" s="8">
        <v>7.3562563475106757E-2</v>
      </c>
      <c r="AG274" s="8">
        <v>5.1029360000000003E-2</v>
      </c>
    </row>
    <row r="275" spans="1:33" x14ac:dyDescent="0.2">
      <c r="A275" s="8" t="s">
        <v>385</v>
      </c>
      <c r="B275" s="8">
        <v>3.9491683706653782</v>
      </c>
      <c r="C275" s="8">
        <v>3.359847088740032</v>
      </c>
      <c r="D275" s="8">
        <v>0.50167974154106265</v>
      </c>
      <c r="E275" s="8">
        <v>4.5155820384283576E-2</v>
      </c>
      <c r="F275" s="8">
        <v>4.2485720000000005E-2</v>
      </c>
      <c r="G275" s="8">
        <v>3.9491683706653782</v>
      </c>
      <c r="H275" s="8">
        <v>3.3487566618408886</v>
      </c>
      <c r="I275" s="8">
        <v>0</v>
      </c>
      <c r="J275" s="8">
        <v>0</v>
      </c>
      <c r="K275" s="8">
        <v>1.2275289179683354E-4</v>
      </c>
      <c r="L275" s="8">
        <v>1.0967674007346951E-2</v>
      </c>
      <c r="M275" s="8">
        <v>0</v>
      </c>
      <c r="N275" s="8">
        <v>0</v>
      </c>
      <c r="O275" s="8">
        <v>0</v>
      </c>
      <c r="P275" s="8">
        <v>3.0961367092144907E-3</v>
      </c>
      <c r="Q275" s="8">
        <v>5.8927490398116879E-2</v>
      </c>
      <c r="R275" s="8">
        <v>8.1925488906820068E-2</v>
      </c>
      <c r="S275" s="8">
        <v>0.29197430100186511</v>
      </c>
      <c r="T275" s="8">
        <v>8.7545002522739432E-3</v>
      </c>
      <c r="U275" s="8">
        <v>5.7001824272772172E-2</v>
      </c>
      <c r="V275" s="8">
        <v>0</v>
      </c>
      <c r="W275" s="8">
        <v>0</v>
      </c>
      <c r="X275" s="8">
        <v>4.5155820384283576E-2</v>
      </c>
      <c r="Y275" s="8">
        <v>0</v>
      </c>
      <c r="Z275" s="8">
        <v>0</v>
      </c>
      <c r="AA275" s="8">
        <v>0</v>
      </c>
      <c r="AB275" s="8">
        <v>4.2485720000000005E-2</v>
      </c>
      <c r="AC275" s="8">
        <v>3.9491683706653782</v>
      </c>
      <c r="AD275" s="8">
        <v>3.359847088740032</v>
      </c>
      <c r="AE275" s="8">
        <v>0.50167974154106265</v>
      </c>
      <c r="AF275" s="8">
        <v>4.5155820384283576E-2</v>
      </c>
      <c r="AG275" s="8">
        <v>4.2485720000000005E-2</v>
      </c>
    </row>
    <row r="276" spans="1:33" x14ac:dyDescent="0.2">
      <c r="A276" s="8" t="s">
        <v>386</v>
      </c>
      <c r="B276" s="8">
        <v>5.8867141627299899</v>
      </c>
      <c r="C276" s="8">
        <v>5.0336005540211586</v>
      </c>
      <c r="D276" s="8">
        <v>0.81180021278438752</v>
      </c>
      <c r="E276" s="8">
        <v>4.1313395924445676E-2</v>
      </c>
      <c r="F276" s="8">
        <v>0</v>
      </c>
      <c r="G276" s="8">
        <v>5.8867141627299899</v>
      </c>
      <c r="H276" s="8">
        <v>4.9397339696577998</v>
      </c>
      <c r="I276" s="8">
        <v>7.0228951027183361E-4</v>
      </c>
      <c r="J276" s="8">
        <v>1.6508461857001489E-2</v>
      </c>
      <c r="K276" s="8">
        <v>1.119191994704188E-4</v>
      </c>
      <c r="L276" s="8">
        <v>7.6543913796614585E-2</v>
      </c>
      <c r="M276" s="8">
        <v>0</v>
      </c>
      <c r="N276" s="8">
        <v>0</v>
      </c>
      <c r="O276" s="8">
        <v>0</v>
      </c>
      <c r="P276" s="8">
        <v>6.4755873513367493E-2</v>
      </c>
      <c r="Q276" s="8">
        <v>0.1583450582814207</v>
      </c>
      <c r="R276" s="8">
        <v>0.10363067311883176</v>
      </c>
      <c r="S276" s="8">
        <v>0.36198762241309435</v>
      </c>
      <c r="T276" s="8">
        <v>3.1527600353104902E-2</v>
      </c>
      <c r="U276" s="8">
        <v>9.1553385104568397E-2</v>
      </c>
      <c r="V276" s="8">
        <v>0</v>
      </c>
      <c r="W276" s="8">
        <v>0</v>
      </c>
      <c r="X276" s="8">
        <v>4.1313395924445676E-2</v>
      </c>
      <c r="Y276" s="8">
        <v>0</v>
      </c>
      <c r="Z276" s="8">
        <v>0</v>
      </c>
      <c r="AA276" s="8">
        <v>0</v>
      </c>
      <c r="AB276" s="8">
        <v>0</v>
      </c>
      <c r="AC276" s="8">
        <v>5.8867141627299899</v>
      </c>
      <c r="AD276" s="8">
        <v>5.0336005540211586</v>
      </c>
      <c r="AE276" s="8">
        <v>0.81180021278438752</v>
      </c>
      <c r="AF276" s="8">
        <v>4.1313395924445676E-2</v>
      </c>
      <c r="AG276" s="8">
        <v>0</v>
      </c>
    </row>
    <row r="277" spans="1:33" x14ac:dyDescent="0.2">
      <c r="A277" s="8" t="s">
        <v>387</v>
      </c>
      <c r="B277" s="8">
        <v>14.116319333550045</v>
      </c>
      <c r="C277" s="8">
        <v>9.1086955321048766</v>
      </c>
      <c r="D277" s="8">
        <v>4.9345207152653696</v>
      </c>
      <c r="E277" s="8">
        <v>3.631312617979976E-2</v>
      </c>
      <c r="F277" s="8">
        <v>3.6789960000000003E-2</v>
      </c>
      <c r="G277" s="8">
        <v>14.116319333550045</v>
      </c>
      <c r="H277" s="8">
        <v>8.9872512778003539</v>
      </c>
      <c r="I277" s="8">
        <v>0</v>
      </c>
      <c r="J277" s="8">
        <v>0</v>
      </c>
      <c r="K277" s="8">
        <v>9.3108898512832175E-4</v>
      </c>
      <c r="L277" s="8">
        <v>1.1502588956649984E-2</v>
      </c>
      <c r="M277" s="8">
        <v>0</v>
      </c>
      <c r="N277" s="8">
        <v>0.109010576362743</v>
      </c>
      <c r="O277" s="8">
        <v>0</v>
      </c>
      <c r="P277" s="8">
        <v>3.1418073921518843</v>
      </c>
      <c r="Q277" s="8">
        <v>9.463760495928826E-2</v>
      </c>
      <c r="R277" s="8">
        <v>7.2532504019511362E-2</v>
      </c>
      <c r="S277" s="8">
        <v>1.5006510839600617</v>
      </c>
      <c r="T277" s="8">
        <v>4.4147727683806551E-2</v>
      </c>
      <c r="U277" s="8">
        <v>8.0744402490817851E-2</v>
      </c>
      <c r="V277" s="8">
        <v>0</v>
      </c>
      <c r="W277" s="8">
        <v>0</v>
      </c>
      <c r="X277" s="8">
        <v>3.631312617979976E-2</v>
      </c>
      <c r="Y277" s="8">
        <v>0</v>
      </c>
      <c r="Z277" s="8">
        <v>0</v>
      </c>
      <c r="AA277" s="8">
        <v>0</v>
      </c>
      <c r="AB277" s="8">
        <v>3.6789960000000003E-2</v>
      </c>
      <c r="AC277" s="8">
        <v>14.116319333550045</v>
      </c>
      <c r="AD277" s="8">
        <v>9.1086955321048766</v>
      </c>
      <c r="AE277" s="8">
        <v>4.9345207152653696</v>
      </c>
      <c r="AF277" s="8">
        <v>3.631312617979976E-2</v>
      </c>
      <c r="AG277" s="8">
        <v>3.6789960000000003E-2</v>
      </c>
    </row>
    <row r="278" spans="1:33" x14ac:dyDescent="0.2">
      <c r="A278" s="8" t="s">
        <v>388</v>
      </c>
      <c r="B278" s="8">
        <v>12.730705822805755</v>
      </c>
      <c r="C278" s="8">
        <v>8.2315048444866008</v>
      </c>
      <c r="D278" s="8">
        <v>4.2771719814701088</v>
      </c>
      <c r="E278" s="8">
        <v>9.0852156849045365E-2</v>
      </c>
      <c r="F278" s="8">
        <v>0.13117684000000002</v>
      </c>
      <c r="G278" s="8">
        <v>12.730705822805755</v>
      </c>
      <c r="H278" s="8">
        <v>8.1753541237255121</v>
      </c>
      <c r="I278" s="8">
        <v>4.9964997929551668E-5</v>
      </c>
      <c r="J278" s="8">
        <v>0</v>
      </c>
      <c r="K278" s="8">
        <v>2.981912990052784E-2</v>
      </c>
      <c r="L278" s="8">
        <v>1.3781871764222332E-2</v>
      </c>
      <c r="M278" s="8">
        <v>7.9043375976504057E-3</v>
      </c>
      <c r="N278" s="8">
        <v>2.9466668043196149E-4</v>
      </c>
      <c r="O278" s="8">
        <v>4.3007498203279423E-3</v>
      </c>
      <c r="P278" s="8">
        <v>3.5818162228739716</v>
      </c>
      <c r="Q278" s="8">
        <v>0.17732199742906554</v>
      </c>
      <c r="R278" s="8">
        <v>9.5859057913188061E-3</v>
      </c>
      <c r="S278" s="8">
        <v>0.37002150764905434</v>
      </c>
      <c r="T278" s="8">
        <v>2.7033430993057009E-2</v>
      </c>
      <c r="U278" s="8">
        <v>0.11024254930531777</v>
      </c>
      <c r="V278" s="8">
        <v>1.1503674283231428E-3</v>
      </c>
      <c r="W278" s="8">
        <v>0</v>
      </c>
      <c r="X278" s="8">
        <v>9.0852156849045365E-2</v>
      </c>
      <c r="Y278" s="8">
        <v>0</v>
      </c>
      <c r="Z278" s="8">
        <v>0</v>
      </c>
      <c r="AA278" s="8">
        <v>0</v>
      </c>
      <c r="AB278" s="8">
        <v>0.13117684000000002</v>
      </c>
      <c r="AC278" s="8">
        <v>12.730705822805755</v>
      </c>
      <c r="AD278" s="8">
        <v>8.2315048444866008</v>
      </c>
      <c r="AE278" s="8">
        <v>4.2771719814701088</v>
      </c>
      <c r="AF278" s="8">
        <v>9.0852156849045365E-2</v>
      </c>
      <c r="AG278" s="8">
        <v>0.13117684000000002</v>
      </c>
    </row>
    <row r="279" spans="1:33" x14ac:dyDescent="0.2">
      <c r="A279" s="8" t="s">
        <v>389</v>
      </c>
      <c r="B279" s="8">
        <v>13.533392272860446</v>
      </c>
      <c r="C279" s="8">
        <v>10.442316571213851</v>
      </c>
      <c r="D279" s="8">
        <v>2.6598172714659927</v>
      </c>
      <c r="E279" s="8">
        <v>3.6042430180603616E-2</v>
      </c>
      <c r="F279" s="8">
        <v>0.39521600000000007</v>
      </c>
      <c r="G279" s="8">
        <v>13.533392272860446</v>
      </c>
      <c r="H279" s="8">
        <v>10.420289968947129</v>
      </c>
      <c r="I279" s="8">
        <v>0</v>
      </c>
      <c r="J279" s="8">
        <v>0</v>
      </c>
      <c r="K279" s="8">
        <v>5.9967602203402151E-3</v>
      </c>
      <c r="L279" s="8">
        <v>0</v>
      </c>
      <c r="M279" s="8">
        <v>1.6029842046382112E-2</v>
      </c>
      <c r="N279" s="8">
        <v>0</v>
      </c>
      <c r="O279" s="8">
        <v>0</v>
      </c>
      <c r="P279" s="8">
        <v>1.8863525518561162</v>
      </c>
      <c r="Q279" s="8">
        <v>0.20198718132493959</v>
      </c>
      <c r="R279" s="8">
        <v>9.1735039026882206E-3</v>
      </c>
      <c r="S279" s="8">
        <v>0.42197505191543061</v>
      </c>
      <c r="T279" s="8">
        <v>2.8569779191088468E-2</v>
      </c>
      <c r="U279" s="8">
        <v>0.11175920327572937</v>
      </c>
      <c r="V279" s="8">
        <v>0</v>
      </c>
      <c r="W279" s="8">
        <v>0</v>
      </c>
      <c r="X279" s="8">
        <v>3.6042430180603616E-2</v>
      </c>
      <c r="Y279" s="8">
        <v>0</v>
      </c>
      <c r="Z279" s="8">
        <v>0</v>
      </c>
      <c r="AA279" s="8">
        <v>0</v>
      </c>
      <c r="AB279" s="8">
        <v>0.39521600000000007</v>
      </c>
      <c r="AC279" s="8">
        <v>13.533392272860446</v>
      </c>
      <c r="AD279" s="8">
        <v>10.442316571213851</v>
      </c>
      <c r="AE279" s="8">
        <v>2.6598172714659927</v>
      </c>
      <c r="AF279" s="8">
        <v>3.6042430180603616E-2</v>
      </c>
      <c r="AG279" s="8">
        <v>0.39521600000000007</v>
      </c>
    </row>
    <row r="280" spans="1:33" x14ac:dyDescent="0.2">
      <c r="A280" s="8" t="s">
        <v>390</v>
      </c>
      <c r="B280" s="8">
        <v>25.143783520377909</v>
      </c>
      <c r="C280" s="8">
        <v>15.683666432793721</v>
      </c>
      <c r="D280" s="8">
        <v>8.7211862652710721</v>
      </c>
      <c r="E280" s="8">
        <v>0.15773082231310909</v>
      </c>
      <c r="F280" s="8">
        <v>0.58120000000000005</v>
      </c>
      <c r="G280" s="8">
        <v>25.143783520377909</v>
      </c>
      <c r="H280" s="8">
        <v>15.407162085233976</v>
      </c>
      <c r="I280" s="8">
        <v>0.14348960904850874</v>
      </c>
      <c r="J280" s="8">
        <v>0</v>
      </c>
      <c r="K280" s="8">
        <v>6.859909885312894E-2</v>
      </c>
      <c r="L280" s="8">
        <v>9.0360672872157408E-3</v>
      </c>
      <c r="M280" s="8">
        <v>5.5379572370893131E-2</v>
      </c>
      <c r="N280" s="8">
        <v>0</v>
      </c>
      <c r="O280" s="8">
        <v>0</v>
      </c>
      <c r="P280" s="8">
        <v>6.3477695361049076</v>
      </c>
      <c r="Q280" s="8">
        <v>0.38878161368034775</v>
      </c>
      <c r="R280" s="8">
        <v>9.7105961910127613E-3</v>
      </c>
      <c r="S280" s="8">
        <v>1.1730181988405362</v>
      </c>
      <c r="T280" s="8">
        <v>9.4654545700727524E-2</v>
      </c>
      <c r="U280" s="8">
        <v>0.70562542965936348</v>
      </c>
      <c r="V280" s="8">
        <v>1.6263450941754649E-3</v>
      </c>
      <c r="W280" s="8">
        <v>0</v>
      </c>
      <c r="X280" s="8">
        <v>0.15773082231310909</v>
      </c>
      <c r="Y280" s="8">
        <v>0</v>
      </c>
      <c r="Z280" s="8">
        <v>0</v>
      </c>
      <c r="AA280" s="8">
        <v>0</v>
      </c>
      <c r="AB280" s="8">
        <v>0.58120000000000005</v>
      </c>
      <c r="AC280" s="8">
        <v>25.143783520377909</v>
      </c>
      <c r="AD280" s="8">
        <v>15.683666432793721</v>
      </c>
      <c r="AE280" s="8">
        <v>8.7211862652710721</v>
      </c>
      <c r="AF280" s="8">
        <v>0.15773082231310909</v>
      </c>
      <c r="AG280" s="8">
        <v>0.58120000000000005</v>
      </c>
    </row>
    <row r="281" spans="1:33" x14ac:dyDescent="0.2">
      <c r="A281" s="8" t="s">
        <v>391</v>
      </c>
      <c r="B281" s="8">
        <v>31.433807301864398</v>
      </c>
      <c r="C281" s="8">
        <v>18.75866646726438</v>
      </c>
      <c r="D281" s="8">
        <v>11.294406175774011</v>
      </c>
      <c r="E281" s="8">
        <v>0.37235265882600932</v>
      </c>
      <c r="F281" s="8">
        <v>1.0083820000000001</v>
      </c>
      <c r="G281" s="8">
        <v>31.433807301864398</v>
      </c>
      <c r="H281" s="8">
        <v>18.514671027673032</v>
      </c>
      <c r="I281" s="8">
        <v>1.9669238986733664E-3</v>
      </c>
      <c r="J281" s="8">
        <v>0</v>
      </c>
      <c r="K281" s="8">
        <v>2.8238586790680895E-2</v>
      </c>
      <c r="L281" s="8">
        <v>9.2372737752827824E-2</v>
      </c>
      <c r="M281" s="8">
        <v>0.12141719114916187</v>
      </c>
      <c r="N281" s="8">
        <v>0</v>
      </c>
      <c r="O281" s="8">
        <v>0</v>
      </c>
      <c r="P281" s="8">
        <v>8.0538171739545241</v>
      </c>
      <c r="Q281" s="8">
        <v>0.57234884506618044</v>
      </c>
      <c r="R281" s="8">
        <v>1.1370498808335031E-2</v>
      </c>
      <c r="S281" s="8">
        <v>1.232157202387985</v>
      </c>
      <c r="T281" s="8">
        <v>0.10293111771733152</v>
      </c>
      <c r="U281" s="8">
        <v>1.303966043495582</v>
      </c>
      <c r="V281" s="8">
        <v>1.7815294344074365E-2</v>
      </c>
      <c r="W281" s="8">
        <v>0</v>
      </c>
      <c r="X281" s="8">
        <v>0.37235265882600932</v>
      </c>
      <c r="Y281" s="8">
        <v>0</v>
      </c>
      <c r="Z281" s="8">
        <v>0</v>
      </c>
      <c r="AA281" s="8">
        <v>0</v>
      </c>
      <c r="AB281" s="8">
        <v>1.0083820000000001</v>
      </c>
      <c r="AC281" s="8">
        <v>31.433807301864398</v>
      </c>
      <c r="AD281" s="8">
        <v>18.75866646726438</v>
      </c>
      <c r="AE281" s="8">
        <v>11.294406175774011</v>
      </c>
      <c r="AF281" s="8">
        <v>0.37235265882600932</v>
      </c>
      <c r="AG281" s="8">
        <v>1.0083820000000001</v>
      </c>
    </row>
    <row r="282" spans="1:33" x14ac:dyDescent="0.2">
      <c r="A282" s="8" t="s">
        <v>392</v>
      </c>
      <c r="B282" s="8">
        <v>34.286816570423035</v>
      </c>
      <c r="C282" s="8">
        <v>21.307866112966053</v>
      </c>
      <c r="D282" s="8">
        <v>11.310121048671967</v>
      </c>
      <c r="E282" s="8">
        <v>0.36694140878501624</v>
      </c>
      <c r="F282" s="8">
        <v>1.3018880000000002</v>
      </c>
      <c r="G282" s="8">
        <v>34.286816570423035</v>
      </c>
      <c r="H282" s="8">
        <v>21.164188992593953</v>
      </c>
      <c r="I282" s="8">
        <v>7.6703752704144243E-4</v>
      </c>
      <c r="J282" s="8">
        <v>0</v>
      </c>
      <c r="K282" s="8">
        <v>2.3982188488481878E-2</v>
      </c>
      <c r="L282" s="8">
        <v>3.0849019739422039E-2</v>
      </c>
      <c r="M282" s="8">
        <v>8.807887461715555E-2</v>
      </c>
      <c r="N282" s="8">
        <v>0</v>
      </c>
      <c r="O282" s="8">
        <v>0</v>
      </c>
      <c r="P282" s="8">
        <v>8.2311639064884847</v>
      </c>
      <c r="Q282" s="8">
        <v>0.58771943423693729</v>
      </c>
      <c r="R282" s="8">
        <v>1.7455755321019902E-2</v>
      </c>
      <c r="S282" s="8">
        <v>1.2613887465022862</v>
      </c>
      <c r="T282" s="8">
        <v>0.13732198892882636</v>
      </c>
      <c r="U282" s="8">
        <v>1.0747779771999786</v>
      </c>
      <c r="V282" s="8">
        <v>2.9323999443302517E-4</v>
      </c>
      <c r="W282" s="8">
        <v>0</v>
      </c>
      <c r="X282" s="8">
        <v>0.36694140878501624</v>
      </c>
      <c r="Y282" s="8">
        <v>0</v>
      </c>
      <c r="Z282" s="8">
        <v>0</v>
      </c>
      <c r="AA282" s="8">
        <v>0</v>
      </c>
      <c r="AB282" s="8">
        <v>1.3018880000000002</v>
      </c>
      <c r="AC282" s="8">
        <v>34.286816570423035</v>
      </c>
      <c r="AD282" s="8">
        <v>21.307866112966053</v>
      </c>
      <c r="AE282" s="8">
        <v>11.310121048671967</v>
      </c>
      <c r="AF282" s="8">
        <v>0.36694140878501624</v>
      </c>
      <c r="AG282" s="8">
        <v>1.3018880000000002</v>
      </c>
    </row>
    <row r="283" spans="1:33" x14ac:dyDescent="0.2">
      <c r="A283" s="8" t="s">
        <v>393</v>
      </c>
      <c r="B283" s="8">
        <v>35.966330146351915</v>
      </c>
      <c r="C283" s="8">
        <v>24.47858536550628</v>
      </c>
      <c r="D283" s="8">
        <v>9.704683768858974</v>
      </c>
      <c r="E283" s="8">
        <v>0.17894901198666829</v>
      </c>
      <c r="F283" s="8">
        <v>1.604112</v>
      </c>
      <c r="G283" s="8">
        <v>35.966330146351915</v>
      </c>
      <c r="H283" s="8">
        <v>23.433938449070592</v>
      </c>
      <c r="I283" s="8">
        <v>0.8127496869839268</v>
      </c>
      <c r="J283" s="8">
        <v>0</v>
      </c>
      <c r="K283" s="8">
        <v>0.18142082701726406</v>
      </c>
      <c r="L283" s="8">
        <v>2.8004934742656317E-2</v>
      </c>
      <c r="M283" s="8">
        <v>2.2471467691840552E-2</v>
      </c>
      <c r="N283" s="8">
        <v>0</v>
      </c>
      <c r="O283" s="8">
        <v>0</v>
      </c>
      <c r="P283" s="8">
        <v>7.3463991824871462</v>
      </c>
      <c r="Q283" s="8">
        <v>0.42933838275388736</v>
      </c>
      <c r="R283" s="8">
        <v>1.8920445235301793E-2</v>
      </c>
      <c r="S283" s="8">
        <v>1.3014249473991839</v>
      </c>
      <c r="T283" s="8">
        <v>0.16135730080439251</v>
      </c>
      <c r="U283" s="8">
        <v>0.44724351017906167</v>
      </c>
      <c r="V283" s="8">
        <v>0</v>
      </c>
      <c r="W283" s="8">
        <v>0</v>
      </c>
      <c r="X283" s="8">
        <v>0.17894901198666829</v>
      </c>
      <c r="Y283" s="8">
        <v>0</v>
      </c>
      <c r="Z283" s="8">
        <v>0</v>
      </c>
      <c r="AA283" s="8">
        <v>0</v>
      </c>
      <c r="AB283" s="8">
        <v>1.604112</v>
      </c>
      <c r="AC283" s="8">
        <v>35.966330146351915</v>
      </c>
      <c r="AD283" s="8">
        <v>24.47858536550628</v>
      </c>
      <c r="AE283" s="8">
        <v>9.704683768858974</v>
      </c>
      <c r="AF283" s="8">
        <v>0.17894901198666829</v>
      </c>
      <c r="AG283" s="8">
        <v>1.604112</v>
      </c>
    </row>
    <row r="284" spans="1:33" x14ac:dyDescent="0.2">
      <c r="A284" s="8" t="s">
        <v>394</v>
      </c>
      <c r="B284" s="8">
        <v>38.383599981105412</v>
      </c>
      <c r="C284" s="8">
        <v>26.293976144310445</v>
      </c>
      <c r="D284" s="8">
        <v>9.7446557013519328</v>
      </c>
      <c r="E284" s="8">
        <v>0.27008413544305476</v>
      </c>
      <c r="F284" s="8">
        <v>2.074884</v>
      </c>
      <c r="G284" s="8">
        <v>38.383599981105412</v>
      </c>
      <c r="H284" s="8">
        <v>24.432272072048136</v>
      </c>
      <c r="I284" s="8">
        <v>1.4572403919528187</v>
      </c>
      <c r="J284" s="8">
        <v>0</v>
      </c>
      <c r="K284" s="8">
        <v>0.21073540218214221</v>
      </c>
      <c r="L284" s="8">
        <v>2.2902164618026109E-2</v>
      </c>
      <c r="M284" s="8">
        <v>0.17082611350932062</v>
      </c>
      <c r="N284" s="8">
        <v>0</v>
      </c>
      <c r="O284" s="8">
        <v>0</v>
      </c>
      <c r="P284" s="8">
        <v>7.1211469770192561</v>
      </c>
      <c r="Q284" s="8">
        <v>0.50863045746522462</v>
      </c>
      <c r="R284" s="8">
        <v>2.3401474441053435E-2</v>
      </c>
      <c r="S284" s="8">
        <v>1.4573433908527904</v>
      </c>
      <c r="T284" s="8">
        <v>0.21715249527586719</v>
      </c>
      <c r="U284" s="8">
        <v>0.41698090629774209</v>
      </c>
      <c r="V284" s="8">
        <v>0</v>
      </c>
      <c r="W284" s="8">
        <v>0</v>
      </c>
      <c r="X284" s="8">
        <v>0.27008413544305476</v>
      </c>
      <c r="Y284" s="8">
        <v>0</v>
      </c>
      <c r="Z284" s="8">
        <v>0</v>
      </c>
      <c r="AA284" s="8">
        <v>0</v>
      </c>
      <c r="AB284" s="8">
        <v>2.074884</v>
      </c>
      <c r="AC284" s="8">
        <v>38.383599981105412</v>
      </c>
      <c r="AD284" s="8">
        <v>26.293976144310445</v>
      </c>
      <c r="AE284" s="8">
        <v>9.7446557013519328</v>
      </c>
      <c r="AF284" s="8">
        <v>0.27008413544305476</v>
      </c>
      <c r="AG284" s="8">
        <v>2.074884</v>
      </c>
    </row>
    <row r="285" spans="1:33" x14ac:dyDescent="0.2">
      <c r="A285" s="8" t="s">
        <v>395</v>
      </c>
      <c r="B285" s="8">
        <v>44.182825372387001</v>
      </c>
      <c r="C285" s="8">
        <v>31.347007500387168</v>
      </c>
      <c r="D285" s="8">
        <v>10.689746654896158</v>
      </c>
      <c r="E285" s="8">
        <v>0.47802721710368001</v>
      </c>
      <c r="F285" s="8">
        <v>1.6680440000000003</v>
      </c>
      <c r="G285" s="8">
        <v>44.182825372387001</v>
      </c>
      <c r="H285" s="8">
        <v>30.738757575959681</v>
      </c>
      <c r="I285" s="8">
        <v>0.23367671106814025</v>
      </c>
      <c r="J285" s="8">
        <v>1.5440337454322276E-2</v>
      </c>
      <c r="K285" s="8">
        <v>0.24885521618118861</v>
      </c>
      <c r="L285" s="8">
        <v>5.002521767229573E-2</v>
      </c>
      <c r="M285" s="8">
        <v>6.025244205154108E-2</v>
      </c>
      <c r="N285" s="8">
        <v>0</v>
      </c>
      <c r="O285" s="8">
        <v>0</v>
      </c>
      <c r="P285" s="8">
        <v>7.3995361978390575</v>
      </c>
      <c r="Q285" s="8">
        <v>0.99769602716080152</v>
      </c>
      <c r="R285" s="8">
        <v>2.6865361936253107E-2</v>
      </c>
      <c r="S285" s="8">
        <v>1.5805611854854233</v>
      </c>
      <c r="T285" s="8">
        <v>0.24321086515992021</v>
      </c>
      <c r="U285" s="8">
        <v>0.44187701731470236</v>
      </c>
      <c r="V285" s="8">
        <v>0</v>
      </c>
      <c r="W285" s="8">
        <v>0</v>
      </c>
      <c r="X285" s="8">
        <v>0.47802721710368001</v>
      </c>
      <c r="Y285" s="8">
        <v>0</v>
      </c>
      <c r="Z285" s="8">
        <v>0</v>
      </c>
      <c r="AA285" s="8">
        <v>0</v>
      </c>
      <c r="AB285" s="8">
        <v>1.6680440000000003</v>
      </c>
      <c r="AC285" s="8">
        <v>44.182825372387001</v>
      </c>
      <c r="AD285" s="8">
        <v>31.347007500387168</v>
      </c>
      <c r="AE285" s="8">
        <v>10.689746654896158</v>
      </c>
      <c r="AF285" s="8">
        <v>0.47802721710368001</v>
      </c>
      <c r="AG285" s="8">
        <v>1.6680440000000003</v>
      </c>
    </row>
    <row r="286" spans="1:33" x14ac:dyDescent="0.2">
      <c r="A286" s="8" t="s">
        <v>396</v>
      </c>
      <c r="B286" s="8">
        <v>53.465625566720568</v>
      </c>
      <c r="C286" s="8">
        <v>39.309096392431258</v>
      </c>
      <c r="D286" s="8">
        <v>12.060997680841188</v>
      </c>
      <c r="E286" s="8">
        <v>0.41005149344813052</v>
      </c>
      <c r="F286" s="8">
        <v>1.6854800000000001</v>
      </c>
      <c r="G286" s="8">
        <v>53.465625566720568</v>
      </c>
      <c r="H286" s="8">
        <v>34.123903513653389</v>
      </c>
      <c r="I286" s="8">
        <v>4.3760298847848587</v>
      </c>
      <c r="J286" s="8">
        <v>2.152462383707103E-2</v>
      </c>
      <c r="K286" s="8">
        <v>0.26216775203565912</v>
      </c>
      <c r="L286" s="8">
        <v>1.4354093376437518E-2</v>
      </c>
      <c r="M286" s="8">
        <v>0.51111652474383884</v>
      </c>
      <c r="N286" s="8">
        <v>0</v>
      </c>
      <c r="O286" s="8">
        <v>0</v>
      </c>
      <c r="P286" s="8">
        <v>8.0281694636472452</v>
      </c>
      <c r="Q286" s="8">
        <v>1.0487457446211557</v>
      </c>
      <c r="R286" s="8">
        <v>3.0811342149881033E-2</v>
      </c>
      <c r="S286" s="8">
        <v>1.8169895568340573</v>
      </c>
      <c r="T286" s="8">
        <v>0.71813330107964246</v>
      </c>
      <c r="U286" s="8">
        <v>0.41814827250920533</v>
      </c>
      <c r="V286" s="8">
        <v>0</v>
      </c>
      <c r="W286" s="8">
        <v>0</v>
      </c>
      <c r="X286" s="8">
        <v>0.41005149344813052</v>
      </c>
      <c r="Y286" s="8">
        <v>0</v>
      </c>
      <c r="Z286" s="8">
        <v>0</v>
      </c>
      <c r="AA286" s="8">
        <v>0</v>
      </c>
      <c r="AB286" s="8">
        <v>1.6854800000000001</v>
      </c>
      <c r="AC286" s="8">
        <v>53.465625566720568</v>
      </c>
      <c r="AD286" s="8">
        <v>39.309096392431258</v>
      </c>
      <c r="AE286" s="8">
        <v>12.060997680841188</v>
      </c>
      <c r="AF286" s="8">
        <v>0.41005149344813052</v>
      </c>
      <c r="AG286" s="8">
        <v>1.6854800000000001</v>
      </c>
    </row>
    <row r="287" spans="1:33" x14ac:dyDescent="0.2">
      <c r="A287" s="8" t="s">
        <v>397</v>
      </c>
      <c r="B287" s="8">
        <v>54.531724351133221</v>
      </c>
      <c r="C287" s="8">
        <v>38.702322937590033</v>
      </c>
      <c r="D287" s="8">
        <v>13.188648524073622</v>
      </c>
      <c r="E287" s="8">
        <v>0.55424488946957784</v>
      </c>
      <c r="F287" s="8">
        <v>2.0865080000000003</v>
      </c>
      <c r="G287" s="8">
        <v>54.531724351133221</v>
      </c>
      <c r="H287" s="8">
        <v>35.490169307046642</v>
      </c>
      <c r="I287" s="8">
        <v>2.676778695935397</v>
      </c>
      <c r="J287" s="8">
        <v>3.5604804612703211E-2</v>
      </c>
      <c r="K287" s="8">
        <v>0.47358621476907559</v>
      </c>
      <c r="L287" s="8">
        <v>1.0515882634009713E-2</v>
      </c>
      <c r="M287" s="8">
        <v>1.5668032592200936E-2</v>
      </c>
      <c r="N287" s="8">
        <v>0</v>
      </c>
      <c r="O287" s="8">
        <v>0</v>
      </c>
      <c r="P287" s="8">
        <v>8.7052005082199262</v>
      </c>
      <c r="Q287" s="8">
        <v>1.1064377274132053</v>
      </c>
      <c r="R287" s="8">
        <v>6.4738474736405524E-2</v>
      </c>
      <c r="S287" s="8">
        <v>2.0004480711211459</v>
      </c>
      <c r="T287" s="8">
        <v>0.89431292656614136</v>
      </c>
      <c r="U287" s="8">
        <v>0.41751081601679896</v>
      </c>
      <c r="V287" s="8">
        <v>0</v>
      </c>
      <c r="W287" s="8">
        <v>0</v>
      </c>
      <c r="X287" s="8">
        <v>0.55424488946957784</v>
      </c>
      <c r="Y287" s="8">
        <v>0</v>
      </c>
      <c r="Z287" s="8">
        <v>0</v>
      </c>
      <c r="AA287" s="8">
        <v>0</v>
      </c>
      <c r="AB287" s="8">
        <v>2.0865080000000003</v>
      </c>
      <c r="AC287" s="8">
        <v>54.531724351133221</v>
      </c>
      <c r="AD287" s="8">
        <v>38.702322937590033</v>
      </c>
      <c r="AE287" s="8">
        <v>13.188648524073622</v>
      </c>
      <c r="AF287" s="8">
        <v>0.55424488946957784</v>
      </c>
      <c r="AG287" s="8">
        <v>2.0865080000000003</v>
      </c>
    </row>
    <row r="288" spans="1:33" x14ac:dyDescent="0.2">
      <c r="A288" s="8" t="s">
        <v>398</v>
      </c>
      <c r="B288" s="8">
        <v>72.206031198202197</v>
      </c>
      <c r="C288" s="8">
        <v>50.363229113902726</v>
      </c>
      <c r="D288" s="8">
        <v>18.930754235774881</v>
      </c>
      <c r="E288" s="8">
        <v>0.4419478485245979</v>
      </c>
      <c r="F288" s="8">
        <v>2.4701000000000004</v>
      </c>
      <c r="G288" s="8">
        <v>72.206031198202197</v>
      </c>
      <c r="H288" s="8">
        <v>44.868014644511597</v>
      </c>
      <c r="I288" s="8">
        <v>4.2596608803572744</v>
      </c>
      <c r="J288" s="8">
        <v>2.9787337014216125E-2</v>
      </c>
      <c r="K288" s="8">
        <v>0.6782009320821194</v>
      </c>
      <c r="L288" s="8">
        <v>5.4543453138633843E-3</v>
      </c>
      <c r="M288" s="8">
        <v>0.52207852967978219</v>
      </c>
      <c r="N288" s="8">
        <v>3.2444943877227479E-5</v>
      </c>
      <c r="O288" s="8">
        <v>0</v>
      </c>
      <c r="P288" s="8">
        <v>14.993377756323099</v>
      </c>
      <c r="Q288" s="8">
        <v>1.2008263058723787</v>
      </c>
      <c r="R288" s="8">
        <v>5.8233860097144912E-3</v>
      </c>
      <c r="S288" s="8">
        <v>1.2876789641713988</v>
      </c>
      <c r="T288" s="8">
        <v>1.3099861213490627</v>
      </c>
      <c r="U288" s="8">
        <v>0.13306170204922446</v>
      </c>
      <c r="V288" s="8">
        <v>0</v>
      </c>
      <c r="W288" s="8">
        <v>0</v>
      </c>
      <c r="X288" s="8">
        <v>0.4419478485245979</v>
      </c>
      <c r="Y288" s="8">
        <v>0</v>
      </c>
      <c r="Z288" s="8">
        <v>0</v>
      </c>
      <c r="AA288" s="8">
        <v>0</v>
      </c>
      <c r="AB288" s="8">
        <v>2.4701000000000004</v>
      </c>
      <c r="AC288" s="8">
        <v>72.206031198202197</v>
      </c>
      <c r="AD288" s="8">
        <v>50.363229113902726</v>
      </c>
      <c r="AE288" s="8">
        <v>18.930754235774881</v>
      </c>
      <c r="AF288" s="8">
        <v>0.4419478485245979</v>
      </c>
      <c r="AG288" s="8">
        <v>2.4701000000000004</v>
      </c>
    </row>
    <row r="289" spans="1:33" x14ac:dyDescent="0.2">
      <c r="A289" s="8" t="s">
        <v>399</v>
      </c>
      <c r="B289" s="8">
        <v>97.289669728193005</v>
      </c>
      <c r="C289" s="8">
        <v>67.809393097341299</v>
      </c>
      <c r="D289" s="8">
        <v>26.194350659758598</v>
      </c>
      <c r="E289" s="8">
        <v>0.87975797109314036</v>
      </c>
      <c r="F289" s="8">
        <v>2.4061680000000001</v>
      </c>
      <c r="G289" s="8">
        <v>97.289669728193005</v>
      </c>
      <c r="H289" s="8">
        <v>60.62489622578444</v>
      </c>
      <c r="I289" s="8">
        <v>3.9232672477092025</v>
      </c>
      <c r="J289" s="8">
        <v>0.47185698016851702</v>
      </c>
      <c r="K289" s="8">
        <v>1.1239091286301284</v>
      </c>
      <c r="L289" s="8">
        <v>1.5106638378806167E-2</v>
      </c>
      <c r="M289" s="8">
        <v>0.80359254963359927</v>
      </c>
      <c r="N289" s="8">
        <v>0.84384177417019901</v>
      </c>
      <c r="O289" s="8">
        <v>2.9225528663911191E-3</v>
      </c>
      <c r="P289" s="8">
        <v>20.38548020535158</v>
      </c>
      <c r="Q289" s="8">
        <v>2.0521545824227321</v>
      </c>
      <c r="R289" s="8">
        <v>3.6839500980297424E-3</v>
      </c>
      <c r="S289" s="8">
        <v>1.3155148609524239</v>
      </c>
      <c r="T289" s="8">
        <v>2.1663346235574314</v>
      </c>
      <c r="U289" s="8">
        <v>0.18471411519485359</v>
      </c>
      <c r="V289" s="8">
        <v>2.0776469936647394E-2</v>
      </c>
      <c r="W289" s="8">
        <v>6.569185224489886E-2</v>
      </c>
      <c r="X289" s="8">
        <v>0.87975797109314036</v>
      </c>
      <c r="Y289" s="8">
        <v>0</v>
      </c>
      <c r="Z289" s="8">
        <v>0</v>
      </c>
      <c r="AA289" s="8">
        <v>0</v>
      </c>
      <c r="AB289" s="8">
        <v>2.4061680000000001</v>
      </c>
      <c r="AC289" s="8">
        <v>97.289669728193005</v>
      </c>
      <c r="AD289" s="8">
        <v>67.809393097341299</v>
      </c>
      <c r="AE289" s="8">
        <v>26.194350659758598</v>
      </c>
      <c r="AF289" s="8">
        <v>0.87975797109314036</v>
      </c>
      <c r="AG289" s="8">
        <v>2.4061680000000001</v>
      </c>
    </row>
    <row r="290" spans="1:33" x14ac:dyDescent="0.2">
      <c r="A290" s="8" t="s">
        <v>400</v>
      </c>
      <c r="B290" s="8">
        <v>25.616070533751717</v>
      </c>
      <c r="C290" s="8">
        <v>22.619132434873315</v>
      </c>
      <c r="D290" s="8">
        <v>1.5562473743127279</v>
      </c>
      <c r="E290" s="8">
        <v>0.7810287245656683</v>
      </c>
      <c r="F290" s="8">
        <v>0.65966200000000008</v>
      </c>
      <c r="G290" s="8">
        <v>25.616070533751717</v>
      </c>
      <c r="H290" s="8">
        <v>20.754886532459018</v>
      </c>
      <c r="I290" s="8">
        <v>0.88551668433699804</v>
      </c>
      <c r="J290" s="8">
        <v>1.4739123019550535E-2</v>
      </c>
      <c r="K290" s="8">
        <v>8.4902225259127512E-3</v>
      </c>
      <c r="L290" s="8">
        <v>0.91470771119051053</v>
      </c>
      <c r="M290" s="8">
        <v>3.9650873411376727E-2</v>
      </c>
      <c r="N290" s="8">
        <v>2.7764739677066136E-5</v>
      </c>
      <c r="O290" s="8">
        <v>1.1135231902739324E-3</v>
      </c>
      <c r="P290" s="8">
        <v>8.7243313384658561E-3</v>
      </c>
      <c r="Q290" s="8">
        <v>0.2806149722611268</v>
      </c>
      <c r="R290" s="8">
        <v>6.3247801404276386E-3</v>
      </c>
      <c r="S290" s="8">
        <v>0.91055490470460676</v>
      </c>
      <c r="T290" s="8">
        <v>8.129468597378757E-2</v>
      </c>
      <c r="U290" s="8">
        <v>0.26873369989431334</v>
      </c>
      <c r="V290" s="8">
        <v>0</v>
      </c>
      <c r="W290" s="8">
        <v>0</v>
      </c>
      <c r="X290" s="8">
        <v>0.7810287245656683</v>
      </c>
      <c r="Y290" s="8">
        <v>0</v>
      </c>
      <c r="Z290" s="8">
        <v>0</v>
      </c>
      <c r="AA290" s="8">
        <v>0</v>
      </c>
      <c r="AB290" s="8">
        <v>0.65966200000000008</v>
      </c>
      <c r="AC290" s="8">
        <v>25.616070533751717</v>
      </c>
      <c r="AD290" s="8">
        <v>22.619132434873315</v>
      </c>
      <c r="AE290" s="8">
        <v>1.5562473743127279</v>
      </c>
      <c r="AF290" s="8">
        <v>0.7810287245656683</v>
      </c>
      <c r="AG290" s="8">
        <v>0.65966200000000008</v>
      </c>
    </row>
    <row r="291" spans="1:33" x14ac:dyDescent="0.2">
      <c r="A291" s="8" t="s">
        <v>401</v>
      </c>
      <c r="B291" s="8">
        <v>29.986185404626433</v>
      </c>
      <c r="C291" s="8">
        <v>26.411217555492811</v>
      </c>
      <c r="D291" s="8">
        <v>1.7039955597515233</v>
      </c>
      <c r="E291" s="8">
        <v>1.0863522893820923</v>
      </c>
      <c r="F291" s="8">
        <v>0.7846200000000001</v>
      </c>
      <c r="G291" s="8">
        <v>29.986185404626433</v>
      </c>
      <c r="H291" s="8">
        <v>23.938146492201099</v>
      </c>
      <c r="I291" s="8">
        <v>1.1307690033145223</v>
      </c>
      <c r="J291" s="8">
        <v>1.4511813963377098E-3</v>
      </c>
      <c r="K291" s="8">
        <v>8.4196716756109093E-3</v>
      </c>
      <c r="L291" s="8">
        <v>1.269436531419351</v>
      </c>
      <c r="M291" s="8">
        <v>6.2994675485887608E-2</v>
      </c>
      <c r="N291" s="8">
        <v>0</v>
      </c>
      <c r="O291" s="8">
        <v>0</v>
      </c>
      <c r="P291" s="8">
        <v>1.5985799424917148E-4</v>
      </c>
      <c r="Q291" s="8">
        <v>0.34938086543658842</v>
      </c>
      <c r="R291" s="8">
        <v>9.0102004157418987E-3</v>
      </c>
      <c r="S291" s="8">
        <v>0.94985123455528508</v>
      </c>
      <c r="T291" s="8">
        <v>0.10094220325263864</v>
      </c>
      <c r="U291" s="8">
        <v>0.29465119809702023</v>
      </c>
      <c r="V291" s="8">
        <v>0</v>
      </c>
      <c r="W291" s="8">
        <v>0</v>
      </c>
      <c r="X291" s="8">
        <v>1.0863522893820923</v>
      </c>
      <c r="Y291" s="8">
        <v>0</v>
      </c>
      <c r="Z291" s="8">
        <v>0</v>
      </c>
      <c r="AA291" s="8">
        <v>0</v>
      </c>
      <c r="AB291" s="8">
        <v>0.7846200000000001</v>
      </c>
      <c r="AC291" s="8">
        <v>29.986185404626433</v>
      </c>
      <c r="AD291" s="8">
        <v>26.411217555492811</v>
      </c>
      <c r="AE291" s="8">
        <v>1.7039955597515233</v>
      </c>
      <c r="AF291" s="8">
        <v>1.0863522893820923</v>
      </c>
      <c r="AG291" s="8">
        <v>0.7846200000000001</v>
      </c>
    </row>
    <row r="292" spans="1:33" x14ac:dyDescent="0.2">
      <c r="A292" s="8" t="s">
        <v>402</v>
      </c>
      <c r="B292" s="8">
        <v>38.499210522523533</v>
      </c>
      <c r="C292" s="8">
        <v>34.720920151230331</v>
      </c>
      <c r="D292" s="8">
        <v>2.418388370599919</v>
      </c>
      <c r="E292" s="8">
        <v>0.67408600069327218</v>
      </c>
      <c r="F292" s="8">
        <v>0.68581599999999998</v>
      </c>
      <c r="G292" s="8">
        <v>38.499210522523533</v>
      </c>
      <c r="H292" s="8">
        <v>30.225545181759621</v>
      </c>
      <c r="I292" s="8">
        <v>2.036811977857039</v>
      </c>
      <c r="J292" s="8">
        <v>1.3663038033614175E-3</v>
      </c>
      <c r="K292" s="8">
        <v>0.1449625039756528</v>
      </c>
      <c r="L292" s="8">
        <v>0.78188702746168093</v>
      </c>
      <c r="M292" s="8">
        <v>6.1184549001571935E-2</v>
      </c>
      <c r="N292" s="8">
        <v>1.4691626073714004</v>
      </c>
      <c r="O292" s="8">
        <v>0</v>
      </c>
      <c r="P292" s="8">
        <v>2.8679654101594463E-5</v>
      </c>
      <c r="Q292" s="8">
        <v>0.52098806479083559</v>
      </c>
      <c r="R292" s="8">
        <v>2.5805768564832278E-2</v>
      </c>
      <c r="S292" s="8">
        <v>1.3446855519507137</v>
      </c>
      <c r="T292" s="8">
        <v>0.26202048762810054</v>
      </c>
      <c r="U292" s="8">
        <v>0.26485981801133507</v>
      </c>
      <c r="V292" s="8">
        <v>0</v>
      </c>
      <c r="W292" s="8">
        <v>0</v>
      </c>
      <c r="X292" s="8">
        <v>0.67408600069327218</v>
      </c>
      <c r="Y292" s="8">
        <v>0</v>
      </c>
      <c r="Z292" s="8">
        <v>0</v>
      </c>
      <c r="AA292" s="8">
        <v>0</v>
      </c>
      <c r="AB292" s="8">
        <v>0.68581599999999998</v>
      </c>
      <c r="AC292" s="8">
        <v>38.499210522523533</v>
      </c>
      <c r="AD292" s="8">
        <v>34.720920151230331</v>
      </c>
      <c r="AE292" s="8">
        <v>2.418388370599919</v>
      </c>
      <c r="AF292" s="8">
        <v>0.67408600069327218</v>
      </c>
      <c r="AG292" s="8">
        <v>0.68581599999999998</v>
      </c>
    </row>
    <row r="293" spans="1:33" x14ac:dyDescent="0.2">
      <c r="A293" s="8" t="s">
        <v>403</v>
      </c>
      <c r="B293" s="8">
        <v>36.558154954378494</v>
      </c>
      <c r="C293" s="8">
        <v>32.747560009402505</v>
      </c>
      <c r="D293" s="8">
        <v>2.5848518935822433</v>
      </c>
      <c r="E293" s="8">
        <v>0.49052505139373481</v>
      </c>
      <c r="F293" s="8">
        <v>0.73521800000000004</v>
      </c>
      <c r="G293" s="8">
        <v>36.558154954378494</v>
      </c>
      <c r="H293" s="8">
        <v>29.151920368064772</v>
      </c>
      <c r="I293" s="8">
        <v>1.1511871013211024</v>
      </c>
      <c r="J293" s="8">
        <v>2.0059104507637203E-3</v>
      </c>
      <c r="K293" s="8">
        <v>0.16959682416781435</v>
      </c>
      <c r="L293" s="8">
        <v>0.98357777584812134</v>
      </c>
      <c r="M293" s="8">
        <v>5.7068978174405732E-2</v>
      </c>
      <c r="N293" s="8">
        <v>1.0466513428975575</v>
      </c>
      <c r="O293" s="8">
        <v>0.18555170847796978</v>
      </c>
      <c r="P293" s="8">
        <v>2.1702023707953423E-5</v>
      </c>
      <c r="Q293" s="8">
        <v>0.56952087917459504</v>
      </c>
      <c r="R293" s="8">
        <v>3.150568797369304E-2</v>
      </c>
      <c r="S293" s="8">
        <v>1.4191591664420362</v>
      </c>
      <c r="T293" s="8">
        <v>0.32297340859427781</v>
      </c>
      <c r="U293" s="8">
        <v>0.24167104937393341</v>
      </c>
      <c r="V293" s="8">
        <v>0</v>
      </c>
      <c r="W293" s="8">
        <v>0</v>
      </c>
      <c r="X293" s="8">
        <v>0.49052505139373481</v>
      </c>
      <c r="Y293" s="8">
        <v>0</v>
      </c>
      <c r="Z293" s="8">
        <v>0</v>
      </c>
      <c r="AA293" s="8">
        <v>0</v>
      </c>
      <c r="AB293" s="8">
        <v>0.73521800000000004</v>
      </c>
      <c r="AC293" s="8">
        <v>36.558154954378494</v>
      </c>
      <c r="AD293" s="8">
        <v>32.747560009402505</v>
      </c>
      <c r="AE293" s="8">
        <v>2.5848518935822433</v>
      </c>
      <c r="AF293" s="8">
        <v>0.49052505139373481</v>
      </c>
      <c r="AG293" s="8">
        <v>0.73521800000000004</v>
      </c>
    </row>
    <row r="294" spans="1:33" x14ac:dyDescent="0.2">
      <c r="A294" s="8" t="s">
        <v>404</v>
      </c>
      <c r="B294" s="8">
        <v>80.740854222139404</v>
      </c>
      <c r="C294" s="8">
        <v>76.38472924266064</v>
      </c>
      <c r="D294" s="8">
        <v>2.7769931494086939</v>
      </c>
      <c r="E294" s="8">
        <v>0.84972583007007163</v>
      </c>
      <c r="F294" s="8">
        <v>0.729406</v>
      </c>
      <c r="G294" s="8">
        <v>80.740854222139404</v>
      </c>
      <c r="H294" s="8">
        <v>67.138006193075327</v>
      </c>
      <c r="I294" s="8">
        <v>3.0710660663177247</v>
      </c>
      <c r="J294" s="8">
        <v>1.1133310001900116E-3</v>
      </c>
      <c r="K294" s="8">
        <v>0.6415372751897036</v>
      </c>
      <c r="L294" s="8">
        <v>2.7211700949802102</v>
      </c>
      <c r="M294" s="8">
        <v>0.11164224570937875</v>
      </c>
      <c r="N294" s="8">
        <v>2.7001940363881087</v>
      </c>
      <c r="O294" s="8">
        <v>0</v>
      </c>
      <c r="P294" s="8">
        <v>3.0862346544984501E-2</v>
      </c>
      <c r="Q294" s="8">
        <v>0.85932246268910362</v>
      </c>
      <c r="R294" s="8">
        <v>0.10355240046177475</v>
      </c>
      <c r="S294" s="8">
        <v>1.5393633859699289</v>
      </c>
      <c r="T294" s="8">
        <v>0.15622441599488004</v>
      </c>
      <c r="U294" s="8">
        <v>8.766813774802186E-2</v>
      </c>
      <c r="V294" s="8">
        <v>0</v>
      </c>
      <c r="W294" s="8">
        <v>0</v>
      </c>
      <c r="X294" s="8">
        <v>0.84972583007007163</v>
      </c>
      <c r="Y294" s="8">
        <v>0</v>
      </c>
      <c r="Z294" s="8">
        <v>0</v>
      </c>
      <c r="AA294" s="8">
        <v>0</v>
      </c>
      <c r="AB294" s="8">
        <v>0.729406</v>
      </c>
      <c r="AC294" s="8">
        <v>80.740854222139404</v>
      </c>
      <c r="AD294" s="8">
        <v>76.38472924266064</v>
      </c>
      <c r="AE294" s="8">
        <v>2.7769931494086939</v>
      </c>
      <c r="AF294" s="8">
        <v>0.84972583007007163</v>
      </c>
      <c r="AG294" s="8">
        <v>0.729406</v>
      </c>
    </row>
    <row r="295" spans="1:33" s="8" customFormat="1" x14ac:dyDescent="0.2">
      <c r="A295" s="8" t="s">
        <v>405</v>
      </c>
      <c r="B295" s="8">
        <v>19.539227803237793</v>
      </c>
      <c r="C295" s="8">
        <v>17.874890412942069</v>
      </c>
      <c r="D295" s="8">
        <v>1.2938197647677894</v>
      </c>
      <c r="E295" s="8">
        <v>6.2481625527939247E-2</v>
      </c>
      <c r="F295" s="8">
        <v>0.30803600000000003</v>
      </c>
      <c r="G295" s="8">
        <v>19.539227803237793</v>
      </c>
      <c r="H295" s="8">
        <v>15.646515387614091</v>
      </c>
      <c r="I295" s="8">
        <v>0</v>
      </c>
      <c r="J295" s="8">
        <v>3.5367504436487611E-2</v>
      </c>
      <c r="K295" s="8">
        <v>3.188121759720603E-4</v>
      </c>
      <c r="L295" s="8">
        <v>2.0787476662152544</v>
      </c>
      <c r="M295" s="8">
        <v>8.0308681446535357E-2</v>
      </c>
      <c r="N295" s="8">
        <v>3.3632361053724996E-2</v>
      </c>
      <c r="O295" s="8">
        <v>0</v>
      </c>
      <c r="P295" s="8">
        <v>4.0460972882190409E-4</v>
      </c>
      <c r="Q295" s="8">
        <v>0.42780481483434801</v>
      </c>
      <c r="R295" s="8">
        <v>4.8516677288263609E-2</v>
      </c>
      <c r="S295" s="8">
        <v>0.80626754559566838</v>
      </c>
      <c r="T295" s="8">
        <v>2.7818055400687992E-3</v>
      </c>
      <c r="U295" s="8">
        <v>8.0443117806186498E-3</v>
      </c>
      <c r="V295" s="8">
        <v>0</v>
      </c>
      <c r="W295" s="8">
        <v>0</v>
      </c>
      <c r="X295" s="8">
        <v>6.2481625527939247E-2</v>
      </c>
      <c r="Y295" s="8">
        <v>0</v>
      </c>
      <c r="Z295" s="8">
        <v>0</v>
      </c>
      <c r="AA295" s="8">
        <v>0</v>
      </c>
      <c r="AB295" s="8">
        <v>0.30803600000000003</v>
      </c>
      <c r="AC295" s="8">
        <v>19.539227803237793</v>
      </c>
      <c r="AD295" s="8">
        <v>17.874890412942069</v>
      </c>
      <c r="AE295" s="8">
        <v>1.2938197647677894</v>
      </c>
      <c r="AF295" s="8">
        <v>6.2481625527939247E-2</v>
      </c>
      <c r="AG295" s="8">
        <v>0.30803600000000003</v>
      </c>
    </row>
    <row r="296" spans="1:33" s="8" customFormat="1" x14ac:dyDescent="0.2">
      <c r="A296" s="8" t="s">
        <v>406</v>
      </c>
      <c r="B296" s="8">
        <v>27.458057094364673</v>
      </c>
      <c r="C296" s="8">
        <v>26.466940928792145</v>
      </c>
      <c r="D296" s="8">
        <v>0.57993194956951422</v>
      </c>
      <c r="E296" s="8">
        <v>0.1031482160030156</v>
      </c>
      <c r="F296" s="8">
        <v>0.30803600000000003</v>
      </c>
      <c r="G296" s="8">
        <v>27.458057094364673</v>
      </c>
      <c r="H296" s="8">
        <v>24.403224381305289</v>
      </c>
      <c r="I296" s="8">
        <v>8.5757534091467705E-2</v>
      </c>
      <c r="J296" s="8">
        <v>0.45297218972384279</v>
      </c>
      <c r="K296" s="8">
        <v>4.0745690795737739E-3</v>
      </c>
      <c r="L296" s="8">
        <v>1.3047887904033419</v>
      </c>
      <c r="M296" s="8">
        <v>0.15527037286885728</v>
      </c>
      <c r="N296" s="8">
        <v>6.0853091319772762E-2</v>
      </c>
      <c r="O296" s="8">
        <v>0</v>
      </c>
      <c r="P296" s="8">
        <v>2.6728013387969059E-4</v>
      </c>
      <c r="Q296" s="8">
        <v>0.18242856847688091</v>
      </c>
      <c r="R296" s="8">
        <v>1.5763404709951596E-2</v>
      </c>
      <c r="S296" s="8">
        <v>0.36000081777567688</v>
      </c>
      <c r="T296" s="8">
        <v>0</v>
      </c>
      <c r="U296" s="8">
        <v>2.1471878473125115E-2</v>
      </c>
      <c r="V296" s="8">
        <v>0</v>
      </c>
      <c r="W296" s="8">
        <v>0</v>
      </c>
      <c r="X296" s="8">
        <v>0.1031482160030156</v>
      </c>
      <c r="Y296" s="8">
        <v>0</v>
      </c>
      <c r="Z296" s="8">
        <v>0</v>
      </c>
      <c r="AA296" s="8">
        <v>0</v>
      </c>
      <c r="AB296" s="8">
        <v>0.30803600000000003</v>
      </c>
      <c r="AC296" s="8">
        <v>27.458057094364673</v>
      </c>
      <c r="AD296" s="8">
        <v>26.466940928792145</v>
      </c>
      <c r="AE296" s="8">
        <v>0.57993194956951422</v>
      </c>
      <c r="AF296" s="8">
        <v>0.1031482160030156</v>
      </c>
      <c r="AG296" s="8">
        <v>0.30803600000000003</v>
      </c>
    </row>
    <row r="297" spans="1:33" s="8" customFormat="1" x14ac:dyDescent="0.2">
      <c r="A297" s="8" t="s">
        <v>407</v>
      </c>
      <c r="B297" s="8">
        <v>30.31912981054441</v>
      </c>
      <c r="C297" s="8">
        <v>29.182580411692655</v>
      </c>
      <c r="D297" s="8">
        <v>0.54696015614530646</v>
      </c>
      <c r="E297" s="8">
        <v>0.2466812427064482</v>
      </c>
      <c r="F297" s="8">
        <v>0.34290799999999999</v>
      </c>
      <c r="G297" s="8">
        <v>30.31912981054441</v>
      </c>
      <c r="H297" s="8">
        <v>26.757739309750836</v>
      </c>
      <c r="I297" s="8">
        <v>0.47643074495259846</v>
      </c>
      <c r="J297" s="8">
        <v>0.46565503531949393</v>
      </c>
      <c r="K297" s="8">
        <v>5.2500374029949889E-3</v>
      </c>
      <c r="L297" s="8">
        <v>1.1098649267419414</v>
      </c>
      <c r="M297" s="8">
        <v>0.16123185016793018</v>
      </c>
      <c r="N297" s="8">
        <v>0.20640850735686236</v>
      </c>
      <c r="O297" s="8">
        <v>0</v>
      </c>
      <c r="P297" s="8">
        <v>0</v>
      </c>
      <c r="Q297" s="8">
        <v>0.1466066964719705</v>
      </c>
      <c r="R297" s="8">
        <v>1.7809074540189079E-2</v>
      </c>
      <c r="S297" s="8">
        <v>0.36308608767143569</v>
      </c>
      <c r="T297" s="8">
        <v>0</v>
      </c>
      <c r="U297" s="8">
        <v>1.9458297461711214E-2</v>
      </c>
      <c r="V297" s="8">
        <v>0</v>
      </c>
      <c r="W297" s="8">
        <v>0</v>
      </c>
      <c r="X297" s="8">
        <v>0.2466812427064482</v>
      </c>
      <c r="Y297" s="8">
        <v>0</v>
      </c>
      <c r="Z297" s="8">
        <v>0</v>
      </c>
      <c r="AA297" s="8">
        <v>0</v>
      </c>
      <c r="AB297" s="8">
        <v>0.34290799999999999</v>
      </c>
      <c r="AC297" s="8">
        <v>30.31912981054441</v>
      </c>
      <c r="AD297" s="8">
        <v>29.182580411692655</v>
      </c>
      <c r="AE297" s="8">
        <v>0.54696015614530646</v>
      </c>
      <c r="AF297" s="8">
        <v>0.2466812427064482</v>
      </c>
      <c r="AG297" s="8">
        <v>0.34290799999999999</v>
      </c>
    </row>
    <row r="298" spans="1:33" s="8" customFormat="1" x14ac:dyDescent="0.2">
      <c r="A298" s="8" t="s">
        <v>408</v>
      </c>
      <c r="B298" s="8">
        <v>67.950763292327665</v>
      </c>
      <c r="C298" s="8">
        <v>66.384547243245663</v>
      </c>
      <c r="D298" s="8">
        <v>0.71125505513507992</v>
      </c>
      <c r="E298" s="8">
        <v>0.49461699394691327</v>
      </c>
      <c r="F298" s="8">
        <v>0.36034400000000005</v>
      </c>
      <c r="G298" s="8">
        <v>67.950763292327665</v>
      </c>
      <c r="H298" s="8">
        <v>28.214601801541278</v>
      </c>
      <c r="I298" s="8">
        <v>1.275933033159885</v>
      </c>
      <c r="J298" s="8">
        <v>10.288951067910679</v>
      </c>
      <c r="K298" s="8">
        <v>1.5021937553624656</v>
      </c>
      <c r="L298" s="8">
        <v>1.5423130907612528</v>
      </c>
      <c r="M298" s="8">
        <v>19.786655857548102</v>
      </c>
      <c r="N298" s="8">
        <v>2.1002133473867642E-2</v>
      </c>
      <c r="O298" s="8">
        <v>3.7528965034881323</v>
      </c>
      <c r="P298" s="8">
        <v>7.1614597545670211E-6</v>
      </c>
      <c r="Q298" s="8">
        <v>0.20429766206787733</v>
      </c>
      <c r="R298" s="8">
        <v>2.3409238790421279E-2</v>
      </c>
      <c r="S298" s="8">
        <v>0.44875263606754157</v>
      </c>
      <c r="T298" s="8">
        <v>2.3385101857811078E-2</v>
      </c>
      <c r="U298" s="8">
        <v>1.1247880448418845E-2</v>
      </c>
      <c r="V298" s="8">
        <v>1.5537444325526841E-4</v>
      </c>
      <c r="W298" s="8">
        <v>0</v>
      </c>
      <c r="X298" s="8">
        <v>0.49461699394691327</v>
      </c>
      <c r="Y298" s="8">
        <v>0</v>
      </c>
      <c r="Z298" s="8">
        <v>0</v>
      </c>
      <c r="AA298" s="8">
        <v>0</v>
      </c>
      <c r="AB298" s="8">
        <v>0.36034400000000005</v>
      </c>
      <c r="AC298" s="8">
        <v>67.950763292327665</v>
      </c>
      <c r="AD298" s="8">
        <v>66.384547243245663</v>
      </c>
      <c r="AE298" s="8">
        <v>0.71125505513507992</v>
      </c>
      <c r="AF298" s="8">
        <v>0.49461699394691327</v>
      </c>
      <c r="AG298" s="8">
        <v>0.36034400000000005</v>
      </c>
    </row>
    <row r="299" spans="1:33" s="8" customFormat="1" x14ac:dyDescent="0.2">
      <c r="A299" s="8" t="s">
        <v>409</v>
      </c>
      <c r="B299" s="8">
        <v>73.164786218654726</v>
      </c>
      <c r="C299" s="8">
        <v>71.106365482549222</v>
      </c>
      <c r="D299" s="8">
        <v>0.90919531815591115</v>
      </c>
      <c r="E299" s="8">
        <v>0.71041941794960428</v>
      </c>
      <c r="F299" s="8">
        <v>0.43880600000000003</v>
      </c>
      <c r="G299" s="8">
        <v>73.164786218654726</v>
      </c>
      <c r="H299" s="8">
        <v>30.187788080847096</v>
      </c>
      <c r="I299" s="8">
        <v>2.3547053673519973</v>
      </c>
      <c r="J299" s="8">
        <v>10.320913845280442</v>
      </c>
      <c r="K299" s="8">
        <v>2.4997973153835291</v>
      </c>
      <c r="L299" s="8">
        <v>1.813261409290458</v>
      </c>
      <c r="M299" s="8">
        <v>19.792243441044615</v>
      </c>
      <c r="N299" s="8">
        <v>0.38475951986295653</v>
      </c>
      <c r="O299" s="8">
        <v>3.7528965034881323</v>
      </c>
      <c r="P299" s="8">
        <v>6.8033867668386688E-5</v>
      </c>
      <c r="Q299" s="8">
        <v>0.26101120485742019</v>
      </c>
      <c r="R299" s="8">
        <v>2.5573393313133609E-2</v>
      </c>
      <c r="S299" s="8">
        <v>0.58654086090666746</v>
      </c>
      <c r="T299" s="8">
        <v>2.580875440756835E-2</v>
      </c>
      <c r="U299" s="8">
        <v>1.0037696360197808E-2</v>
      </c>
      <c r="V299" s="8">
        <v>1.5537444325526841E-4</v>
      </c>
      <c r="W299" s="8">
        <v>0</v>
      </c>
      <c r="X299" s="8">
        <v>0.71041941794960428</v>
      </c>
      <c r="Y299" s="8">
        <v>0</v>
      </c>
      <c r="Z299" s="8">
        <v>0</v>
      </c>
      <c r="AA299" s="8">
        <v>0</v>
      </c>
      <c r="AB299" s="8">
        <v>0.43880600000000003</v>
      </c>
      <c r="AC299" s="8">
        <v>73.164786218654726</v>
      </c>
      <c r="AD299" s="8">
        <v>71.106365482549222</v>
      </c>
      <c r="AE299" s="8">
        <v>0.90919531815591115</v>
      </c>
      <c r="AF299" s="8">
        <v>0.71041941794960428</v>
      </c>
      <c r="AG299" s="8">
        <v>0.43880600000000003</v>
      </c>
    </row>
    <row r="300" spans="1:33" s="8" customFormat="1" x14ac:dyDescent="0.2">
      <c r="A300" s="8" t="s">
        <v>410</v>
      </c>
      <c r="B300" s="8">
        <v>65.468981470068783</v>
      </c>
      <c r="C300" s="8">
        <v>63.124937398142443</v>
      </c>
      <c r="D300" s="8">
        <v>1.6171125654167706</v>
      </c>
      <c r="E300" s="8">
        <v>0.44214350650960094</v>
      </c>
      <c r="F300" s="8">
        <v>0.28478800000000004</v>
      </c>
      <c r="G300" s="8">
        <v>65.468981470068783</v>
      </c>
      <c r="H300" s="8">
        <v>37.588891634717093</v>
      </c>
      <c r="I300" s="8">
        <v>2.7227803761988558</v>
      </c>
      <c r="J300" s="8">
        <v>0.33671937212617381</v>
      </c>
      <c r="K300" s="8">
        <v>1.0415960644699769</v>
      </c>
      <c r="L300" s="8">
        <v>1.4267059573998868</v>
      </c>
      <c r="M300" s="8">
        <v>19.786691067257266</v>
      </c>
      <c r="N300" s="8">
        <v>0.22155292597318402</v>
      </c>
      <c r="O300" s="8">
        <v>0</v>
      </c>
      <c r="P300" s="8">
        <v>1.7903649386417552E-5</v>
      </c>
      <c r="Q300" s="8">
        <v>0.48735899419222928</v>
      </c>
      <c r="R300" s="8">
        <v>3.1011818925443864E-2</v>
      </c>
      <c r="S300" s="8">
        <v>1.048319610391955</v>
      </c>
      <c r="T300" s="8">
        <v>1.7159497248528201E-2</v>
      </c>
      <c r="U300" s="8">
        <v>3.3089366565972667E-2</v>
      </c>
      <c r="V300" s="8">
        <v>1.5537444325526841E-4</v>
      </c>
      <c r="W300" s="8">
        <v>0</v>
      </c>
      <c r="X300" s="8">
        <v>0.44214350650960094</v>
      </c>
      <c r="Y300" s="8">
        <v>0</v>
      </c>
      <c r="Z300" s="8">
        <v>0</v>
      </c>
      <c r="AA300" s="8">
        <v>0</v>
      </c>
      <c r="AB300" s="8">
        <v>0.28478800000000004</v>
      </c>
      <c r="AC300" s="8">
        <v>65.468981470068783</v>
      </c>
      <c r="AD300" s="8">
        <v>63.124937398142443</v>
      </c>
      <c r="AE300" s="8">
        <v>1.6171125654167706</v>
      </c>
      <c r="AF300" s="8">
        <v>0.44214350650960094</v>
      </c>
      <c r="AG300" s="8">
        <v>0.28478800000000004</v>
      </c>
    </row>
    <row r="301" spans="1:33" s="8" customFormat="1" x14ac:dyDescent="0.2">
      <c r="A301" s="8" t="s">
        <v>411</v>
      </c>
      <c r="B301" s="8">
        <v>74.337572619879666</v>
      </c>
      <c r="C301" s="8">
        <v>69.963264500731185</v>
      </c>
      <c r="D301" s="8">
        <v>1.9185673319530177</v>
      </c>
      <c r="E301" s="8">
        <v>2.092490787195461</v>
      </c>
      <c r="F301" s="8">
        <v>0.36325000000000002</v>
      </c>
      <c r="G301" s="8">
        <v>74.337572619879666</v>
      </c>
      <c r="H301" s="8">
        <v>38.864227730364917</v>
      </c>
      <c r="I301" s="8">
        <v>2.4908849364003816</v>
      </c>
      <c r="J301" s="8">
        <v>0.59889783704396748</v>
      </c>
      <c r="K301" s="8">
        <v>0.79741599115438433</v>
      </c>
      <c r="L301" s="8">
        <v>3.5400924556490247</v>
      </c>
      <c r="M301" s="8">
        <v>19.762120595772398</v>
      </c>
      <c r="N301" s="8">
        <v>0.15672845085797618</v>
      </c>
      <c r="O301" s="8">
        <v>3.7528965034881323</v>
      </c>
      <c r="P301" s="8">
        <v>6.8033867668386688E-5</v>
      </c>
      <c r="Q301" s="8">
        <v>0.58328217044219344</v>
      </c>
      <c r="R301" s="8">
        <v>3.6777440039751891E-2</v>
      </c>
      <c r="S301" s="8">
        <v>1.2376578333555803</v>
      </c>
      <c r="T301" s="8">
        <v>2.0300205912847119E-2</v>
      </c>
      <c r="U301" s="8">
        <v>4.0326273891721109E-2</v>
      </c>
      <c r="V301" s="8">
        <v>1.5537444325526841E-4</v>
      </c>
      <c r="W301" s="8">
        <v>0</v>
      </c>
      <c r="X301" s="8">
        <v>2.092490787195461</v>
      </c>
      <c r="Y301" s="8">
        <v>0</v>
      </c>
      <c r="Z301" s="8">
        <v>0</v>
      </c>
      <c r="AA301" s="8">
        <v>0</v>
      </c>
      <c r="AB301" s="8">
        <v>0.36325000000000002</v>
      </c>
      <c r="AC301" s="8">
        <v>74.337572619879666</v>
      </c>
      <c r="AD301" s="8">
        <v>69.963264500731185</v>
      </c>
      <c r="AE301" s="8">
        <v>1.9185673319530177</v>
      </c>
      <c r="AF301" s="8">
        <v>2.092490787195461</v>
      </c>
      <c r="AG301" s="8">
        <v>0.36325000000000002</v>
      </c>
    </row>
    <row r="302" spans="1:33" s="8" customFormat="1" x14ac:dyDescent="0.2">
      <c r="A302" s="8" t="s">
        <v>412</v>
      </c>
      <c r="B302" s="8">
        <v>49.066645590336933</v>
      </c>
      <c r="C302" s="8">
        <v>46.829225670994987</v>
      </c>
      <c r="D302" s="8">
        <v>1.6564022645823915</v>
      </c>
      <c r="E302" s="8">
        <v>0.16545965475955296</v>
      </c>
      <c r="F302" s="8">
        <v>0.41555800000000004</v>
      </c>
      <c r="G302" s="8">
        <v>49.066645590336933</v>
      </c>
      <c r="H302" s="8">
        <v>39.450500649423141</v>
      </c>
      <c r="I302" s="8">
        <v>2.6897714930774255</v>
      </c>
      <c r="J302" s="8">
        <v>0.49786405866566008</v>
      </c>
      <c r="K302" s="8">
        <v>1.3418851522948685</v>
      </c>
      <c r="L302" s="8">
        <v>2.7780254034459766</v>
      </c>
      <c r="M302" s="8">
        <v>6.7827091344457205E-2</v>
      </c>
      <c r="N302" s="8">
        <v>3.3518227434574176E-3</v>
      </c>
      <c r="O302" s="8">
        <v>0</v>
      </c>
      <c r="P302" s="8">
        <v>0</v>
      </c>
      <c r="Q302" s="8">
        <v>0.46094933673873512</v>
      </c>
      <c r="R302" s="8">
        <v>3.8879388660299601E-2</v>
      </c>
      <c r="S302" s="8">
        <v>1.0998188142167311</v>
      </c>
      <c r="T302" s="8">
        <v>2.2850279540424068E-2</v>
      </c>
      <c r="U302" s="8">
        <v>3.3749070982946182E-2</v>
      </c>
      <c r="V302" s="8">
        <v>1.5537444325526841E-4</v>
      </c>
      <c r="W302" s="8">
        <v>0</v>
      </c>
      <c r="X302" s="8">
        <v>0.16545965475955296</v>
      </c>
      <c r="Y302" s="8">
        <v>0</v>
      </c>
      <c r="Z302" s="8">
        <v>0</v>
      </c>
      <c r="AA302" s="8">
        <v>0</v>
      </c>
      <c r="AB302" s="8">
        <v>0.41555800000000004</v>
      </c>
      <c r="AC302" s="8">
        <v>49.066645590336933</v>
      </c>
      <c r="AD302" s="8">
        <v>46.829225670994987</v>
      </c>
      <c r="AE302" s="8">
        <v>1.6564022645823915</v>
      </c>
      <c r="AF302" s="8">
        <v>0.16545965475955296</v>
      </c>
      <c r="AG302" s="8">
        <v>0.41555800000000004</v>
      </c>
    </row>
    <row r="303" spans="1:33" s="8" customFormat="1" x14ac:dyDescent="0.2">
      <c r="A303" s="8" t="s">
        <v>413</v>
      </c>
      <c r="B303" s="8">
        <v>73.903270990345803</v>
      </c>
      <c r="C303" s="8">
        <v>71.707338629820043</v>
      </c>
      <c r="D303" s="8">
        <v>1.6060318472993869</v>
      </c>
      <c r="E303" s="8">
        <v>0.18596651322636659</v>
      </c>
      <c r="F303" s="8">
        <v>0.40393400000000002</v>
      </c>
      <c r="G303" s="8">
        <v>73.903270990345803</v>
      </c>
      <c r="H303" s="8">
        <v>39.143250581507587</v>
      </c>
      <c r="I303" s="8">
        <v>2.7249819539950564</v>
      </c>
      <c r="J303" s="8">
        <v>0.47559321844112606</v>
      </c>
      <c r="K303" s="8">
        <v>2.6633467436553344</v>
      </c>
      <c r="L303" s="8">
        <v>3.4339497948897351</v>
      </c>
      <c r="M303" s="8">
        <v>18.423897913521184</v>
      </c>
      <c r="N303" s="8">
        <v>1.3450481876417306</v>
      </c>
      <c r="O303" s="8">
        <v>3.497270236168291</v>
      </c>
      <c r="P303" s="8">
        <v>6.3399782068840482E-5</v>
      </c>
      <c r="Q303" s="8">
        <v>0.43907733820370487</v>
      </c>
      <c r="R303" s="8">
        <v>3.8387529261252405E-2</v>
      </c>
      <c r="S303" s="8">
        <v>1.0897925564281001</v>
      </c>
      <c r="T303" s="8">
        <v>5.6392598235419132E-3</v>
      </c>
      <c r="U303" s="8">
        <v>3.2926972593353088E-2</v>
      </c>
      <c r="V303" s="8">
        <v>1.4479120736551578E-4</v>
      </c>
      <c r="W303" s="8">
        <v>0</v>
      </c>
      <c r="X303" s="8">
        <v>0.18596651322636659</v>
      </c>
      <c r="Y303" s="8">
        <v>0</v>
      </c>
      <c r="Z303" s="8">
        <v>0</v>
      </c>
      <c r="AA303" s="8">
        <v>0</v>
      </c>
      <c r="AB303" s="8">
        <v>0.40393400000000002</v>
      </c>
      <c r="AC303" s="8">
        <v>73.903270990345803</v>
      </c>
      <c r="AD303" s="8">
        <v>71.707338629820043</v>
      </c>
      <c r="AE303" s="8">
        <v>1.6060318472993869</v>
      </c>
      <c r="AF303" s="8">
        <v>0.18596651322636659</v>
      </c>
      <c r="AG303" s="8">
        <v>0.40393400000000002</v>
      </c>
    </row>
    <row r="304" spans="1:33" s="8" customFormat="1" x14ac:dyDescent="0.2">
      <c r="A304" s="8" t="s">
        <v>414</v>
      </c>
      <c r="B304" s="8">
        <v>80.029207477251802</v>
      </c>
      <c r="C304" s="8">
        <v>76.478086703940463</v>
      </c>
      <c r="D304" s="8">
        <v>1.7511830734724465</v>
      </c>
      <c r="E304" s="8">
        <v>1.1141216998388792</v>
      </c>
      <c r="F304" s="8">
        <v>0.68581599999999998</v>
      </c>
      <c r="G304" s="8">
        <v>80.029207477251802</v>
      </c>
      <c r="H304" s="8">
        <v>43.235047636215661</v>
      </c>
      <c r="I304" s="8">
        <v>2.8509413668403587</v>
      </c>
      <c r="J304" s="8">
        <v>0.3872763681964338</v>
      </c>
      <c r="K304" s="8">
        <v>2.6052393058993233</v>
      </c>
      <c r="L304" s="8">
        <v>4.1423045693866722</v>
      </c>
      <c r="M304" s="8">
        <v>18.456078033893533</v>
      </c>
      <c r="N304" s="8">
        <v>1.303929187340183</v>
      </c>
      <c r="O304" s="8">
        <v>3.497270236168291</v>
      </c>
      <c r="P304" s="8">
        <v>1.0010491905606391E-5</v>
      </c>
      <c r="Q304" s="8">
        <v>0.4678324670452354</v>
      </c>
      <c r="R304" s="8">
        <v>5.6285620677379536E-2</v>
      </c>
      <c r="S304" s="8">
        <v>1.1839881935735725</v>
      </c>
      <c r="T304" s="8">
        <v>3.5696413086201834E-3</v>
      </c>
      <c r="U304" s="8">
        <v>3.9352349168367717E-2</v>
      </c>
      <c r="V304" s="8">
        <v>1.4479120736551583E-4</v>
      </c>
      <c r="W304" s="8">
        <v>0</v>
      </c>
      <c r="X304" s="8">
        <v>1.1141216998388792</v>
      </c>
      <c r="Y304" s="8">
        <v>0</v>
      </c>
      <c r="Z304" s="8">
        <v>0</v>
      </c>
      <c r="AA304" s="8">
        <v>0</v>
      </c>
      <c r="AB304" s="8">
        <v>0.68581599999999998</v>
      </c>
      <c r="AC304" s="8">
        <v>80.029207477251802</v>
      </c>
      <c r="AD304" s="8">
        <v>76.478086703940463</v>
      </c>
      <c r="AE304" s="8">
        <v>1.7511830734724465</v>
      </c>
      <c r="AF304" s="8">
        <v>1.1141216998388792</v>
      </c>
      <c r="AG304" s="8">
        <v>0.68581599999999998</v>
      </c>
    </row>
    <row r="305" spans="1:33" s="8" customFormat="1" x14ac:dyDescent="0.2">
      <c r="A305" s="8" t="s">
        <v>415</v>
      </c>
      <c r="B305" s="8">
        <v>137.35666081278725</v>
      </c>
      <c r="C305" s="8">
        <v>133.21233842157528</v>
      </c>
      <c r="D305" s="8">
        <v>1.5394404339861971</v>
      </c>
      <c r="E305" s="8">
        <v>1.7817538784080427</v>
      </c>
      <c r="F305" s="8">
        <v>0.82312807881773409</v>
      </c>
      <c r="G305" s="8">
        <v>137.35666081278725</v>
      </c>
      <c r="H305" s="8">
        <v>99.139965900266745</v>
      </c>
      <c r="I305" s="8">
        <v>1.6007290762183974</v>
      </c>
      <c r="J305" s="8">
        <v>1.5155103094264282</v>
      </c>
      <c r="K305" s="8">
        <v>3.0445052799431358</v>
      </c>
      <c r="L305" s="8">
        <v>4.4836228575570578</v>
      </c>
      <c r="M305" s="8">
        <v>18.571761382344711</v>
      </c>
      <c r="N305" s="8">
        <v>1.3323483935265386</v>
      </c>
      <c r="O305" s="8">
        <v>3.5238952222922775</v>
      </c>
      <c r="P305" s="8">
        <v>6.3882449464796717E-5</v>
      </c>
      <c r="Q305" s="8">
        <v>0.41488393758582282</v>
      </c>
      <c r="R305" s="8">
        <v>4.8890794639126108E-2</v>
      </c>
      <c r="S305" s="8">
        <v>1.0451605301870461</v>
      </c>
      <c r="T305" s="8">
        <v>3.6642132454461802E-3</v>
      </c>
      <c r="U305" s="8">
        <v>2.6631182365376094E-2</v>
      </c>
      <c r="V305" s="8">
        <v>1.4589351391509651E-4</v>
      </c>
      <c r="W305" s="8">
        <v>0</v>
      </c>
      <c r="X305" s="8">
        <v>1.7817538784080427</v>
      </c>
      <c r="Y305" s="8">
        <v>0</v>
      </c>
      <c r="Z305" s="8">
        <v>0</v>
      </c>
      <c r="AA305" s="8">
        <v>0</v>
      </c>
      <c r="AB305" s="8">
        <v>0.82312807881773409</v>
      </c>
      <c r="AC305" s="8">
        <v>137.35666081278725</v>
      </c>
      <c r="AD305" s="8">
        <v>133.21233842157528</v>
      </c>
      <c r="AE305" s="8">
        <v>1.5394404339861971</v>
      </c>
      <c r="AF305" s="8">
        <v>1.7817538784080427</v>
      </c>
      <c r="AG305" s="8">
        <v>0.82312807881773409</v>
      </c>
    </row>
    <row r="306" spans="1:33" s="8" customFormat="1" x14ac:dyDescent="0.2">
      <c r="A306" s="8" t="s">
        <v>416</v>
      </c>
      <c r="B306" s="8">
        <v>124.32000024704894</v>
      </c>
      <c r="C306" s="8">
        <v>120.1413134105735</v>
      </c>
      <c r="D306" s="8">
        <v>1.3681473594093749</v>
      </c>
      <c r="E306" s="8">
        <v>2.1595954770660932</v>
      </c>
      <c r="F306" s="8">
        <v>0.65094400000000008</v>
      </c>
      <c r="G306" s="8">
        <v>124.32000024704894</v>
      </c>
      <c r="H306" s="8">
        <v>103.94488218349368</v>
      </c>
      <c r="I306" s="8">
        <v>1.3889254243107858</v>
      </c>
      <c r="J306" s="8">
        <v>2.7586313527463084</v>
      </c>
      <c r="K306" s="8">
        <v>2.7810258558855718</v>
      </c>
      <c r="L306" s="8">
        <v>4.2604442171155874</v>
      </c>
      <c r="M306" s="8">
        <v>0.10873199548766939</v>
      </c>
      <c r="N306" s="8">
        <v>1.3946094947684751</v>
      </c>
      <c r="O306" s="8">
        <v>3.5040628867654311</v>
      </c>
      <c r="P306" s="8">
        <v>6.3399782068840482E-5</v>
      </c>
      <c r="Q306" s="8">
        <v>0.37626483705858826</v>
      </c>
      <c r="R306" s="8">
        <v>4.7273192303560314E-2</v>
      </c>
      <c r="S306" s="8">
        <v>0.91714993410733714</v>
      </c>
      <c r="T306" s="8">
        <v>2.9148550330744686E-3</v>
      </c>
      <c r="U306" s="8">
        <v>2.4336349917380238E-2</v>
      </c>
      <c r="V306" s="8">
        <v>1.4479120736551578E-4</v>
      </c>
      <c r="W306" s="8">
        <v>0</v>
      </c>
      <c r="X306" s="8">
        <v>2.1595954770660932</v>
      </c>
      <c r="Y306" s="8">
        <v>0</v>
      </c>
      <c r="Z306" s="8">
        <v>0</v>
      </c>
      <c r="AA306" s="8">
        <v>0</v>
      </c>
      <c r="AB306" s="8">
        <v>0.65094400000000008</v>
      </c>
      <c r="AC306" s="8">
        <v>124.32000024704894</v>
      </c>
      <c r="AD306" s="8">
        <v>120.1413134105735</v>
      </c>
      <c r="AE306" s="8">
        <v>1.3681473594093749</v>
      </c>
      <c r="AF306" s="8">
        <v>2.1595954770660932</v>
      </c>
      <c r="AG306" s="8">
        <v>0.65094400000000008</v>
      </c>
    </row>
    <row r="307" spans="1:33" s="8" customFormat="1" x14ac:dyDescent="0.2">
      <c r="A307" s="8" t="s">
        <v>417</v>
      </c>
      <c r="B307" s="8">
        <v>94.863863876852747</v>
      </c>
      <c r="C307" s="8">
        <v>92.512443653374319</v>
      </c>
      <c r="D307" s="8">
        <v>1.3611621168967045</v>
      </c>
      <c r="E307" s="8">
        <v>5.4526106581652176E-2</v>
      </c>
      <c r="F307" s="8">
        <v>0.93573200000000012</v>
      </c>
      <c r="G307" s="8">
        <v>94.863863876852747</v>
      </c>
      <c r="H307" s="8">
        <v>50.994720787611897</v>
      </c>
      <c r="I307" s="8">
        <v>22.286662395773142</v>
      </c>
      <c r="J307" s="8">
        <v>2.5732419119914742</v>
      </c>
      <c r="K307" s="8">
        <v>7.44825752207358E-2</v>
      </c>
      <c r="L307" s="8">
        <v>8.5391166773661116</v>
      </c>
      <c r="M307" s="8">
        <v>3.1282392025086407</v>
      </c>
      <c r="N307" s="8">
        <v>4.1142728635051684</v>
      </c>
      <c r="O307" s="8">
        <v>0.80170723939716504</v>
      </c>
      <c r="P307" s="8">
        <v>0</v>
      </c>
      <c r="Q307" s="8">
        <v>0.351264100806298</v>
      </c>
      <c r="R307" s="8">
        <v>2.7339840068016284E-2</v>
      </c>
      <c r="S307" s="8">
        <v>0.94490505029655492</v>
      </c>
      <c r="T307" s="8">
        <v>1.1990917511613266E-2</v>
      </c>
      <c r="U307" s="8">
        <v>2.5662208214221906E-2</v>
      </c>
      <c r="V307" s="8">
        <v>0</v>
      </c>
      <c r="W307" s="8">
        <v>0</v>
      </c>
      <c r="X307" s="8">
        <v>5.4526106581652176E-2</v>
      </c>
      <c r="Y307" s="8">
        <v>0</v>
      </c>
      <c r="Z307" s="8">
        <v>0</v>
      </c>
      <c r="AA307" s="8">
        <v>0</v>
      </c>
      <c r="AB307" s="8">
        <v>0.93573200000000012</v>
      </c>
      <c r="AC307" s="8">
        <v>94.863863876852747</v>
      </c>
      <c r="AD307" s="8">
        <v>92.512443653374319</v>
      </c>
      <c r="AE307" s="8">
        <v>1.3611621168967045</v>
      </c>
      <c r="AF307" s="8">
        <v>5.4526106581652176E-2</v>
      </c>
      <c r="AG307" s="8">
        <v>0.93573200000000012</v>
      </c>
    </row>
    <row r="308" spans="1:33" s="8" customFormat="1" x14ac:dyDescent="0.2">
      <c r="A308" s="8" t="s">
        <v>418</v>
      </c>
      <c r="B308" s="8">
        <v>76.271366213566282</v>
      </c>
      <c r="C308" s="8">
        <v>73.743124761311961</v>
      </c>
      <c r="D308" s="8">
        <v>1.5046940820130943</v>
      </c>
      <c r="E308" s="8">
        <v>5.8755370241221509E-2</v>
      </c>
      <c r="F308" s="8">
        <v>0.96479199999999998</v>
      </c>
      <c r="G308" s="8">
        <v>76.271366213566282</v>
      </c>
      <c r="H308" s="8">
        <v>57.630248295518136</v>
      </c>
      <c r="I308" s="8">
        <v>6.9225502815593263</v>
      </c>
      <c r="J308" s="8">
        <v>0.63530808529251692</v>
      </c>
      <c r="K308" s="8">
        <v>2.1090644408467044E-2</v>
      </c>
      <c r="L308" s="8">
        <v>8.2812928914177686</v>
      </c>
      <c r="M308" s="8">
        <v>0.23136337121184097</v>
      </c>
      <c r="N308" s="8">
        <v>2.1271191903904377E-2</v>
      </c>
      <c r="O308" s="8">
        <v>0</v>
      </c>
      <c r="P308" s="8">
        <v>0</v>
      </c>
      <c r="Q308" s="8">
        <v>0.421157997984549</v>
      </c>
      <c r="R308" s="8">
        <v>3.6599428342257163E-2</v>
      </c>
      <c r="S308" s="8">
        <v>0.98652932170277563</v>
      </c>
      <c r="T308" s="8">
        <v>3.5643408006091254E-2</v>
      </c>
      <c r="U308" s="8">
        <v>2.4763925977421282E-2</v>
      </c>
      <c r="V308" s="8">
        <v>0</v>
      </c>
      <c r="W308" s="8">
        <v>0</v>
      </c>
      <c r="X308" s="8">
        <v>5.8755370241221509E-2</v>
      </c>
      <c r="Y308" s="8">
        <v>0</v>
      </c>
      <c r="Z308" s="8">
        <v>0</v>
      </c>
      <c r="AA308" s="8">
        <v>0</v>
      </c>
      <c r="AB308" s="8">
        <v>0.96479199999999998</v>
      </c>
      <c r="AC308" s="8">
        <v>76.271366213566282</v>
      </c>
      <c r="AD308" s="8">
        <v>73.743124761311961</v>
      </c>
      <c r="AE308" s="8">
        <v>1.5046940820130943</v>
      </c>
      <c r="AF308" s="8">
        <v>5.8755370241221509E-2</v>
      </c>
      <c r="AG308" s="8">
        <v>0.96479199999999998</v>
      </c>
    </row>
    <row r="309" spans="1:33" s="8" customFormat="1" x14ac:dyDescent="0.2">
      <c r="A309" s="8" t="s">
        <v>419</v>
      </c>
      <c r="B309" s="8">
        <v>90.154821475442418</v>
      </c>
      <c r="C309" s="8">
        <v>86.585165603447237</v>
      </c>
      <c r="D309" s="8">
        <v>2.3978858376697496</v>
      </c>
      <c r="E309" s="8">
        <v>0.17501203432542992</v>
      </c>
      <c r="F309" s="8">
        <v>0.99675800000000014</v>
      </c>
      <c r="G309" s="8">
        <v>90.154821475442418</v>
      </c>
      <c r="H309" s="8">
        <v>49.282264088451093</v>
      </c>
      <c r="I309" s="8">
        <v>19.657959095505205</v>
      </c>
      <c r="J309" s="8">
        <v>1.7374326491354908</v>
      </c>
      <c r="K309" s="8">
        <v>0.21209003447551592</v>
      </c>
      <c r="L309" s="8">
        <v>8.5140747292826582</v>
      </c>
      <c r="M309" s="8">
        <v>1.3790026871498919</v>
      </c>
      <c r="N309" s="8">
        <v>4.2208386448288548</v>
      </c>
      <c r="O309" s="8">
        <v>1.5815036746185172</v>
      </c>
      <c r="P309" s="8">
        <v>3.2860488729623951E-5</v>
      </c>
      <c r="Q309" s="8">
        <v>0.73769819752750965</v>
      </c>
      <c r="R309" s="8">
        <v>4.2147528124128891E-2</v>
      </c>
      <c r="S309" s="8">
        <v>1.5197523540748885</v>
      </c>
      <c r="T309" s="8">
        <v>1.5526325169753916E-2</v>
      </c>
      <c r="U309" s="8">
        <v>8.2728572284738927E-2</v>
      </c>
      <c r="V309" s="8">
        <v>0</v>
      </c>
      <c r="W309" s="8">
        <v>0</v>
      </c>
      <c r="X309" s="8">
        <v>0.17501203432542992</v>
      </c>
      <c r="Y309" s="8">
        <v>0</v>
      </c>
      <c r="Z309" s="8">
        <v>0</v>
      </c>
      <c r="AA309" s="8">
        <v>0</v>
      </c>
      <c r="AB309" s="8">
        <v>0.99675800000000014</v>
      </c>
      <c r="AC309" s="8">
        <v>90.154821475442418</v>
      </c>
      <c r="AD309" s="8">
        <v>86.585165603447237</v>
      </c>
      <c r="AE309" s="8">
        <v>2.3978858376697496</v>
      </c>
      <c r="AF309" s="8">
        <v>0.17501203432542992</v>
      </c>
      <c r="AG309" s="8">
        <v>0.99675800000000014</v>
      </c>
    </row>
    <row r="310" spans="1:33" s="8" customFormat="1" x14ac:dyDescent="0.2">
      <c r="A310" s="8" t="s">
        <v>420</v>
      </c>
      <c r="B310" s="8">
        <v>97.463337367850258</v>
      </c>
      <c r="C310" s="8">
        <v>92.597016056606662</v>
      </c>
      <c r="D310" s="8">
        <v>3.2639171212474754</v>
      </c>
      <c r="E310" s="8">
        <v>0.23658418999613198</v>
      </c>
      <c r="F310" s="8">
        <v>1.3658200000000003</v>
      </c>
      <c r="G310" s="8">
        <v>97.463337367850258</v>
      </c>
      <c r="H310" s="8">
        <v>55.466889482962856</v>
      </c>
      <c r="I310" s="8">
        <v>22.585068948097014</v>
      </c>
      <c r="J310" s="8">
        <v>1.3208455677640585</v>
      </c>
      <c r="K310" s="8">
        <v>0.12746880654160819</v>
      </c>
      <c r="L310" s="8">
        <v>7.2342355786468975</v>
      </c>
      <c r="M310" s="8">
        <v>1.1717525425000272</v>
      </c>
      <c r="N310" s="8">
        <v>3.1946921220313502</v>
      </c>
      <c r="O310" s="8">
        <v>1.4960630080628345</v>
      </c>
      <c r="P310" s="8">
        <v>0</v>
      </c>
      <c r="Q310" s="8">
        <v>1.0592149316765256</v>
      </c>
      <c r="R310" s="8">
        <v>5.0328941522158853E-2</v>
      </c>
      <c r="S310" s="8">
        <v>2.0127418183645305</v>
      </c>
      <c r="T310" s="8">
        <v>1.9313874709734793E-2</v>
      </c>
      <c r="U310" s="8">
        <v>0.11764576239229793</v>
      </c>
      <c r="V310" s="8">
        <v>4.671792582227754E-3</v>
      </c>
      <c r="W310" s="8">
        <v>0</v>
      </c>
      <c r="X310" s="8">
        <v>0.23658418999613198</v>
      </c>
      <c r="Y310" s="8">
        <v>0</v>
      </c>
      <c r="Z310" s="8">
        <v>0</v>
      </c>
      <c r="AA310" s="8">
        <v>0</v>
      </c>
      <c r="AB310" s="8">
        <v>1.3658200000000003</v>
      </c>
      <c r="AC310" s="8">
        <v>97.463337367850258</v>
      </c>
      <c r="AD310" s="8">
        <v>92.597016056606662</v>
      </c>
      <c r="AE310" s="8">
        <v>3.2639171212474754</v>
      </c>
      <c r="AF310" s="8">
        <v>0.23658418999613198</v>
      </c>
      <c r="AG310" s="8">
        <v>1.3658200000000003</v>
      </c>
    </row>
    <row r="311" spans="1:33" s="8" customFormat="1" x14ac:dyDescent="0.2">
      <c r="A311" s="8" t="s">
        <v>421</v>
      </c>
      <c r="B311" s="8">
        <v>76.839572708085242</v>
      </c>
      <c r="C311" s="8">
        <v>71.600397918009307</v>
      </c>
      <c r="D311" s="8">
        <v>2.5116385233606238</v>
      </c>
      <c r="E311" s="8">
        <v>0.40854826671532601</v>
      </c>
      <c r="F311" s="8">
        <v>2.3189880000000005</v>
      </c>
      <c r="G311" s="8">
        <v>76.839572708085242</v>
      </c>
      <c r="H311" s="8">
        <v>50.633024064478342</v>
      </c>
      <c r="I311" s="8">
        <v>4.0952291353113202</v>
      </c>
      <c r="J311" s="8">
        <v>1.466566644247177</v>
      </c>
      <c r="K311" s="8">
        <v>8.5888005955488039E-2</v>
      </c>
      <c r="L311" s="8">
        <v>8.4728215676400982</v>
      </c>
      <c r="M311" s="8">
        <v>1.1800762138876806</v>
      </c>
      <c r="N311" s="8">
        <v>4.0254118848687082</v>
      </c>
      <c r="O311" s="8">
        <v>1.6413804016204876</v>
      </c>
      <c r="P311" s="8">
        <v>0</v>
      </c>
      <c r="Q311" s="8">
        <v>0.73583532798401674</v>
      </c>
      <c r="R311" s="8">
        <v>4.5651862106066504E-2</v>
      </c>
      <c r="S311" s="8">
        <v>1.6250943515407206</v>
      </c>
      <c r="T311" s="8">
        <v>2.0574584497623481E-2</v>
      </c>
      <c r="U311" s="8">
        <v>8.4482397232196416E-2</v>
      </c>
      <c r="V311" s="8">
        <v>0</v>
      </c>
      <c r="W311" s="8">
        <v>0</v>
      </c>
      <c r="X311" s="8">
        <v>0.40854826671532601</v>
      </c>
      <c r="Y311" s="8">
        <v>0</v>
      </c>
      <c r="Z311" s="8">
        <v>0</v>
      </c>
      <c r="AA311" s="8">
        <v>0</v>
      </c>
      <c r="AB311" s="8">
        <v>2.3189880000000005</v>
      </c>
      <c r="AC311" s="8">
        <v>76.839572708085242</v>
      </c>
      <c r="AD311" s="8">
        <v>71.600397918009307</v>
      </c>
      <c r="AE311" s="8">
        <v>2.5116385233606238</v>
      </c>
      <c r="AF311" s="8">
        <v>0.40854826671532601</v>
      </c>
      <c r="AG311" s="8">
        <v>2.3189880000000005</v>
      </c>
    </row>
    <row r="312" spans="1:33" s="8" customFormat="1" x14ac:dyDescent="0.2">
      <c r="A312" s="8" t="s">
        <v>422</v>
      </c>
      <c r="B312" s="8">
        <v>85.506768318837999</v>
      </c>
      <c r="C312" s="8">
        <v>80.719090986002897</v>
      </c>
      <c r="D312" s="8">
        <v>2.3398627052569014</v>
      </c>
      <c r="E312" s="8">
        <v>0.42814462757818356</v>
      </c>
      <c r="F312" s="8">
        <v>2.0196700000000001</v>
      </c>
      <c r="G312" s="8">
        <v>85.506768318837999</v>
      </c>
      <c r="H312" s="8">
        <v>52.443314380634909</v>
      </c>
      <c r="I312" s="8">
        <v>8.1168496902319287</v>
      </c>
      <c r="J312" s="8">
        <v>0.61124942513076697</v>
      </c>
      <c r="K312" s="8">
        <v>0.29194332925982752</v>
      </c>
      <c r="L312" s="8">
        <v>11.047305022851971</v>
      </c>
      <c r="M312" s="8">
        <v>1.2901322861095856</v>
      </c>
      <c r="N312" s="8">
        <v>5.0664345995791837</v>
      </c>
      <c r="O312" s="8">
        <v>1.8518622522047274</v>
      </c>
      <c r="P312" s="8">
        <v>0</v>
      </c>
      <c r="Q312" s="8">
        <v>0.60954536851485985</v>
      </c>
      <c r="R312" s="8">
        <v>3.1590395119509632E-2</v>
      </c>
      <c r="S312" s="8">
        <v>1.4977639105845797</v>
      </c>
      <c r="T312" s="8">
        <v>1.3854919182552529E-2</v>
      </c>
      <c r="U312" s="8">
        <v>0.18710811185539955</v>
      </c>
      <c r="V312" s="8">
        <v>0</v>
      </c>
      <c r="W312" s="8">
        <v>0</v>
      </c>
      <c r="X312" s="8">
        <v>0.42814462757818356</v>
      </c>
      <c r="Y312" s="8">
        <v>0</v>
      </c>
      <c r="Z312" s="8">
        <v>0</v>
      </c>
      <c r="AA312" s="8">
        <v>0</v>
      </c>
      <c r="AB312" s="8">
        <v>2.0196700000000001</v>
      </c>
      <c r="AC312" s="8">
        <v>85.506768318837999</v>
      </c>
      <c r="AD312" s="8">
        <v>80.719090986002897</v>
      </c>
      <c r="AE312" s="8">
        <v>2.3398627052569014</v>
      </c>
      <c r="AF312" s="8">
        <v>0.42814462757818356</v>
      </c>
      <c r="AG312" s="8">
        <v>2.0196700000000001</v>
      </c>
    </row>
    <row r="313" spans="1:33" s="8" customFormat="1" x14ac:dyDescent="0.2">
      <c r="A313" s="8" t="s">
        <v>423</v>
      </c>
      <c r="B313" s="8">
        <v>79.298285713678126</v>
      </c>
      <c r="C313" s="8">
        <v>73.792134040745864</v>
      </c>
      <c r="D313" s="8">
        <v>2.770096120108847</v>
      </c>
      <c r="E313" s="8">
        <v>0.66988955282342355</v>
      </c>
      <c r="F313" s="8">
        <v>2.0661660000000004</v>
      </c>
      <c r="G313" s="8">
        <v>79.298285713678126</v>
      </c>
      <c r="H313" s="8">
        <v>47.159257578578618</v>
      </c>
      <c r="I313" s="8">
        <v>4.610604919410795</v>
      </c>
      <c r="J313" s="8">
        <v>1.3874309232887454</v>
      </c>
      <c r="K313" s="8">
        <v>0.1609492872789953</v>
      </c>
      <c r="L313" s="8">
        <v>11.933586894235438</v>
      </c>
      <c r="M313" s="8">
        <v>1.2474923314280935</v>
      </c>
      <c r="N313" s="8">
        <v>5.2846516852777539</v>
      </c>
      <c r="O313" s="8">
        <v>2.0081604212474224</v>
      </c>
      <c r="P313" s="8">
        <v>0</v>
      </c>
      <c r="Q313" s="8">
        <v>0.80593223928221669</v>
      </c>
      <c r="R313" s="8">
        <v>6.7847206863186918E-2</v>
      </c>
      <c r="S313" s="8">
        <v>1.7992993558372865</v>
      </c>
      <c r="T313" s="8">
        <v>8.2285959262696079E-3</v>
      </c>
      <c r="U313" s="8">
        <v>8.8788722199887038E-2</v>
      </c>
      <c r="V313" s="8">
        <v>0</v>
      </c>
      <c r="W313" s="8">
        <v>0</v>
      </c>
      <c r="X313" s="8">
        <v>0.66988955282342355</v>
      </c>
      <c r="Y313" s="8">
        <v>0</v>
      </c>
      <c r="Z313" s="8">
        <v>0</v>
      </c>
      <c r="AA313" s="8">
        <v>0</v>
      </c>
      <c r="AB313" s="8">
        <v>2.0661660000000004</v>
      </c>
      <c r="AC313" s="8">
        <v>79.298285713678126</v>
      </c>
      <c r="AD313" s="8">
        <v>73.792134040745864</v>
      </c>
      <c r="AE313" s="8">
        <v>2.770096120108847</v>
      </c>
      <c r="AF313" s="8">
        <v>0.66988955282342355</v>
      </c>
      <c r="AG313" s="8">
        <v>2.0661660000000004</v>
      </c>
    </row>
    <row r="314" spans="1:33" s="8" customFormat="1" x14ac:dyDescent="0.2">
      <c r="A314" s="8" t="s">
        <v>424</v>
      </c>
      <c r="B314" s="8">
        <v>62.249116141425013</v>
      </c>
      <c r="C314" s="8">
        <v>57.043445097356994</v>
      </c>
      <c r="D314" s="8">
        <v>2.4598553033356825</v>
      </c>
      <c r="E314" s="8">
        <v>0.89469374073234453</v>
      </c>
      <c r="F314" s="8">
        <v>1.8511220000000002</v>
      </c>
      <c r="G314" s="8">
        <v>62.249116141425013</v>
      </c>
      <c r="H314" s="8">
        <v>41.444975595977731</v>
      </c>
      <c r="I314" s="8">
        <v>1.288430367776306</v>
      </c>
      <c r="J314" s="8">
        <v>1.3653118783407505</v>
      </c>
      <c r="K314" s="8">
        <v>0.13840835314488797</v>
      </c>
      <c r="L314" s="8">
        <v>7.4139003742077412</v>
      </c>
      <c r="M314" s="8">
        <v>1.3798852955755707</v>
      </c>
      <c r="N314" s="8">
        <v>1.9720343359732078</v>
      </c>
      <c r="O314" s="8">
        <v>2.0404988963607984</v>
      </c>
      <c r="P314" s="8">
        <v>0</v>
      </c>
      <c r="Q314" s="8">
        <v>0.71430550978369611</v>
      </c>
      <c r="R314" s="8">
        <v>6.5818897889984074E-2</v>
      </c>
      <c r="S314" s="8">
        <v>1.5502384233142956</v>
      </c>
      <c r="T314" s="8">
        <v>5.4948369946443462E-2</v>
      </c>
      <c r="U314" s="8">
        <v>7.4544102401263496E-2</v>
      </c>
      <c r="V314" s="8">
        <v>0</v>
      </c>
      <c r="W314" s="8">
        <v>0</v>
      </c>
      <c r="X314" s="8">
        <v>0.89469374073234453</v>
      </c>
      <c r="Y314" s="8">
        <v>0</v>
      </c>
      <c r="Z314" s="8">
        <v>0</v>
      </c>
      <c r="AA314" s="8">
        <v>0</v>
      </c>
      <c r="AB314" s="8">
        <v>1.8511220000000002</v>
      </c>
      <c r="AC314" s="8">
        <v>62.249116141425013</v>
      </c>
      <c r="AD314" s="8">
        <v>57.043445097356994</v>
      </c>
      <c r="AE314" s="8">
        <v>2.4598553033356825</v>
      </c>
      <c r="AF314" s="8">
        <v>0.89469374073234453</v>
      </c>
      <c r="AG314" s="8">
        <v>1.8511220000000002</v>
      </c>
    </row>
    <row r="315" spans="1:33" s="8" customFormat="1" x14ac:dyDescent="0.2">
      <c r="A315" s="8" t="s">
        <v>425</v>
      </c>
      <c r="B315" s="8">
        <v>88.450584325437163</v>
      </c>
      <c r="C315" s="8">
        <v>84.600188710278118</v>
      </c>
      <c r="D315" s="8">
        <v>2.0471939619715136</v>
      </c>
      <c r="E315" s="8">
        <v>0.81806765318751851</v>
      </c>
      <c r="F315" s="8">
        <v>0.98513400000000018</v>
      </c>
      <c r="G315" s="8">
        <v>88.450584325437163</v>
      </c>
      <c r="H315" s="8">
        <v>53.685197096640785</v>
      </c>
      <c r="I315" s="8">
        <v>15.313080006572219</v>
      </c>
      <c r="J315" s="8">
        <v>1.7348479070942737</v>
      </c>
      <c r="K315" s="8">
        <v>0.14063483186951325</v>
      </c>
      <c r="L315" s="8">
        <v>8.5910081970363112</v>
      </c>
      <c r="M315" s="8">
        <v>1.4976274297372687</v>
      </c>
      <c r="N315" s="8">
        <v>1.0987125641476871</v>
      </c>
      <c r="O315" s="8">
        <v>2.5390806771800509</v>
      </c>
      <c r="P315" s="8">
        <v>0</v>
      </c>
      <c r="Q315" s="8">
        <v>0.64179059043355469</v>
      </c>
      <c r="R315" s="8">
        <v>6.2223500138044806E-2</v>
      </c>
      <c r="S315" s="8">
        <v>1.2827751418475815</v>
      </c>
      <c r="T315" s="8">
        <v>6.3480030101720434E-3</v>
      </c>
      <c r="U315" s="8">
        <v>5.4056726542160365E-2</v>
      </c>
      <c r="V315" s="8">
        <v>0</v>
      </c>
      <c r="W315" s="8">
        <v>0</v>
      </c>
      <c r="X315" s="8">
        <v>0.81806765318751851</v>
      </c>
      <c r="Y315" s="8">
        <v>0</v>
      </c>
      <c r="Z315" s="8">
        <v>0</v>
      </c>
      <c r="AA315" s="8">
        <v>0</v>
      </c>
      <c r="AB315" s="8">
        <v>0.98513400000000018</v>
      </c>
      <c r="AC315" s="8">
        <v>88.450584325437163</v>
      </c>
      <c r="AD315" s="8">
        <v>84.600188710278118</v>
      </c>
      <c r="AE315" s="8">
        <v>2.0471939619715136</v>
      </c>
      <c r="AF315" s="8">
        <v>0.81806765318751851</v>
      </c>
      <c r="AG315" s="8">
        <v>0.98513400000000018</v>
      </c>
    </row>
    <row r="316" spans="1:33" s="8" customFormat="1" x14ac:dyDescent="0.2">
      <c r="A316" s="8" t="s">
        <v>426</v>
      </c>
      <c r="B316" s="8">
        <v>87.620947100423166</v>
      </c>
      <c r="C316" s="8">
        <v>86.061977960273225</v>
      </c>
      <c r="D316" s="8">
        <v>0.5758776226986273</v>
      </c>
      <c r="E316" s="8">
        <v>5.026551745130977E-2</v>
      </c>
      <c r="F316" s="8">
        <v>0.93282600000000004</v>
      </c>
      <c r="G316" s="8">
        <v>87.620947100423166</v>
      </c>
      <c r="H316" s="8">
        <v>45.175723370034397</v>
      </c>
      <c r="I316" s="8">
        <v>27.77421963015663</v>
      </c>
      <c r="J316" s="8">
        <v>0.15821710829083377</v>
      </c>
      <c r="K316" s="8">
        <v>3.8158633308493918E-3</v>
      </c>
      <c r="L316" s="8">
        <v>7.9190280859678976</v>
      </c>
      <c r="M316" s="8">
        <v>1.2655881969813072</v>
      </c>
      <c r="N316" s="8">
        <v>3.708818020816246</v>
      </c>
      <c r="O316" s="8">
        <v>5.6567684695070966E-2</v>
      </c>
      <c r="P316" s="8">
        <v>0</v>
      </c>
      <c r="Q316" s="8">
        <v>0.17007637005968851</v>
      </c>
      <c r="R316" s="8">
        <v>1.3496332983251929E-2</v>
      </c>
      <c r="S316" s="8">
        <v>0.37845803178783022</v>
      </c>
      <c r="T316" s="8">
        <v>0</v>
      </c>
      <c r="U316" s="8">
        <v>1.3846887867856553E-2</v>
      </c>
      <c r="V316" s="8">
        <v>0</v>
      </c>
      <c r="W316" s="8">
        <v>0</v>
      </c>
      <c r="X316" s="8">
        <v>5.026551745130977E-2</v>
      </c>
      <c r="Y316" s="8">
        <v>0</v>
      </c>
      <c r="Z316" s="8">
        <v>0</v>
      </c>
      <c r="AA316" s="8">
        <v>0</v>
      </c>
      <c r="AB316" s="8">
        <v>0.93282600000000004</v>
      </c>
      <c r="AC316" s="8">
        <v>87.620947100423166</v>
      </c>
      <c r="AD316" s="8">
        <v>86.061977960273225</v>
      </c>
      <c r="AE316" s="8">
        <v>0.5758776226986273</v>
      </c>
      <c r="AF316" s="8">
        <v>5.026551745130977E-2</v>
      </c>
      <c r="AG316" s="8">
        <v>0.93282600000000004</v>
      </c>
    </row>
    <row r="317" spans="1:33" s="8" customFormat="1" x14ac:dyDescent="0.2">
      <c r="A317" s="8" t="s">
        <v>427</v>
      </c>
      <c r="B317" s="8">
        <v>101.7158827190549</v>
      </c>
      <c r="C317" s="8">
        <v>99.390023467968291</v>
      </c>
      <c r="D317" s="8">
        <v>1.2591228255541327</v>
      </c>
      <c r="E317" s="8">
        <v>1.9347261325018128E-3</v>
      </c>
      <c r="F317" s="8">
        <v>1.0648016994</v>
      </c>
      <c r="G317" s="8">
        <v>101.7158827190549</v>
      </c>
      <c r="H317" s="8">
        <v>51.170112304662247</v>
      </c>
      <c r="I317" s="8">
        <v>31.54018127996936</v>
      </c>
      <c r="J317" s="8">
        <v>1.2300153917216985</v>
      </c>
      <c r="K317" s="8">
        <v>1.138942334060375</v>
      </c>
      <c r="L317" s="8">
        <v>7.995191581336166</v>
      </c>
      <c r="M317" s="8">
        <v>2.9458090402861763</v>
      </c>
      <c r="N317" s="8">
        <v>3.3488954564303799</v>
      </c>
      <c r="O317" s="8">
        <v>2.0876079501876761E-2</v>
      </c>
      <c r="P317" s="8">
        <v>0</v>
      </c>
      <c r="Q317" s="8">
        <v>0.19724356058082371</v>
      </c>
      <c r="R317" s="8">
        <v>1.9295758197354514E-2</v>
      </c>
      <c r="S317" s="8">
        <v>0.95035092845430025</v>
      </c>
      <c r="T317" s="8">
        <v>1.3214008680014801E-2</v>
      </c>
      <c r="U317" s="8">
        <v>7.9018569641639461E-2</v>
      </c>
      <c r="V317" s="8">
        <v>0</v>
      </c>
      <c r="W317" s="8">
        <v>0</v>
      </c>
      <c r="X317" s="8">
        <v>1.9347261325018128E-3</v>
      </c>
      <c r="Y317" s="8">
        <v>0</v>
      </c>
      <c r="Z317" s="8">
        <v>0</v>
      </c>
      <c r="AA317" s="8">
        <v>0</v>
      </c>
      <c r="AB317" s="8">
        <v>1.0648016994</v>
      </c>
      <c r="AC317" s="8">
        <v>101.7158827190549</v>
      </c>
      <c r="AD317" s="8">
        <v>99.390023467968291</v>
      </c>
      <c r="AE317" s="8">
        <v>1.2591228255541327</v>
      </c>
      <c r="AF317" s="8">
        <v>1.9347261325018128E-3</v>
      </c>
      <c r="AG317" s="8">
        <v>1.0648016994</v>
      </c>
    </row>
    <row r="318" spans="1:33" s="8" customFormat="1" x14ac:dyDescent="0.2">
      <c r="A318" s="8" t="s">
        <v>428</v>
      </c>
      <c r="B318" s="8">
        <v>128.77775701187733</v>
      </c>
      <c r="C318" s="8">
        <v>126.57431610904118</v>
      </c>
      <c r="D318" s="8">
        <v>1.0377884948266838</v>
      </c>
      <c r="E318" s="8">
        <v>4.5338753523456267E-2</v>
      </c>
      <c r="F318" s="8">
        <v>1.1203136544860002</v>
      </c>
      <c r="G318" s="8">
        <v>128.77775701187733</v>
      </c>
      <c r="H318" s="8">
        <v>69.622985697709936</v>
      </c>
      <c r="I318" s="8">
        <v>34.005493991411385</v>
      </c>
      <c r="J318" s="8">
        <v>1.9022919256114488</v>
      </c>
      <c r="K318" s="8">
        <v>6.5237064507630897</v>
      </c>
      <c r="L318" s="8">
        <v>8.2375670619696795</v>
      </c>
      <c r="M318" s="8">
        <v>2.7349285160368901</v>
      </c>
      <c r="N318" s="8">
        <v>3.524888981620419</v>
      </c>
      <c r="O318" s="8">
        <v>2.2453483918323702E-2</v>
      </c>
      <c r="P318" s="8">
        <v>0</v>
      </c>
      <c r="Q318" s="8">
        <v>0.31055037861668727</v>
      </c>
      <c r="R318" s="8">
        <v>2.6145794225911189E-2</v>
      </c>
      <c r="S318" s="8">
        <v>0.67979023540880434</v>
      </c>
      <c r="T318" s="8">
        <v>2.5553138006229252E-3</v>
      </c>
      <c r="U318" s="8">
        <v>1.8746772774657992E-2</v>
      </c>
      <c r="V318" s="8">
        <v>0</v>
      </c>
      <c r="W318" s="8">
        <v>0</v>
      </c>
      <c r="X318" s="8">
        <v>4.5338753523456267E-2</v>
      </c>
      <c r="Y318" s="8">
        <v>0</v>
      </c>
      <c r="Z318" s="8">
        <v>0</v>
      </c>
      <c r="AA318" s="8">
        <v>0</v>
      </c>
      <c r="AB318" s="8">
        <v>1.1203136544860002</v>
      </c>
      <c r="AC318" s="8">
        <v>128.77775701187733</v>
      </c>
      <c r="AD318" s="8">
        <v>126.57431610904118</v>
      </c>
      <c r="AE318" s="8">
        <v>1.0377884948266838</v>
      </c>
      <c r="AF318" s="8">
        <v>4.5338753523456267E-2</v>
      </c>
      <c r="AG318" s="8">
        <v>1.1203136544860002</v>
      </c>
    </row>
    <row r="319" spans="1:33" s="8" customFormat="1" x14ac:dyDescent="0.2">
      <c r="A319" s="8" t="s">
        <v>429</v>
      </c>
      <c r="B319" s="8">
        <v>115.9318064209057</v>
      </c>
      <c r="C319" s="8">
        <v>113.20757522198832</v>
      </c>
      <c r="D319" s="8">
        <v>1.725538334883383</v>
      </c>
      <c r="E319" s="8">
        <v>2.1856656433974605E-2</v>
      </c>
      <c r="F319" s="8">
        <v>0.97683620760000012</v>
      </c>
      <c r="G319" s="8">
        <v>115.9318064209057</v>
      </c>
      <c r="H319" s="8">
        <v>60.878669047911842</v>
      </c>
      <c r="I319" s="8">
        <v>30.553579864427313</v>
      </c>
      <c r="J319" s="8">
        <v>1.3062355717482057</v>
      </c>
      <c r="K319" s="8">
        <v>4.6153853714341553</v>
      </c>
      <c r="L319" s="8">
        <v>6.8482818781358326</v>
      </c>
      <c r="M319" s="8">
        <v>3.4481017996261052</v>
      </c>
      <c r="N319" s="8">
        <v>5.5227169076072062</v>
      </c>
      <c r="O319" s="8">
        <v>3.4604781097651818E-2</v>
      </c>
      <c r="P319" s="8">
        <v>0</v>
      </c>
      <c r="Q319" s="8">
        <v>0.55150825434157202</v>
      </c>
      <c r="R319" s="8">
        <v>2.741561417840847E-2</v>
      </c>
      <c r="S319" s="8">
        <v>1.0789145745400073</v>
      </c>
      <c r="T319" s="8">
        <v>1.11617175279465E-3</v>
      </c>
      <c r="U319" s="8">
        <v>6.6583720070600816E-2</v>
      </c>
      <c r="V319" s="8">
        <v>0</v>
      </c>
      <c r="W319" s="8">
        <v>0</v>
      </c>
      <c r="X319" s="8">
        <v>2.1856656433974605E-2</v>
      </c>
      <c r="Y319" s="8">
        <v>0</v>
      </c>
      <c r="Z319" s="8">
        <v>0</v>
      </c>
      <c r="AA319" s="8">
        <v>0</v>
      </c>
      <c r="AB319" s="8">
        <v>0.97683620760000012</v>
      </c>
      <c r="AC319" s="8">
        <v>115.9318064209057</v>
      </c>
      <c r="AD319" s="8">
        <v>113.20757522198832</v>
      </c>
      <c r="AE319" s="8">
        <v>1.725538334883383</v>
      </c>
      <c r="AF319" s="8">
        <v>2.1856656433974605E-2</v>
      </c>
      <c r="AG319" s="8">
        <v>0.97683620760000012</v>
      </c>
    </row>
    <row r="320" spans="1:33" s="8" customFormat="1" x14ac:dyDescent="0.2">
      <c r="A320" s="8" t="s">
        <v>430</v>
      </c>
      <c r="B320" s="8">
        <v>131.29588656021505</v>
      </c>
      <c r="C320" s="8">
        <v>127.88679187293344</v>
      </c>
      <c r="D320" s="8">
        <v>2.4000354162670523</v>
      </c>
      <c r="E320" s="8">
        <v>5.4292971014552313E-2</v>
      </c>
      <c r="F320" s="8">
        <v>0.95476630000000007</v>
      </c>
      <c r="G320" s="8">
        <v>131.29588656021505</v>
      </c>
      <c r="H320" s="8">
        <v>82.01883285170463</v>
      </c>
      <c r="I320" s="8">
        <v>32.336066599563281</v>
      </c>
      <c r="J320" s="8">
        <v>3.5971481853997163</v>
      </c>
      <c r="K320" s="8">
        <v>0.90491692002832869</v>
      </c>
      <c r="L320" s="8">
        <v>4.9697840197013772</v>
      </c>
      <c r="M320" s="8">
        <v>1.676319455763891</v>
      </c>
      <c r="N320" s="8">
        <v>2.343611981097848</v>
      </c>
      <c r="O320" s="8">
        <v>4.0111859674370087E-2</v>
      </c>
      <c r="P320" s="8">
        <v>0</v>
      </c>
      <c r="Q320" s="8">
        <v>0.7455528304215675</v>
      </c>
      <c r="R320" s="8">
        <v>4.122809419501923E-2</v>
      </c>
      <c r="S320" s="8">
        <v>1.5268000533360169</v>
      </c>
      <c r="T320" s="8">
        <v>5.1007737907108209E-3</v>
      </c>
      <c r="U320" s="8">
        <v>8.1353664523737768E-2</v>
      </c>
      <c r="V320" s="8">
        <v>0</v>
      </c>
      <c r="W320" s="8">
        <v>0</v>
      </c>
      <c r="X320" s="8">
        <v>5.4292971014552313E-2</v>
      </c>
      <c r="Y320" s="8">
        <v>0</v>
      </c>
      <c r="Z320" s="8">
        <v>0</v>
      </c>
      <c r="AA320" s="8">
        <v>0</v>
      </c>
      <c r="AB320" s="8">
        <v>0.95476630000000007</v>
      </c>
      <c r="AC320" s="8">
        <v>131.29588656021505</v>
      </c>
      <c r="AD320" s="8">
        <v>127.88679187293344</v>
      </c>
      <c r="AE320" s="8">
        <v>2.4000354162670523</v>
      </c>
      <c r="AF320" s="8">
        <v>5.4292971014552313E-2</v>
      </c>
      <c r="AG320" s="8">
        <v>0.95476630000000007</v>
      </c>
    </row>
    <row r="321" spans="1:33" s="8" customFormat="1" x14ac:dyDescent="0.2">
      <c r="A321" s="8" t="s">
        <v>431</v>
      </c>
      <c r="B321" s="8">
        <v>132.73480958893961</v>
      </c>
      <c r="C321" s="8">
        <v>129.64531337912055</v>
      </c>
      <c r="D321" s="8">
        <v>1.9488434419456573</v>
      </c>
      <c r="E321" s="8">
        <v>0.21056102327339393</v>
      </c>
      <c r="F321" s="8">
        <v>0.9300917446000001</v>
      </c>
      <c r="G321" s="8">
        <v>132.73480958893961</v>
      </c>
      <c r="H321" s="8">
        <v>80.958276368556866</v>
      </c>
      <c r="I321" s="8">
        <v>30.213680958558868</v>
      </c>
      <c r="J321" s="8">
        <v>3.7470759725261931</v>
      </c>
      <c r="K321" s="8">
        <v>4.679023840636007</v>
      </c>
      <c r="L321" s="8">
        <v>5.9208429616876854</v>
      </c>
      <c r="M321" s="8">
        <v>1.3628439390770424</v>
      </c>
      <c r="N321" s="8">
        <v>2.677599539483293</v>
      </c>
      <c r="O321" s="8">
        <v>8.5969798594617092E-2</v>
      </c>
      <c r="P321" s="8">
        <v>0</v>
      </c>
      <c r="Q321" s="8">
        <v>0.56009920839941596</v>
      </c>
      <c r="R321" s="8">
        <v>3.9190133458331083E-2</v>
      </c>
      <c r="S321" s="8">
        <v>1.2932602097029158</v>
      </c>
      <c r="T321" s="8">
        <v>4.9935687121424805E-4</v>
      </c>
      <c r="U321" s="8">
        <v>5.5794533513780283E-2</v>
      </c>
      <c r="V321" s="8">
        <v>0</v>
      </c>
      <c r="W321" s="8">
        <v>0</v>
      </c>
      <c r="X321" s="8">
        <v>0.21056102327339393</v>
      </c>
      <c r="Y321" s="8">
        <v>0</v>
      </c>
      <c r="Z321" s="8">
        <v>0</v>
      </c>
      <c r="AA321" s="8">
        <v>0</v>
      </c>
      <c r="AB321" s="8">
        <v>0.9300917446000001</v>
      </c>
      <c r="AC321" s="8">
        <v>132.73480958893961</v>
      </c>
      <c r="AD321" s="8">
        <v>129.64531337912055</v>
      </c>
      <c r="AE321" s="8">
        <v>1.9488434419456573</v>
      </c>
      <c r="AF321" s="8">
        <v>0.21056102327339393</v>
      </c>
      <c r="AG321" s="8">
        <v>0.9300917446000001</v>
      </c>
    </row>
    <row r="322" spans="1:33" s="8" customFormat="1" x14ac:dyDescent="0.2">
      <c r="A322" s="8" t="s">
        <v>432</v>
      </c>
      <c r="B322" s="8">
        <v>162.05975512239914</v>
      </c>
      <c r="C322" s="8">
        <v>158.69477391200979</v>
      </c>
      <c r="D322" s="8">
        <v>1.9804062404880838</v>
      </c>
      <c r="E322" s="8">
        <v>0.25900968230127985</v>
      </c>
      <c r="F322" s="8">
        <v>1.1255652876000002</v>
      </c>
      <c r="G322" s="8">
        <v>162.05975512239914</v>
      </c>
      <c r="H322" s="8">
        <v>95.753732610585018</v>
      </c>
      <c r="I322" s="8">
        <v>38.266913928346511</v>
      </c>
      <c r="J322" s="8">
        <v>3.7616866964446074</v>
      </c>
      <c r="K322" s="8">
        <v>7.6841420567579366</v>
      </c>
      <c r="L322" s="8">
        <v>7.2561571407452963</v>
      </c>
      <c r="M322" s="8">
        <v>2.1769189692269379</v>
      </c>
      <c r="N322" s="8">
        <v>3.7191649495876558</v>
      </c>
      <c r="O322" s="8">
        <v>7.605756031582768E-2</v>
      </c>
      <c r="P322" s="8">
        <v>0</v>
      </c>
      <c r="Q322" s="8">
        <v>0.55031355918190294</v>
      </c>
      <c r="R322" s="8">
        <v>4.0797234989180656E-2</v>
      </c>
      <c r="S322" s="8">
        <v>1.3170779011857239</v>
      </c>
      <c r="T322" s="8">
        <v>2.924463056987039E-4</v>
      </c>
      <c r="U322" s="8">
        <v>7.1925098825577419E-2</v>
      </c>
      <c r="V322" s="8">
        <v>0</v>
      </c>
      <c r="W322" s="8">
        <v>0</v>
      </c>
      <c r="X322" s="8">
        <v>0.25900968230127985</v>
      </c>
      <c r="Y322" s="8">
        <v>0</v>
      </c>
      <c r="Z322" s="8">
        <v>0</v>
      </c>
      <c r="AA322" s="8">
        <v>0</v>
      </c>
      <c r="AB322" s="8">
        <v>1.1255652876000002</v>
      </c>
      <c r="AC322" s="8">
        <v>162.05975512239914</v>
      </c>
      <c r="AD322" s="8">
        <v>158.69477391200979</v>
      </c>
      <c r="AE322" s="8">
        <v>1.9804062404880838</v>
      </c>
      <c r="AF322" s="8">
        <v>0.25900968230127985</v>
      </c>
      <c r="AG322" s="8">
        <v>1.1255652876000002</v>
      </c>
    </row>
    <row r="323" spans="1:33" s="8" customFormat="1" x14ac:dyDescent="0.2">
      <c r="A323" s="8" t="s">
        <v>433</v>
      </c>
      <c r="B323" s="8">
        <v>172.97522912005243</v>
      </c>
      <c r="C323" s="8">
        <v>171.07616663636659</v>
      </c>
      <c r="D323" s="8">
        <v>1.6983581074969338</v>
      </c>
      <c r="E323" s="8">
        <v>7.9283065368879121E-2</v>
      </c>
      <c r="F323" s="8">
        <v>0.12142131082000002</v>
      </c>
      <c r="G323" s="8">
        <v>172.97522912005243</v>
      </c>
      <c r="H323" s="8">
        <v>117.10103942024648</v>
      </c>
      <c r="I323" s="8">
        <v>38.117739672999846</v>
      </c>
      <c r="J323" s="8">
        <v>2.8422310677216069</v>
      </c>
      <c r="K323" s="8">
        <v>3.4438101336158558</v>
      </c>
      <c r="L323" s="8">
        <v>7.0593062814061067</v>
      </c>
      <c r="M323" s="8">
        <v>1.684221781076509</v>
      </c>
      <c r="N323" s="8">
        <v>0.7757287124062221</v>
      </c>
      <c r="O323" s="8">
        <v>5.2089566893993522E-2</v>
      </c>
      <c r="P323" s="8">
        <v>0</v>
      </c>
      <c r="Q323" s="8">
        <v>0.48523668373168244</v>
      </c>
      <c r="R323" s="8">
        <v>2.6545897961210266E-2</v>
      </c>
      <c r="S323" s="8">
        <v>1.0420988806414206</v>
      </c>
      <c r="T323" s="8">
        <v>6.0232115209573524E-3</v>
      </c>
      <c r="U323" s="8">
        <v>0.13845343364166321</v>
      </c>
      <c r="V323" s="8">
        <v>0</v>
      </c>
      <c r="W323" s="8">
        <v>0</v>
      </c>
      <c r="X323" s="8">
        <v>7.9283065368879121E-2</v>
      </c>
      <c r="Y323" s="8">
        <v>0</v>
      </c>
      <c r="Z323" s="8">
        <v>0</v>
      </c>
      <c r="AA323" s="8">
        <v>0</v>
      </c>
      <c r="AB323" s="8">
        <v>0.12142131082000002</v>
      </c>
      <c r="AC323" s="8">
        <v>172.97522912005243</v>
      </c>
      <c r="AD323" s="8">
        <v>171.07616663636659</v>
      </c>
      <c r="AE323" s="8">
        <v>1.6983581074969338</v>
      </c>
      <c r="AF323" s="8">
        <v>7.9283065368879121E-2</v>
      </c>
      <c r="AG323" s="8">
        <v>0.12142131082000002</v>
      </c>
    </row>
    <row r="324" spans="1:33" s="8" customFormat="1" x14ac:dyDescent="0.2">
      <c r="A324" s="8" t="s">
        <v>434</v>
      </c>
      <c r="B324" s="8">
        <v>187.75606831434726</v>
      </c>
      <c r="C324" s="8">
        <v>183.76842289196034</v>
      </c>
      <c r="D324" s="8">
        <v>2.0364957955747349</v>
      </c>
      <c r="E324" s="8">
        <v>0.43712362681215583</v>
      </c>
      <c r="F324" s="8">
        <v>1.5140260000000001</v>
      </c>
      <c r="G324" s="8">
        <v>187.75606831434726</v>
      </c>
      <c r="H324" s="8">
        <v>123.90325759165673</v>
      </c>
      <c r="I324" s="8">
        <v>40.87660491623506</v>
      </c>
      <c r="J324" s="8">
        <v>3.8336084652004185</v>
      </c>
      <c r="K324" s="8">
        <v>5.0199716079228462</v>
      </c>
      <c r="L324" s="8">
        <v>7.5178027240946035</v>
      </c>
      <c r="M324" s="8">
        <v>1.7411200615715492</v>
      </c>
      <c r="N324" s="8">
        <v>0.84757367710846165</v>
      </c>
      <c r="O324" s="8">
        <v>2.8483848170673499E-2</v>
      </c>
      <c r="P324" s="8">
        <v>0</v>
      </c>
      <c r="Q324" s="8">
        <v>0.55421892546942442</v>
      </c>
      <c r="R324" s="8">
        <v>5.5464269737514234E-2</v>
      </c>
      <c r="S324" s="8">
        <v>1.3523838350189277</v>
      </c>
      <c r="T324" s="8">
        <v>0</v>
      </c>
      <c r="U324" s="8">
        <v>7.4428765348868303E-2</v>
      </c>
      <c r="V324" s="8">
        <v>0</v>
      </c>
      <c r="W324" s="8">
        <v>0</v>
      </c>
      <c r="X324" s="8">
        <v>0.43712362681215583</v>
      </c>
      <c r="Y324" s="8">
        <v>0</v>
      </c>
      <c r="Z324" s="8">
        <v>0</v>
      </c>
      <c r="AA324" s="8">
        <v>0</v>
      </c>
      <c r="AB324" s="8">
        <v>1.5140260000000001</v>
      </c>
      <c r="AC324" s="8">
        <v>187.75606831434726</v>
      </c>
      <c r="AD324" s="8">
        <v>183.76842289196034</v>
      </c>
      <c r="AE324" s="8">
        <v>2.0364957955747349</v>
      </c>
      <c r="AF324" s="8">
        <v>0.43712362681215583</v>
      </c>
      <c r="AG324" s="8">
        <v>1.5140260000000001</v>
      </c>
    </row>
    <row r="325" spans="1:33" s="8" customFormat="1" x14ac:dyDescent="0.2">
      <c r="A325" s="8" t="s">
        <v>435</v>
      </c>
      <c r="B325" s="8">
        <v>245.27753421073334</v>
      </c>
      <c r="C325" s="8">
        <v>241.28018665869061</v>
      </c>
      <c r="D325" s="8">
        <v>2.0203545184607852</v>
      </c>
      <c r="E325" s="8">
        <v>0.55305303358185465</v>
      </c>
      <c r="F325" s="8">
        <v>1.4239400000000002</v>
      </c>
      <c r="G325" s="8">
        <v>245.27753421073334</v>
      </c>
      <c r="H325" s="8">
        <v>178.4453780154218</v>
      </c>
      <c r="I325" s="8">
        <v>43.503186550210572</v>
      </c>
      <c r="J325" s="8">
        <v>3.7412652694225286</v>
      </c>
      <c r="K325" s="8">
        <v>6.234986516795967</v>
      </c>
      <c r="L325" s="8">
        <v>6.834067028322476</v>
      </c>
      <c r="M325" s="8">
        <v>1.7183819606012678</v>
      </c>
      <c r="N325" s="8">
        <v>0.73878108570338141</v>
      </c>
      <c r="O325" s="8">
        <v>6.4140232212623272E-2</v>
      </c>
      <c r="P325" s="8">
        <v>0</v>
      </c>
      <c r="Q325" s="8">
        <v>0.56507016933065768</v>
      </c>
      <c r="R325" s="8">
        <v>5.7612617375172641E-2</v>
      </c>
      <c r="S325" s="8">
        <v>1.345514347030804</v>
      </c>
      <c r="T325" s="8">
        <v>0</v>
      </c>
      <c r="U325" s="8">
        <v>5.2157384724150858E-2</v>
      </c>
      <c r="V325" s="8">
        <v>0</v>
      </c>
      <c r="W325" s="8">
        <v>0</v>
      </c>
      <c r="X325" s="8">
        <v>0.55305303358185465</v>
      </c>
      <c r="Y325" s="8">
        <v>0</v>
      </c>
      <c r="Z325" s="8">
        <v>0</v>
      </c>
      <c r="AA325" s="8">
        <v>0</v>
      </c>
      <c r="AB325" s="8">
        <v>1.4239400000000002</v>
      </c>
      <c r="AC325" s="8">
        <v>245.27753421073334</v>
      </c>
      <c r="AD325" s="8">
        <v>241.28018665869061</v>
      </c>
      <c r="AE325" s="8">
        <v>2.0203545184607852</v>
      </c>
      <c r="AF325" s="8">
        <v>0.55305303358185465</v>
      </c>
      <c r="AG325" s="8">
        <v>1.4239400000000002</v>
      </c>
    </row>
    <row r="326" spans="1:33" s="8" customFormat="1" x14ac:dyDescent="0.2">
      <c r="A326" s="8" t="s">
        <v>436</v>
      </c>
      <c r="B326" s="8">
        <v>227.38429666057127</v>
      </c>
      <c r="C326" s="8">
        <v>223.99116185948651</v>
      </c>
      <c r="D326" s="8">
        <v>1.7359305133936678</v>
      </c>
      <c r="E326" s="8">
        <v>0.4948042876911149</v>
      </c>
      <c r="F326" s="8">
        <v>1.1624000000000001</v>
      </c>
      <c r="G326" s="8">
        <v>227.38429666057127</v>
      </c>
      <c r="H326" s="8">
        <v>156.01620800089839</v>
      </c>
      <c r="I326" s="8">
        <v>39.376448182282282</v>
      </c>
      <c r="J326" s="8">
        <v>16.373035802328808</v>
      </c>
      <c r="K326" s="8">
        <v>4.5180149404937708</v>
      </c>
      <c r="L326" s="8">
        <v>5.6701007762620916</v>
      </c>
      <c r="M326" s="8">
        <v>1.5109041452973673</v>
      </c>
      <c r="N326" s="8">
        <v>0.51126214834790773</v>
      </c>
      <c r="O326" s="8">
        <v>1.5187863575901421E-2</v>
      </c>
      <c r="P326" s="8">
        <v>0</v>
      </c>
      <c r="Q326" s="8">
        <v>0.49969654834817617</v>
      </c>
      <c r="R326" s="8">
        <v>5.8004173444229687E-2</v>
      </c>
      <c r="S326" s="8">
        <v>1.1412271248471313</v>
      </c>
      <c r="T326" s="8">
        <v>9.325635113425425E-4</v>
      </c>
      <c r="U326" s="8">
        <v>3.6070103242788046E-2</v>
      </c>
      <c r="V326" s="8">
        <v>0</v>
      </c>
      <c r="W326" s="8">
        <v>0</v>
      </c>
      <c r="X326" s="8">
        <v>0.4948042876911149</v>
      </c>
      <c r="Y326" s="8">
        <v>0</v>
      </c>
      <c r="Z326" s="8">
        <v>0</v>
      </c>
      <c r="AA326" s="8">
        <v>0</v>
      </c>
      <c r="AB326" s="8">
        <v>1.1624000000000001</v>
      </c>
      <c r="AC326" s="8">
        <v>227.38429666057127</v>
      </c>
      <c r="AD326" s="8">
        <v>223.99116185948651</v>
      </c>
      <c r="AE326" s="8">
        <v>1.7359305133936678</v>
      </c>
      <c r="AF326" s="8">
        <v>0.4948042876911149</v>
      </c>
      <c r="AG326" s="8">
        <v>1.1624000000000001</v>
      </c>
    </row>
    <row r="327" spans="1:33" s="8" customFormat="1" x14ac:dyDescent="0.2"/>
    <row r="328" spans="1:33" s="8" customFormat="1" x14ac:dyDescent="0.2"/>
  </sheetData>
  <phoneticPr fontId="6" type="noConversion"/>
  <pageMargins left="0.69930555555555596" right="0.69930555555555596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K85"/>
  <sheetViews>
    <sheetView topLeftCell="A22" workbookViewId="0">
      <selection activeCell="F44" sqref="F44"/>
    </sheetView>
  </sheetViews>
  <sheetFormatPr baseColWidth="10" defaultColWidth="8.83203125" defaultRowHeight="15" x14ac:dyDescent="0.2"/>
  <cols>
    <col min="1" max="1" width="14.1640625" customWidth="1"/>
    <col min="2" max="2" width="14.33203125" customWidth="1"/>
    <col min="3" max="3" width="10.33203125" customWidth="1"/>
    <col min="4" max="4" width="10.1640625" customWidth="1"/>
  </cols>
  <sheetData>
    <row r="1" spans="1:8" x14ac:dyDescent="0.2">
      <c r="A1" s="11"/>
      <c r="B1" s="11" t="s">
        <v>437</v>
      </c>
      <c r="C1" s="12" t="s">
        <v>438</v>
      </c>
      <c r="D1" s="12" t="s">
        <v>439</v>
      </c>
      <c r="E1" s="12" t="s">
        <v>440</v>
      </c>
      <c r="F1" s="12" t="s">
        <v>441</v>
      </c>
      <c r="G1" s="12" t="s">
        <v>442</v>
      </c>
      <c r="H1" s="12" t="s">
        <v>443</v>
      </c>
    </row>
    <row r="2" spans="1:8" x14ac:dyDescent="0.2">
      <c r="A2" s="11">
        <v>2000</v>
      </c>
      <c r="B2" s="11"/>
      <c r="C2" s="12"/>
      <c r="D2" s="12"/>
      <c r="E2" s="12"/>
      <c r="F2">
        <v>106.40959677555276</v>
      </c>
    </row>
    <row r="3" spans="1:8" x14ac:dyDescent="0.2">
      <c r="A3" s="12">
        <v>2001</v>
      </c>
      <c r="B3" s="12">
        <v>42.402563209563638</v>
      </c>
      <c r="F3">
        <v>118.59228615913712</v>
      </c>
    </row>
    <row r="4" spans="1:8" x14ac:dyDescent="0.2">
      <c r="A4" s="12">
        <v>2002</v>
      </c>
      <c r="B4" s="12"/>
      <c r="D4">
        <v>14.267513642310359</v>
      </c>
      <c r="F4">
        <v>132.17812004972672</v>
      </c>
      <c r="G4">
        <v>19.539227803237793</v>
      </c>
    </row>
    <row r="5" spans="1:8" x14ac:dyDescent="0.2">
      <c r="A5" s="12">
        <v>2003</v>
      </c>
      <c r="B5" s="12">
        <v>44.762170363829952</v>
      </c>
      <c r="D5">
        <v>7.829315610613742</v>
      </c>
      <c r="F5">
        <v>141.08963473667058</v>
      </c>
      <c r="G5">
        <v>27.458057094364673</v>
      </c>
    </row>
    <row r="6" spans="1:8" x14ac:dyDescent="0.2">
      <c r="A6" s="12">
        <v>2004</v>
      </c>
      <c r="B6" s="12">
        <v>50.662880829559981</v>
      </c>
      <c r="C6">
        <v>8.7658811096332681</v>
      </c>
      <c r="F6">
        <v>112.10544549642222</v>
      </c>
      <c r="G6">
        <v>30.31912981054441</v>
      </c>
    </row>
    <row r="7" spans="1:8" x14ac:dyDescent="0.2">
      <c r="A7" s="12">
        <v>2005</v>
      </c>
      <c r="B7" s="12"/>
      <c r="D7">
        <v>17.52375806922355</v>
      </c>
      <c r="F7">
        <v>111.12750601072324</v>
      </c>
    </row>
    <row r="8" spans="1:8" x14ac:dyDescent="0.2">
      <c r="A8" s="12">
        <v>2006</v>
      </c>
      <c r="B8" s="12"/>
      <c r="C8">
        <v>25.532273918603625</v>
      </c>
      <c r="D8">
        <v>13.715780408771698</v>
      </c>
      <c r="F8">
        <v>123.17561142468847</v>
      </c>
      <c r="G8">
        <v>67.950763292327665</v>
      </c>
      <c r="H8">
        <v>94.863863876852747</v>
      </c>
    </row>
    <row r="9" spans="1:8" x14ac:dyDescent="0.2">
      <c r="A9" s="12">
        <v>2007</v>
      </c>
      <c r="B9" s="12">
        <v>86.88499059708623</v>
      </c>
      <c r="C9">
        <v>30.471482779251787</v>
      </c>
      <c r="D9">
        <v>15.483618877565231</v>
      </c>
      <c r="E9">
        <v>18.467708897804176</v>
      </c>
      <c r="F9">
        <v>125.45568617225312</v>
      </c>
      <c r="G9">
        <v>73.164786218654726</v>
      </c>
      <c r="H9">
        <v>76.271366213566282</v>
      </c>
    </row>
    <row r="10" spans="1:8" x14ac:dyDescent="0.2">
      <c r="A10" s="12">
        <v>2008</v>
      </c>
      <c r="B10" s="12">
        <v>87.398818803436512</v>
      </c>
      <c r="C10">
        <v>39.06288542157111</v>
      </c>
      <c r="D10">
        <v>14.52391281390814</v>
      </c>
      <c r="E10">
        <v>22.309335565720147</v>
      </c>
      <c r="F10">
        <v>124.48636008144602</v>
      </c>
      <c r="G10">
        <v>65.468981470068783</v>
      </c>
      <c r="H10">
        <v>90.154821475442418</v>
      </c>
    </row>
    <row r="11" spans="1:8" x14ac:dyDescent="0.2">
      <c r="A11" s="12">
        <v>2009</v>
      </c>
      <c r="B11" s="12">
        <v>94.574336129265333</v>
      </c>
      <c r="C11">
        <v>42.12671260420062</v>
      </c>
      <c r="D11">
        <v>16.059025942471372</v>
      </c>
      <c r="E11">
        <v>21.535549480737615</v>
      </c>
      <c r="F11">
        <v>123.79298641661799</v>
      </c>
      <c r="G11">
        <v>74.337572619879666</v>
      </c>
      <c r="H11">
        <v>97.463337367850258</v>
      </c>
    </row>
    <row r="12" spans="1:8" x14ac:dyDescent="0.2">
      <c r="A12" s="12">
        <v>2010</v>
      </c>
      <c r="B12" s="12"/>
      <c r="C12">
        <v>38.812757459818982</v>
      </c>
      <c r="D12">
        <v>12.956809028813712</v>
      </c>
      <c r="E12">
        <v>18.051327492679842</v>
      </c>
      <c r="F12">
        <v>122.53328883035928</v>
      </c>
      <c r="G12">
        <v>49.066645590336933</v>
      </c>
      <c r="H12">
        <v>76.839572708085242</v>
      </c>
    </row>
    <row r="13" spans="1:8" x14ac:dyDescent="0.2">
      <c r="A13" s="12">
        <v>2011</v>
      </c>
      <c r="B13" s="12">
        <v>84.009543011517351</v>
      </c>
      <c r="C13">
        <v>41.303893320843081</v>
      </c>
      <c r="D13">
        <v>13.443087753342752</v>
      </c>
      <c r="E13">
        <v>25.150213466358302</v>
      </c>
      <c r="F13">
        <v>158.35441813357065</v>
      </c>
      <c r="G13">
        <v>73.903270990345803</v>
      </c>
    </row>
    <row r="14" spans="1:8" x14ac:dyDescent="0.2">
      <c r="A14" s="12">
        <v>2012</v>
      </c>
      <c r="B14" s="12">
        <v>82.944654114760283</v>
      </c>
      <c r="C14">
        <v>39.219912497948577</v>
      </c>
      <c r="E14">
        <v>18.661764414900109</v>
      </c>
      <c r="F14">
        <v>160.44065279730333</v>
      </c>
      <c r="H14">
        <v>85.506768318837999</v>
      </c>
    </row>
    <row r="15" spans="1:8" x14ac:dyDescent="0.2">
      <c r="A15" s="12">
        <v>2013</v>
      </c>
      <c r="B15" s="12">
        <v>99.531470332725149</v>
      </c>
      <c r="C15">
        <v>40.971368766988761</v>
      </c>
      <c r="D15">
        <v>7.6129252391058575</v>
      </c>
      <c r="E15">
        <v>26.973851142155773</v>
      </c>
      <c r="F15">
        <v>165.72383272347821</v>
      </c>
      <c r="G15">
        <v>80.029207477251802</v>
      </c>
      <c r="H15">
        <v>79.298285713678126</v>
      </c>
    </row>
    <row r="16" spans="1:8" x14ac:dyDescent="0.2">
      <c r="A16" s="12">
        <v>2014</v>
      </c>
      <c r="B16" s="12">
        <v>106.16354626850698</v>
      </c>
      <c r="C16">
        <v>27.570416316075963</v>
      </c>
      <c r="D16">
        <v>7.162141282770043</v>
      </c>
      <c r="E16">
        <v>24.801506261787971</v>
      </c>
      <c r="F16">
        <v>190.54175872787229</v>
      </c>
      <c r="G16">
        <v>137.35666081278725</v>
      </c>
      <c r="H16">
        <v>62.249116141425013</v>
      </c>
    </row>
    <row r="17" spans="1:10" x14ac:dyDescent="0.2">
      <c r="A17" s="12">
        <v>2015</v>
      </c>
      <c r="B17" s="12">
        <v>92.381194034493063</v>
      </c>
      <c r="C17">
        <v>35.765489844980515</v>
      </c>
      <c r="D17">
        <v>7.0792165765728106</v>
      </c>
      <c r="E17">
        <v>26.690865173462822</v>
      </c>
      <c r="F17">
        <v>185.36119386358016</v>
      </c>
      <c r="G17">
        <v>124.32000024704894</v>
      </c>
      <c r="H17">
        <v>88.450584325437163</v>
      </c>
    </row>
    <row r="18" spans="1:10" x14ac:dyDescent="0.2">
      <c r="B18">
        <v>1.057198487</v>
      </c>
      <c r="C18">
        <v>1.1363584019999999</v>
      </c>
      <c r="D18">
        <v>0.94751796700000002</v>
      </c>
      <c r="E18">
        <v>1.047113368</v>
      </c>
      <c r="F18">
        <v>1.0376937509999999</v>
      </c>
      <c r="G18">
        <v>1.1529699</v>
      </c>
      <c r="H18">
        <v>0.99225251999999997</v>
      </c>
    </row>
    <row r="19" spans="1:10" x14ac:dyDescent="0.2">
      <c r="B19">
        <f>B18-1</f>
        <v>5.7198486999999965E-2</v>
      </c>
      <c r="C19">
        <f t="shared" ref="C19:H19" si="0">C18-1</f>
        <v>0.13635840199999993</v>
      </c>
      <c r="D19">
        <f t="shared" si="0"/>
        <v>-5.2482032999999984E-2</v>
      </c>
      <c r="E19">
        <f t="shared" si="0"/>
        <v>4.7113367999999989E-2</v>
      </c>
      <c r="F19">
        <f t="shared" si="0"/>
        <v>3.7693750999999942E-2</v>
      </c>
      <c r="G19">
        <f t="shared" si="0"/>
        <v>0.15296989999999999</v>
      </c>
      <c r="H19">
        <f t="shared" si="0"/>
        <v>-7.7474800000000288E-3</v>
      </c>
    </row>
    <row r="20" spans="1:10" x14ac:dyDescent="0.2">
      <c r="B20">
        <f>B19*100</f>
        <v>5.7198486999999965</v>
      </c>
      <c r="C20">
        <f t="shared" ref="C20:H20" si="1">C19*100</f>
        <v>13.635840199999993</v>
      </c>
      <c r="D20">
        <f t="shared" si="1"/>
        <v>-5.2482032999999984</v>
      </c>
      <c r="E20">
        <f t="shared" si="1"/>
        <v>4.7113367999999989</v>
      </c>
      <c r="F20">
        <f t="shared" si="1"/>
        <v>3.7693750999999942</v>
      </c>
      <c r="G20">
        <f t="shared" si="1"/>
        <v>15.296989999999999</v>
      </c>
      <c r="H20">
        <f t="shared" si="1"/>
        <v>-0.77474800000000288</v>
      </c>
    </row>
    <row r="24" spans="1:10" x14ac:dyDescent="0.2">
      <c r="B24" s="12" t="s">
        <v>444</v>
      </c>
      <c r="C24" s="12" t="s">
        <v>445</v>
      </c>
      <c r="D24" s="12" t="s">
        <v>446</v>
      </c>
      <c r="E24" s="12" t="s">
        <v>447</v>
      </c>
      <c r="F24" s="12" t="s">
        <v>448</v>
      </c>
      <c r="G24" s="12" t="s">
        <v>449</v>
      </c>
      <c r="H24" s="12" t="s">
        <v>452</v>
      </c>
      <c r="I24" s="12" t="s">
        <v>450</v>
      </c>
      <c r="J24" s="12" t="s">
        <v>451</v>
      </c>
    </row>
    <row r="25" spans="1:10" x14ac:dyDescent="0.2">
      <c r="A25">
        <v>2000</v>
      </c>
      <c r="C25">
        <v>7.2414062528215339</v>
      </c>
      <c r="D25">
        <v>10.293139409629845</v>
      </c>
      <c r="E25">
        <v>8.8176609098843848</v>
      </c>
    </row>
    <row r="26" spans="1:10" x14ac:dyDescent="0.2">
      <c r="A26">
        <v>2001</v>
      </c>
      <c r="B26">
        <v>8.1577181259791658</v>
      </c>
      <c r="D26">
        <v>11.025364176522713</v>
      </c>
      <c r="G26">
        <v>15.434081002112627</v>
      </c>
    </row>
    <row r="27" spans="1:10" x14ac:dyDescent="0.2">
      <c r="A27">
        <v>2002</v>
      </c>
      <c r="B27">
        <v>8.8418150425365933</v>
      </c>
      <c r="D27">
        <v>10.970601855139428</v>
      </c>
      <c r="I27">
        <v>14.116319333550045</v>
      </c>
    </row>
    <row r="28" spans="1:10" x14ac:dyDescent="0.2">
      <c r="A28">
        <v>2003</v>
      </c>
      <c r="B28">
        <v>11.060372748382804</v>
      </c>
      <c r="C28">
        <v>7.9290863129878701</v>
      </c>
      <c r="D28">
        <v>12.511780184995523</v>
      </c>
      <c r="G28">
        <v>17.537086110130687</v>
      </c>
      <c r="I28">
        <v>12.730705822805755</v>
      </c>
    </row>
    <row r="29" spans="1:10" x14ac:dyDescent="0.2">
      <c r="A29">
        <v>2004</v>
      </c>
      <c r="D29">
        <v>14.684107830150323</v>
      </c>
      <c r="E29">
        <v>47.971735479168828</v>
      </c>
      <c r="I29">
        <v>13.533392272860446</v>
      </c>
    </row>
    <row r="30" spans="1:10" x14ac:dyDescent="0.2">
      <c r="A30">
        <v>2005</v>
      </c>
      <c r="B30">
        <v>15.977319702759232</v>
      </c>
      <c r="D30">
        <v>15.516104100439081</v>
      </c>
      <c r="F30">
        <v>3.8525019271839689</v>
      </c>
      <c r="G30">
        <v>22.362736231450874</v>
      </c>
      <c r="I30">
        <v>25.143783520377909</v>
      </c>
    </row>
    <row r="31" spans="1:10" x14ac:dyDescent="0.2">
      <c r="A31">
        <v>2006</v>
      </c>
      <c r="B31">
        <v>18.835272153428374</v>
      </c>
      <c r="C31">
        <v>11.055181676541517</v>
      </c>
      <c r="D31">
        <v>20.871393818819008</v>
      </c>
      <c r="E31">
        <v>55.25094219151525</v>
      </c>
      <c r="G31">
        <v>25.972630148520501</v>
      </c>
      <c r="I31">
        <v>31.433807301864398</v>
      </c>
      <c r="J31">
        <v>25.616070533751717</v>
      </c>
    </row>
    <row r="32" spans="1:10" x14ac:dyDescent="0.2">
      <c r="A32">
        <v>2007</v>
      </c>
      <c r="B32">
        <v>20.61829833039862</v>
      </c>
      <c r="C32">
        <v>12.754149094758008</v>
      </c>
      <c r="D32">
        <v>25.783183642215224</v>
      </c>
      <c r="E32">
        <v>43.051252267879988</v>
      </c>
      <c r="G32">
        <v>27.77569738463475</v>
      </c>
      <c r="H32">
        <v>13.802452197926534</v>
      </c>
      <c r="I32">
        <v>34.286816570423035</v>
      </c>
      <c r="J32">
        <v>29.986185404626433</v>
      </c>
    </row>
    <row r="33" spans="1:11" x14ac:dyDescent="0.2">
      <c r="A33">
        <v>2008</v>
      </c>
      <c r="B33">
        <v>21.241539653278842</v>
      </c>
      <c r="C33">
        <v>10.488914446368867</v>
      </c>
      <c r="D33">
        <v>26.208175660281253</v>
      </c>
      <c r="E33">
        <v>65.865381650229054</v>
      </c>
      <c r="F33">
        <v>6.8060525816049697</v>
      </c>
      <c r="G33">
        <v>31.700779943771483</v>
      </c>
      <c r="H33">
        <v>17.063563382681128</v>
      </c>
      <c r="I33">
        <v>35.966330146351915</v>
      </c>
      <c r="J33">
        <v>38.499210522523533</v>
      </c>
    </row>
    <row r="34" spans="1:11" x14ac:dyDescent="0.2">
      <c r="A34">
        <v>2009</v>
      </c>
      <c r="B34">
        <v>25.21259724648489</v>
      </c>
      <c r="C34">
        <v>15.659539876532186</v>
      </c>
      <c r="D34">
        <v>24.879199132097792</v>
      </c>
      <c r="F34">
        <v>11.897101705373313</v>
      </c>
      <c r="G34">
        <v>46.947431642056571</v>
      </c>
      <c r="H34">
        <v>16.176419753212173</v>
      </c>
      <c r="I34">
        <v>38.383599981105412</v>
      </c>
      <c r="J34">
        <v>36.558154954378494</v>
      </c>
    </row>
    <row r="35" spans="1:11" x14ac:dyDescent="0.2">
      <c r="A35">
        <v>2010</v>
      </c>
      <c r="B35">
        <v>25.439036131124706</v>
      </c>
      <c r="C35">
        <v>14.960053385303942</v>
      </c>
      <c r="D35">
        <v>23.962754042829875</v>
      </c>
      <c r="E35">
        <v>69.790000000000006</v>
      </c>
      <c r="F35">
        <v>11.871592239419225</v>
      </c>
      <c r="G35">
        <v>55.053247970093842</v>
      </c>
      <c r="H35">
        <v>21.065765107320324</v>
      </c>
      <c r="I35">
        <v>44.182825372387001</v>
      </c>
    </row>
    <row r="36" spans="1:11" x14ac:dyDescent="0.2">
      <c r="A36">
        <v>2011</v>
      </c>
      <c r="C36">
        <v>18.299302762271076</v>
      </c>
      <c r="D36">
        <v>27.191393191290999</v>
      </c>
      <c r="E36" s="31">
        <f>E35*1.055</f>
        <v>73.628450000000001</v>
      </c>
      <c r="F36">
        <v>13.486862686796835</v>
      </c>
      <c r="G36">
        <v>66.024182592149003</v>
      </c>
      <c r="H36">
        <v>23.123747858494518</v>
      </c>
      <c r="I36">
        <v>53.465625566720568</v>
      </c>
    </row>
    <row r="37" spans="1:11" x14ac:dyDescent="0.2">
      <c r="A37">
        <v>2012</v>
      </c>
      <c r="B37">
        <v>28.982751006862419</v>
      </c>
      <c r="C37">
        <v>15.241424141404512</v>
      </c>
      <c r="D37">
        <v>25.783370266482009</v>
      </c>
      <c r="E37" s="31">
        <f>E36*1.055</f>
        <v>77.678014750000003</v>
      </c>
      <c r="F37">
        <v>12.663411489384062</v>
      </c>
      <c r="G37">
        <v>71.626621613442097</v>
      </c>
      <c r="H37">
        <v>27.963214562481134</v>
      </c>
      <c r="I37">
        <v>54.531724351133221</v>
      </c>
    </row>
    <row r="38" spans="1:11" x14ac:dyDescent="0.2">
      <c r="A38">
        <v>2013</v>
      </c>
      <c r="B38">
        <v>31.568124558142003</v>
      </c>
      <c r="C38">
        <v>15.867538338696205</v>
      </c>
      <c r="D38">
        <v>28.737958585370762</v>
      </c>
      <c r="E38" s="31">
        <f>E37*1.055</f>
        <v>81.950305561250005</v>
      </c>
      <c r="F38">
        <v>13.183771764810176</v>
      </c>
      <c r="G38">
        <v>71.947039151956034</v>
      </c>
      <c r="H38">
        <v>31.092291210934654</v>
      </c>
      <c r="I38">
        <v>72.206031198202197</v>
      </c>
    </row>
    <row r="39" spans="1:11" x14ac:dyDescent="0.2">
      <c r="A39">
        <v>2014</v>
      </c>
      <c r="B39">
        <v>32.034970476403707</v>
      </c>
      <c r="C39">
        <v>16.520795905339455</v>
      </c>
      <c r="D39">
        <v>26.547760058732138</v>
      </c>
      <c r="E39" s="31">
        <f>E38*1.055</f>
        <v>86.457572367118743</v>
      </c>
      <c r="F39">
        <v>13.486092446246873</v>
      </c>
      <c r="G39">
        <v>70.027257717740952</v>
      </c>
      <c r="H39">
        <v>36.009139754370658</v>
      </c>
      <c r="I39">
        <v>97.289669728193005</v>
      </c>
    </row>
    <row r="40" spans="1:11" x14ac:dyDescent="0.2">
      <c r="A40">
        <v>2015</v>
      </c>
      <c r="B40">
        <v>34.502633044804831</v>
      </c>
      <c r="D40">
        <v>26.651891381210721</v>
      </c>
      <c r="E40" s="31">
        <f>E39*1.055</f>
        <v>91.212738847310263</v>
      </c>
      <c r="F40">
        <v>13.930056779022674</v>
      </c>
      <c r="H40">
        <v>33.099048768024602</v>
      </c>
      <c r="J40">
        <v>80.740854222139404</v>
      </c>
    </row>
    <row r="41" spans="1:11" x14ac:dyDescent="0.2">
      <c r="B41">
        <f>POWER(B40/B26,1/14)</f>
        <v>1.1084970428252556</v>
      </c>
      <c r="C41">
        <f>POWER(C39/C25,1/14)</f>
        <v>1.0606846637874627</v>
      </c>
      <c r="D41">
        <f>POWER(D40/D25,1/15)</f>
        <v>1.0654801061872656</v>
      </c>
      <c r="E41">
        <f>POWER(E35/E29,1/7)</f>
        <v>1.0550140724744665</v>
      </c>
      <c r="F41">
        <f>POWER(F40/F30,1/11)</f>
        <v>1.1239483798675363</v>
      </c>
      <c r="G41">
        <f>POWER(G39/G26,1/13)</f>
        <v>1.1233679430631132</v>
      </c>
      <c r="H41">
        <f>POWER(H40/H32,1/8)</f>
        <v>1.1155329625138013</v>
      </c>
      <c r="I41">
        <f>POWER(I39/I27,1/12)</f>
        <v>1.1745245654341872</v>
      </c>
      <c r="J41">
        <f>POWER(J40/J31,1/9)</f>
        <v>1.1360511088854648</v>
      </c>
    </row>
    <row r="42" spans="1:11" x14ac:dyDescent="0.2">
      <c r="B42">
        <f>B41-1</f>
        <v>0.10849704282525563</v>
      </c>
      <c r="C42">
        <f t="shared" ref="C42:J42" si="2">C41-1</f>
        <v>6.0684663787462734E-2</v>
      </c>
      <c r="D42">
        <f t="shared" si="2"/>
        <v>6.548010618726563E-2</v>
      </c>
      <c r="E42">
        <f t="shared" si="2"/>
        <v>5.5014072474466547E-2</v>
      </c>
      <c r="F42">
        <f t="shared" si="2"/>
        <v>0.12394837986753626</v>
      </c>
      <c r="G42">
        <f t="shared" si="2"/>
        <v>0.12336794306311316</v>
      </c>
      <c r="H42">
        <f t="shared" si="2"/>
        <v>0.1155329625138013</v>
      </c>
      <c r="I42">
        <f t="shared" si="2"/>
        <v>0.17452456543418715</v>
      </c>
      <c r="J42">
        <f t="shared" si="2"/>
        <v>0.13605110888546479</v>
      </c>
    </row>
    <row r="43" spans="1:11" x14ac:dyDescent="0.2">
      <c r="B43">
        <f>B42*100</f>
        <v>10.849704282525563</v>
      </c>
      <c r="C43">
        <f t="shared" ref="C43:J43" si="3">C42*100</f>
        <v>6.0684663787462734</v>
      </c>
      <c r="D43">
        <f t="shared" si="3"/>
        <v>6.548010618726563</v>
      </c>
      <c r="E43">
        <f>E42*100</f>
        <v>5.5014072474466547</v>
      </c>
      <c r="F43">
        <f t="shared" si="3"/>
        <v>12.394837986753625</v>
      </c>
      <c r="G43">
        <f t="shared" si="3"/>
        <v>12.336794306311315</v>
      </c>
      <c r="H43">
        <f t="shared" si="3"/>
        <v>11.553296251380129</v>
      </c>
      <c r="I43">
        <f t="shared" si="3"/>
        <v>17.452456543418716</v>
      </c>
      <c r="J43">
        <f t="shared" si="3"/>
        <v>13.605110888546479</v>
      </c>
    </row>
    <row r="45" spans="1:11" x14ac:dyDescent="0.2">
      <c r="B45" s="12" t="s">
        <v>453</v>
      </c>
      <c r="C45" s="12" t="s">
        <v>454</v>
      </c>
      <c r="D45" s="12" t="s">
        <v>500</v>
      </c>
      <c r="E45" s="12" t="s">
        <v>455</v>
      </c>
      <c r="F45" s="12" t="s">
        <v>456</v>
      </c>
      <c r="G45" s="12" t="s">
        <v>457</v>
      </c>
      <c r="H45" s="12" t="s">
        <v>458</v>
      </c>
      <c r="I45" s="12" t="s">
        <v>459</v>
      </c>
      <c r="J45" s="12" t="s">
        <v>460</v>
      </c>
      <c r="K45" s="12" t="s">
        <v>461</v>
      </c>
    </row>
    <row r="46" spans="1:11" x14ac:dyDescent="0.2">
      <c r="A46">
        <v>2000</v>
      </c>
      <c r="C46">
        <v>64.717776795521488</v>
      </c>
      <c r="D46">
        <v>24.258835125668863</v>
      </c>
      <c r="E46">
        <v>64.062162744937112</v>
      </c>
      <c r="H46">
        <v>36.820168985741653</v>
      </c>
    </row>
    <row r="47" spans="1:11" x14ac:dyDescent="0.2">
      <c r="A47">
        <v>2001</v>
      </c>
      <c r="C47">
        <v>70.495335733109769</v>
      </c>
      <c r="D47">
        <v>25.124715735742928</v>
      </c>
      <c r="E47">
        <v>58.148442394806366</v>
      </c>
      <c r="H47">
        <v>37.807295718755476</v>
      </c>
    </row>
    <row r="48" spans="1:11" x14ac:dyDescent="0.2">
      <c r="A48">
        <v>2002</v>
      </c>
      <c r="C48">
        <v>72.374219312235027</v>
      </c>
      <c r="D48">
        <v>26.216523526135706</v>
      </c>
      <c r="E48">
        <v>58.78646441654012</v>
      </c>
      <c r="H48">
        <v>38.907023546390704</v>
      </c>
    </row>
    <row r="49" spans="1:11" x14ac:dyDescent="0.2">
      <c r="A49">
        <v>2003</v>
      </c>
      <c r="C49">
        <v>82.393364634873848</v>
      </c>
      <c r="D49">
        <v>37.604922347649946</v>
      </c>
      <c r="E49">
        <v>46.461089812416894</v>
      </c>
      <c r="H49">
        <v>43.102010042116142</v>
      </c>
    </row>
    <row r="50" spans="1:11" x14ac:dyDescent="0.2">
      <c r="A50">
        <v>2004</v>
      </c>
      <c r="B50">
        <v>39.845905924838</v>
      </c>
      <c r="C50">
        <v>96.042643402380648</v>
      </c>
      <c r="D50">
        <v>31.950820504734512</v>
      </c>
      <c r="E50">
        <v>78.079421259661132</v>
      </c>
      <c r="H50">
        <v>52.195482814261979</v>
      </c>
      <c r="K50">
        <v>87.620947100423166</v>
      </c>
    </row>
    <row r="51" spans="1:11" x14ac:dyDescent="0.2">
      <c r="A51">
        <v>2005</v>
      </c>
      <c r="B51">
        <v>44.446375917822934</v>
      </c>
      <c r="C51">
        <v>96.564455130411531</v>
      </c>
      <c r="D51">
        <v>33.506315695202858</v>
      </c>
      <c r="E51">
        <v>72.422681068157956</v>
      </c>
      <c r="G51">
        <v>39.31932636388791</v>
      </c>
      <c r="H51">
        <v>56.593624968376552</v>
      </c>
      <c r="K51">
        <v>101.7158827190549</v>
      </c>
    </row>
    <row r="52" spans="1:11" x14ac:dyDescent="0.2">
      <c r="A52">
        <v>2006</v>
      </c>
      <c r="B52">
        <v>44.521384682579033</v>
      </c>
      <c r="C52">
        <v>111.65372722185536</v>
      </c>
      <c r="D52">
        <v>35.167478143940293</v>
      </c>
      <c r="E52">
        <v>81.676488598251566</v>
      </c>
      <c r="F52">
        <v>20.804494148535994</v>
      </c>
      <c r="G52">
        <v>46.876053633120925</v>
      </c>
      <c r="H52">
        <v>60.288389728677657</v>
      </c>
      <c r="I52">
        <v>2.5452358786723783</v>
      </c>
    </row>
    <row r="53" spans="1:11" x14ac:dyDescent="0.2">
      <c r="A53">
        <v>2007</v>
      </c>
      <c r="B53">
        <v>46.99884141301817</v>
      </c>
      <c r="C53">
        <v>119.78889413385652</v>
      </c>
      <c r="E53">
        <v>138.62021970752727</v>
      </c>
      <c r="G53">
        <v>45.18410493226245</v>
      </c>
      <c r="H53">
        <v>66.857402552368924</v>
      </c>
      <c r="I53">
        <v>4.2753940933723937</v>
      </c>
      <c r="J53">
        <v>107.40845882651189</v>
      </c>
      <c r="K53">
        <v>128.77775701187733</v>
      </c>
    </row>
    <row r="54" spans="1:11" x14ac:dyDescent="0.2">
      <c r="A54">
        <v>2008</v>
      </c>
      <c r="B54">
        <v>49.450809850986793</v>
      </c>
      <c r="C54">
        <v>116.32739556366452</v>
      </c>
      <c r="E54">
        <v>141.88390281547061</v>
      </c>
      <c r="F54">
        <v>25.425257918328896</v>
      </c>
      <c r="H54">
        <v>63.278701488355374</v>
      </c>
      <c r="I54">
        <v>5.2993814030092281</v>
      </c>
      <c r="J54">
        <v>104.44589395563256</v>
      </c>
      <c r="K54">
        <v>115.9318064209057</v>
      </c>
    </row>
    <row r="55" spans="1:11" x14ac:dyDescent="0.2">
      <c r="A55">
        <v>2009</v>
      </c>
      <c r="B55">
        <v>45.78265347256967</v>
      </c>
      <c r="C55">
        <v>117.46500680678076</v>
      </c>
      <c r="E55">
        <v>160.58513094682823</v>
      </c>
      <c r="F55">
        <v>33.359560860412941</v>
      </c>
      <c r="G55">
        <v>51.763953062978608</v>
      </c>
      <c r="H55">
        <v>63.612009922603171</v>
      </c>
      <c r="I55">
        <v>5.7529688824422003</v>
      </c>
      <c r="J55">
        <v>111.57589743919098</v>
      </c>
      <c r="K55">
        <v>131.29588656021505</v>
      </c>
    </row>
    <row r="56" spans="1:11" x14ac:dyDescent="0.2">
      <c r="A56">
        <v>2010</v>
      </c>
      <c r="B56">
        <v>43.206565625989604</v>
      </c>
      <c r="C56">
        <v>120.64465665111589</v>
      </c>
      <c r="D56">
        <v>41.220131145331287</v>
      </c>
      <c r="E56">
        <v>170.706149817718</v>
      </c>
      <c r="F56">
        <v>29.72630791119197</v>
      </c>
      <c r="G56">
        <v>50.219059432773065</v>
      </c>
      <c r="H56">
        <v>69.292712689885064</v>
      </c>
      <c r="I56">
        <v>5.9389326023390403</v>
      </c>
      <c r="J56">
        <v>111.62936372362687</v>
      </c>
      <c r="K56">
        <v>132.73480958893961</v>
      </c>
    </row>
    <row r="57" spans="1:11" x14ac:dyDescent="0.2">
      <c r="A57">
        <v>2011</v>
      </c>
      <c r="B57">
        <v>33.708950350336139</v>
      </c>
      <c r="C57">
        <v>130.90891773771392</v>
      </c>
      <c r="D57">
        <v>41.586251152124021</v>
      </c>
      <c r="E57">
        <v>204.02833842295135</v>
      </c>
      <c r="F57">
        <v>29.557218582753237</v>
      </c>
      <c r="G57">
        <v>87.650606594421731</v>
      </c>
      <c r="H57">
        <v>76.160701208975595</v>
      </c>
      <c r="I57">
        <v>6.6454460995886535</v>
      </c>
      <c r="J57">
        <v>122.04685248307705</v>
      </c>
      <c r="K57">
        <v>162.05975512239914</v>
      </c>
    </row>
    <row r="58" spans="1:11" x14ac:dyDescent="0.2">
      <c r="A58">
        <v>2012</v>
      </c>
      <c r="B58">
        <v>23.076235567615374</v>
      </c>
      <c r="C58">
        <v>128.02330000416899</v>
      </c>
      <c r="D58">
        <v>41.48466703018935</v>
      </c>
      <c r="E58">
        <v>201.72515451063003</v>
      </c>
      <c r="F58">
        <v>29.839139961055572</v>
      </c>
      <c r="H58">
        <v>80.726022529051278</v>
      </c>
      <c r="I58">
        <v>8.9036979095355395</v>
      </c>
      <c r="J58">
        <v>118.65095061125172</v>
      </c>
      <c r="K58">
        <v>172.97522912005243</v>
      </c>
    </row>
    <row r="59" spans="1:11" x14ac:dyDescent="0.2">
      <c r="A59">
        <v>2013</v>
      </c>
      <c r="B59">
        <v>23.825334627237069</v>
      </c>
      <c r="C59">
        <v>124.38349031095865</v>
      </c>
      <c r="D59">
        <v>38.293457550181316</v>
      </c>
      <c r="E59">
        <v>199.19822665956198</v>
      </c>
      <c r="F59">
        <v>27.97972984450508</v>
      </c>
      <c r="G59">
        <v>59.279633561897654</v>
      </c>
      <c r="H59">
        <v>86.451448394111438</v>
      </c>
      <c r="I59">
        <v>11.965890687855083</v>
      </c>
      <c r="J59">
        <v>115.75829462355523</v>
      </c>
      <c r="K59">
        <v>187.75606831434726</v>
      </c>
    </row>
    <row r="60" spans="1:11" x14ac:dyDescent="0.2">
      <c r="A60">
        <v>2014</v>
      </c>
      <c r="B60">
        <v>25.747899935877459</v>
      </c>
      <c r="C60">
        <v>119.96125104044677</v>
      </c>
      <c r="D60">
        <v>37.17193345731301</v>
      </c>
      <c r="E60">
        <v>148.17966460963299</v>
      </c>
      <c r="F60">
        <v>30.125303622783605</v>
      </c>
      <c r="H60">
        <v>86.899739203004998</v>
      </c>
      <c r="I60">
        <v>10.740812249691659</v>
      </c>
      <c r="J60">
        <v>96.20095536856762</v>
      </c>
      <c r="K60">
        <v>245.27753421073334</v>
      </c>
    </row>
    <row r="61" spans="1:11" x14ac:dyDescent="0.2">
      <c r="A61">
        <v>2015</v>
      </c>
      <c r="B61">
        <v>28.465133295065979</v>
      </c>
      <c r="C61">
        <v>104.22697418404353</v>
      </c>
      <c r="D61">
        <v>30.978885739328689</v>
      </c>
      <c r="E61">
        <v>132.31825885207573</v>
      </c>
      <c r="F61">
        <v>26.967857298658696</v>
      </c>
      <c r="H61">
        <v>63.852006117175584</v>
      </c>
      <c r="I61">
        <v>9.7005418922903459</v>
      </c>
      <c r="J61">
        <v>95.287215421756216</v>
      </c>
      <c r="K61">
        <v>227.38429666057127</v>
      </c>
    </row>
    <row r="62" spans="1:11" x14ac:dyDescent="0.2">
      <c r="B62">
        <f>POWER(B61/B50,1/11)</f>
        <v>0.96988639008454547</v>
      </c>
      <c r="C62">
        <f>POWER(C61/C46,1/15)</f>
        <v>1.0322790243427147</v>
      </c>
      <c r="D62">
        <f>POWER(D61/D46,1/15)</f>
        <v>1.0164352625211712</v>
      </c>
      <c r="E62">
        <f>POWER(E61/E46,1/15)</f>
        <v>1.0495453578195586</v>
      </c>
      <c r="F62">
        <f>POWER(F61/F52,1/9)</f>
        <v>1.0292503686086276</v>
      </c>
      <c r="G62">
        <f>POWER(G59/G51,1/8)</f>
        <v>1.0526583268406218</v>
      </c>
      <c r="H62">
        <f>POWER(H61/H46,1/15)</f>
        <v>1.0373832974324144</v>
      </c>
      <c r="I62">
        <f>POWER(I61/I52,1/9)</f>
        <v>1.1602808022104059</v>
      </c>
      <c r="J62">
        <f>POWER(J61/J53,1/8)</f>
        <v>0.98514355134153397</v>
      </c>
      <c r="K62">
        <f>POWER(K61/K50,1/11)</f>
        <v>1.0905616703263672</v>
      </c>
    </row>
    <row r="63" spans="1:11" x14ac:dyDescent="0.2">
      <c r="B63">
        <f>B62-1</f>
        <v>-3.0113609915454531E-2</v>
      </c>
      <c r="C63">
        <f>C62-1</f>
        <v>3.2279024342714679E-2</v>
      </c>
      <c r="D63">
        <f t="shared" ref="D63:K63" si="4">D62-1</f>
        <v>1.6435262521171223E-2</v>
      </c>
      <c r="E63">
        <f t="shared" si="4"/>
        <v>4.95453578195586E-2</v>
      </c>
      <c r="F63">
        <f t="shared" si="4"/>
        <v>2.9250368608627619E-2</v>
      </c>
      <c r="G63">
        <f t="shared" si="4"/>
        <v>5.2658326840621772E-2</v>
      </c>
      <c r="H63">
        <f t="shared" si="4"/>
        <v>3.738329743241442E-2</v>
      </c>
      <c r="I63">
        <f t="shared" si="4"/>
        <v>0.16028080221040586</v>
      </c>
      <c r="J63">
        <f t="shared" si="4"/>
        <v>-1.4856448658466026E-2</v>
      </c>
      <c r="K63">
        <f t="shared" si="4"/>
        <v>9.0561670326367194E-2</v>
      </c>
    </row>
    <row r="64" spans="1:11" x14ac:dyDescent="0.2">
      <c r="B64">
        <f>B63*100</f>
        <v>-3.0113609915454531</v>
      </c>
      <c r="C64">
        <f>C63*100</f>
        <v>3.2279024342714679</v>
      </c>
      <c r="D64">
        <f t="shared" ref="D64:K64" si="5">D63*100</f>
        <v>1.6435262521171223</v>
      </c>
      <c r="E64">
        <f t="shared" si="5"/>
        <v>4.95453578195586</v>
      </c>
      <c r="F64">
        <f t="shared" si="5"/>
        <v>2.9250368608627619</v>
      </c>
      <c r="G64">
        <f t="shared" si="5"/>
        <v>5.2658326840621772</v>
      </c>
      <c r="H64">
        <f t="shared" si="5"/>
        <v>3.738329743241442</v>
      </c>
      <c r="I64">
        <f t="shared" si="5"/>
        <v>16.028080221040586</v>
      </c>
      <c r="J64">
        <f t="shared" si="5"/>
        <v>-1.4856448658466026</v>
      </c>
      <c r="K64">
        <f t="shared" si="5"/>
        <v>9.0561670326367185</v>
      </c>
    </row>
    <row r="66" spans="1:4" x14ac:dyDescent="0.2">
      <c r="B66" s="12" t="s">
        <v>462</v>
      </c>
      <c r="C66" s="12" t="s">
        <v>463</v>
      </c>
      <c r="D66" s="12" t="s">
        <v>464</v>
      </c>
    </row>
    <row r="67" spans="1:4" x14ac:dyDescent="0.2">
      <c r="A67">
        <v>2000</v>
      </c>
    </row>
    <row r="68" spans="1:4" x14ac:dyDescent="0.2">
      <c r="A68">
        <v>2001</v>
      </c>
    </row>
    <row r="69" spans="1:4" x14ac:dyDescent="0.2">
      <c r="A69">
        <v>2002</v>
      </c>
    </row>
    <row r="70" spans="1:4" x14ac:dyDescent="0.2">
      <c r="A70">
        <v>2003</v>
      </c>
    </row>
    <row r="71" spans="1:4" x14ac:dyDescent="0.2">
      <c r="A71">
        <v>2004</v>
      </c>
      <c r="B71">
        <v>17.154039159691045</v>
      </c>
    </row>
    <row r="72" spans="1:4" x14ac:dyDescent="0.2">
      <c r="A72">
        <v>2005</v>
      </c>
    </row>
    <row r="73" spans="1:4" x14ac:dyDescent="0.2">
      <c r="A73">
        <v>2006</v>
      </c>
    </row>
    <row r="74" spans="1:4" x14ac:dyDescent="0.2">
      <c r="A74">
        <v>2007</v>
      </c>
      <c r="C74">
        <v>29.819442917146581</v>
      </c>
    </row>
    <row r="75" spans="1:4" x14ac:dyDescent="0.2">
      <c r="A75">
        <v>2008</v>
      </c>
      <c r="C75">
        <v>30.070193988061899</v>
      </c>
      <c r="D75">
        <v>13.793514509159248</v>
      </c>
    </row>
    <row r="76" spans="1:4" x14ac:dyDescent="0.2">
      <c r="A76">
        <v>2009</v>
      </c>
      <c r="B76">
        <v>16.595463137979781</v>
      </c>
      <c r="C76">
        <v>28.514706310937459</v>
      </c>
      <c r="D76">
        <v>10.432654648618882</v>
      </c>
    </row>
    <row r="77" spans="1:4" x14ac:dyDescent="0.2">
      <c r="A77">
        <v>2010</v>
      </c>
      <c r="B77">
        <v>17.684086411251769</v>
      </c>
      <c r="C77">
        <v>29.819442917146581</v>
      </c>
      <c r="D77">
        <v>10.581656987809952</v>
      </c>
    </row>
    <row r="78" spans="1:4" x14ac:dyDescent="0.2">
      <c r="A78">
        <v>2011</v>
      </c>
      <c r="B78">
        <v>18.831601809111969</v>
      </c>
      <c r="C78">
        <v>32.16912526110584</v>
      </c>
    </row>
    <row r="79" spans="1:4" x14ac:dyDescent="0.2">
      <c r="A79">
        <v>2012</v>
      </c>
      <c r="B79">
        <v>18.378344137303444</v>
      </c>
      <c r="C79">
        <v>31.386671512419817</v>
      </c>
      <c r="D79">
        <v>12.522317131820126</v>
      </c>
    </row>
    <row r="80" spans="1:4" x14ac:dyDescent="0.2">
      <c r="A80">
        <v>2013</v>
      </c>
      <c r="B80">
        <v>17.463996738560759</v>
      </c>
      <c r="C80">
        <v>32.249344685610858</v>
      </c>
      <c r="D80">
        <v>12.444094482086973</v>
      </c>
    </row>
    <row r="81" spans="1:4" x14ac:dyDescent="0.2">
      <c r="A81">
        <v>2014</v>
      </c>
      <c r="B81">
        <v>15.288791462108563</v>
      </c>
      <c r="C81">
        <v>33.305892449640268</v>
      </c>
      <c r="D81">
        <v>11.83301349610616</v>
      </c>
    </row>
    <row r="82" spans="1:4" x14ac:dyDescent="0.2">
      <c r="A82">
        <v>2015</v>
      </c>
      <c r="B82">
        <v>18.397777313160617</v>
      </c>
      <c r="C82">
        <v>38.962900045219058</v>
      </c>
      <c r="D82">
        <v>11.634292758173894</v>
      </c>
    </row>
    <row r="83" spans="1:4" x14ac:dyDescent="0.2">
      <c r="B83">
        <f>POWER(B82/B71,1/11)</f>
        <v>1.0063835790820124</v>
      </c>
      <c r="C83">
        <f>POWER(C82/C74,1/8)</f>
        <v>1.0339962615989606</v>
      </c>
      <c r="D83">
        <f>POWER(D82/D75,1/7)</f>
        <v>0.97597313786321704</v>
      </c>
    </row>
    <row r="84" spans="1:4" x14ac:dyDescent="0.2">
      <c r="B84">
        <f>B83-1</f>
        <v>6.3835790820123695E-3</v>
      </c>
      <c r="C84">
        <f>C83-1</f>
        <v>3.3996261598960631E-2</v>
      </c>
      <c r="D84">
        <f>D83-1</f>
        <v>-2.4026862136782956E-2</v>
      </c>
    </row>
    <row r="85" spans="1:4" x14ac:dyDescent="0.2">
      <c r="B85">
        <f>B84*100</f>
        <v>0.63835790820123695</v>
      </c>
      <c r="C85">
        <f>C84*100</f>
        <v>3.3996261598960631</v>
      </c>
      <c r="D85">
        <f>D84*100</f>
        <v>-2.4026862136782956</v>
      </c>
    </row>
  </sheetData>
  <phoneticPr fontId="6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Q30"/>
  <sheetViews>
    <sheetView workbookViewId="0">
      <selection activeCell="E16" sqref="E16"/>
    </sheetView>
  </sheetViews>
  <sheetFormatPr baseColWidth="10" defaultColWidth="8.83203125" defaultRowHeight="15" x14ac:dyDescent="0.2"/>
  <sheetData>
    <row r="1" spans="1:17" x14ac:dyDescent="0.2">
      <c r="B1" s="11" t="s">
        <v>481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</row>
    <row r="2" spans="1:17" x14ac:dyDescent="0.2">
      <c r="A2" s="11" t="s">
        <v>437</v>
      </c>
      <c r="B2">
        <v>5.7198486999999965</v>
      </c>
    </row>
    <row r="3" spans="1:17" x14ac:dyDescent="0.2">
      <c r="A3" s="12" t="s">
        <v>438</v>
      </c>
      <c r="B3">
        <v>13.635840199999993</v>
      </c>
    </row>
    <row r="4" spans="1:17" x14ac:dyDescent="0.2">
      <c r="A4" s="12" t="s">
        <v>439</v>
      </c>
      <c r="B4">
        <v>-5.2482032999999984</v>
      </c>
    </row>
    <row r="5" spans="1:17" x14ac:dyDescent="0.2">
      <c r="A5" s="12" t="s">
        <v>440</v>
      </c>
      <c r="B5">
        <v>4.7113367999999989</v>
      </c>
    </row>
    <row r="6" spans="1:17" x14ac:dyDescent="0.2">
      <c r="A6" s="12" t="s">
        <v>441</v>
      </c>
      <c r="B6">
        <v>3.7693750999999942</v>
      </c>
    </row>
    <row r="7" spans="1:17" x14ac:dyDescent="0.2">
      <c r="A7" s="12" t="s">
        <v>442</v>
      </c>
      <c r="B7">
        <v>15.296989999999999</v>
      </c>
    </row>
    <row r="8" spans="1:17" x14ac:dyDescent="0.2">
      <c r="A8" s="12" t="s">
        <v>443</v>
      </c>
      <c r="B8">
        <v>-0.77474800000000288</v>
      </c>
    </row>
    <row r="9" spans="1:17" x14ac:dyDescent="0.2">
      <c r="A9" s="12" t="s">
        <v>444</v>
      </c>
      <c r="B9">
        <v>10.849704282525563</v>
      </c>
    </row>
    <row r="10" spans="1:17" x14ac:dyDescent="0.2">
      <c r="A10" s="12" t="s">
        <v>445</v>
      </c>
      <c r="B10">
        <v>6.0684663787462734</v>
      </c>
    </row>
    <row r="11" spans="1:17" x14ac:dyDescent="0.2">
      <c r="A11" s="12" t="s">
        <v>446</v>
      </c>
      <c r="B11">
        <v>6.548010618726563</v>
      </c>
    </row>
    <row r="12" spans="1:17" x14ac:dyDescent="0.2">
      <c r="A12" s="12" t="s">
        <v>447</v>
      </c>
      <c r="B12">
        <v>16.432032508977134</v>
      </c>
      <c r="D12">
        <v>139.15</v>
      </c>
      <c r="E12">
        <v>1.1643203</v>
      </c>
      <c r="F12">
        <f>E12*E12</f>
        <v>1.3556417609920899</v>
      </c>
    </row>
    <row r="13" spans="1:17" x14ac:dyDescent="0.2">
      <c r="A13" s="12" t="s">
        <v>448</v>
      </c>
      <c r="B13">
        <v>12.394837986753625</v>
      </c>
      <c r="E13">
        <f>D12*E12</f>
        <v>162.01516974500001</v>
      </c>
      <c r="F13">
        <f>F12*E12</f>
        <v>1.5784012218508383</v>
      </c>
    </row>
    <row r="14" spans="1:17" x14ac:dyDescent="0.2">
      <c r="A14" s="12" t="s">
        <v>449</v>
      </c>
      <c r="B14">
        <v>12.336794306311315</v>
      </c>
      <c r="E14">
        <f>E13*E12</f>
        <v>188.63755104204932</v>
      </c>
      <c r="F14">
        <f>F13*E12</f>
        <v>1.8377645841457346</v>
      </c>
    </row>
    <row r="15" spans="1:17" x14ac:dyDescent="0.2">
      <c r="A15" s="12" t="s">
        <v>452</v>
      </c>
      <c r="B15">
        <v>11.553296251380129</v>
      </c>
      <c r="E15">
        <f>E14*E12</f>
        <v>219.63453002054419</v>
      </c>
      <c r="F15">
        <f>F14*E12</f>
        <v>2.1397466119419368</v>
      </c>
    </row>
    <row r="16" spans="1:17" x14ac:dyDescent="0.2">
      <c r="A16" s="12" t="s">
        <v>450</v>
      </c>
      <c r="B16">
        <v>17.452456543418716</v>
      </c>
      <c r="E16">
        <f>E15*E12</f>
        <v>255.72494188387901</v>
      </c>
    </row>
    <row r="17" spans="1:5" x14ac:dyDescent="0.2">
      <c r="A17" s="12" t="s">
        <v>451</v>
      </c>
      <c r="B17">
        <v>13.605110888546479</v>
      </c>
      <c r="E17">
        <f>E16*E12</f>
        <v>297.74574105172059</v>
      </c>
    </row>
    <row r="18" spans="1:5" x14ac:dyDescent="0.2">
      <c r="A18" s="12" t="s">
        <v>453</v>
      </c>
      <c r="B18">
        <v>-3.0113609915454531</v>
      </c>
      <c r="E18">
        <f>E17/D12</f>
        <v>2.1397466119419373</v>
      </c>
    </row>
    <row r="19" spans="1:5" x14ac:dyDescent="0.2">
      <c r="A19" s="12" t="s">
        <v>454</v>
      </c>
      <c r="B19">
        <v>3.2279024342714679</v>
      </c>
    </row>
    <row r="20" spans="1:5" x14ac:dyDescent="0.2">
      <c r="A20" s="12" t="s">
        <v>502</v>
      </c>
      <c r="B20">
        <v>1.6435262521171223</v>
      </c>
    </row>
    <row r="21" spans="1:5" x14ac:dyDescent="0.2">
      <c r="A21" s="12" t="s">
        <v>455</v>
      </c>
      <c r="B21">
        <v>4.95453578195586</v>
      </c>
    </row>
    <row r="22" spans="1:5" x14ac:dyDescent="0.2">
      <c r="A22" s="12" t="s">
        <v>456</v>
      </c>
      <c r="B22">
        <v>2.9250368608627619</v>
      </c>
    </row>
    <row r="23" spans="1:5" x14ac:dyDescent="0.2">
      <c r="A23" s="12" t="s">
        <v>457</v>
      </c>
      <c r="B23">
        <v>5.2658326840621772</v>
      </c>
    </row>
    <row r="24" spans="1:5" x14ac:dyDescent="0.2">
      <c r="A24" s="12" t="s">
        <v>458</v>
      </c>
      <c r="B24">
        <v>3.738329743241442</v>
      </c>
    </row>
    <row r="25" spans="1:5" x14ac:dyDescent="0.2">
      <c r="A25" s="12" t="s">
        <v>459</v>
      </c>
      <c r="B25">
        <v>16.028080221040586</v>
      </c>
    </row>
    <row r="26" spans="1:5" x14ac:dyDescent="0.2">
      <c r="A26" s="12" t="s">
        <v>460</v>
      </c>
      <c r="B26">
        <v>-1.4856448658466026</v>
      </c>
    </row>
    <row r="27" spans="1:5" x14ac:dyDescent="0.2">
      <c r="A27" s="12" t="s">
        <v>461</v>
      </c>
      <c r="B27">
        <v>9.0561670326367185</v>
      </c>
    </row>
    <row r="28" spans="1:5" x14ac:dyDescent="0.2">
      <c r="A28" s="12" t="s">
        <v>462</v>
      </c>
      <c r="B28">
        <v>0.63835790820123695</v>
      </c>
    </row>
    <row r="29" spans="1:5" x14ac:dyDescent="0.2">
      <c r="A29" s="12" t="s">
        <v>463</v>
      </c>
      <c r="B29">
        <v>3.3996261598960631</v>
      </c>
    </row>
    <row r="30" spans="1:5" x14ac:dyDescent="0.2">
      <c r="A30" s="12" t="s">
        <v>464</v>
      </c>
      <c r="B30">
        <v>-2.4026862136782956</v>
      </c>
    </row>
  </sheetData>
  <phoneticPr fontId="6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BL357"/>
  <sheetViews>
    <sheetView workbookViewId="0">
      <selection activeCell="E1" sqref="E1"/>
    </sheetView>
  </sheetViews>
  <sheetFormatPr baseColWidth="10" defaultColWidth="8.83203125" defaultRowHeight="15" x14ac:dyDescent="0.2"/>
  <cols>
    <col min="1" max="1" width="12.6640625" customWidth="1"/>
    <col min="2" max="3" width="0" hidden="1" customWidth="1"/>
    <col min="6" max="23" width="0" hidden="1" customWidth="1"/>
    <col min="26" max="29" width="0" hidden="1" customWidth="1"/>
    <col min="33" max="41" width="0" hidden="1" customWidth="1"/>
    <col min="43" max="45" width="0" hidden="1" customWidth="1"/>
    <col min="47" max="50" width="0" hidden="1" customWidth="1"/>
    <col min="53" max="53" width="0" hidden="1" customWidth="1"/>
  </cols>
  <sheetData>
    <row r="1" spans="1:64" x14ac:dyDescent="0.2">
      <c r="A1" s="15"/>
      <c r="B1" s="15" t="s">
        <v>0</v>
      </c>
      <c r="C1" s="15" t="s">
        <v>1</v>
      </c>
      <c r="D1" s="21"/>
      <c r="E1" s="21" t="s">
        <v>2</v>
      </c>
      <c r="F1" s="21" t="s">
        <v>3</v>
      </c>
      <c r="G1" s="21" t="s">
        <v>4</v>
      </c>
      <c r="H1" s="21" t="s">
        <v>5</v>
      </c>
      <c r="I1" s="21" t="s">
        <v>6</v>
      </c>
      <c r="J1" s="21" t="s">
        <v>7</v>
      </c>
      <c r="K1" s="21" t="s">
        <v>8</v>
      </c>
      <c r="L1" s="21" t="s">
        <v>9</v>
      </c>
      <c r="M1" s="21" t="s">
        <v>10</v>
      </c>
      <c r="N1" s="21" t="s">
        <v>11</v>
      </c>
      <c r="O1" s="21" t="s">
        <v>12</v>
      </c>
      <c r="P1" s="21" t="s">
        <v>13</v>
      </c>
      <c r="Q1" s="21" t="s">
        <v>14</v>
      </c>
      <c r="R1" s="21" t="s">
        <v>15</v>
      </c>
      <c r="S1" s="21" t="s">
        <v>16</v>
      </c>
      <c r="T1" s="21" t="s">
        <v>17</v>
      </c>
      <c r="U1" s="21" t="s">
        <v>18</v>
      </c>
      <c r="V1" s="21" t="s">
        <v>19</v>
      </c>
      <c r="W1" s="21" t="s">
        <v>20</v>
      </c>
      <c r="X1" s="21" t="s">
        <v>21</v>
      </c>
      <c r="Y1" s="21" t="s">
        <v>22</v>
      </c>
      <c r="Z1" s="21" t="s">
        <v>23</v>
      </c>
      <c r="AA1" s="21" t="s">
        <v>24</v>
      </c>
      <c r="AB1" s="21" t="s">
        <v>25</v>
      </c>
      <c r="AC1" s="21" t="s">
        <v>26</v>
      </c>
      <c r="AD1" s="21" t="s">
        <v>27</v>
      </c>
      <c r="AE1" s="21" t="s">
        <v>28</v>
      </c>
      <c r="AF1" s="21" t="s">
        <v>29</v>
      </c>
      <c r="AG1" s="21" t="s">
        <v>30</v>
      </c>
      <c r="AH1" s="21" t="s">
        <v>31</v>
      </c>
      <c r="AI1" s="21" t="s">
        <v>32</v>
      </c>
      <c r="AJ1" s="21" t="s">
        <v>33</v>
      </c>
      <c r="AK1" s="21" t="s">
        <v>34</v>
      </c>
      <c r="AL1" s="21" t="s">
        <v>35</v>
      </c>
      <c r="AM1" s="21" t="s">
        <v>36</v>
      </c>
      <c r="AN1" s="21" t="s">
        <v>37</v>
      </c>
      <c r="AO1" s="21" t="s">
        <v>38</v>
      </c>
      <c r="AP1" s="21" t="s">
        <v>39</v>
      </c>
      <c r="AQ1" s="21" t="s">
        <v>40</v>
      </c>
      <c r="AR1" s="21" t="s">
        <v>41</v>
      </c>
      <c r="AS1" s="21" t="s">
        <v>42</v>
      </c>
      <c r="AT1" s="21" t="s">
        <v>43</v>
      </c>
      <c r="AU1" s="21" t="s">
        <v>44</v>
      </c>
      <c r="AV1" s="21" t="s">
        <v>45</v>
      </c>
      <c r="AW1" s="21" t="s">
        <v>46</v>
      </c>
      <c r="AX1" s="21" t="s">
        <v>47</v>
      </c>
      <c r="AY1" s="21" t="s">
        <v>533</v>
      </c>
      <c r="AZ1" s="15" t="s">
        <v>534</v>
      </c>
      <c r="BD1" t="s">
        <v>2</v>
      </c>
      <c r="BE1" t="s">
        <v>21</v>
      </c>
      <c r="BF1" t="s">
        <v>22</v>
      </c>
      <c r="BG1" t="s">
        <v>27</v>
      </c>
      <c r="BH1" t="s">
        <v>28</v>
      </c>
      <c r="BI1" t="s">
        <v>29</v>
      </c>
      <c r="BJ1" t="s">
        <v>39</v>
      </c>
      <c r="BK1" t="s">
        <v>43</v>
      </c>
      <c r="BL1" t="s">
        <v>532</v>
      </c>
    </row>
    <row r="2" spans="1:64" hidden="1" x14ac:dyDescent="0.2">
      <c r="A2" s="15" t="s">
        <v>321</v>
      </c>
      <c r="B2" s="15">
        <v>42.402563209563638</v>
      </c>
      <c r="C2" s="15">
        <v>0.13609481075817853</v>
      </c>
      <c r="D2" s="15"/>
      <c r="E2" s="15">
        <v>2.4878608986569599</v>
      </c>
      <c r="F2" s="15">
        <v>0</v>
      </c>
      <c r="G2" s="15">
        <v>7.2421347183806669E-4</v>
      </c>
      <c r="H2" s="15">
        <v>0</v>
      </c>
      <c r="I2" s="15">
        <v>1.7183283151825201E-3</v>
      </c>
      <c r="J2" s="15">
        <v>0</v>
      </c>
      <c r="K2" s="15">
        <v>0</v>
      </c>
      <c r="L2" s="15">
        <v>2.8380245837600574E-2</v>
      </c>
      <c r="M2" s="15">
        <v>9.4442281385954799E-2</v>
      </c>
      <c r="N2" s="15">
        <v>3.1508179382692826E-2</v>
      </c>
      <c r="O2" s="15">
        <v>5.9198261578530136E-2</v>
      </c>
      <c r="P2" s="15">
        <v>0.1354224463628273</v>
      </c>
      <c r="Q2" s="15">
        <v>5.4843422339808409E-4</v>
      </c>
      <c r="R2" s="15">
        <v>0</v>
      </c>
      <c r="S2" s="15">
        <v>1.9268010604801295E-3</v>
      </c>
      <c r="T2" s="15">
        <v>4.4965691399127789E-4</v>
      </c>
      <c r="U2" s="15">
        <v>8.0974653090834514E-2</v>
      </c>
      <c r="V2" s="15">
        <v>5.108927163489721E-3</v>
      </c>
      <c r="W2" s="15">
        <v>0</v>
      </c>
      <c r="X2" s="15">
        <v>0.52154733663854225</v>
      </c>
      <c r="Y2" s="15">
        <v>1.6599423513986984</v>
      </c>
      <c r="Z2" s="15">
        <v>0.16714505649636616</v>
      </c>
      <c r="AA2" s="15">
        <v>1.2967855457095586E-2</v>
      </c>
      <c r="AB2" s="15">
        <v>8.4526755961531336E-3</v>
      </c>
      <c r="AC2" s="15">
        <v>1.2835487204129333E-3</v>
      </c>
      <c r="AD2" s="15">
        <v>1.7354200765555596</v>
      </c>
      <c r="AE2" s="15">
        <v>25.386212715985906</v>
      </c>
      <c r="AF2" s="15">
        <v>0.13655145411943856</v>
      </c>
      <c r="AG2" s="15">
        <v>7.1588756907169204E-2</v>
      </c>
      <c r="AH2" s="15">
        <v>0.13130897800478963</v>
      </c>
      <c r="AI2" s="15">
        <v>8.9192569577345535E-3</v>
      </c>
      <c r="AJ2" s="15">
        <v>8.2331677791582486E-2</v>
      </c>
      <c r="AK2" s="15">
        <v>1.7557584898847515E-2</v>
      </c>
      <c r="AL2" s="15">
        <v>0.50331787811079065</v>
      </c>
      <c r="AM2" s="15">
        <v>2.9857740703787222E-4</v>
      </c>
      <c r="AN2" s="15">
        <v>1.1637152094257643E-3</v>
      </c>
      <c r="AO2" s="15">
        <v>0</v>
      </c>
      <c r="AP2" s="15">
        <v>7.8644184656721254</v>
      </c>
      <c r="AQ2" s="15">
        <v>1.1025795383203655E-3</v>
      </c>
      <c r="AR2" s="15">
        <v>7.02330354189041E-3</v>
      </c>
      <c r="AS2" s="15">
        <v>1.1628538410467695E-2</v>
      </c>
      <c r="AT2" s="15">
        <v>0.17391584346484457</v>
      </c>
      <c r="AU2" s="15">
        <v>2.9397736125985292E-2</v>
      </c>
      <c r="AV2" s="15">
        <v>3.6846388193188508E-2</v>
      </c>
      <c r="AW2" s="15">
        <v>0.21956350520646317</v>
      </c>
      <c r="AX2" s="15">
        <v>0.54829921495284095</v>
      </c>
      <c r="AY2" s="15"/>
    </row>
    <row r="3" spans="1:64" hidden="1" x14ac:dyDescent="0.2">
      <c r="A3" s="15" t="s">
        <v>322</v>
      </c>
      <c r="B3" s="15">
        <v>44.762170363829952</v>
      </c>
      <c r="C3" s="15">
        <v>0.11871428691493575</v>
      </c>
      <c r="D3" s="15"/>
      <c r="E3" s="15">
        <v>1.5997593346913754</v>
      </c>
      <c r="F3" s="15">
        <v>0</v>
      </c>
      <c r="G3" s="15">
        <v>1.5559343282495143E-2</v>
      </c>
      <c r="H3" s="15">
        <v>0</v>
      </c>
      <c r="I3" s="15">
        <v>1.3453988397190393E-3</v>
      </c>
      <c r="J3" s="15">
        <v>0</v>
      </c>
      <c r="K3" s="15">
        <v>0</v>
      </c>
      <c r="L3" s="15">
        <v>0</v>
      </c>
      <c r="M3" s="15">
        <v>7.4319883716943258E-2</v>
      </c>
      <c r="N3" s="15">
        <v>4.5171839635082221E-2</v>
      </c>
      <c r="O3" s="15">
        <v>5.3218291926827865E-2</v>
      </c>
      <c r="P3" s="15">
        <v>0.13549460156186149</v>
      </c>
      <c r="Q3" s="15">
        <v>8.4199603449761876E-4</v>
      </c>
      <c r="R3" s="15">
        <v>0</v>
      </c>
      <c r="S3" s="15">
        <v>0</v>
      </c>
      <c r="T3" s="15">
        <v>4.3620089005028763E-5</v>
      </c>
      <c r="U3" s="15">
        <v>0.10026299249815647</v>
      </c>
      <c r="V3" s="15">
        <v>1.4445971725945927E-2</v>
      </c>
      <c r="W3" s="15">
        <v>1.9585419963257908E-3</v>
      </c>
      <c r="X3" s="15">
        <v>2.3246201624416996</v>
      </c>
      <c r="Y3" s="15">
        <v>1.5771144798604455</v>
      </c>
      <c r="Z3" s="15">
        <v>0.19515476483799465</v>
      </c>
      <c r="AA3" s="15">
        <v>2.411458148159136E-2</v>
      </c>
      <c r="AB3" s="15">
        <v>3.1195657829216324E-3</v>
      </c>
      <c r="AC3" s="15">
        <v>2.5627522736521028E-2</v>
      </c>
      <c r="AD3" s="15">
        <v>1.4970864398378854</v>
      </c>
      <c r="AE3" s="15">
        <v>26.441252146438547</v>
      </c>
      <c r="AF3" s="15">
        <v>0.24349760094787753</v>
      </c>
      <c r="AG3" s="15">
        <v>2.4874259293128503E-2</v>
      </c>
      <c r="AH3" s="15">
        <v>0.126024382194838</v>
      </c>
      <c r="AI3" s="15">
        <v>1.4421251109008524E-2</v>
      </c>
      <c r="AJ3" s="15">
        <v>0.31684746282030612</v>
      </c>
      <c r="AK3" s="15">
        <v>0.59498034680807266</v>
      </c>
      <c r="AL3" s="15">
        <v>0.11979497700163065</v>
      </c>
      <c r="AM3" s="15">
        <v>0</v>
      </c>
      <c r="AN3" s="15">
        <v>1.8190930841997144E-3</v>
      </c>
      <c r="AO3" s="15">
        <v>0</v>
      </c>
      <c r="AP3" s="15">
        <v>8.1244664182441007</v>
      </c>
      <c r="AQ3" s="15">
        <v>1.021856517342306E-3</v>
      </c>
      <c r="AR3" s="15">
        <v>6.4921413841779532E-3</v>
      </c>
      <c r="AS3" s="15">
        <v>1.0609197661261163E-2</v>
      </c>
      <c r="AT3" s="15">
        <v>0.15004733245444377</v>
      </c>
      <c r="AU3" s="15">
        <v>3.2964094376409132E-2</v>
      </c>
      <c r="AV3" s="15">
        <v>3.6211434451363315E-2</v>
      </c>
      <c r="AW3" s="15">
        <v>0.19810409587499314</v>
      </c>
      <c r="AX3" s="15">
        <v>0.51076865327603971</v>
      </c>
      <c r="AY3" s="15"/>
    </row>
    <row r="4" spans="1:64" hidden="1" x14ac:dyDescent="0.2">
      <c r="A4" s="15" t="s">
        <v>323</v>
      </c>
      <c r="B4" s="15">
        <v>50.662880829559981</v>
      </c>
      <c r="C4" s="15">
        <v>0.10638455385444835</v>
      </c>
      <c r="D4" s="15"/>
      <c r="E4" s="15">
        <v>0.96205155936939113</v>
      </c>
      <c r="F4" s="15">
        <v>0</v>
      </c>
      <c r="G4" s="15">
        <v>1.2608409944250099E-2</v>
      </c>
      <c r="H4" s="15">
        <v>0</v>
      </c>
      <c r="I4" s="15">
        <v>2.113915842228608E-4</v>
      </c>
      <c r="J4" s="15">
        <v>0</v>
      </c>
      <c r="K4" s="15">
        <v>0</v>
      </c>
      <c r="L4" s="15">
        <v>1.2193274759788261E-2</v>
      </c>
      <c r="M4" s="15">
        <v>1.8715626719779922E-2</v>
      </c>
      <c r="N4" s="15">
        <v>6.2635421135928931E-2</v>
      </c>
      <c r="O4" s="15">
        <v>5.4851106289956875E-2</v>
      </c>
      <c r="P4" s="15">
        <v>0.14702019384381537</v>
      </c>
      <c r="Q4" s="15">
        <v>1.6709037153250111E-3</v>
      </c>
      <c r="R4" s="15">
        <v>0</v>
      </c>
      <c r="S4" s="15">
        <v>4.9421341248594266E-3</v>
      </c>
      <c r="T4" s="15">
        <v>2.5177542455157454E-4</v>
      </c>
      <c r="U4" s="15">
        <v>0.17089749714162372</v>
      </c>
      <c r="V4" s="15">
        <v>6.8874728878817598E-3</v>
      </c>
      <c r="W4" s="15">
        <v>0</v>
      </c>
      <c r="X4" s="15">
        <v>4.7539075931048407</v>
      </c>
      <c r="Y4" s="15">
        <v>6.0131290226391214E-4</v>
      </c>
      <c r="Z4" s="15">
        <v>2.6757304337156761E-3</v>
      </c>
      <c r="AA4" s="15">
        <v>0</v>
      </c>
      <c r="AB4" s="15">
        <v>0</v>
      </c>
      <c r="AC4" s="15">
        <v>8.6866715826241237E-5</v>
      </c>
      <c r="AD4" s="15">
        <v>1.427593016832573</v>
      </c>
      <c r="AE4" s="15">
        <v>31.55857046449966</v>
      </c>
      <c r="AF4" s="15">
        <v>0.23917066234391665</v>
      </c>
      <c r="AG4" s="15">
        <v>3.6117624337581436E-2</v>
      </c>
      <c r="AH4" s="15">
        <v>0.17256340764947692</v>
      </c>
      <c r="AI4" s="15">
        <v>3.3697391919085197E-2</v>
      </c>
      <c r="AJ4" s="15">
        <v>0.63698362602807168</v>
      </c>
      <c r="AK4" s="15">
        <v>4.0921677320921383E-2</v>
      </c>
      <c r="AL4" s="15">
        <v>0.71982255078940882</v>
      </c>
      <c r="AM4" s="15">
        <v>5.6170377368690881E-5</v>
      </c>
      <c r="AN4" s="15">
        <v>0</v>
      </c>
      <c r="AO4" s="15">
        <v>0</v>
      </c>
      <c r="AP4" s="15">
        <v>8.4040398876609945</v>
      </c>
      <c r="AQ4" s="15">
        <v>9.3651834006732598E-4</v>
      </c>
      <c r="AR4" s="15">
        <v>2.4507924656412453E-2</v>
      </c>
      <c r="AS4" s="15">
        <v>3.5657157138725137E-3</v>
      </c>
      <c r="AT4" s="15">
        <v>0.29556692292750958</v>
      </c>
      <c r="AU4" s="15">
        <v>3.0953368561663846E-2</v>
      </c>
      <c r="AV4" s="15">
        <v>3.1425377946773025E-2</v>
      </c>
      <c r="AW4" s="15">
        <v>0.22644533964046001</v>
      </c>
      <c r="AX4" s="15">
        <v>0.46135035806169067</v>
      </c>
      <c r="AY4" s="15"/>
    </row>
    <row r="5" spans="1:64" hidden="1" x14ac:dyDescent="0.2">
      <c r="A5" s="15" t="s">
        <v>324</v>
      </c>
      <c r="B5" s="15">
        <v>86.88499059708623</v>
      </c>
      <c r="C5" s="15">
        <v>0.24224928034568655</v>
      </c>
      <c r="D5" s="15"/>
      <c r="E5" s="15">
        <v>15.906081231857403</v>
      </c>
      <c r="F5" s="15">
        <v>0</v>
      </c>
      <c r="G5" s="15">
        <v>2.1992008494000098E-2</v>
      </c>
      <c r="H5" s="15">
        <v>0</v>
      </c>
      <c r="I5" s="15">
        <v>2.7106113306385319E-4</v>
      </c>
      <c r="J5" s="15">
        <v>0</v>
      </c>
      <c r="K5" s="15">
        <v>0</v>
      </c>
      <c r="L5" s="15">
        <v>9.0587884307850808E-2</v>
      </c>
      <c r="M5" s="15">
        <v>0.16283197312166986</v>
      </c>
      <c r="N5" s="15">
        <v>0.13342739267778242</v>
      </c>
      <c r="O5" s="15">
        <v>3.3947857884152673E-2</v>
      </c>
      <c r="P5" s="15">
        <v>0.12999233749840636</v>
      </c>
      <c r="Q5" s="15">
        <v>2.4530212583256539E-3</v>
      </c>
      <c r="R5" s="15">
        <v>0</v>
      </c>
      <c r="S5" s="15">
        <v>6.5399589742013119E-3</v>
      </c>
      <c r="T5" s="15">
        <v>1.8280275082783567E-4</v>
      </c>
      <c r="U5" s="15">
        <v>0.23952482988140322</v>
      </c>
      <c r="V5" s="15">
        <v>2.5746250468879277E-3</v>
      </c>
      <c r="W5" s="15">
        <v>2.7690416479222656E-3</v>
      </c>
      <c r="X5" s="15">
        <v>6.6171744018415835</v>
      </c>
      <c r="Y5" s="15">
        <v>1.4625651877811496</v>
      </c>
      <c r="Z5" s="15">
        <v>9.5392979113537738E-2</v>
      </c>
      <c r="AA5" s="15">
        <v>5.362935216899696E-2</v>
      </c>
      <c r="AB5" s="15">
        <v>0</v>
      </c>
      <c r="AC5" s="15">
        <v>7.150249028121781E-3</v>
      </c>
      <c r="AD5" s="15">
        <v>2.8386102122773877</v>
      </c>
      <c r="AE5" s="15">
        <v>46.415133117059497</v>
      </c>
      <c r="AF5" s="15">
        <v>1.5949455861948416</v>
      </c>
      <c r="AG5" s="15">
        <v>2.7033308034276442E-2</v>
      </c>
      <c r="AH5" s="15">
        <v>0.35553213693908248</v>
      </c>
      <c r="AI5" s="15">
        <v>5.3371208485173419E-2</v>
      </c>
      <c r="AJ5" s="15">
        <v>1.663668629536283</v>
      </c>
      <c r="AK5" s="15">
        <v>2.0059383255660899E-2</v>
      </c>
      <c r="AL5" s="15">
        <v>0.41826521280056406</v>
      </c>
      <c r="AM5" s="15">
        <v>0</v>
      </c>
      <c r="AN5" s="15">
        <v>0</v>
      </c>
      <c r="AO5" s="15">
        <v>0</v>
      </c>
      <c r="AP5" s="15">
        <v>5.6803509800387184</v>
      </c>
      <c r="AQ5" s="15">
        <v>1.1421778419664301</v>
      </c>
      <c r="AR5" s="15">
        <v>3.3514542178998026E-3</v>
      </c>
      <c r="AS5" s="15">
        <v>1.8477345642838653E-2</v>
      </c>
      <c r="AT5" s="15">
        <v>0.45006074948489749</v>
      </c>
      <c r="AU5" s="15">
        <v>5.1672090423865252E-2</v>
      </c>
      <c r="AV5" s="15">
        <v>2.0382494187250907E-2</v>
      </c>
      <c r="AW5" s="15">
        <v>0.29487466345481245</v>
      </c>
      <c r="AX5" s="15">
        <v>0.6256867062737943</v>
      </c>
      <c r="AY5" s="15"/>
    </row>
    <row r="6" spans="1:64" hidden="1" x14ac:dyDescent="0.2">
      <c r="A6" s="15" t="s">
        <v>325</v>
      </c>
      <c r="B6" s="15">
        <v>87.398818803436512</v>
      </c>
      <c r="C6" s="15">
        <v>0.27294149348909624</v>
      </c>
      <c r="D6" s="15"/>
      <c r="E6" s="15">
        <v>4.0011688890047621</v>
      </c>
      <c r="F6" s="15">
        <v>0</v>
      </c>
      <c r="G6" s="15">
        <v>5.5430550985619949E-2</v>
      </c>
      <c r="H6" s="15">
        <v>0</v>
      </c>
      <c r="I6" s="15">
        <v>4.3198733133318684E-5</v>
      </c>
      <c r="J6" s="15">
        <v>0</v>
      </c>
      <c r="K6" s="15">
        <v>0</v>
      </c>
      <c r="L6" s="15">
        <v>0.12693792917616778</v>
      </c>
      <c r="M6" s="15">
        <v>0.1267698253616148</v>
      </c>
      <c r="N6" s="15">
        <v>0.1863403852510368</v>
      </c>
      <c r="O6" s="15">
        <v>2.0902625943884773E-2</v>
      </c>
      <c r="P6" s="15">
        <v>0.11796567014753695</v>
      </c>
      <c r="Q6" s="15">
        <v>2.4178280739505604E-3</v>
      </c>
      <c r="R6" s="15">
        <v>0</v>
      </c>
      <c r="S6" s="15">
        <v>8.677260666214822E-3</v>
      </c>
      <c r="T6" s="15">
        <v>3.7190403114280494E-3</v>
      </c>
      <c r="U6" s="15">
        <v>0.27636881189924217</v>
      </c>
      <c r="V6" s="15">
        <v>3.8581623067698071E-3</v>
      </c>
      <c r="W6" s="15">
        <v>3.2978006166569547E-3</v>
      </c>
      <c r="X6" s="15">
        <v>20.187592665430682</v>
      </c>
      <c r="Y6" s="15">
        <v>0.95328711090314999</v>
      </c>
      <c r="Z6" s="15">
        <v>8.2536511187754041E-2</v>
      </c>
      <c r="AA6" s="15">
        <v>8.2531774387653838E-3</v>
      </c>
      <c r="AB6" s="15">
        <v>0</v>
      </c>
      <c r="AC6" s="15">
        <v>5.3442522331179701E-3</v>
      </c>
      <c r="AD6" s="15">
        <v>3.9752590317517251</v>
      </c>
      <c r="AE6" s="15">
        <v>44.024771673825036</v>
      </c>
      <c r="AF6" s="15">
        <v>1.8249586664654467</v>
      </c>
      <c r="AG6" s="15">
        <v>3.468045179521119E-2</v>
      </c>
      <c r="AH6" s="15">
        <v>0.89218009375741492</v>
      </c>
      <c r="AI6" s="15">
        <v>6.6971582969687124E-2</v>
      </c>
      <c r="AJ6" s="15">
        <v>2.881598341818469</v>
      </c>
      <c r="AK6" s="15">
        <v>2.8910284002875535E-2</v>
      </c>
      <c r="AL6" s="15">
        <v>0.34926476024011283</v>
      </c>
      <c r="AM6" s="15">
        <v>0</v>
      </c>
      <c r="AN6" s="15">
        <v>0</v>
      </c>
      <c r="AO6" s="15">
        <v>0</v>
      </c>
      <c r="AP6" s="15">
        <v>3.4607939133797854</v>
      </c>
      <c r="AQ6" s="15">
        <v>1.6749373085582555</v>
      </c>
      <c r="AR6" s="15">
        <v>3.4064727558114115E-3</v>
      </c>
      <c r="AS6" s="15">
        <v>1.9984897046241047E-2</v>
      </c>
      <c r="AT6" s="15">
        <v>0.67973580064321681</v>
      </c>
      <c r="AU6" s="15">
        <v>7.3297471390313257E-2</v>
      </c>
      <c r="AV6" s="15">
        <v>2.952785692967054E-2</v>
      </c>
      <c r="AW6" s="15">
        <v>0.20982530216800532</v>
      </c>
      <c r="AX6" s="15">
        <v>0.72486170477862499</v>
      </c>
      <c r="AY6" s="15"/>
    </row>
    <row r="7" spans="1:64" hidden="1" x14ac:dyDescent="0.2">
      <c r="A7" s="15" t="s">
        <v>326</v>
      </c>
      <c r="B7" s="15">
        <v>94.574336129265333</v>
      </c>
      <c r="C7" s="15">
        <v>0.2721719713711796</v>
      </c>
      <c r="D7" s="15"/>
      <c r="E7" s="15">
        <v>2.8863637052046243</v>
      </c>
      <c r="F7" s="15">
        <v>0</v>
      </c>
      <c r="G7" s="15">
        <v>5.8630381792421936E-2</v>
      </c>
      <c r="H7" s="15">
        <v>0</v>
      </c>
      <c r="I7" s="15">
        <v>1.0805822193479002E-2</v>
      </c>
      <c r="J7" s="15">
        <v>0</v>
      </c>
      <c r="K7" s="15">
        <v>0</v>
      </c>
      <c r="L7" s="15">
        <v>9.118020832788315E-2</v>
      </c>
      <c r="M7" s="15">
        <v>4.2965983180767754E-2</v>
      </c>
      <c r="N7" s="15">
        <v>5.4975287513439282E-2</v>
      </c>
      <c r="O7" s="15">
        <v>1.2666840069134653E-2</v>
      </c>
      <c r="P7" s="15">
        <v>7.647643247915524E-2</v>
      </c>
      <c r="Q7" s="15">
        <v>3.3782556984978838E-3</v>
      </c>
      <c r="R7" s="15">
        <v>0</v>
      </c>
      <c r="S7" s="15">
        <v>2.7618730096681844E-3</v>
      </c>
      <c r="T7" s="15">
        <v>6.8002050077579294E-4</v>
      </c>
      <c r="U7" s="15">
        <v>5.2734215419314869E-2</v>
      </c>
      <c r="V7" s="15">
        <v>2.8734731441510757E-3</v>
      </c>
      <c r="W7" s="15">
        <v>0</v>
      </c>
      <c r="X7" s="15">
        <v>21.718386694438816</v>
      </c>
      <c r="Y7" s="15">
        <v>0.77193697976482323</v>
      </c>
      <c r="Z7" s="15">
        <v>2.8225389842513406E-2</v>
      </c>
      <c r="AA7" s="15">
        <v>0</v>
      </c>
      <c r="AB7" s="15">
        <v>1.3843985404619807E-4</v>
      </c>
      <c r="AC7" s="15">
        <v>8.2722789477651729E-3</v>
      </c>
      <c r="AD7" s="15">
        <v>5.5867614146264231</v>
      </c>
      <c r="AE7" s="15">
        <v>47.623876045938736</v>
      </c>
      <c r="AF7" s="15">
        <v>0.25088796343980885</v>
      </c>
      <c r="AG7" s="15">
        <v>5.6705632397491622E-2</v>
      </c>
      <c r="AH7" s="15">
        <v>0.4616240573844918</v>
      </c>
      <c r="AI7" s="15">
        <v>0.15517914413129327</v>
      </c>
      <c r="AJ7" s="15">
        <v>2.7362037078331061</v>
      </c>
      <c r="AK7" s="15">
        <v>4.8102624041223363E-3</v>
      </c>
      <c r="AL7" s="15">
        <v>0.22011054659652163</v>
      </c>
      <c r="AM7" s="15">
        <v>0</v>
      </c>
      <c r="AN7" s="15">
        <v>0</v>
      </c>
      <c r="AO7" s="15">
        <v>2.4741181637232889E-2</v>
      </c>
      <c r="AP7" s="15">
        <v>6.4089152087985148</v>
      </c>
      <c r="AQ7" s="15">
        <v>3.1422227215741172</v>
      </c>
      <c r="AR7" s="15">
        <v>1.8238818241282401E-4</v>
      </c>
      <c r="AS7" s="15">
        <v>4.4053830264657368E-2</v>
      </c>
      <c r="AT7" s="15">
        <v>0.72135482931793693</v>
      </c>
      <c r="AU7" s="15">
        <v>9.1405392231306393E-2</v>
      </c>
      <c r="AV7" s="15">
        <v>9.6048438831326636E-4</v>
      </c>
      <c r="AW7" s="15">
        <v>0.21124082616663151</v>
      </c>
      <c r="AX7" s="15">
        <v>0.73747623919975269</v>
      </c>
      <c r="AY7" s="15"/>
    </row>
    <row r="8" spans="1:64" hidden="1" x14ac:dyDescent="0.2">
      <c r="A8" s="15" t="s">
        <v>327</v>
      </c>
      <c r="B8" s="15">
        <v>84.009543011517351</v>
      </c>
      <c r="C8" s="15">
        <v>0.28194398936865889</v>
      </c>
      <c r="D8" s="15"/>
      <c r="E8" s="15">
        <v>4.3876267485741947</v>
      </c>
      <c r="F8" s="15">
        <v>0</v>
      </c>
      <c r="G8" s="15">
        <v>2.5150339978988856E-2</v>
      </c>
      <c r="H8" s="15">
        <v>0</v>
      </c>
      <c r="I8" s="15">
        <v>7.8370979710973803E-6</v>
      </c>
      <c r="J8" s="15">
        <v>0</v>
      </c>
      <c r="K8" s="15">
        <v>0</v>
      </c>
      <c r="L8" s="15">
        <v>7.9459315898977909E-2</v>
      </c>
      <c r="M8" s="15">
        <v>4.0216212903161706E-2</v>
      </c>
      <c r="N8" s="15">
        <v>5.4206355633652489E-2</v>
      </c>
      <c r="O8" s="15">
        <v>1.1321511255987935E-2</v>
      </c>
      <c r="P8" s="15">
        <v>5.603879573735944E-2</v>
      </c>
      <c r="Q8" s="15">
        <v>3.0951746253783407E-3</v>
      </c>
      <c r="R8" s="15">
        <v>0</v>
      </c>
      <c r="S8" s="15">
        <v>1.5729143123262759E-3</v>
      </c>
      <c r="T8" s="15">
        <v>6.2133592918810332E-5</v>
      </c>
      <c r="U8" s="15">
        <v>4.6344634277878882E-2</v>
      </c>
      <c r="V8" s="15">
        <v>1.4803939462509732E-3</v>
      </c>
      <c r="W8" s="15">
        <v>0</v>
      </c>
      <c r="X8" s="15">
        <v>21.534605136443528</v>
      </c>
      <c r="Y8" s="15">
        <v>1.70435479040648</v>
      </c>
      <c r="Z8" s="15">
        <v>6.5198824511658315E-2</v>
      </c>
      <c r="AA8" s="15">
        <v>0</v>
      </c>
      <c r="AB8" s="15">
        <v>1.6293840833715958E-4</v>
      </c>
      <c r="AC8" s="15">
        <v>9.6667422630867805E-3</v>
      </c>
      <c r="AD8" s="15">
        <v>2.2385786346867795</v>
      </c>
      <c r="AE8" s="15">
        <v>41.407228487153048</v>
      </c>
      <c r="AF8" s="15">
        <v>0.21042321932106944</v>
      </c>
      <c r="AG8" s="15">
        <v>2.2865442035375685E-2</v>
      </c>
      <c r="AH8" s="15">
        <v>0.65407413452945107</v>
      </c>
      <c r="AI8" s="15">
        <v>0.16617280665329889</v>
      </c>
      <c r="AJ8" s="15">
        <v>2.2054051112187318</v>
      </c>
      <c r="AK8" s="15">
        <v>4.7239654039184899E-3</v>
      </c>
      <c r="AL8" s="15">
        <v>0.19293018741885773</v>
      </c>
      <c r="AM8" s="15">
        <v>0</v>
      </c>
      <c r="AN8" s="15">
        <v>0</v>
      </c>
      <c r="AO8" s="15">
        <v>2.0652626779547916E-2</v>
      </c>
      <c r="AP8" s="15">
        <v>6.1896428576156568</v>
      </c>
      <c r="AQ8" s="15">
        <v>9.0561886472312358E-4</v>
      </c>
      <c r="AR8" s="15">
        <v>1.3551648575022555E-4</v>
      </c>
      <c r="AS8" s="15">
        <v>7.2732906925012733E-2</v>
      </c>
      <c r="AT8" s="15">
        <v>0.97465096448476807</v>
      </c>
      <c r="AU8" s="15">
        <v>0.12909049181944204</v>
      </c>
      <c r="AV8" s="15">
        <v>9.0625928935579636E-2</v>
      </c>
      <c r="AW8" s="15">
        <v>0.25436184408257162</v>
      </c>
      <c r="AX8" s="15">
        <v>0.87182747786699311</v>
      </c>
      <c r="AY8" s="15"/>
    </row>
    <row r="9" spans="1:64" hidden="1" x14ac:dyDescent="0.2">
      <c r="A9" s="15" t="s">
        <v>328</v>
      </c>
      <c r="B9" s="15">
        <v>82.944654114760283</v>
      </c>
      <c r="C9" s="15">
        <v>0.29880930376151071</v>
      </c>
      <c r="D9" s="15"/>
      <c r="E9" s="15">
        <v>0.78394363691383684</v>
      </c>
      <c r="F9" s="15">
        <v>0</v>
      </c>
      <c r="G9" s="15">
        <v>2.1455895612021512E-2</v>
      </c>
      <c r="H9" s="15">
        <v>0</v>
      </c>
      <c r="I9" s="15">
        <v>4.5685999325291009E-5</v>
      </c>
      <c r="J9" s="15">
        <v>0</v>
      </c>
      <c r="K9" s="15">
        <v>0</v>
      </c>
      <c r="L9" s="15">
        <v>4.9393898545323556E-2</v>
      </c>
      <c r="M9" s="15">
        <v>3.8072172198562931E-2</v>
      </c>
      <c r="N9" s="15">
        <v>3.2788598786314446E-2</v>
      </c>
      <c r="O9" s="15">
        <v>1.2372212655361442E-4</v>
      </c>
      <c r="P9" s="15">
        <v>13.177497352292766</v>
      </c>
      <c r="Q9" s="15">
        <v>2.1692085533197374E-3</v>
      </c>
      <c r="R9" s="15">
        <v>0</v>
      </c>
      <c r="S9" s="15">
        <v>1.6799572491324102E-3</v>
      </c>
      <c r="T9" s="15">
        <v>4.1394845674258442E-5</v>
      </c>
      <c r="U9" s="15">
        <v>1.7753211846522027E-2</v>
      </c>
      <c r="V9" s="15">
        <v>1.4868543068386939E-3</v>
      </c>
      <c r="W9" s="15">
        <v>0</v>
      </c>
      <c r="X9" s="15">
        <v>2.840106531864806</v>
      </c>
      <c r="Y9" s="15">
        <v>17.938905987914055</v>
      </c>
      <c r="Z9" s="15">
        <v>5.9786039787109571E-2</v>
      </c>
      <c r="AA9" s="15">
        <v>0</v>
      </c>
      <c r="AB9" s="15">
        <v>2.4572615376906694E-3</v>
      </c>
      <c r="AC9" s="15">
        <v>2.4572615376906694E-3</v>
      </c>
      <c r="AD9" s="15">
        <v>6.5063001401892571</v>
      </c>
      <c r="AE9" s="15">
        <v>29.143083547404729</v>
      </c>
      <c r="AF9" s="15">
        <v>0.31351041002262192</v>
      </c>
      <c r="AG9" s="15">
        <v>0.1028254655772055</v>
      </c>
      <c r="AH9" s="15">
        <v>5.0377264442485248E-2</v>
      </c>
      <c r="AI9" s="15">
        <v>0.13207082862453765</v>
      </c>
      <c r="AJ9" s="15">
        <v>1.3705670521617932</v>
      </c>
      <c r="AK9" s="15">
        <v>5.3698058280046892E-3</v>
      </c>
      <c r="AL9" s="15">
        <v>1.2074156964541192E-4</v>
      </c>
      <c r="AM9" s="15">
        <v>0</v>
      </c>
      <c r="AN9" s="15">
        <v>0</v>
      </c>
      <c r="AO9" s="15">
        <v>1.89329123199573E-2</v>
      </c>
      <c r="AP9" s="15">
        <v>7.3455347679355762</v>
      </c>
      <c r="AQ9" s="15">
        <v>1.0331405579649773E-3</v>
      </c>
      <c r="AR9" s="15">
        <v>1.37057997975873E-4</v>
      </c>
      <c r="AS9" s="15">
        <v>8.3954337601739024E-2</v>
      </c>
      <c r="AT9" s="15">
        <v>1.0035773927023397</v>
      </c>
      <c r="AU9" s="15">
        <v>0.14201777469322024</v>
      </c>
      <c r="AV9" s="15">
        <v>8.1508284092264183E-2</v>
      </c>
      <c r="AW9" s="15">
        <v>0.28225905802031886</v>
      </c>
      <c r="AX9" s="15">
        <v>1.0925001573395952</v>
      </c>
      <c r="AY9" s="15"/>
    </row>
    <row r="10" spans="1:64" hidden="1" x14ac:dyDescent="0.2">
      <c r="A10" s="15" t="s">
        <v>329</v>
      </c>
      <c r="B10" s="15">
        <v>99.531470332725149</v>
      </c>
      <c r="C10" s="15">
        <v>0.26188268446076907</v>
      </c>
      <c r="D10" s="15"/>
      <c r="E10" s="15">
        <v>3.6772039531221226</v>
      </c>
      <c r="F10" s="15">
        <v>0</v>
      </c>
      <c r="G10" s="15">
        <v>4.5393744902305362E-2</v>
      </c>
      <c r="H10" s="15">
        <v>0</v>
      </c>
      <c r="I10" s="15">
        <v>4.1765689212386514E-5</v>
      </c>
      <c r="J10" s="15">
        <v>0</v>
      </c>
      <c r="K10" s="15">
        <v>0</v>
      </c>
      <c r="L10" s="15">
        <v>0</v>
      </c>
      <c r="M10" s="15">
        <v>5.0341582241591236E-2</v>
      </c>
      <c r="N10" s="15">
        <v>3.2502277226036942E-2</v>
      </c>
      <c r="O10" s="15">
        <v>2.3014483176047131E-2</v>
      </c>
      <c r="P10" s="15">
        <v>1.405322451515505E-4</v>
      </c>
      <c r="Q10" s="15">
        <v>2.6681363557717063E-2</v>
      </c>
      <c r="R10" s="15">
        <v>0</v>
      </c>
      <c r="S10" s="15">
        <v>2.2930985514227854E-3</v>
      </c>
      <c r="T10" s="15">
        <v>1.2142491654099498E-3</v>
      </c>
      <c r="U10" s="15">
        <v>0</v>
      </c>
      <c r="V10" s="15">
        <v>1.6631589551859841E-2</v>
      </c>
      <c r="W10" s="15">
        <v>0</v>
      </c>
      <c r="X10" s="15">
        <v>1.0603389063852742E-3</v>
      </c>
      <c r="Y10" s="15">
        <v>29.837127378434747</v>
      </c>
      <c r="Z10" s="15">
        <v>2.1117258252573441</v>
      </c>
      <c r="AA10" s="15">
        <v>0</v>
      </c>
      <c r="AB10" s="15">
        <v>5.5104832692344882E-2</v>
      </c>
      <c r="AC10" s="15">
        <v>5.1792356530067692E-3</v>
      </c>
      <c r="AD10" s="15">
        <v>4.1124245776900112</v>
      </c>
      <c r="AE10" s="15">
        <v>1.7903570747571205</v>
      </c>
      <c r="AF10" s="15">
        <v>45.954753809499593</v>
      </c>
      <c r="AG10" s="15">
        <v>8.3875562740400464E-2</v>
      </c>
      <c r="AH10" s="15">
        <v>4.8895784675784974E-2</v>
      </c>
      <c r="AI10" s="15">
        <v>0.12789347938821466</v>
      </c>
      <c r="AJ10" s="15">
        <v>1.2087286959251302</v>
      </c>
      <c r="AK10" s="15">
        <v>0.13009115666341309</v>
      </c>
      <c r="AL10" s="15">
        <v>1.2288750864413724E-4</v>
      </c>
      <c r="AM10" s="15">
        <v>0</v>
      </c>
      <c r="AN10" s="15">
        <v>0</v>
      </c>
      <c r="AO10" s="15">
        <v>0</v>
      </c>
      <c r="AP10" s="15">
        <v>7.3757811006814213</v>
      </c>
      <c r="AQ10" s="15">
        <v>6.6218452429652238E-3</v>
      </c>
      <c r="AR10" s="15">
        <v>2.9051339691855264E-3</v>
      </c>
      <c r="AS10" s="15">
        <v>0.10749645282238701</v>
      </c>
      <c r="AT10" s="15">
        <v>1.1192910364588218</v>
      </c>
      <c r="AU10" s="15">
        <v>0.20049455026402219</v>
      </c>
      <c r="AV10" s="15">
        <v>0.2018035960258841</v>
      </c>
      <c r="AW10" s="15">
        <v>0.21294858214922929</v>
      </c>
      <c r="AX10" s="15">
        <v>0.69944607142946646</v>
      </c>
      <c r="AY10" s="15"/>
    </row>
    <row r="11" spans="1:64" hidden="1" x14ac:dyDescent="0.2">
      <c r="A11" s="15" t="s">
        <v>330</v>
      </c>
      <c r="B11" s="15">
        <v>106.16354626850698</v>
      </c>
      <c r="C11" s="15">
        <v>0.20452495911797641</v>
      </c>
      <c r="D11" s="15"/>
      <c r="E11" s="15">
        <v>4.3578253447894264</v>
      </c>
      <c r="F11" s="15">
        <v>0</v>
      </c>
      <c r="G11" s="15">
        <v>2.7107644832297648E-2</v>
      </c>
      <c r="H11" s="15">
        <v>0</v>
      </c>
      <c r="I11" s="15">
        <v>8.9039455695917455E-5</v>
      </c>
      <c r="J11" s="15">
        <v>0</v>
      </c>
      <c r="K11" s="15">
        <v>0</v>
      </c>
      <c r="L11" s="15">
        <v>5.5044622106572787E-2</v>
      </c>
      <c r="M11" s="15">
        <v>1.721233011798853E-2</v>
      </c>
      <c r="N11" s="15">
        <v>2.1085013671925071E-2</v>
      </c>
      <c r="O11" s="15">
        <v>1.3415626190224221E-4</v>
      </c>
      <c r="P11" s="15">
        <v>1.3798527550632036E-2</v>
      </c>
      <c r="Q11" s="15">
        <v>2.4674174378531209E-3</v>
      </c>
      <c r="R11" s="15">
        <v>0</v>
      </c>
      <c r="S11" s="15">
        <v>1.8120704222259411E-3</v>
      </c>
      <c r="T11" s="15">
        <v>0</v>
      </c>
      <c r="U11" s="15">
        <v>4.3910034167848255E-3</v>
      </c>
      <c r="V11" s="15">
        <v>4.4603300315729866E-3</v>
      </c>
      <c r="W11" s="15">
        <v>0</v>
      </c>
      <c r="X11" s="15">
        <v>0</v>
      </c>
      <c r="Y11" s="15">
        <v>34.067534985051161</v>
      </c>
      <c r="Z11" s="15">
        <v>1.6891505624965906</v>
      </c>
      <c r="AA11" s="15">
        <v>0</v>
      </c>
      <c r="AB11" s="15">
        <v>4.4492162394417098E-2</v>
      </c>
      <c r="AC11" s="15">
        <v>2.742251257351956E-3</v>
      </c>
      <c r="AD11" s="15">
        <v>6.1110716396496532</v>
      </c>
      <c r="AE11" s="15">
        <v>49.345707761450285</v>
      </c>
      <c r="AF11" s="15">
        <v>0.18653952464277182</v>
      </c>
      <c r="AG11" s="15">
        <v>4.4898833442179459E-2</v>
      </c>
      <c r="AH11" s="15">
        <v>1.9827628667577646E-2</v>
      </c>
      <c r="AI11" s="15">
        <v>2.843733702688462E-2</v>
      </c>
      <c r="AJ11" s="15">
        <v>0.41506998676920082</v>
      </c>
      <c r="AK11" s="15">
        <v>1.5116160012826256E-2</v>
      </c>
      <c r="AL11" s="15">
        <v>1.2919790771521496E-3</v>
      </c>
      <c r="AM11" s="15">
        <v>1.5405802064092009E-4</v>
      </c>
      <c r="AN11" s="15">
        <v>0</v>
      </c>
      <c r="AO11" s="15">
        <v>1.4284466726837657E-2</v>
      </c>
      <c r="AP11" s="15">
        <v>7.1440538291087785</v>
      </c>
      <c r="AQ11" s="15">
        <v>3.2795816810616153E-3</v>
      </c>
      <c r="AR11" s="15">
        <v>1.3159122596411924E-4</v>
      </c>
      <c r="AS11" s="15">
        <v>0.14522881599763271</v>
      </c>
      <c r="AT11" s="15">
        <v>0.89891437250484252</v>
      </c>
      <c r="AU11" s="15">
        <v>0.27080895651216241</v>
      </c>
      <c r="AV11" s="15">
        <v>0.25442861576308212</v>
      </c>
      <c r="AW11" s="15">
        <v>0.2025330028266828</v>
      </c>
      <c r="AX11" s="15">
        <v>0.54789570698841306</v>
      </c>
      <c r="AY11" s="15"/>
    </row>
    <row r="12" spans="1:64" x14ac:dyDescent="0.2">
      <c r="A12" s="15" t="s">
        <v>331</v>
      </c>
      <c r="B12" s="15">
        <v>92.381194034493063</v>
      </c>
      <c r="C12" s="15">
        <v>0.22341773804662046</v>
      </c>
      <c r="D12" s="11" t="s">
        <v>437</v>
      </c>
      <c r="E12" s="15">
        <v>1.6413011055793681E-3</v>
      </c>
      <c r="F12" s="15">
        <v>0</v>
      </c>
      <c r="G12" s="15">
        <v>4.5433275940194914E-3</v>
      </c>
      <c r="H12" s="15">
        <v>0</v>
      </c>
      <c r="I12" s="15">
        <v>0</v>
      </c>
      <c r="J12" s="15">
        <v>0</v>
      </c>
      <c r="K12" s="15">
        <v>0</v>
      </c>
      <c r="L12" s="15">
        <v>3.9345058799878291E-2</v>
      </c>
      <c r="M12" s="15">
        <v>1.2091029704211068E-2</v>
      </c>
      <c r="N12" s="15">
        <v>1.0043150319623446E-2</v>
      </c>
      <c r="O12" s="15">
        <v>0</v>
      </c>
      <c r="P12" s="15">
        <v>1.0477214880275794E-2</v>
      </c>
      <c r="Q12" s="15">
        <v>2.2552283516703926E-3</v>
      </c>
      <c r="R12" s="15">
        <v>0</v>
      </c>
      <c r="S12" s="15">
        <v>1.8229027613092775E-3</v>
      </c>
      <c r="T12" s="15">
        <v>0</v>
      </c>
      <c r="U12" s="15">
        <v>2.1731292109627327E-3</v>
      </c>
      <c r="V12" s="15">
        <v>3.8292933985198843E-3</v>
      </c>
      <c r="W12" s="15">
        <v>0</v>
      </c>
      <c r="X12" s="15">
        <v>32.014048833761706</v>
      </c>
      <c r="Y12" s="15">
        <v>1.0762126729374255</v>
      </c>
      <c r="Z12" s="15">
        <v>2.9201295916389296E-2</v>
      </c>
      <c r="AA12" s="15">
        <v>0</v>
      </c>
      <c r="AB12" s="15">
        <v>5.9873144847123478E-4</v>
      </c>
      <c r="AC12" s="15">
        <v>5.9873144847123478E-4</v>
      </c>
      <c r="AD12" s="15">
        <v>4.8090699886702275</v>
      </c>
      <c r="AE12" s="15">
        <v>45.384754559935793</v>
      </c>
      <c r="AF12" s="15">
        <v>0.13664370048387436</v>
      </c>
      <c r="AG12" s="15">
        <v>7.9727857587095122E-2</v>
      </c>
      <c r="AH12" s="15">
        <v>7.0198534352803616E-3</v>
      </c>
      <c r="AI12" s="15">
        <v>2.0422434410123941E-2</v>
      </c>
      <c r="AJ12" s="15">
        <v>4.5458910318980555E-2</v>
      </c>
      <c r="AK12" s="15">
        <v>2.4652677503246161E-4</v>
      </c>
      <c r="AL12" s="15">
        <v>1.8307835681854551E-4</v>
      </c>
      <c r="AM12" s="15">
        <v>0</v>
      </c>
      <c r="AN12" s="15">
        <v>0</v>
      </c>
      <c r="AO12" s="15">
        <v>8.8584266992340292E-3</v>
      </c>
      <c r="AP12" s="15">
        <v>5.9979322993013513</v>
      </c>
      <c r="AQ12" s="15">
        <v>0</v>
      </c>
      <c r="AR12" s="15">
        <v>0</v>
      </c>
      <c r="AS12" s="15">
        <v>0.17642972316448452</v>
      </c>
      <c r="AT12" s="15">
        <v>0.96233897089131459</v>
      </c>
      <c r="AU12" s="15">
        <v>0.2169259185822637</v>
      </c>
      <c r="AV12" s="15">
        <v>0.31361073784129717</v>
      </c>
      <c r="AW12" s="15">
        <v>0.200502191580644</v>
      </c>
      <c r="AX12" s="15">
        <v>0.58876921677410921</v>
      </c>
      <c r="AY12" s="15">
        <f>AZ12-E12-X12-Y12-AD12-AE12-AF12-AP12-AT12</f>
        <v>1.9973576729127303</v>
      </c>
      <c r="AZ12" s="15">
        <v>92.38</v>
      </c>
      <c r="BC12" t="s">
        <v>465</v>
      </c>
      <c r="BD12">
        <v>1.6413011055793681E-3</v>
      </c>
      <c r="BE12">
        <v>32.014048833761706</v>
      </c>
      <c r="BF12">
        <v>1.0762126729374255</v>
      </c>
      <c r="BG12">
        <v>4.8090699886702275</v>
      </c>
      <c r="BH12">
        <v>45.384754559935793</v>
      </c>
      <c r="BI12">
        <v>0.13664370048387436</v>
      </c>
      <c r="BJ12">
        <v>5.9979322993013513</v>
      </c>
      <c r="BK12">
        <v>0.96233897089131459</v>
      </c>
      <c r="BL12">
        <v>1.9973576729127303</v>
      </c>
    </row>
    <row r="13" spans="1:64" hidden="1" x14ac:dyDescent="0.2">
      <c r="A13" s="15" t="s">
        <v>76</v>
      </c>
      <c r="B13" s="15">
        <v>8.7658811096332681</v>
      </c>
      <c r="C13" s="15">
        <v>5.4693413580423234E-2</v>
      </c>
      <c r="D13" s="12" t="s">
        <v>438</v>
      </c>
      <c r="E13" s="15">
        <v>6.1880935320351247E-3</v>
      </c>
      <c r="F13" s="15">
        <v>0</v>
      </c>
      <c r="G13" s="15">
        <v>0</v>
      </c>
      <c r="H13" s="15">
        <v>0</v>
      </c>
      <c r="I13" s="15">
        <v>7.5084691502748727E-4</v>
      </c>
      <c r="J13" s="15">
        <v>0</v>
      </c>
      <c r="K13" s="15">
        <v>0</v>
      </c>
      <c r="L13" s="15">
        <v>0.18509656650717471</v>
      </c>
      <c r="M13" s="15">
        <v>1.1197103925861934E-2</v>
      </c>
      <c r="N13" s="15">
        <v>4.1683027231572082E-3</v>
      </c>
      <c r="O13" s="15">
        <v>0</v>
      </c>
      <c r="P13" s="15">
        <v>1.5927672795078941E-2</v>
      </c>
      <c r="Q13" s="15">
        <v>0</v>
      </c>
      <c r="R13" s="15">
        <v>0</v>
      </c>
      <c r="S13" s="15">
        <v>0</v>
      </c>
      <c r="T13" s="15">
        <v>0</v>
      </c>
      <c r="U13" s="15">
        <v>0.11823682375907288</v>
      </c>
      <c r="V13" s="15">
        <v>0</v>
      </c>
      <c r="W13" s="15">
        <v>0</v>
      </c>
      <c r="X13" s="15">
        <v>0</v>
      </c>
      <c r="Y13" s="15">
        <v>1.1609194594602546E-2</v>
      </c>
      <c r="Z13" s="15">
        <v>1.7782784217534908E-6</v>
      </c>
      <c r="AA13" s="15">
        <v>0</v>
      </c>
      <c r="AB13" s="15">
        <v>3.9813677998147601E-5</v>
      </c>
      <c r="AC13" s="15">
        <v>0</v>
      </c>
      <c r="AD13" s="15">
        <v>3.0378412300354576</v>
      </c>
      <c r="AE13" s="15">
        <v>0</v>
      </c>
      <c r="AF13" s="15">
        <v>0.27516927197614993</v>
      </c>
      <c r="AG13" s="15">
        <v>9.984623991637513E-5</v>
      </c>
      <c r="AH13" s="15">
        <v>8.3443134065925625E-3</v>
      </c>
      <c r="AI13" s="15">
        <v>5.8192271495292273E-3</v>
      </c>
      <c r="AJ13" s="15">
        <v>9.2103514155280463E-3</v>
      </c>
      <c r="AK13" s="15">
        <v>6.8568001725172684E-3</v>
      </c>
      <c r="AL13" s="15">
        <v>3.6070173267765755E-5</v>
      </c>
      <c r="AM13" s="15">
        <v>1.0982653706992133E-3</v>
      </c>
      <c r="AN13" s="15">
        <v>0</v>
      </c>
      <c r="AO13" s="15">
        <v>0</v>
      </c>
      <c r="AP13" s="15">
        <v>4.6385644971643618</v>
      </c>
      <c r="AQ13" s="15">
        <v>0</v>
      </c>
      <c r="AR13" s="15">
        <v>1.7572938225282026E-4</v>
      </c>
      <c r="AS13" s="15">
        <v>1.6754435905829055E-3</v>
      </c>
      <c r="AT13" s="15">
        <v>0.15171570259235917</v>
      </c>
      <c r="AU13" s="15">
        <v>9.5781081232151517E-3</v>
      </c>
      <c r="AV13" s="15">
        <v>1.1909054477539116E-2</v>
      </c>
      <c r="AW13" s="15">
        <v>9.3215740066506209E-2</v>
      </c>
      <c r="AX13" s="15">
        <v>0.1066618480079377</v>
      </c>
      <c r="AY13" s="15">
        <f t="shared" ref="AY13:AY76" si="0">AZ13-E13-X13-Y13-AD13-AE13-AF13-AP13-AT13</f>
        <v>-8.1210879898949653</v>
      </c>
      <c r="BC13" t="s">
        <v>466</v>
      </c>
      <c r="BD13">
        <v>18.93611448297716</v>
      </c>
      <c r="BE13">
        <v>0</v>
      </c>
      <c r="BF13">
        <v>7.6880480395450368E-2</v>
      </c>
      <c r="BG13">
        <v>2.5694553500627624</v>
      </c>
      <c r="BH13">
        <v>1.0592827923076873E-2</v>
      </c>
      <c r="BI13">
        <v>6.4970083004683743E-6</v>
      </c>
      <c r="BJ13">
        <v>12.570918391251233</v>
      </c>
      <c r="BK13">
        <v>0.50133826627272082</v>
      </c>
      <c r="BL13">
        <v>1.1046937041093008</v>
      </c>
    </row>
    <row r="14" spans="1:64" hidden="1" x14ac:dyDescent="0.2">
      <c r="A14" s="15" t="s">
        <v>77</v>
      </c>
      <c r="B14" s="15">
        <v>25.532273918603625</v>
      </c>
      <c r="C14" s="15">
        <v>8.4371254237065568E-2</v>
      </c>
      <c r="D14" s="12" t="s">
        <v>439</v>
      </c>
      <c r="E14" s="15">
        <v>8.8326810350919303</v>
      </c>
      <c r="F14" s="15">
        <v>0</v>
      </c>
      <c r="G14" s="15">
        <v>0</v>
      </c>
      <c r="H14" s="15">
        <v>7.6945581320201926E-6</v>
      </c>
      <c r="I14" s="15">
        <v>3.0494436117053745E-3</v>
      </c>
      <c r="J14" s="15">
        <v>0</v>
      </c>
      <c r="K14" s="15">
        <v>0</v>
      </c>
      <c r="L14" s="15">
        <v>0.59589718456885998</v>
      </c>
      <c r="M14" s="15">
        <v>1.1170801236993268E-2</v>
      </c>
      <c r="N14" s="15">
        <v>2.290319403315309E-3</v>
      </c>
      <c r="O14" s="15">
        <v>0</v>
      </c>
      <c r="P14" s="15">
        <v>6.2456610954991901E-2</v>
      </c>
      <c r="Q14" s="15">
        <v>6.0044157656148449E-3</v>
      </c>
      <c r="R14" s="15">
        <v>0</v>
      </c>
      <c r="S14" s="15">
        <v>0</v>
      </c>
      <c r="T14" s="15">
        <v>7.4972180406320497E-5</v>
      </c>
      <c r="U14" s="15">
        <v>3.0845213581173835E-2</v>
      </c>
      <c r="V14" s="15">
        <v>5.0014627858131255E-5</v>
      </c>
      <c r="W14" s="15">
        <v>0</v>
      </c>
      <c r="X14" s="15">
        <v>0</v>
      </c>
      <c r="Y14" s="15">
        <v>0.78077230975181666</v>
      </c>
      <c r="Z14" s="15">
        <v>1.2466053495915844E-2</v>
      </c>
      <c r="AA14" s="15">
        <v>0</v>
      </c>
      <c r="AB14" s="15">
        <v>0.20605661073365464</v>
      </c>
      <c r="AC14" s="15">
        <v>3.9331159410583606E-3</v>
      </c>
      <c r="AD14" s="15">
        <v>3.2766982063081187</v>
      </c>
      <c r="AE14" s="15">
        <v>0.19071207203301307</v>
      </c>
      <c r="AF14" s="15">
        <v>0.21136413045919533</v>
      </c>
      <c r="AG14" s="15">
        <v>4.4880632628600675E-3</v>
      </c>
      <c r="AH14" s="15">
        <v>4.804609625452002E-2</v>
      </c>
      <c r="AI14" s="15">
        <v>9.792184974142884E-2</v>
      </c>
      <c r="AJ14" s="15">
        <v>2.2495268169191916E-2</v>
      </c>
      <c r="AK14" s="15">
        <v>4.0821488282013048E-2</v>
      </c>
      <c r="AL14" s="15">
        <v>2.7516647083523631E-2</v>
      </c>
      <c r="AM14" s="15">
        <v>6.0432490487318273E-4</v>
      </c>
      <c r="AN14" s="15">
        <v>2.7269005677181238E-3</v>
      </c>
      <c r="AO14" s="15">
        <v>0</v>
      </c>
      <c r="AP14" s="15">
        <v>10.507366172665153</v>
      </c>
      <c r="AQ14" s="15">
        <v>0</v>
      </c>
      <c r="AR14" s="15">
        <v>1.1541837198030292E-4</v>
      </c>
      <c r="AS14" s="15">
        <v>2.7406808873257004E-3</v>
      </c>
      <c r="AT14" s="15">
        <v>0.12909052918856026</v>
      </c>
      <c r="AU14" s="15">
        <v>1.6541576067128794E-2</v>
      </c>
      <c r="AV14" s="15">
        <v>9.5651080116174493E-3</v>
      </c>
      <c r="AW14" s="15">
        <v>0.18679862695494837</v>
      </c>
      <c r="AX14" s="15">
        <v>0.12453370964996673</v>
      </c>
      <c r="AY14" s="15">
        <f t="shared" si="0"/>
        <v>-23.928684455497788</v>
      </c>
      <c r="BC14" t="s">
        <v>467</v>
      </c>
      <c r="BD14">
        <v>0</v>
      </c>
      <c r="BE14">
        <v>0</v>
      </c>
      <c r="BF14">
        <v>0.05</v>
      </c>
      <c r="BG14">
        <v>0.52</v>
      </c>
      <c r="BH14">
        <v>0</v>
      </c>
      <c r="BI14">
        <v>0.04</v>
      </c>
      <c r="BJ14">
        <v>0.33</v>
      </c>
      <c r="BK14">
        <v>0.8</v>
      </c>
      <c r="BL14">
        <v>5.34</v>
      </c>
    </row>
    <row r="15" spans="1:64" hidden="1" x14ac:dyDescent="0.2">
      <c r="A15" s="15" t="s">
        <v>78</v>
      </c>
      <c r="B15" s="15">
        <v>30.471482779251787</v>
      </c>
      <c r="C15" s="15">
        <v>7.8797068347736504E-2</v>
      </c>
      <c r="D15" s="12" t="s">
        <v>440</v>
      </c>
      <c r="E15" s="15">
        <v>11.890007726119034</v>
      </c>
      <c r="F15" s="15">
        <v>0</v>
      </c>
      <c r="G15" s="15">
        <v>0</v>
      </c>
      <c r="H15" s="15">
        <v>0</v>
      </c>
      <c r="I15" s="15">
        <v>3.9647932528855383E-4</v>
      </c>
      <c r="J15" s="15">
        <v>0</v>
      </c>
      <c r="K15" s="15">
        <v>0</v>
      </c>
      <c r="L15" s="15">
        <v>0.77874594144609266</v>
      </c>
      <c r="M15" s="15">
        <v>1.5973483069990576E-2</v>
      </c>
      <c r="N15" s="15">
        <v>3.4421538600440033E-3</v>
      </c>
      <c r="O15" s="15">
        <v>0</v>
      </c>
      <c r="P15" s="15">
        <v>6.3318858980089363E-2</v>
      </c>
      <c r="Q15" s="15">
        <v>3.7533040053887691E-3</v>
      </c>
      <c r="R15" s="15">
        <v>0</v>
      </c>
      <c r="S15" s="15">
        <v>1.6459012229957809E-3</v>
      </c>
      <c r="T15" s="15">
        <v>4.8861681070738643E-5</v>
      </c>
      <c r="U15" s="15">
        <v>4.5673264577106625E-2</v>
      </c>
      <c r="V15" s="15">
        <v>4.9622069684400333E-3</v>
      </c>
      <c r="W15" s="15">
        <v>0</v>
      </c>
      <c r="X15" s="15">
        <v>0</v>
      </c>
      <c r="Y15" s="15">
        <v>0.84733511204503353</v>
      </c>
      <c r="Z15" s="15">
        <v>8.726273153305171E-2</v>
      </c>
      <c r="AA15" s="15">
        <v>1.5395348987867045E-3</v>
      </c>
      <c r="AB15" s="15">
        <v>0.47888627523600497</v>
      </c>
      <c r="AC15" s="15">
        <v>1.1569929587142069E-2</v>
      </c>
      <c r="AD15" s="15">
        <v>3.2216324461046089</v>
      </c>
      <c r="AE15" s="15">
        <v>8.767756824993287E-3</v>
      </c>
      <c r="AF15" s="15">
        <v>0.43839300693351091</v>
      </c>
      <c r="AG15" s="15">
        <v>2.3540660862074209E-2</v>
      </c>
      <c r="AH15" s="15">
        <v>0.19320804912947737</v>
      </c>
      <c r="AI15" s="15">
        <v>9.4254326916072606E-2</v>
      </c>
      <c r="AJ15" s="15">
        <v>3.4382580840076601E-2</v>
      </c>
      <c r="AK15" s="15">
        <v>3.8056455954906934E-2</v>
      </c>
      <c r="AL15" s="15">
        <v>2.1878759208483162E-2</v>
      </c>
      <c r="AM15" s="15">
        <v>1.3618201543416749E-2</v>
      </c>
      <c r="AN15" s="15">
        <v>5.2553307042801428E-3</v>
      </c>
      <c r="AO15" s="15">
        <v>0</v>
      </c>
      <c r="AP15" s="15">
        <v>11.584549319787804</v>
      </c>
      <c r="AQ15" s="15">
        <v>0</v>
      </c>
      <c r="AR15" s="15">
        <v>1.3224180720796579E-4</v>
      </c>
      <c r="AS15" s="15">
        <v>3.3765588081729088E-3</v>
      </c>
      <c r="AT15" s="15">
        <v>0.17285376979277511</v>
      </c>
      <c r="AU15" s="15">
        <v>1.6082036218324356E-2</v>
      </c>
      <c r="AV15" s="15">
        <v>6.0419038325096059E-3</v>
      </c>
      <c r="AW15" s="15">
        <v>0.16547874968646972</v>
      </c>
      <c r="AX15" s="15">
        <v>0.11662179139331993</v>
      </c>
      <c r="AY15" s="15">
        <f t="shared" si="0"/>
        <v>-28.163539137607756</v>
      </c>
      <c r="BC15" t="s">
        <v>468</v>
      </c>
      <c r="BD15">
        <v>0</v>
      </c>
      <c r="BE15">
        <v>0</v>
      </c>
      <c r="BF15">
        <v>4.3600000000000003</v>
      </c>
      <c r="BG15">
        <v>5.95</v>
      </c>
      <c r="BH15">
        <v>0.64</v>
      </c>
      <c r="BI15">
        <v>0</v>
      </c>
      <c r="BJ15">
        <v>11.83</v>
      </c>
      <c r="BK15">
        <v>0.72</v>
      </c>
      <c r="BL15">
        <v>3.1900000000000022</v>
      </c>
    </row>
    <row r="16" spans="1:64" hidden="1" x14ac:dyDescent="0.2">
      <c r="A16" s="15" t="s">
        <v>79</v>
      </c>
      <c r="B16" s="15">
        <v>39.06288542157111</v>
      </c>
      <c r="C16" s="15">
        <v>8.1201023372304976E-2</v>
      </c>
      <c r="D16" s="12" t="s">
        <v>441</v>
      </c>
      <c r="E16" s="15">
        <v>16.054140444361614</v>
      </c>
      <c r="F16" s="15">
        <v>0</v>
      </c>
      <c r="G16" s="15">
        <v>0</v>
      </c>
      <c r="H16" s="15">
        <v>0</v>
      </c>
      <c r="I16" s="15">
        <v>7.8135303483449617E-5</v>
      </c>
      <c r="J16" s="15">
        <v>0</v>
      </c>
      <c r="K16" s="15">
        <v>0</v>
      </c>
      <c r="L16" s="15">
        <v>0.80657518607869638</v>
      </c>
      <c r="M16" s="15">
        <v>2.0752937905487975E-2</v>
      </c>
      <c r="N16" s="15">
        <v>6.9360863695496489E-3</v>
      </c>
      <c r="O16" s="15">
        <v>0</v>
      </c>
      <c r="P16" s="15">
        <v>5.2821342851831918E-2</v>
      </c>
      <c r="Q16" s="15">
        <v>4.8081021099407838E-3</v>
      </c>
      <c r="R16" s="15">
        <v>0</v>
      </c>
      <c r="S16" s="15">
        <v>2.63661174166776E-2</v>
      </c>
      <c r="T16" s="15">
        <v>2.6629619031434519E-4</v>
      </c>
      <c r="U16" s="15">
        <v>4.0222103722913953E-2</v>
      </c>
      <c r="V16" s="15">
        <v>1.5713832364773837E-2</v>
      </c>
      <c r="W16" s="15">
        <v>0</v>
      </c>
      <c r="X16" s="15">
        <v>0</v>
      </c>
      <c r="Y16" s="15">
        <v>0.99546656358675523</v>
      </c>
      <c r="Z16" s="15">
        <v>5.9134595344582666E-2</v>
      </c>
      <c r="AA16" s="15">
        <v>2.7430181441792712E-3</v>
      </c>
      <c r="AB16" s="15">
        <v>0.59472955554426521</v>
      </c>
      <c r="AC16" s="15">
        <v>1.9108476638618897E-2</v>
      </c>
      <c r="AD16" s="15">
        <v>2.9692201017914277</v>
      </c>
      <c r="AE16" s="15">
        <v>1.5981882511860047E-2</v>
      </c>
      <c r="AF16" s="15">
        <v>0.31648410129323062</v>
      </c>
      <c r="AG16" s="15">
        <v>2.2876193431143391E-2</v>
      </c>
      <c r="AH16" s="15">
        <v>0.24689093126424846</v>
      </c>
      <c r="AI16" s="15">
        <v>8.2888438808043877E-2</v>
      </c>
      <c r="AJ16" s="15">
        <v>5.9501008006195996E-2</v>
      </c>
      <c r="AK16" s="15">
        <v>3.0318714103961676E-2</v>
      </c>
      <c r="AL16" s="15">
        <v>2.8815236396338938E-2</v>
      </c>
      <c r="AM16" s="15">
        <v>1.9874156424275934E-2</v>
      </c>
      <c r="AN16" s="15">
        <v>2.1509540475912188E-3</v>
      </c>
      <c r="AO16" s="15">
        <v>0</v>
      </c>
      <c r="AP16" s="15">
        <v>16.011445520829756</v>
      </c>
      <c r="AQ16" s="15">
        <v>0</v>
      </c>
      <c r="AR16" s="15">
        <v>0</v>
      </c>
      <c r="AS16" s="15">
        <v>3.7374060969589036E-3</v>
      </c>
      <c r="AT16" s="15">
        <v>0.19757889000505485</v>
      </c>
      <c r="AU16" s="15">
        <v>1.3839602247338123E-2</v>
      </c>
      <c r="AV16" s="15">
        <v>7.2898038208992003E-3</v>
      </c>
      <c r="AW16" s="15">
        <v>0.12244425863135609</v>
      </c>
      <c r="AX16" s="15">
        <v>0.13048440455543636</v>
      </c>
      <c r="AY16" s="15">
        <f t="shared" si="0"/>
        <v>-36.560317504379704</v>
      </c>
      <c r="BC16" t="s">
        <v>469</v>
      </c>
      <c r="BD16">
        <v>14.706625659247814</v>
      </c>
      <c r="BE16">
        <v>25.285226760427609</v>
      </c>
      <c r="BF16">
        <v>4.7017176590462744E-3</v>
      </c>
      <c r="BG16">
        <v>4.0866006196713105</v>
      </c>
      <c r="BH16">
        <v>110.58534261344691</v>
      </c>
      <c r="BI16">
        <v>1.0745009039050797E-2</v>
      </c>
      <c r="BJ16">
        <v>20.575088223717199</v>
      </c>
      <c r="BK16">
        <v>1.6952257270638873</v>
      </c>
      <c r="BL16">
        <v>8.4104436697271776</v>
      </c>
    </row>
    <row r="17" spans="1:64" hidden="1" x14ac:dyDescent="0.2">
      <c r="A17" s="15" t="s">
        <v>80</v>
      </c>
      <c r="B17" s="15">
        <v>42.12671260420062</v>
      </c>
      <c r="C17" s="15">
        <v>7.5822275344211085E-2</v>
      </c>
      <c r="D17" s="12" t="s">
        <v>442</v>
      </c>
      <c r="E17" s="15">
        <v>22.225516546167292</v>
      </c>
      <c r="F17" s="15">
        <v>0</v>
      </c>
      <c r="G17" s="15">
        <v>0</v>
      </c>
      <c r="H17" s="15">
        <v>0</v>
      </c>
      <c r="I17" s="15">
        <v>9.6051083561701726E-3</v>
      </c>
      <c r="J17" s="15">
        <v>0</v>
      </c>
      <c r="K17" s="15">
        <v>0</v>
      </c>
      <c r="L17" s="15">
        <v>0.7946207146844757</v>
      </c>
      <c r="M17" s="15">
        <v>2.489026172184073E-2</v>
      </c>
      <c r="N17" s="15">
        <v>6.2839351538686444E-3</v>
      </c>
      <c r="O17" s="15">
        <v>0</v>
      </c>
      <c r="P17" s="15">
        <v>5.9986342540896118E-2</v>
      </c>
      <c r="Q17" s="15">
        <v>7.1338184138846723E-3</v>
      </c>
      <c r="R17" s="15">
        <v>0</v>
      </c>
      <c r="S17" s="15">
        <v>2.3273058896640355E-2</v>
      </c>
      <c r="T17" s="15">
        <v>7.2523043340241096E-4</v>
      </c>
      <c r="U17" s="15">
        <v>3.0259280879718766E-2</v>
      </c>
      <c r="V17" s="15">
        <v>2.1545209125839741E-2</v>
      </c>
      <c r="W17" s="15">
        <v>0</v>
      </c>
      <c r="X17" s="15">
        <v>0</v>
      </c>
      <c r="Y17" s="15">
        <v>1.1360517203105263</v>
      </c>
      <c r="Z17" s="15">
        <v>6.9352464651842218E-3</v>
      </c>
      <c r="AA17" s="15">
        <v>0</v>
      </c>
      <c r="AB17" s="15">
        <v>0.41135676408488436</v>
      </c>
      <c r="AC17" s="15">
        <v>5.5838000397527988E-2</v>
      </c>
      <c r="AD17" s="15">
        <v>3.0280517144303669</v>
      </c>
      <c r="AE17" s="15">
        <v>2.5004652283036496E-2</v>
      </c>
      <c r="AF17" s="15">
        <v>0.4213297105244041</v>
      </c>
      <c r="AG17" s="15">
        <v>5.9974217293241205E-2</v>
      </c>
      <c r="AH17" s="15">
        <v>0.39416431359333037</v>
      </c>
      <c r="AI17" s="15">
        <v>7.3914583579582679E-2</v>
      </c>
      <c r="AJ17" s="15">
        <v>5.4688955321892829E-2</v>
      </c>
      <c r="AK17" s="15">
        <v>4.4380353947408281E-2</v>
      </c>
      <c r="AL17" s="15">
        <v>2.5307109455145603E-2</v>
      </c>
      <c r="AM17" s="15">
        <v>2.1136496881345574E-2</v>
      </c>
      <c r="AN17" s="15">
        <v>4.0225245572665736E-3</v>
      </c>
      <c r="AO17" s="15">
        <v>6.3136291472305506E-5</v>
      </c>
      <c r="AP17" s="15">
        <v>12.623550598208315</v>
      </c>
      <c r="AQ17" s="15">
        <v>0</v>
      </c>
      <c r="AR17" s="15">
        <v>0</v>
      </c>
      <c r="AS17" s="15">
        <v>8.6037784454050595E-3</v>
      </c>
      <c r="AT17" s="15">
        <v>0.17955616468970889</v>
      </c>
      <c r="AU17" s="15">
        <v>1.7427893227698221E-2</v>
      </c>
      <c r="AV17" s="15">
        <v>1.8860675039829389E-4</v>
      </c>
      <c r="AW17" s="15">
        <v>0.12710886928123394</v>
      </c>
      <c r="AX17" s="15">
        <v>0.12839541246300282</v>
      </c>
      <c r="AY17" s="15">
        <f t="shared" si="0"/>
        <v>-39.639061106613646</v>
      </c>
      <c r="BC17" t="s">
        <v>470</v>
      </c>
      <c r="BD17">
        <v>10.874703621805551</v>
      </c>
      <c r="BE17">
        <v>35.853227086208761</v>
      </c>
      <c r="BF17">
        <v>2.3578324467449163</v>
      </c>
      <c r="BG17">
        <v>4.1244978897141573</v>
      </c>
      <c r="BH17">
        <v>12.490297886482834</v>
      </c>
      <c r="BI17">
        <v>4.1451769847031157</v>
      </c>
      <c r="BJ17">
        <v>49.434232817535211</v>
      </c>
      <c r="BK17">
        <v>1.1146441969749796</v>
      </c>
      <c r="BL17">
        <v>3.9253870698304558</v>
      </c>
    </row>
    <row r="18" spans="1:64" hidden="1" x14ac:dyDescent="0.2">
      <c r="A18" s="15" t="s">
        <v>81</v>
      </c>
      <c r="B18" s="15">
        <v>38.812757459818982</v>
      </c>
      <c r="C18" s="15">
        <v>7.3550675216948969E-2</v>
      </c>
      <c r="D18" s="12" t="s">
        <v>443</v>
      </c>
      <c r="E18" s="15">
        <v>20.024412622290182</v>
      </c>
      <c r="F18" s="15">
        <v>0</v>
      </c>
      <c r="G18" s="15">
        <v>0</v>
      </c>
      <c r="H18" s="15">
        <v>0</v>
      </c>
      <c r="I18" s="15">
        <v>1.8868902857159125E-2</v>
      </c>
      <c r="J18" s="15">
        <v>0</v>
      </c>
      <c r="K18" s="15">
        <v>0</v>
      </c>
      <c r="L18" s="15">
        <v>0.99230199672016406</v>
      </c>
      <c r="M18" s="15">
        <v>3.1930668029880531E-2</v>
      </c>
      <c r="N18" s="15">
        <v>5.9365841252914942E-3</v>
      </c>
      <c r="O18" s="15">
        <v>0</v>
      </c>
      <c r="P18" s="15">
        <v>3.8434987940260262E-2</v>
      </c>
      <c r="Q18" s="15">
        <v>1.6537867183840378E-2</v>
      </c>
      <c r="R18" s="15">
        <v>0</v>
      </c>
      <c r="S18" s="15">
        <v>1.856195888976591E-2</v>
      </c>
      <c r="T18" s="15">
        <v>1.8166311144319494E-3</v>
      </c>
      <c r="U18" s="15">
        <v>1.5330316490331161E-2</v>
      </c>
      <c r="V18" s="15">
        <v>3.494086819821942E-2</v>
      </c>
      <c r="W18" s="15">
        <v>0</v>
      </c>
      <c r="X18" s="15">
        <v>4.154546963413522E-5</v>
      </c>
      <c r="Y18" s="15">
        <v>0.94591721855992217</v>
      </c>
      <c r="Z18" s="15">
        <v>1.2404675584509096E-2</v>
      </c>
      <c r="AA18" s="15">
        <v>0</v>
      </c>
      <c r="AB18" s="15">
        <v>0.33081841321224453</v>
      </c>
      <c r="AC18" s="15">
        <v>3.9590208618709072E-2</v>
      </c>
      <c r="AD18" s="15">
        <v>2.5387976760720061</v>
      </c>
      <c r="AE18" s="15">
        <v>2.7765994766225273E-2</v>
      </c>
      <c r="AF18" s="15">
        <v>0.38274683217920913</v>
      </c>
      <c r="AG18" s="15">
        <v>7.8833772282147815E-2</v>
      </c>
      <c r="AH18" s="15">
        <v>0.42663250674511471</v>
      </c>
      <c r="AI18" s="15">
        <v>9.9807402791993655E-2</v>
      </c>
      <c r="AJ18" s="15">
        <v>7.0976532028141456E-2</v>
      </c>
      <c r="AK18" s="15">
        <v>4.2596244462626165E-2</v>
      </c>
      <c r="AL18" s="15">
        <v>1.6899895714377583E-2</v>
      </c>
      <c r="AM18" s="15">
        <v>1.5442593960339715E-2</v>
      </c>
      <c r="AN18" s="15">
        <v>1.5038909066452347E-2</v>
      </c>
      <c r="AO18" s="15">
        <v>8.5493287559016869E-3</v>
      </c>
      <c r="AP18" s="15">
        <v>11.932984664756768</v>
      </c>
      <c r="AQ18" s="15">
        <v>0</v>
      </c>
      <c r="AR18" s="15">
        <v>0</v>
      </c>
      <c r="AS18" s="15">
        <v>1.4411681845002538E-2</v>
      </c>
      <c r="AT18" s="15">
        <v>0.2137946067011483</v>
      </c>
      <c r="AU18" s="15">
        <v>2.3380881678314765E-2</v>
      </c>
      <c r="AV18" s="15">
        <v>6.4915032266818235E-3</v>
      </c>
      <c r="AW18" s="15">
        <v>0.15753805325665513</v>
      </c>
      <c r="AX18" s="15">
        <v>0.13867223902838263</v>
      </c>
      <c r="AY18" s="15">
        <f t="shared" si="0"/>
        <v>-36.0664611607951</v>
      </c>
      <c r="BC18" t="s">
        <v>471</v>
      </c>
      <c r="BD18">
        <v>3.9924645334134312</v>
      </c>
      <c r="BE18">
        <v>35.044911428355718</v>
      </c>
      <c r="BF18">
        <v>4.3952528911380737</v>
      </c>
      <c r="BG18">
        <v>2.967858214888929</v>
      </c>
      <c r="BH18">
        <v>10.744005433820671</v>
      </c>
      <c r="BI18">
        <v>11.397734500631776</v>
      </c>
      <c r="BJ18">
        <v>13.385251749270465</v>
      </c>
      <c r="BK18">
        <v>1.4515872957337561</v>
      </c>
      <c r="BL18">
        <v>5.0709339527471951</v>
      </c>
    </row>
    <row r="19" spans="1:64" hidden="1" x14ac:dyDescent="0.2">
      <c r="A19" s="15" t="s">
        <v>82</v>
      </c>
      <c r="B19" s="15">
        <v>41.303893320843081</v>
      </c>
      <c r="C19" s="15">
        <v>9.0029064766560418E-2</v>
      </c>
      <c r="D19" s="15"/>
      <c r="E19" s="15">
        <v>16.697823773432582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0.80141521808766569</v>
      </c>
      <c r="M19" s="15">
        <v>1.485877367423822E-2</v>
      </c>
      <c r="N19" s="15">
        <v>1.3029382958944846E-2</v>
      </c>
      <c r="O19" s="15">
        <v>0</v>
      </c>
      <c r="P19" s="15">
        <v>3.135857872168666E-2</v>
      </c>
      <c r="Q19" s="15">
        <v>2.0135753613595032E-2</v>
      </c>
      <c r="R19" s="15">
        <v>0</v>
      </c>
      <c r="S19" s="15">
        <v>1.5523043498175326E-2</v>
      </c>
      <c r="T19" s="15">
        <v>1.8866191833122523E-3</v>
      </c>
      <c r="U19" s="15">
        <v>1.615256281250867E-2</v>
      </c>
      <c r="V19" s="15">
        <v>0</v>
      </c>
      <c r="W19" s="15">
        <v>0</v>
      </c>
      <c r="X19" s="15">
        <v>0</v>
      </c>
      <c r="Y19" s="15">
        <v>0.44470345580466181</v>
      </c>
      <c r="Z19" s="15">
        <v>4.8620324809818261E-3</v>
      </c>
      <c r="AA19" s="15">
        <v>0</v>
      </c>
      <c r="AB19" s="15">
        <v>0.11595532812774301</v>
      </c>
      <c r="AC19" s="15">
        <v>1.8602315024194876E-2</v>
      </c>
      <c r="AD19" s="15">
        <v>2.3492762988143339</v>
      </c>
      <c r="AE19" s="15">
        <v>1.1973679810047502E-2</v>
      </c>
      <c r="AF19" s="15">
        <v>0.23050070237827519</v>
      </c>
      <c r="AG19" s="15">
        <v>1.6888847499034076E-2</v>
      </c>
      <c r="AH19" s="15">
        <v>0.35512804120770403</v>
      </c>
      <c r="AI19" s="15">
        <v>0.12483169462560127</v>
      </c>
      <c r="AJ19" s="15">
        <v>2.7691100525339303E-2</v>
      </c>
      <c r="AK19" s="15">
        <v>9.5939996734714129E-3</v>
      </c>
      <c r="AL19" s="15">
        <v>2.1805468751184564E-2</v>
      </c>
      <c r="AM19" s="15">
        <v>1.9718180489820363E-2</v>
      </c>
      <c r="AN19" s="15">
        <v>4.1950861687259219E-3</v>
      </c>
      <c r="AO19" s="15">
        <v>4.5819537383657294E-3</v>
      </c>
      <c r="AP19" s="15">
        <v>19.21320537125645</v>
      </c>
      <c r="AQ19" s="15">
        <v>0</v>
      </c>
      <c r="AR19" s="15">
        <v>0</v>
      </c>
      <c r="AS19" s="15">
        <v>1.8230971359433915E-2</v>
      </c>
      <c r="AT19" s="15">
        <v>0.24829187365180766</v>
      </c>
      <c r="AU19" s="15">
        <v>2.5672179872811351E-2</v>
      </c>
      <c r="AV19" s="15">
        <v>1.8248102957120555E-2</v>
      </c>
      <c r="AW19" s="15">
        <v>0.16129669466910995</v>
      </c>
      <c r="AX19" s="15">
        <v>0.15642717120757904</v>
      </c>
      <c r="AY19" s="15">
        <f t="shared" si="0"/>
        <v>-39.195775155148155</v>
      </c>
    </row>
    <row r="20" spans="1:64" hidden="1" x14ac:dyDescent="0.2">
      <c r="A20" s="15" t="s">
        <v>83</v>
      </c>
      <c r="B20" s="15">
        <v>39.219912497948577</v>
      </c>
      <c r="C20" s="15">
        <v>9.2718784503097243E-2</v>
      </c>
      <c r="D20" s="15"/>
      <c r="E20" s="15">
        <v>17.387337771163118</v>
      </c>
      <c r="F20" s="15">
        <v>0</v>
      </c>
      <c r="G20" s="15">
        <v>0</v>
      </c>
      <c r="H20" s="15">
        <v>0</v>
      </c>
      <c r="I20" s="15">
        <v>0</v>
      </c>
      <c r="J20" s="15">
        <v>0</v>
      </c>
      <c r="K20" s="15">
        <v>0</v>
      </c>
      <c r="L20" s="15">
        <v>0.40892521509640906</v>
      </c>
      <c r="M20" s="15">
        <v>8.2861916248888751E-3</v>
      </c>
      <c r="N20" s="15">
        <v>1.5770803406514055E-2</v>
      </c>
      <c r="O20" s="15">
        <v>0</v>
      </c>
      <c r="P20" s="15">
        <v>2.8904872998368768E-2</v>
      </c>
      <c r="Q20" s="15">
        <v>1.5626146426696273E-2</v>
      </c>
      <c r="R20" s="15">
        <v>0</v>
      </c>
      <c r="S20" s="15">
        <v>2.0518445736401433E-2</v>
      </c>
      <c r="T20" s="15">
        <v>3.1500305780099869E-3</v>
      </c>
      <c r="U20" s="15">
        <v>7.9302295072479351E-3</v>
      </c>
      <c r="V20" s="15">
        <v>0</v>
      </c>
      <c r="W20" s="15">
        <v>0</v>
      </c>
      <c r="X20" s="15">
        <v>0</v>
      </c>
      <c r="Y20" s="15">
        <v>0.27050409857777491</v>
      </c>
      <c r="Z20" s="15">
        <v>3.7086928540571475E-3</v>
      </c>
      <c r="AA20" s="15">
        <v>0</v>
      </c>
      <c r="AB20" s="15">
        <v>0.12655911625300262</v>
      </c>
      <c r="AC20" s="15">
        <v>0</v>
      </c>
      <c r="AD20" s="15">
        <v>2.3990998570885651</v>
      </c>
      <c r="AE20" s="15">
        <v>3.8232209263308503E-2</v>
      </c>
      <c r="AF20" s="15">
        <v>0.15213339803876816</v>
      </c>
      <c r="AG20" s="15">
        <v>4.2298935973387249E-2</v>
      </c>
      <c r="AH20" s="15">
        <v>0.24335099544589595</v>
      </c>
      <c r="AI20" s="15">
        <v>9.9247552606143624E-2</v>
      </c>
      <c r="AJ20" s="15">
        <v>1.9064394412003721E-2</v>
      </c>
      <c r="AK20" s="15">
        <v>5.2173706963907721E-3</v>
      </c>
      <c r="AL20" s="15">
        <v>1.5268671204387883E-2</v>
      </c>
      <c r="AM20" s="15">
        <v>5.4247936714909182E-3</v>
      </c>
      <c r="AN20" s="15">
        <v>6.227828168518542E-5</v>
      </c>
      <c r="AO20" s="15">
        <v>1.8363825861398713E-3</v>
      </c>
      <c r="AP20" s="15">
        <v>17.19564275541795</v>
      </c>
      <c r="AQ20" s="15">
        <v>0</v>
      </c>
      <c r="AR20" s="15">
        <v>0</v>
      </c>
      <c r="AS20" s="15">
        <v>2.4802836118835117E-2</v>
      </c>
      <c r="AT20" s="15">
        <v>0.16593538709986255</v>
      </c>
      <c r="AU20" s="15">
        <v>3.0008522032995082E-2</v>
      </c>
      <c r="AV20" s="15">
        <v>1.8633138475968179E-2</v>
      </c>
      <c r="AW20" s="15">
        <v>0.18705739731841262</v>
      </c>
      <c r="AX20" s="15">
        <v>0.1866552234907882</v>
      </c>
      <c r="AY20" s="15">
        <f t="shared" si="0"/>
        <v>-37.608885476649348</v>
      </c>
    </row>
    <row r="21" spans="1:64" hidden="1" x14ac:dyDescent="0.2">
      <c r="A21" s="15" t="s">
        <v>84</v>
      </c>
      <c r="B21" s="15">
        <v>40.971368766988761</v>
      </c>
      <c r="C21" s="15">
        <v>8.0267838589782828E-2</v>
      </c>
      <c r="D21" s="15"/>
      <c r="E21" s="15">
        <v>21.610993672314009</v>
      </c>
      <c r="F21" s="15">
        <v>0</v>
      </c>
      <c r="G21" s="15">
        <v>0</v>
      </c>
      <c r="H21" s="15">
        <v>0</v>
      </c>
      <c r="I21" s="15">
        <v>0</v>
      </c>
      <c r="J21" s="15">
        <v>0</v>
      </c>
      <c r="K21" s="15">
        <v>0</v>
      </c>
      <c r="L21" s="15">
        <v>5.4185740058332106E-2</v>
      </c>
      <c r="M21" s="15">
        <v>3.4179080558747145E-3</v>
      </c>
      <c r="N21" s="15">
        <v>4.1507776653603966E-3</v>
      </c>
      <c r="O21" s="15">
        <v>0</v>
      </c>
      <c r="P21" s="15">
        <v>8.2490969045905787E-3</v>
      </c>
      <c r="Q21" s="15">
        <v>1.7368333345567137E-2</v>
      </c>
      <c r="R21" s="15">
        <v>2.4404196963838127E-3</v>
      </c>
      <c r="S21" s="15">
        <v>7.864654605545451E-3</v>
      </c>
      <c r="T21" s="15">
        <v>2.0089489002366812E-3</v>
      </c>
      <c r="U21" s="15">
        <v>2.5032636385420616E-3</v>
      </c>
      <c r="V21" s="15">
        <v>0</v>
      </c>
      <c r="W21" s="15">
        <v>1.3707351046587709E-4</v>
      </c>
      <c r="X21" s="15">
        <v>0</v>
      </c>
      <c r="Y21" s="15">
        <v>0.17833484187379128</v>
      </c>
      <c r="Z21" s="15">
        <v>3.6924014592826753E-4</v>
      </c>
      <c r="AA21" s="15">
        <v>0</v>
      </c>
      <c r="AB21" s="15">
        <v>2.2046074775585962E-2</v>
      </c>
      <c r="AC21" s="15">
        <v>2.2046074775585962E-2</v>
      </c>
      <c r="AD21" s="15">
        <v>1.5837849387188521</v>
      </c>
      <c r="AE21" s="15">
        <v>3.0771943323302495E-2</v>
      </c>
      <c r="AF21" s="15">
        <v>1.1000927330666726E-2</v>
      </c>
      <c r="AG21" s="15">
        <v>2.9666833218954425E-3</v>
      </c>
      <c r="AH21" s="15">
        <v>0.1653299769380413</v>
      </c>
      <c r="AI21" s="15">
        <v>9.2058683681393635E-3</v>
      </c>
      <c r="AJ21" s="15">
        <v>3.5034055479672083E-3</v>
      </c>
      <c r="AK21" s="15">
        <v>7.3348534316694861E-4</v>
      </c>
      <c r="AL21" s="15">
        <v>6.1308134692791847E-3</v>
      </c>
      <c r="AM21" s="15">
        <v>4.2969641861244929E-3</v>
      </c>
      <c r="AN21" s="15">
        <v>0</v>
      </c>
      <c r="AO21" s="15">
        <v>0</v>
      </c>
      <c r="AP21" s="15">
        <v>16.565657566366347</v>
      </c>
      <c r="AQ21" s="15">
        <v>0</v>
      </c>
      <c r="AR21" s="15">
        <v>0</v>
      </c>
      <c r="AS21" s="15">
        <v>3.3168793648168493E-2</v>
      </c>
      <c r="AT21" s="15">
        <v>0.1844131716381226</v>
      </c>
      <c r="AU21" s="15">
        <v>4.2987578873312809E-2</v>
      </c>
      <c r="AV21" s="15">
        <v>4.738804947924357E-2</v>
      </c>
      <c r="AW21" s="15">
        <v>0.14643373386942393</v>
      </c>
      <c r="AX21" s="15">
        <v>0.11721090771113274</v>
      </c>
      <c r="AY21" s="15">
        <f t="shared" si="0"/>
        <v>-40.16495706156509</v>
      </c>
    </row>
    <row r="22" spans="1:64" hidden="1" x14ac:dyDescent="0.2">
      <c r="A22" s="15" t="s">
        <v>85</v>
      </c>
      <c r="B22" s="15">
        <v>27.570416316075963</v>
      </c>
      <c r="C22" s="15">
        <v>9.202761162223104E-2</v>
      </c>
      <c r="D22" s="15"/>
      <c r="E22" s="15">
        <v>12.047304906971258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5">
        <v>0</v>
      </c>
      <c r="L22" s="15">
        <v>0.19489278268285082</v>
      </c>
      <c r="M22" s="15">
        <v>1.4240461394485196E-2</v>
      </c>
      <c r="N22" s="15">
        <v>1.5153239401361346E-2</v>
      </c>
      <c r="O22" s="15">
        <v>0</v>
      </c>
      <c r="P22" s="15">
        <v>2.7336231194747304E-2</v>
      </c>
      <c r="Q22" s="15">
        <v>1.7951193854242705E-2</v>
      </c>
      <c r="R22" s="15">
        <v>4.3163955349518663E-4</v>
      </c>
      <c r="S22" s="15">
        <v>8.0989298750451452E-3</v>
      </c>
      <c r="T22" s="15">
        <v>7.1939925582531115E-4</v>
      </c>
      <c r="U22" s="15">
        <v>1.6536777651943568E-3</v>
      </c>
      <c r="V22" s="15">
        <v>0</v>
      </c>
      <c r="W22" s="15">
        <v>8.3384559892856283E-4</v>
      </c>
      <c r="X22" s="15">
        <v>0</v>
      </c>
      <c r="Y22" s="15">
        <v>1.2636638380844777E-4</v>
      </c>
      <c r="Z22" s="15">
        <v>0</v>
      </c>
      <c r="AA22" s="15">
        <v>0</v>
      </c>
      <c r="AB22" s="15">
        <v>0</v>
      </c>
      <c r="AC22" s="15">
        <v>0</v>
      </c>
      <c r="AD22" s="15">
        <v>2.1214966308941916</v>
      </c>
      <c r="AE22" s="15">
        <v>1.2380788804949184E-2</v>
      </c>
      <c r="AF22" s="15">
        <v>3.948932325933395E-2</v>
      </c>
      <c r="AG22" s="15">
        <v>1.0974429293815703E-2</v>
      </c>
      <c r="AH22" s="15">
        <v>4.751618970370753E-2</v>
      </c>
      <c r="AI22" s="15">
        <v>5.0571794921761962E-2</v>
      </c>
      <c r="AJ22" s="15">
        <v>2.4350958534548887E-2</v>
      </c>
      <c r="AK22" s="15">
        <v>1.3360271893898639E-3</v>
      </c>
      <c r="AL22" s="15">
        <v>9.1744125371258037E-3</v>
      </c>
      <c r="AM22" s="15">
        <v>0</v>
      </c>
      <c r="AN22" s="15">
        <v>0</v>
      </c>
      <c r="AO22" s="15">
        <v>0</v>
      </c>
      <c r="AP22" s="15">
        <v>12.073090905703713</v>
      </c>
      <c r="AQ22" s="15">
        <v>0</v>
      </c>
      <c r="AR22" s="15">
        <v>0</v>
      </c>
      <c r="AS22" s="15">
        <v>4.8441027797921289E-2</v>
      </c>
      <c r="AT22" s="15">
        <v>0.29801476346044919</v>
      </c>
      <c r="AU22" s="15">
        <v>7.1844557291849631E-2</v>
      </c>
      <c r="AV22" s="15">
        <v>6.6622586420244045E-2</v>
      </c>
      <c r="AW22" s="15">
        <v>0.15232242969112864</v>
      </c>
      <c r="AX22" s="15">
        <v>0.12201920501836178</v>
      </c>
      <c r="AY22" s="15">
        <f t="shared" si="0"/>
        <v>-26.591903685477703</v>
      </c>
    </row>
    <row r="23" spans="1:64" x14ac:dyDescent="0.2">
      <c r="A23" s="15" t="s">
        <v>332</v>
      </c>
      <c r="B23" s="15">
        <v>35.765489844980515</v>
      </c>
      <c r="C23" s="15">
        <v>9.9332490728641323E-2</v>
      </c>
      <c r="D23" s="15" t="s">
        <v>504</v>
      </c>
      <c r="E23" s="15">
        <v>18.93611448297716</v>
      </c>
      <c r="F23" s="15">
        <v>0</v>
      </c>
      <c r="G23" s="15">
        <v>0</v>
      </c>
      <c r="H23" s="15">
        <v>0</v>
      </c>
      <c r="I23" s="15">
        <v>0</v>
      </c>
      <c r="J23" s="15">
        <v>0</v>
      </c>
      <c r="K23" s="15">
        <v>0</v>
      </c>
      <c r="L23" s="15">
        <v>0.34878408220087609</v>
      </c>
      <c r="M23" s="15">
        <v>1.2751308999412628E-2</v>
      </c>
      <c r="N23" s="15">
        <v>1.7118315111619184E-3</v>
      </c>
      <c r="O23" s="15">
        <v>0</v>
      </c>
      <c r="P23" s="15">
        <v>1.4188561891435836E-3</v>
      </c>
      <c r="Q23" s="15">
        <v>1.631015680731903E-2</v>
      </c>
      <c r="R23" s="15">
        <v>3.4289461232554967E-5</v>
      </c>
      <c r="S23" s="15">
        <v>6.0252476354528406E-3</v>
      </c>
      <c r="T23" s="15">
        <v>4.776687984870514E-5</v>
      </c>
      <c r="U23" s="15">
        <v>1.2548076064746458E-4</v>
      </c>
      <c r="V23" s="15">
        <v>0</v>
      </c>
      <c r="W23" s="15">
        <v>1.0561671456973992E-3</v>
      </c>
      <c r="X23" s="15">
        <v>0</v>
      </c>
      <c r="Y23" s="15">
        <v>7.6880480395450368E-2</v>
      </c>
      <c r="Z23" s="15">
        <v>4.1779573946026721E-4</v>
      </c>
      <c r="AA23" s="15">
        <v>0</v>
      </c>
      <c r="AB23" s="15">
        <v>3.5629737756211967E-3</v>
      </c>
      <c r="AC23" s="15">
        <v>3.563432795953727E-3</v>
      </c>
      <c r="AD23" s="15">
        <v>2.5694553500627624</v>
      </c>
      <c r="AE23" s="15">
        <v>1.0592827923076873E-2</v>
      </c>
      <c r="AF23" s="15">
        <v>6.4970083004683743E-6</v>
      </c>
      <c r="AG23" s="15">
        <v>1.9109464222144207E-3</v>
      </c>
      <c r="AH23" s="15">
        <v>3.9181593630125501E-2</v>
      </c>
      <c r="AI23" s="15">
        <v>8.0221723014610613E-2</v>
      </c>
      <c r="AJ23" s="15">
        <v>1.7784128878293697E-3</v>
      </c>
      <c r="AK23" s="15">
        <v>1.5806557290860449E-4</v>
      </c>
      <c r="AL23" s="15">
        <v>8.8888963543366935E-4</v>
      </c>
      <c r="AM23" s="15">
        <v>0</v>
      </c>
      <c r="AN23" s="15">
        <v>1.6250222931949961E-4</v>
      </c>
      <c r="AO23" s="15">
        <v>0</v>
      </c>
      <c r="AP23" s="15">
        <v>12.570918391251233</v>
      </c>
      <c r="AQ23" s="15">
        <v>2.9821349621837407E-6</v>
      </c>
      <c r="AR23" s="15">
        <v>5.7097704547032073E-6</v>
      </c>
      <c r="AS23" s="15">
        <v>5.8147050287006778E-2</v>
      </c>
      <c r="AT23" s="15">
        <v>0.50133826627272082</v>
      </c>
      <c r="AU23" s="15">
        <v>6.2357909317225665E-2</v>
      </c>
      <c r="AV23" s="15">
        <v>7.3496982270238528E-2</v>
      </c>
      <c r="AW23" s="15">
        <v>0.15865825594642263</v>
      </c>
      <c r="AX23" s="15">
        <v>0.12807064534059173</v>
      </c>
      <c r="AY23" s="15">
        <f t="shared" si="0"/>
        <v>1.1046937041093008</v>
      </c>
      <c r="AZ23" s="15">
        <v>35.770000000000003</v>
      </c>
      <c r="BC23" t="s">
        <v>466</v>
      </c>
      <c r="BD23">
        <v>18.93611448297716</v>
      </c>
      <c r="BE23">
        <v>0</v>
      </c>
      <c r="BF23">
        <v>7.6880480395450368E-2</v>
      </c>
      <c r="BG23">
        <v>2.5694553500627624</v>
      </c>
      <c r="BH23">
        <v>1.0592827923076873E-2</v>
      </c>
      <c r="BI23">
        <v>6.4970083004683743E-6</v>
      </c>
      <c r="BJ23">
        <v>12.570918391251233</v>
      </c>
      <c r="BK23">
        <v>0.50133826627272082</v>
      </c>
      <c r="BL23">
        <v>1.1046937041093008</v>
      </c>
    </row>
    <row r="24" spans="1:64" hidden="1" x14ac:dyDescent="0.2">
      <c r="A24" s="15" t="s">
        <v>333</v>
      </c>
      <c r="B24" s="15">
        <v>8.1577181259791658</v>
      </c>
      <c r="C24" s="15">
        <v>1.546085267109374E-2</v>
      </c>
      <c r="D24" s="15"/>
      <c r="E24" s="15">
        <v>0.18851368374842742</v>
      </c>
      <c r="F24" s="15">
        <v>3.8931365385829163E-2</v>
      </c>
      <c r="G24" s="15">
        <v>3.7432060106763385E-4</v>
      </c>
      <c r="H24" s="15">
        <v>4.3016654274056799E-3</v>
      </c>
      <c r="I24" s="15">
        <v>1.2640737007355931E-2</v>
      </c>
      <c r="J24" s="15">
        <v>3.2118581780790945E-6</v>
      </c>
      <c r="K24" s="15">
        <v>0</v>
      </c>
      <c r="L24" s="15">
        <v>2.6792331456163866E-2</v>
      </c>
      <c r="M24" s="15">
        <v>8.2591852384128805E-2</v>
      </c>
      <c r="N24" s="15">
        <v>1.8275851434456973E-2</v>
      </c>
      <c r="O24" s="15">
        <v>5.1826358535570676E-3</v>
      </c>
      <c r="P24" s="15">
        <v>2.3393030680310838E-2</v>
      </c>
      <c r="Q24" s="15">
        <v>1.5909862748388771E-3</v>
      </c>
      <c r="R24" s="15">
        <v>3.2752827569652978E-3</v>
      </c>
      <c r="S24" s="15">
        <v>5.284263537421903E-3</v>
      </c>
      <c r="T24" s="15">
        <v>1.9473106194774599E-4</v>
      </c>
      <c r="U24" s="15">
        <v>7.5261853983858706E-2</v>
      </c>
      <c r="V24" s="15">
        <v>6.6647898264344944E-4</v>
      </c>
      <c r="W24" s="15">
        <v>6.3826998615208248E-5</v>
      </c>
      <c r="X24" s="15">
        <v>1.0769727339924624</v>
      </c>
      <c r="Y24" s="15">
        <v>0.4607967926413794</v>
      </c>
      <c r="Z24" s="15">
        <v>1.259223780860943E-2</v>
      </c>
      <c r="AA24" s="15">
        <v>4.3966756663366607E-2</v>
      </c>
      <c r="AB24" s="15">
        <v>2.6627147885525882E-2</v>
      </c>
      <c r="AC24" s="15">
        <v>1.5991444281618357E-3</v>
      </c>
      <c r="AD24" s="15">
        <v>0.98246775324810531</v>
      </c>
      <c r="AE24" s="15">
        <v>2.542174520971991</v>
      </c>
      <c r="AF24" s="15">
        <v>0.26500903534785153</v>
      </c>
      <c r="AG24" s="15">
        <v>2.2913366436551806E-2</v>
      </c>
      <c r="AH24" s="15">
        <v>6.6400881539656564E-2</v>
      </c>
      <c r="AI24" s="15">
        <v>5.0238601932691446E-2</v>
      </c>
      <c r="AJ24" s="15">
        <v>1.9848642288801746E-2</v>
      </c>
      <c r="AK24" s="15">
        <v>9.1839773588378165E-3</v>
      </c>
      <c r="AL24" s="15">
        <v>2.8905709108090127E-3</v>
      </c>
      <c r="AM24" s="15">
        <v>2.6443442900051049E-3</v>
      </c>
      <c r="AN24" s="15">
        <v>1.3846255021556031E-3</v>
      </c>
      <c r="AO24" s="15">
        <v>3.5980839157846673E-6</v>
      </c>
      <c r="AP24" s="15">
        <v>1.7507033688796079</v>
      </c>
      <c r="AQ24" s="15">
        <v>8.6507794370713639E-2</v>
      </c>
      <c r="AR24" s="15">
        <v>4.7865021938433324E-4</v>
      </c>
      <c r="AS24" s="15">
        <v>5.7796843200285178E-3</v>
      </c>
      <c r="AT24" s="15">
        <v>0.1129810124610085</v>
      </c>
      <c r="AU24" s="15">
        <v>3.4381200689013957E-3</v>
      </c>
      <c r="AV24" s="15">
        <v>5.5214114234155938E-3</v>
      </c>
      <c r="AW24" s="15">
        <v>4.1359747640542566E-2</v>
      </c>
      <c r="AX24" s="15">
        <v>6.043464316041576E-2</v>
      </c>
      <c r="AY24" s="15">
        <f t="shared" si="0"/>
        <v>-7.3796189012908338</v>
      </c>
    </row>
    <row r="25" spans="1:64" hidden="1" x14ac:dyDescent="0.2">
      <c r="A25" s="15" t="s">
        <v>334</v>
      </c>
      <c r="B25" s="15">
        <v>8.8418150425365933</v>
      </c>
      <c r="C25" s="15">
        <v>1.7447126112786225E-2</v>
      </c>
      <c r="D25" s="15"/>
      <c r="E25" s="15">
        <v>1.0675556544194447</v>
      </c>
      <c r="F25" s="15">
        <v>3.5907325632895636E-2</v>
      </c>
      <c r="G25" s="15">
        <v>2.2273574236212056E-4</v>
      </c>
      <c r="H25" s="15">
        <v>8.0277230630358878E-3</v>
      </c>
      <c r="I25" s="15">
        <v>1.9880201797186511E-2</v>
      </c>
      <c r="J25" s="15">
        <v>1.4907979241666363E-7</v>
      </c>
      <c r="K25" s="15">
        <v>0</v>
      </c>
      <c r="L25" s="15">
        <v>2.872425779819205E-2</v>
      </c>
      <c r="M25" s="15">
        <v>5.8488212577931464E-2</v>
      </c>
      <c r="N25" s="15">
        <v>1.8114412372334809E-2</v>
      </c>
      <c r="O25" s="15">
        <v>4.8225229975666648E-3</v>
      </c>
      <c r="P25" s="15">
        <v>1.8518843768449519E-2</v>
      </c>
      <c r="Q25" s="15">
        <v>2.3475640437445795E-3</v>
      </c>
      <c r="R25" s="15">
        <v>3.765986750575225E-3</v>
      </c>
      <c r="S25" s="15">
        <v>4.5146227867489822E-3</v>
      </c>
      <c r="T25" s="15">
        <v>4.5537283797653181E-4</v>
      </c>
      <c r="U25" s="15">
        <v>7.1788939886318459E-2</v>
      </c>
      <c r="V25" s="15">
        <v>8.3453491704917147E-4</v>
      </c>
      <c r="W25" s="15">
        <v>6.9359434007733341E-5</v>
      </c>
      <c r="X25" s="15">
        <v>0.51139401013119468</v>
      </c>
      <c r="Y25" s="15">
        <v>0.65990161089066235</v>
      </c>
      <c r="Z25" s="15">
        <v>1.886101141353452E-2</v>
      </c>
      <c r="AA25" s="15">
        <v>5.2132670746910359E-2</v>
      </c>
      <c r="AB25" s="15">
        <v>1.5937694972145929E-2</v>
      </c>
      <c r="AC25" s="15">
        <v>2.176469402535425E-3</v>
      </c>
      <c r="AD25" s="15">
        <v>0.89906446375273652</v>
      </c>
      <c r="AE25" s="15">
        <v>2.3887154832725535</v>
      </c>
      <c r="AF25" s="15">
        <v>0.29146152241061546</v>
      </c>
      <c r="AG25" s="15">
        <v>2.2899737942531202E-2</v>
      </c>
      <c r="AH25" s="15">
        <v>9.3699175348220295E-2</v>
      </c>
      <c r="AI25" s="15">
        <v>5.6700446461210682E-2</v>
      </c>
      <c r="AJ25" s="15">
        <v>2.1694819948105879E-2</v>
      </c>
      <c r="AK25" s="15">
        <v>6.0469931173233625E-3</v>
      </c>
      <c r="AL25" s="15">
        <v>3.1656916775910406E-3</v>
      </c>
      <c r="AM25" s="15">
        <v>1.1885304019276126E-3</v>
      </c>
      <c r="AN25" s="15">
        <v>4.1151364756581025E-3</v>
      </c>
      <c r="AO25" s="15">
        <v>3.537256892795382E-6</v>
      </c>
      <c r="AP25" s="15">
        <v>2.1950257544958629</v>
      </c>
      <c r="AQ25" s="15">
        <v>2.9038891787228266E-2</v>
      </c>
      <c r="AR25" s="15">
        <v>4.312950129284361E-4</v>
      </c>
      <c r="AS25" s="15">
        <v>4.4216297292069915E-3</v>
      </c>
      <c r="AT25" s="15">
        <v>9.9197941298752326E-2</v>
      </c>
      <c r="AU25" s="15">
        <v>3.8207048521880175E-3</v>
      </c>
      <c r="AV25" s="15">
        <v>5.3892721004590574E-3</v>
      </c>
      <c r="AW25" s="15">
        <v>3.7170028297949916E-2</v>
      </c>
      <c r="AX25" s="15">
        <v>5.6674973321267967E-2</v>
      </c>
      <c r="AY25" s="15">
        <f t="shared" si="0"/>
        <v>-8.1123164406718224</v>
      </c>
    </row>
    <row r="26" spans="1:64" hidden="1" x14ac:dyDescent="0.2">
      <c r="A26" s="15" t="s">
        <v>335</v>
      </c>
      <c r="B26" s="15">
        <v>11.060372748382804</v>
      </c>
      <c r="C26" s="15">
        <v>1.3017769596236817E-2</v>
      </c>
      <c r="D26" s="15"/>
      <c r="E26" s="15">
        <v>0.74932952787868157</v>
      </c>
      <c r="F26" s="15">
        <v>3.8252209648666394E-2</v>
      </c>
      <c r="G26" s="15">
        <v>1.4824182515649602E-3</v>
      </c>
      <c r="H26" s="15">
        <v>7.6322416100792082E-3</v>
      </c>
      <c r="I26" s="15">
        <v>1.3682177027928054E-2</v>
      </c>
      <c r="J26" s="15">
        <v>8.0432280815946189E-6</v>
      </c>
      <c r="K26" s="15">
        <v>0</v>
      </c>
      <c r="L26" s="15">
        <v>5.9604532778197127E-2</v>
      </c>
      <c r="M26" s="15">
        <v>4.9755424882707074E-2</v>
      </c>
      <c r="N26" s="15">
        <v>1.5271210582503318E-2</v>
      </c>
      <c r="O26" s="15">
        <v>3.2636139927428418E-3</v>
      </c>
      <c r="P26" s="15">
        <v>2.6688389790463958E-2</v>
      </c>
      <c r="Q26" s="15">
        <v>1.0787586213777609E-3</v>
      </c>
      <c r="R26" s="15">
        <v>2.8173282270633313E-3</v>
      </c>
      <c r="S26" s="15">
        <v>4.5600980691642258E-3</v>
      </c>
      <c r="T26" s="15">
        <v>2.8468198299885805E-4</v>
      </c>
      <c r="U26" s="15">
        <v>8.266421768475167E-2</v>
      </c>
      <c r="V26" s="15">
        <v>1.2073467098616582E-3</v>
      </c>
      <c r="W26" s="15">
        <v>2.9500154367982753E-4</v>
      </c>
      <c r="X26" s="15">
        <v>2.0434890821263898</v>
      </c>
      <c r="Y26" s="15">
        <v>8.6391053744577562E-2</v>
      </c>
      <c r="Z26" s="15">
        <v>2.2849025533977206E-3</v>
      </c>
      <c r="AA26" s="15">
        <v>3.2627337110014379E-2</v>
      </c>
      <c r="AB26" s="15">
        <v>3.8910808907625114E-3</v>
      </c>
      <c r="AC26" s="15">
        <v>6.4184013409647554E-4</v>
      </c>
      <c r="AD26" s="15">
        <v>1.0828685106058904</v>
      </c>
      <c r="AE26" s="15">
        <v>3.7491318670992686</v>
      </c>
      <c r="AF26" s="15">
        <v>0.48621930658911477</v>
      </c>
      <c r="AG26" s="15">
        <v>6.7931825850352573E-3</v>
      </c>
      <c r="AH26" s="15">
        <v>9.4824773805286214E-2</v>
      </c>
      <c r="AI26" s="15">
        <v>0.12266858956737071</v>
      </c>
      <c r="AJ26" s="15">
        <v>4.0466862850817249E-2</v>
      </c>
      <c r="AK26" s="15">
        <v>1.4131654788912811E-2</v>
      </c>
      <c r="AL26" s="15">
        <v>2.9766095343405031E-3</v>
      </c>
      <c r="AM26" s="15">
        <v>3.0861183058752446E-4</v>
      </c>
      <c r="AN26" s="15">
        <v>1.6375293172855878E-3</v>
      </c>
      <c r="AO26" s="15">
        <v>1.2524579368931281E-5</v>
      </c>
      <c r="AP26" s="15">
        <v>1.8707140858402418</v>
      </c>
      <c r="AQ26" s="15">
        <v>0.14538190612472346</v>
      </c>
      <c r="AR26" s="15">
        <v>5.8660268952022074E-4</v>
      </c>
      <c r="AS26" s="15">
        <v>3.7535790937927582E-3</v>
      </c>
      <c r="AT26" s="15">
        <v>9.674392056839605E-2</v>
      </c>
      <c r="AU26" s="15">
        <v>3.943820814993274E-3</v>
      </c>
      <c r="AV26" s="15">
        <v>5.8129274257318316E-3</v>
      </c>
      <c r="AW26" s="15">
        <v>3.3606944835936348E-2</v>
      </c>
      <c r="AX26" s="15">
        <v>5.7568649170201124E-2</v>
      </c>
      <c r="AY26" s="15">
        <f t="shared" si="0"/>
        <v>-10.16488735445256</v>
      </c>
    </row>
    <row r="27" spans="1:64" hidden="1" x14ac:dyDescent="0.2">
      <c r="A27" s="15" t="s">
        <v>336</v>
      </c>
      <c r="B27" s="15">
        <v>15.977319702759232</v>
      </c>
      <c r="C27" s="15">
        <v>2.4444240144471802E-2</v>
      </c>
      <c r="D27" s="15"/>
      <c r="E27" s="15">
        <v>0</v>
      </c>
      <c r="F27" s="15">
        <v>0</v>
      </c>
      <c r="G27" s="15">
        <v>0</v>
      </c>
      <c r="H27" s="15">
        <v>0</v>
      </c>
      <c r="I27" s="15">
        <v>0</v>
      </c>
      <c r="J27" s="15">
        <v>0</v>
      </c>
      <c r="K27" s="15">
        <v>0</v>
      </c>
      <c r="L27" s="15">
        <v>2.0203558693055799E-3</v>
      </c>
      <c r="M27" s="15">
        <v>6.5090579356007181E-5</v>
      </c>
      <c r="N27" s="15">
        <v>5.5327771000311101E-4</v>
      </c>
      <c r="O27" s="15">
        <v>0</v>
      </c>
      <c r="P27" s="15">
        <v>9.4994014691179105E-3</v>
      </c>
      <c r="Q27" s="15">
        <v>0</v>
      </c>
      <c r="R27" s="15">
        <v>2.0619306057872619E-4</v>
      </c>
      <c r="S27" s="15">
        <v>0</v>
      </c>
      <c r="T27" s="15">
        <v>0</v>
      </c>
      <c r="U27" s="15">
        <v>2.1678242831625821E-2</v>
      </c>
      <c r="V27" s="15">
        <v>5.8314834957094797E-3</v>
      </c>
      <c r="W27" s="15">
        <v>0</v>
      </c>
      <c r="X27" s="15">
        <v>1.7974356486674461</v>
      </c>
      <c r="Y27" s="15">
        <v>9.8029985406775738E-2</v>
      </c>
      <c r="Z27" s="15">
        <v>0</v>
      </c>
      <c r="AA27" s="15">
        <v>0</v>
      </c>
      <c r="AB27" s="15">
        <v>0</v>
      </c>
      <c r="AC27" s="15">
        <v>2.5872468127043183E-4</v>
      </c>
      <c r="AD27" s="15">
        <v>1.0850659109866192</v>
      </c>
      <c r="AE27" s="15">
        <v>2.924731840528155</v>
      </c>
      <c r="AF27" s="15">
        <v>0.62930519185617417</v>
      </c>
      <c r="AG27" s="15">
        <v>4.3697157369178647E-5</v>
      </c>
      <c r="AH27" s="15">
        <v>0.19175653647677038</v>
      </c>
      <c r="AI27" s="15">
        <v>9.1968719717392972E-4</v>
      </c>
      <c r="AJ27" s="15">
        <v>6.124987093637551E-3</v>
      </c>
      <c r="AK27" s="15">
        <v>7.1165700095901204E-4</v>
      </c>
      <c r="AL27" s="15">
        <v>7.4660804849269771E-5</v>
      </c>
      <c r="AM27" s="15">
        <v>0</v>
      </c>
      <c r="AN27" s="15">
        <v>0</v>
      </c>
      <c r="AO27" s="15">
        <v>0</v>
      </c>
      <c r="AP27" s="15">
        <v>8.7859247415645854</v>
      </c>
      <c r="AQ27" s="15">
        <v>1.4410958797873743E-4</v>
      </c>
      <c r="AR27" s="15">
        <v>2.6036231742402875E-5</v>
      </c>
      <c r="AS27" s="15">
        <v>1.1396634598330705E-3</v>
      </c>
      <c r="AT27" s="15">
        <v>0.24482807331712575</v>
      </c>
      <c r="AU27" s="15">
        <v>8.5271137193691868E-3</v>
      </c>
      <c r="AV27" s="15">
        <v>6.1425861622057473E-3</v>
      </c>
      <c r="AW27" s="15">
        <v>6.0665935738626407E-2</v>
      </c>
      <c r="AX27" s="15">
        <v>7.1164629960397616E-2</v>
      </c>
      <c r="AY27" s="15">
        <f t="shared" si="0"/>
        <v>-15.565321392326883</v>
      </c>
    </row>
    <row r="28" spans="1:64" hidden="1" x14ac:dyDescent="0.2">
      <c r="A28" s="15" t="s">
        <v>337</v>
      </c>
      <c r="B28" s="15">
        <v>18.835272153428374</v>
      </c>
      <c r="C28" s="15">
        <v>2.6470747753531955E-2</v>
      </c>
      <c r="D28" s="15"/>
      <c r="E28" s="15">
        <v>2.1771542249730469E-3</v>
      </c>
      <c r="F28" s="15">
        <v>0</v>
      </c>
      <c r="G28" s="15">
        <v>7.5181076195504654E-2</v>
      </c>
      <c r="H28" s="15">
        <v>7.5305499965570063E-4</v>
      </c>
      <c r="I28" s="15">
        <v>9.2104287763618217E-3</v>
      </c>
      <c r="J28" s="15">
        <v>0</v>
      </c>
      <c r="K28" s="15">
        <v>0</v>
      </c>
      <c r="L28" s="15">
        <v>2.2097862259834312E-3</v>
      </c>
      <c r="M28" s="15">
        <v>1.1837901460926849E-3</v>
      </c>
      <c r="N28" s="15">
        <v>3.3786491837670077E-3</v>
      </c>
      <c r="O28" s="15">
        <v>0</v>
      </c>
      <c r="P28" s="15">
        <v>1.2276985961852758E-2</v>
      </c>
      <c r="Q28" s="15">
        <v>0</v>
      </c>
      <c r="R28" s="15">
        <v>2.205163924993845E-4</v>
      </c>
      <c r="S28" s="15">
        <v>5.2468895623263995E-5</v>
      </c>
      <c r="T28" s="15">
        <v>0</v>
      </c>
      <c r="U28" s="15">
        <v>6.0546463754609911E-2</v>
      </c>
      <c r="V28" s="15">
        <v>1.7285346993245495E-4</v>
      </c>
      <c r="W28" s="15">
        <v>0</v>
      </c>
      <c r="X28" s="15">
        <v>1.6395648969063612</v>
      </c>
      <c r="Y28" s="15">
        <v>0.11201834477345506</v>
      </c>
      <c r="Z28" s="15">
        <v>2.3728397627855173E-3</v>
      </c>
      <c r="AA28" s="15">
        <v>1.4991113035218288E-5</v>
      </c>
      <c r="AB28" s="15">
        <v>0</v>
      </c>
      <c r="AC28" s="15">
        <v>1.6124528694021022E-4</v>
      </c>
      <c r="AD28" s="15">
        <v>1.3576571279639484</v>
      </c>
      <c r="AE28" s="15">
        <v>3.6817111778190972</v>
      </c>
      <c r="AF28" s="15">
        <v>1.3733131350709669</v>
      </c>
      <c r="AG28" s="15">
        <v>4.4172981988512281E-3</v>
      </c>
      <c r="AH28" s="15">
        <v>0.14784546801952142</v>
      </c>
      <c r="AI28" s="15">
        <v>1.1948767392747214E-3</v>
      </c>
      <c r="AJ28" s="15">
        <v>6.4494739300311283E-3</v>
      </c>
      <c r="AK28" s="15">
        <v>2.0404798169287044E-3</v>
      </c>
      <c r="AL28" s="15">
        <v>5.1995189653124946E-4</v>
      </c>
      <c r="AM28" s="15">
        <v>2.9709404050415203E-4</v>
      </c>
      <c r="AN28" s="15">
        <v>8.715784762691254E-5</v>
      </c>
      <c r="AO28" s="15">
        <v>0</v>
      </c>
      <c r="AP28" s="15">
        <v>9.895508693938261</v>
      </c>
      <c r="AQ28" s="15">
        <v>1.6061581818789105E-4</v>
      </c>
      <c r="AR28" s="15">
        <v>6.3712230399677705E-5</v>
      </c>
      <c r="AS28" s="15">
        <v>2.6004163907011211E-3</v>
      </c>
      <c r="AT28" s="15">
        <v>0.26821157458245554</v>
      </c>
      <c r="AU28" s="15">
        <v>9.5544874122021946E-3</v>
      </c>
      <c r="AV28" s="15">
        <v>5.9327347783482568E-3</v>
      </c>
      <c r="AW28" s="15">
        <v>5.561050910570052E-2</v>
      </c>
      <c r="AX28" s="15">
        <v>7.412987400586582E-2</v>
      </c>
      <c r="AY28" s="15">
        <f t="shared" si="0"/>
        <v>-18.330162105279516</v>
      </c>
    </row>
    <row r="29" spans="1:64" hidden="1" x14ac:dyDescent="0.2">
      <c r="A29" s="15" t="s">
        <v>338</v>
      </c>
      <c r="B29" s="15">
        <v>20.61829833039862</v>
      </c>
      <c r="C29" s="15">
        <v>2.577120003677516E-2</v>
      </c>
      <c r="D29" s="15"/>
      <c r="E29" s="15">
        <v>0.41799394664449607</v>
      </c>
      <c r="F29" s="15">
        <v>0</v>
      </c>
      <c r="G29" s="15">
        <v>1.958961087195182E-2</v>
      </c>
      <c r="H29" s="15">
        <v>6.9106338087948746E-4</v>
      </c>
      <c r="I29" s="15">
        <v>4.7753413289513659E-3</v>
      </c>
      <c r="J29" s="15">
        <v>0</v>
      </c>
      <c r="K29" s="15">
        <v>0</v>
      </c>
      <c r="L29" s="15">
        <v>2.2965614173395038E-5</v>
      </c>
      <c r="M29" s="15">
        <v>1.8280252876237062E-3</v>
      </c>
      <c r="N29" s="15">
        <v>6.5488639659756539E-3</v>
      </c>
      <c r="O29" s="15">
        <v>0</v>
      </c>
      <c r="P29" s="15">
        <v>4.1716715839385902E-3</v>
      </c>
      <c r="Q29" s="15">
        <v>0</v>
      </c>
      <c r="R29" s="15">
        <v>2.1917792677117023E-4</v>
      </c>
      <c r="S29" s="15">
        <v>2.8934334361417888E-5</v>
      </c>
      <c r="T29" s="15">
        <v>0</v>
      </c>
      <c r="U29" s="15">
        <v>2.3382809663941632E-2</v>
      </c>
      <c r="V29" s="15">
        <v>0</v>
      </c>
      <c r="W29" s="15">
        <v>0</v>
      </c>
      <c r="X29" s="15">
        <v>1.6819549761756505</v>
      </c>
      <c r="Y29" s="15">
        <v>0.14364885330389088</v>
      </c>
      <c r="Z29" s="15">
        <v>2.0685870932043177E-3</v>
      </c>
      <c r="AA29" s="15">
        <v>1.0850375385531708E-5</v>
      </c>
      <c r="AB29" s="15">
        <v>0</v>
      </c>
      <c r="AC29" s="15">
        <v>1.5859750405399544E-4</v>
      </c>
      <c r="AD29" s="15">
        <v>1.3081149309818405</v>
      </c>
      <c r="AE29" s="15">
        <v>6.9339230098908962</v>
      </c>
      <c r="AF29" s="15">
        <v>1.6051296287717236</v>
      </c>
      <c r="AG29" s="15">
        <v>4.3401501542126833E-5</v>
      </c>
      <c r="AH29" s="15">
        <v>0.14660022318634985</v>
      </c>
      <c r="AI29" s="15">
        <v>6.5105185609030849E-4</v>
      </c>
      <c r="AJ29" s="15">
        <v>5.2371454564676461E-3</v>
      </c>
      <c r="AK29" s="15">
        <v>1.9550606085101891E-3</v>
      </c>
      <c r="AL29" s="15">
        <v>2.2815813544316304E-4</v>
      </c>
      <c r="AM29" s="15">
        <v>2.7226647887823715E-4</v>
      </c>
      <c r="AN29" s="15">
        <v>0</v>
      </c>
      <c r="AO29" s="15">
        <v>0</v>
      </c>
      <c r="AP29" s="15">
        <v>7.810853153806141</v>
      </c>
      <c r="AQ29" s="15">
        <v>1.5458929675479715E-4</v>
      </c>
      <c r="AR29" s="15">
        <v>4.3401501542126833E-5</v>
      </c>
      <c r="AS29" s="15">
        <v>3.1439095048164879E-3</v>
      </c>
      <c r="AT29" s="15">
        <v>0.3268591676747083</v>
      </c>
      <c r="AU29" s="15">
        <v>9.4455653121752903E-3</v>
      </c>
      <c r="AV29" s="15">
        <v>3.3229301770389703E-3</v>
      </c>
      <c r="AW29" s="15">
        <v>7.4406804796731535E-2</v>
      </c>
      <c r="AX29" s="15">
        <v>5.50484563689356E-2</v>
      </c>
      <c r="AY29" s="15">
        <f t="shared" si="0"/>
        <v>-20.228477667249347</v>
      </c>
    </row>
    <row r="30" spans="1:64" hidden="1" x14ac:dyDescent="0.2">
      <c r="A30" s="15" t="s">
        <v>86</v>
      </c>
      <c r="B30" s="15">
        <v>21.241539653278842</v>
      </c>
      <c r="C30" s="15">
        <v>2.8243020944653044E-2</v>
      </c>
      <c r="D30" s="15"/>
      <c r="E30" s="15">
        <v>0.41163773822834171</v>
      </c>
      <c r="F30" s="15">
        <v>0</v>
      </c>
      <c r="G30" s="15">
        <v>3.061583356273627E-3</v>
      </c>
      <c r="H30" s="15">
        <v>7.1769340218048058E-4</v>
      </c>
      <c r="I30" s="15">
        <v>8.5788700425193012E-3</v>
      </c>
      <c r="J30" s="15">
        <v>0</v>
      </c>
      <c r="K30" s="15">
        <v>0</v>
      </c>
      <c r="L30" s="15">
        <v>3.8140642579702932E-5</v>
      </c>
      <c r="M30" s="15">
        <v>2.1858234741142777E-3</v>
      </c>
      <c r="N30" s="15">
        <v>5.9749877119523028E-3</v>
      </c>
      <c r="O30" s="15">
        <v>0</v>
      </c>
      <c r="P30" s="15">
        <v>5.0555624187254467E-4</v>
      </c>
      <c r="Q30" s="15">
        <v>0</v>
      </c>
      <c r="R30" s="15">
        <v>4.4219577799126098E-4</v>
      </c>
      <c r="S30" s="15">
        <v>2.7738649148874856E-5</v>
      </c>
      <c r="T30" s="15">
        <v>0</v>
      </c>
      <c r="U30" s="15">
        <v>2.5096461736459911E-2</v>
      </c>
      <c r="V30" s="15">
        <v>0</v>
      </c>
      <c r="W30" s="15">
        <v>3.4673311436093567E-5</v>
      </c>
      <c r="X30" s="15">
        <v>1.4734152839359893</v>
      </c>
      <c r="Y30" s="15">
        <v>0.15133838334439595</v>
      </c>
      <c r="Z30" s="15">
        <v>2.1625962530703018E-3</v>
      </c>
      <c r="AA30" s="15">
        <v>1.0401993430828071E-5</v>
      </c>
      <c r="AB30" s="15">
        <v>5.1232442030890732E-5</v>
      </c>
      <c r="AC30" s="15">
        <v>1.6951125948273593E-4</v>
      </c>
      <c r="AD30" s="15">
        <v>1.185600308678548</v>
      </c>
      <c r="AE30" s="15">
        <v>5.3536410483284298</v>
      </c>
      <c r="AF30" s="15">
        <v>1.509146073163089</v>
      </c>
      <c r="AG30" s="15">
        <v>2.2563544826970889E-4</v>
      </c>
      <c r="AH30" s="15">
        <v>0.16722880880307694</v>
      </c>
      <c r="AI30" s="15">
        <v>3.7521074109395851E-4</v>
      </c>
      <c r="AJ30" s="15">
        <v>4.0635369777884565E-3</v>
      </c>
      <c r="AK30" s="15">
        <v>1.033728475239416E-2</v>
      </c>
      <c r="AL30" s="15">
        <v>2.1733773736850136E-4</v>
      </c>
      <c r="AM30" s="15">
        <v>2.9158675731615817E-4</v>
      </c>
      <c r="AN30" s="15">
        <v>1.7336655718046783E-5</v>
      </c>
      <c r="AO30" s="15">
        <v>0</v>
      </c>
      <c r="AP30" s="15">
        <v>10.362600567123838</v>
      </c>
      <c r="AQ30" s="15">
        <v>9.1628564902139075E-5</v>
      </c>
      <c r="AR30" s="15">
        <v>5.5477298297749712E-5</v>
      </c>
      <c r="AS30" s="15">
        <v>3.372565588032974E-3</v>
      </c>
      <c r="AT30" s="15">
        <v>0.39764248075919462</v>
      </c>
      <c r="AU30" s="15">
        <v>1.0822158542151178E-2</v>
      </c>
      <c r="AV30" s="15">
        <v>3.7078516770627156E-3</v>
      </c>
      <c r="AW30" s="15">
        <v>5.7032350525244073E-2</v>
      </c>
      <c r="AX30" s="15">
        <v>6.1378512409103733E-2</v>
      </c>
      <c r="AY30" s="15">
        <f t="shared" si="0"/>
        <v>-20.845021883561827</v>
      </c>
    </row>
    <row r="31" spans="1:64" hidden="1" x14ac:dyDescent="0.2">
      <c r="A31" s="15" t="s">
        <v>339</v>
      </c>
      <c r="B31" s="15">
        <v>25.21259724648489</v>
      </c>
      <c r="C31" s="15">
        <v>4.1669160850953811E-2</v>
      </c>
      <c r="D31" s="15"/>
      <c r="E31" s="15">
        <v>0.54454834141646624</v>
      </c>
      <c r="F31" s="15">
        <v>0</v>
      </c>
      <c r="G31" s="15">
        <v>2.8578041384596527E-2</v>
      </c>
      <c r="H31" s="15">
        <v>4.4495000391883421E-3</v>
      </c>
      <c r="I31" s="15">
        <v>7.6856358990217257E-3</v>
      </c>
      <c r="J31" s="15">
        <v>0</v>
      </c>
      <c r="K31" s="15">
        <v>0</v>
      </c>
      <c r="L31" s="15">
        <v>3.3951291217254245E-4</v>
      </c>
      <c r="M31" s="15">
        <v>2.3176930811623845E-3</v>
      </c>
      <c r="N31" s="15">
        <v>7.6354148500292806E-3</v>
      </c>
      <c r="O31" s="15">
        <v>0</v>
      </c>
      <c r="P31" s="15">
        <v>1.0978430886317983E-3</v>
      </c>
      <c r="Q31" s="15">
        <v>0</v>
      </c>
      <c r="R31" s="15">
        <v>7.3972373604688302E-4</v>
      </c>
      <c r="S31" s="15">
        <v>3.1105305695857884E-5</v>
      </c>
      <c r="T31" s="15">
        <v>0</v>
      </c>
      <c r="U31" s="15">
        <v>2.490843070152109E-2</v>
      </c>
      <c r="V31" s="15">
        <v>0</v>
      </c>
      <c r="W31" s="15">
        <v>0</v>
      </c>
      <c r="X31" s="15">
        <v>1.6403757570882025</v>
      </c>
      <c r="Y31" s="15">
        <v>0.14517279207256242</v>
      </c>
      <c r="Z31" s="15">
        <v>2.6810218134368504E-3</v>
      </c>
      <c r="AA31" s="15">
        <v>2.7649160618540341E-5</v>
      </c>
      <c r="AB31" s="15">
        <v>3.4561450773175427E-6</v>
      </c>
      <c r="AC31" s="15">
        <v>4.5167460029919772E-4</v>
      </c>
      <c r="AD31" s="15">
        <v>0.94863293346847488</v>
      </c>
      <c r="AE31" s="15">
        <v>7.6632489027670685</v>
      </c>
      <c r="AF31" s="15">
        <v>1.3765515028895743</v>
      </c>
      <c r="AG31" s="15">
        <v>1.4170194817001924E-4</v>
      </c>
      <c r="AH31" s="15">
        <v>0.16037675836666432</v>
      </c>
      <c r="AI31" s="15">
        <v>4.1226091651243145E-4</v>
      </c>
      <c r="AJ31" s="15">
        <v>4.0180204238886002E-3</v>
      </c>
      <c r="AK31" s="15">
        <v>1.8329629220336825E-3</v>
      </c>
      <c r="AL31" s="15">
        <v>1.4901833438148946E-4</v>
      </c>
      <c r="AM31" s="15">
        <v>1.9527049786356715E-4</v>
      </c>
      <c r="AN31" s="15">
        <v>6.5666756469033306E-5</v>
      </c>
      <c r="AO31" s="15">
        <v>0</v>
      </c>
      <c r="AP31" s="15">
        <v>12.028055251528816</v>
      </c>
      <c r="AQ31" s="15">
        <v>8.6403626932938566E-5</v>
      </c>
      <c r="AR31" s="15">
        <v>5.184217615976313E-5</v>
      </c>
      <c r="AS31" s="15">
        <v>2.0702113745020997E-2</v>
      </c>
      <c r="AT31" s="15">
        <v>0.40568847485060111</v>
      </c>
      <c r="AU31" s="15">
        <v>3.0857260982944425E-2</v>
      </c>
      <c r="AV31" s="15">
        <v>1.922565200651067E-4</v>
      </c>
      <c r="AW31" s="15">
        <v>5.7720469380834125E-2</v>
      </c>
      <c r="AX31" s="15">
        <v>6.0905420236733197E-2</v>
      </c>
      <c r="AY31" s="15">
        <f t="shared" si="0"/>
        <v>-24.752273956081766</v>
      </c>
    </row>
    <row r="32" spans="1:64" hidden="1" x14ac:dyDescent="0.2">
      <c r="A32" s="15" t="s">
        <v>340</v>
      </c>
      <c r="B32" s="15">
        <v>25.439036131124706</v>
      </c>
      <c r="C32" s="15">
        <v>2.410238099909235E-2</v>
      </c>
      <c r="D32" s="15"/>
      <c r="E32" s="15">
        <v>0.32157164628990337</v>
      </c>
      <c r="F32" s="15">
        <v>0</v>
      </c>
      <c r="G32" s="15">
        <v>3.1198731471791509E-2</v>
      </c>
      <c r="H32" s="15">
        <v>3.0465928187148883E-3</v>
      </c>
      <c r="I32" s="15">
        <v>1.4883649700322035E-3</v>
      </c>
      <c r="J32" s="15">
        <v>0</v>
      </c>
      <c r="K32" s="15">
        <v>0</v>
      </c>
      <c r="L32" s="15">
        <v>5.8012879190335741E-4</v>
      </c>
      <c r="M32" s="15">
        <v>2.2365109349590071E-3</v>
      </c>
      <c r="N32" s="15">
        <v>9.062317638038728E-3</v>
      </c>
      <c r="O32" s="15">
        <v>0</v>
      </c>
      <c r="P32" s="15">
        <v>6.4134152635926837E-4</v>
      </c>
      <c r="Q32" s="15">
        <v>0</v>
      </c>
      <c r="R32" s="15">
        <v>4.5683342509028412E-4</v>
      </c>
      <c r="S32" s="15">
        <v>8.2295220163255869E-5</v>
      </c>
      <c r="T32" s="15">
        <v>0</v>
      </c>
      <c r="U32" s="15">
        <v>2.1567398113506102E-2</v>
      </c>
      <c r="V32" s="15">
        <v>0</v>
      </c>
      <c r="W32" s="15">
        <v>0</v>
      </c>
      <c r="X32" s="15">
        <v>1.1903652366470838</v>
      </c>
      <c r="Y32" s="15">
        <v>0.1588431456501645</v>
      </c>
      <c r="Z32" s="15">
        <v>3.596822194887279E-3</v>
      </c>
      <c r="AA32" s="15">
        <v>1.3167235226120935E-5</v>
      </c>
      <c r="AB32" s="15">
        <v>3.2918088065302337E-6</v>
      </c>
      <c r="AC32" s="15">
        <v>2.5353841990399882E-4</v>
      </c>
      <c r="AD32" s="15">
        <v>1.0583747592359429</v>
      </c>
      <c r="AE32" s="15">
        <v>7.6542963141147933</v>
      </c>
      <c r="AF32" s="15">
        <v>1.052264512711969</v>
      </c>
      <c r="AG32" s="15">
        <v>1.1521330822855822E-4</v>
      </c>
      <c r="AH32" s="15">
        <v>0.13592562133228342</v>
      </c>
      <c r="AI32" s="15">
        <v>3.0995222705866229E-4</v>
      </c>
      <c r="AJ32" s="15">
        <v>5.2950257814696469E-3</v>
      </c>
      <c r="AK32" s="15">
        <v>2.0522899680530528E-3</v>
      </c>
      <c r="AL32" s="15">
        <v>1.8145106520105322E-4</v>
      </c>
      <c r="AM32" s="15">
        <v>2.369198508301007E-4</v>
      </c>
      <c r="AN32" s="15">
        <v>1.5637551905532477E-3</v>
      </c>
      <c r="AO32" s="15">
        <v>0</v>
      </c>
      <c r="AP32" s="15">
        <v>12.641840564193513</v>
      </c>
      <c r="AQ32" s="15">
        <v>9.546245538937679E-5</v>
      </c>
      <c r="AR32" s="15">
        <v>3.9501705678362811E-5</v>
      </c>
      <c r="AS32" s="15">
        <v>1.0861166512173139E-2</v>
      </c>
      <c r="AT32" s="15">
        <v>0.9632529773051125</v>
      </c>
      <c r="AU32" s="15">
        <v>1.473630431821606E-2</v>
      </c>
      <c r="AV32" s="15">
        <v>1.7808107039018079E-4</v>
      </c>
      <c r="AW32" s="15">
        <v>6.8900675222153401E-2</v>
      </c>
      <c r="AX32" s="15">
        <v>5.9405839400074816E-2</v>
      </c>
      <c r="AY32" s="15">
        <f t="shared" si="0"/>
        <v>-25.040809156148487</v>
      </c>
    </row>
    <row r="33" spans="1:64" hidden="1" x14ac:dyDescent="0.2">
      <c r="A33" s="15" t="s">
        <v>87</v>
      </c>
      <c r="B33" s="15">
        <v>28.982751006862419</v>
      </c>
      <c r="C33" s="15">
        <v>3.1181370440806638E-2</v>
      </c>
      <c r="D33" s="15"/>
      <c r="E33" s="15">
        <v>0.45202527766301598</v>
      </c>
      <c r="F33" s="15">
        <v>0</v>
      </c>
      <c r="G33" s="15">
        <v>1.0305564093099731E-2</v>
      </c>
      <c r="H33" s="15">
        <v>6.7394999960613893E-4</v>
      </c>
      <c r="I33" s="15">
        <v>0</v>
      </c>
      <c r="J33" s="15">
        <v>0</v>
      </c>
      <c r="K33" s="15">
        <v>0</v>
      </c>
      <c r="L33" s="15">
        <v>2.2193627078450335E-4</v>
      </c>
      <c r="M33" s="15">
        <v>1.4265147126616301E-3</v>
      </c>
      <c r="N33" s="15">
        <v>9.8112950541243971E-3</v>
      </c>
      <c r="O33" s="15">
        <v>0</v>
      </c>
      <c r="P33" s="15">
        <v>6.9568080412888596E-5</v>
      </c>
      <c r="Q33" s="15">
        <v>0</v>
      </c>
      <c r="R33" s="15">
        <v>2.2709849987419809E-4</v>
      </c>
      <c r="S33" s="15">
        <v>3.8910982687001452E-5</v>
      </c>
      <c r="T33" s="15">
        <v>0</v>
      </c>
      <c r="U33" s="15">
        <v>4.0021600271926704E-5</v>
      </c>
      <c r="V33" s="15">
        <v>0</v>
      </c>
      <c r="W33" s="15">
        <v>0</v>
      </c>
      <c r="X33" s="15">
        <v>1.3190555645934385</v>
      </c>
      <c r="Y33" s="15">
        <v>0.16180088307607238</v>
      </c>
      <c r="Z33" s="15">
        <v>1.9658858084277437E-3</v>
      </c>
      <c r="AA33" s="15">
        <v>6.4851637811669078E-6</v>
      </c>
      <c r="AB33" s="15">
        <v>2.9183237015251079E-5</v>
      </c>
      <c r="AC33" s="15">
        <v>2.9183237015251079E-5</v>
      </c>
      <c r="AD33" s="15">
        <v>0.91558470101039191</v>
      </c>
      <c r="AE33" s="15">
        <v>8.788307152242286</v>
      </c>
      <c r="AF33" s="15">
        <v>1.198955989175057</v>
      </c>
      <c r="AG33" s="15">
        <v>0.1224230143407912</v>
      </c>
      <c r="AH33" s="15">
        <v>3.3154066727896243E-3</v>
      </c>
      <c r="AI33" s="15">
        <v>5.2644046007072282E-4</v>
      </c>
      <c r="AJ33" s="15">
        <v>1.554764126012963E-4</v>
      </c>
      <c r="AK33" s="15">
        <v>7.6719615064829777E-3</v>
      </c>
      <c r="AL33" s="15">
        <v>5.0239953890658727E-5</v>
      </c>
      <c r="AM33" s="15">
        <v>2.1438061064014971E-4</v>
      </c>
      <c r="AN33" s="15">
        <v>3.2425818905834539E-6</v>
      </c>
      <c r="AO33" s="15">
        <v>0</v>
      </c>
      <c r="AP33" s="15">
        <v>15.490746269418562</v>
      </c>
      <c r="AQ33" s="15">
        <v>6.4851637811669073E-5</v>
      </c>
      <c r="AR33" s="15">
        <v>0</v>
      </c>
      <c r="AS33" s="15">
        <v>1.5805091497024745E-2</v>
      </c>
      <c r="AT33" s="15">
        <v>0.24544672620507163</v>
      </c>
      <c r="AU33" s="15">
        <v>2.6253555344942434E-2</v>
      </c>
      <c r="AV33" s="15">
        <v>1.3064878082818056E-2</v>
      </c>
      <c r="AW33" s="15">
        <v>8.58298292287831E-2</v>
      </c>
      <c r="AX33" s="15">
        <v>7.9423107967414155E-2</v>
      </c>
      <c r="AY33" s="15">
        <f t="shared" si="0"/>
        <v>-28.571922563383893</v>
      </c>
    </row>
    <row r="34" spans="1:64" hidden="1" x14ac:dyDescent="0.2">
      <c r="A34" s="15" t="s">
        <v>88</v>
      </c>
      <c r="B34" s="15">
        <v>31.568124558142003</v>
      </c>
      <c r="C34" s="15">
        <v>2.8288466608989045E-2</v>
      </c>
      <c r="D34" s="15"/>
      <c r="E34" s="15">
        <v>0.44794524821231563</v>
      </c>
      <c r="F34" s="15">
        <v>0</v>
      </c>
      <c r="G34" s="15">
        <v>1.2645477431450437E-2</v>
      </c>
      <c r="H34" s="15">
        <v>8.98592126755205E-4</v>
      </c>
      <c r="I34" s="15">
        <v>0</v>
      </c>
      <c r="J34" s="15">
        <v>0</v>
      </c>
      <c r="K34" s="15">
        <v>0</v>
      </c>
      <c r="L34" s="15">
        <v>1.7531730038258106E-3</v>
      </c>
      <c r="M34" s="15">
        <v>2.3173084816384454E-3</v>
      </c>
      <c r="N34" s="15">
        <v>7.6022080949301003E-3</v>
      </c>
      <c r="O34" s="15">
        <v>0</v>
      </c>
      <c r="P34" s="15">
        <v>1.0489337985082926E-4</v>
      </c>
      <c r="Q34" s="15">
        <v>0</v>
      </c>
      <c r="R34" s="15">
        <v>1.0166461268721743E-4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1.2761228097878663</v>
      </c>
      <c r="Y34" s="15">
        <v>6.3909286649688896E-4</v>
      </c>
      <c r="Z34" s="15">
        <v>4.0294838419674428E-4</v>
      </c>
      <c r="AA34" s="15">
        <v>9.6612381259514264E-6</v>
      </c>
      <c r="AB34" s="15">
        <v>3.220412708650475E-5</v>
      </c>
      <c r="AC34" s="15">
        <v>3.220412708650475E-5</v>
      </c>
      <c r="AD34" s="15">
        <v>0.91219485284082247</v>
      </c>
      <c r="AE34" s="15">
        <v>10.092273067058985</v>
      </c>
      <c r="AF34" s="15">
        <v>1.2561865927025255</v>
      </c>
      <c r="AG34" s="15">
        <v>7.2551330303920955E-3</v>
      </c>
      <c r="AH34" s="15">
        <v>2.0139569880814898E-4</v>
      </c>
      <c r="AI34" s="15">
        <v>5.485841916954016E-4</v>
      </c>
      <c r="AJ34" s="15">
        <v>1.908898922554718E-3</v>
      </c>
      <c r="AK34" s="15">
        <v>1.8439062041145312E-2</v>
      </c>
      <c r="AL34" s="15">
        <v>4.9777194210995398E-5</v>
      </c>
      <c r="AM34" s="15">
        <v>3.2200757431030637E-4</v>
      </c>
      <c r="AN34" s="15">
        <v>0.13963059026551344</v>
      </c>
      <c r="AO34" s="15">
        <v>1.855733454462255E-3</v>
      </c>
      <c r="AP34" s="15">
        <v>16.878069523397883</v>
      </c>
      <c r="AQ34" s="15">
        <v>6.44082541730095E-5</v>
      </c>
      <c r="AR34" s="15">
        <v>0</v>
      </c>
      <c r="AS34" s="15">
        <v>1.984966492151672E-2</v>
      </c>
      <c r="AT34" s="15">
        <v>0.27288731226910168</v>
      </c>
      <c r="AU34" s="15">
        <v>3.7035880732473589E-2</v>
      </c>
      <c r="AV34" s="15">
        <v>3.3048521881964457E-2</v>
      </c>
      <c r="AW34" s="15">
        <v>6.7499000587426014E-2</v>
      </c>
      <c r="AX34" s="15">
        <v>4.9908598638735424E-2</v>
      </c>
      <c r="AY34" s="15">
        <f t="shared" si="0"/>
        <v>-31.136318499135996</v>
      </c>
    </row>
    <row r="35" spans="1:64" hidden="1" x14ac:dyDescent="0.2">
      <c r="A35" s="15" t="s">
        <v>89</v>
      </c>
      <c r="B35" s="15">
        <v>32.034970476403707</v>
      </c>
      <c r="C35" s="15">
        <v>3.1511721109651197E-2</v>
      </c>
      <c r="D35" s="15"/>
      <c r="E35" s="15">
        <v>0.42636794039606923</v>
      </c>
      <c r="F35" s="15">
        <v>0</v>
      </c>
      <c r="G35" s="15">
        <v>8.5379908508371512E-3</v>
      </c>
      <c r="H35" s="15">
        <v>9.7084782170160882E-4</v>
      </c>
      <c r="I35" s="15">
        <v>0</v>
      </c>
      <c r="J35" s="15">
        <v>0</v>
      </c>
      <c r="K35" s="15">
        <v>0</v>
      </c>
      <c r="L35" s="15">
        <v>2.133683997088289E-3</v>
      </c>
      <c r="M35" s="15">
        <v>2.688689882938682E-3</v>
      </c>
      <c r="N35" s="15">
        <v>2.6957553029664766E-2</v>
      </c>
      <c r="O35" s="15">
        <v>0</v>
      </c>
      <c r="P35" s="15">
        <v>1.178674789799546E-4</v>
      </c>
      <c r="Q35" s="15">
        <v>0</v>
      </c>
      <c r="R35" s="15">
        <v>0</v>
      </c>
      <c r="S35" s="15">
        <v>2.2355763360233713E-5</v>
      </c>
      <c r="T35" s="15">
        <v>0</v>
      </c>
      <c r="U35" s="15">
        <v>0</v>
      </c>
      <c r="V35" s="15">
        <v>0</v>
      </c>
      <c r="W35" s="15">
        <v>0</v>
      </c>
      <c r="X35" s="15">
        <v>1.1774282414615531</v>
      </c>
      <c r="Y35" s="15">
        <v>6.505192816773657E-2</v>
      </c>
      <c r="Z35" s="15">
        <v>9.1587983219317307E-4</v>
      </c>
      <c r="AA35" s="15">
        <v>1.2774721920133551E-5</v>
      </c>
      <c r="AB35" s="15">
        <v>3.5130485280367266E-5</v>
      </c>
      <c r="AC35" s="15">
        <v>3.5130485280367266E-5</v>
      </c>
      <c r="AD35" s="15">
        <v>0.95798470248721102</v>
      </c>
      <c r="AE35" s="15">
        <v>10.647786065074309</v>
      </c>
      <c r="AF35" s="15">
        <v>1.3867522873309948</v>
      </c>
      <c r="AG35" s="15">
        <v>1.0376198417373653E-2</v>
      </c>
      <c r="AH35" s="15">
        <v>5.863448414103814E-4</v>
      </c>
      <c r="AI35" s="15">
        <v>5.992804406713874E-4</v>
      </c>
      <c r="AJ35" s="15">
        <v>1.6402153331766369E-3</v>
      </c>
      <c r="AK35" s="15">
        <v>2.2126504398864957E-2</v>
      </c>
      <c r="AL35" s="15">
        <v>6.3360946138411951E-5</v>
      </c>
      <c r="AM35" s="15">
        <v>6.3873609600667757E-6</v>
      </c>
      <c r="AN35" s="15">
        <v>9.2930553514516345E-2</v>
      </c>
      <c r="AO35" s="15">
        <v>5.7754552731257916E-3</v>
      </c>
      <c r="AP35" s="15">
        <v>16.565970420429824</v>
      </c>
      <c r="AQ35" s="15">
        <v>8.9423053440934852E-5</v>
      </c>
      <c r="AR35" s="15">
        <v>0</v>
      </c>
      <c r="AS35" s="15">
        <v>2.7502545148898019E-2</v>
      </c>
      <c r="AT35" s="15">
        <v>0.33274174998114475</v>
      </c>
      <c r="AU35" s="15">
        <v>6.8045670096180982E-2</v>
      </c>
      <c r="AV35" s="15">
        <v>4.7672123647428837E-2</v>
      </c>
      <c r="AW35" s="15">
        <v>7.1908021786203979E-2</v>
      </c>
      <c r="AX35" s="15">
        <v>5.1625431357570847E-2</v>
      </c>
      <c r="AY35" s="15">
        <f t="shared" si="0"/>
        <v>-31.560083335328841</v>
      </c>
    </row>
    <row r="36" spans="1:64" x14ac:dyDescent="0.2">
      <c r="A36" s="15" t="s">
        <v>358</v>
      </c>
      <c r="B36" s="15">
        <v>0</v>
      </c>
      <c r="C36" s="15">
        <v>5.1108052167497446E-5</v>
      </c>
      <c r="D36" s="15" t="s">
        <v>505</v>
      </c>
      <c r="E36" s="15">
        <v>0</v>
      </c>
      <c r="F36" s="15">
        <v>5.1108052167497446E-5</v>
      </c>
      <c r="G36" s="15">
        <v>5.3603106804511857E-2</v>
      </c>
      <c r="H36" s="15">
        <v>0.52128668522124266</v>
      </c>
      <c r="I36" s="15">
        <v>1.3390412440222666E-3</v>
      </c>
      <c r="J36" s="15">
        <v>3.7089937466213037E-2</v>
      </c>
      <c r="K36" s="15">
        <v>0.32857278504730286</v>
      </c>
      <c r="L36" s="15">
        <v>0.79666684266900745</v>
      </c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>
        <v>0</v>
      </c>
      <c r="Y36" s="15">
        <v>0.05</v>
      </c>
      <c r="Z36" s="15"/>
      <c r="AA36" s="15"/>
      <c r="AB36" s="15"/>
      <c r="AC36" s="15"/>
      <c r="AD36" s="15">
        <v>0.52</v>
      </c>
      <c r="AE36" s="15">
        <v>0</v>
      </c>
      <c r="AF36" s="15">
        <v>0.04</v>
      </c>
      <c r="AG36" s="15"/>
      <c r="AH36" s="15"/>
      <c r="AI36" s="15"/>
      <c r="AJ36" s="15"/>
      <c r="AK36" s="15"/>
      <c r="AL36" s="15"/>
      <c r="AM36" s="15"/>
      <c r="AN36" s="15"/>
      <c r="AO36" s="15"/>
      <c r="AP36" s="15">
        <v>0.33</v>
      </c>
      <c r="AQ36" s="15"/>
      <c r="AR36" s="15"/>
      <c r="AS36" s="15"/>
      <c r="AT36" s="15">
        <v>0.8</v>
      </c>
      <c r="AU36" s="15"/>
      <c r="AV36" s="15"/>
      <c r="AW36" s="15"/>
      <c r="AX36" s="15"/>
      <c r="AY36" s="15">
        <f t="shared" si="0"/>
        <v>5.34</v>
      </c>
      <c r="AZ36" s="15">
        <v>7.08</v>
      </c>
      <c r="BC36" t="s">
        <v>467</v>
      </c>
      <c r="BD36">
        <v>0</v>
      </c>
      <c r="BE36">
        <v>0</v>
      </c>
      <c r="BF36">
        <v>0.05</v>
      </c>
      <c r="BG36">
        <v>0.52</v>
      </c>
      <c r="BH36">
        <v>0</v>
      </c>
      <c r="BI36">
        <v>0.04</v>
      </c>
      <c r="BJ36">
        <v>0.33</v>
      </c>
      <c r="BK36">
        <v>0.8</v>
      </c>
      <c r="BL36">
        <v>5.34</v>
      </c>
    </row>
    <row r="37" spans="1:64" x14ac:dyDescent="0.2">
      <c r="A37" s="15" t="s">
        <v>232</v>
      </c>
      <c r="B37" s="15">
        <v>0</v>
      </c>
      <c r="C37" s="15">
        <v>0</v>
      </c>
      <c r="D37" s="15" t="s">
        <v>506</v>
      </c>
      <c r="E37" s="15">
        <v>0</v>
      </c>
      <c r="F37" s="15">
        <v>0</v>
      </c>
      <c r="G37" s="15">
        <v>4.3631852470829555</v>
      </c>
      <c r="H37" s="15">
        <v>5.9535085581148719</v>
      </c>
      <c r="I37" s="15">
        <v>0.63864527188824516</v>
      </c>
      <c r="J37" s="15">
        <v>0</v>
      </c>
      <c r="K37" s="15">
        <v>11.830474560590343</v>
      </c>
      <c r="L37" s="15">
        <v>0.72031360096655284</v>
      </c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>
        <v>0</v>
      </c>
      <c r="Y37" s="15">
        <v>4.3600000000000003</v>
      </c>
      <c r="Z37" s="15"/>
      <c r="AA37" s="15"/>
      <c r="AB37" s="15"/>
      <c r="AC37" s="15"/>
      <c r="AD37" s="15">
        <v>5.95</v>
      </c>
      <c r="AE37" s="15">
        <v>0.64</v>
      </c>
      <c r="AF37" s="15">
        <v>0</v>
      </c>
      <c r="AG37" s="15"/>
      <c r="AH37" s="15"/>
      <c r="AI37" s="15"/>
      <c r="AJ37" s="15"/>
      <c r="AK37" s="15"/>
      <c r="AL37" s="15"/>
      <c r="AM37" s="15"/>
      <c r="AN37" s="15"/>
      <c r="AO37" s="15"/>
      <c r="AP37" s="15">
        <v>11.83</v>
      </c>
      <c r="AQ37" s="15"/>
      <c r="AR37" s="15"/>
      <c r="AS37" s="15"/>
      <c r="AT37" s="15">
        <v>0.72</v>
      </c>
      <c r="AU37" s="15"/>
      <c r="AV37" s="15"/>
      <c r="AW37" s="15"/>
      <c r="AX37" s="15"/>
      <c r="AY37" s="15">
        <f t="shared" si="0"/>
        <v>3.1900000000000022</v>
      </c>
      <c r="AZ37" s="15">
        <v>26.69</v>
      </c>
      <c r="BC37" t="s">
        <v>468</v>
      </c>
      <c r="BD37">
        <v>0</v>
      </c>
      <c r="BE37">
        <v>0</v>
      </c>
      <c r="BF37">
        <v>4.3600000000000003</v>
      </c>
      <c r="BG37">
        <v>5.95</v>
      </c>
      <c r="BH37">
        <v>0.64</v>
      </c>
      <c r="BI37">
        <v>0</v>
      </c>
      <c r="BJ37">
        <v>11.83</v>
      </c>
      <c r="BK37">
        <v>0.72</v>
      </c>
      <c r="BL37">
        <v>3.1900000000000022</v>
      </c>
    </row>
    <row r="38" spans="1:64" x14ac:dyDescent="0.2">
      <c r="A38" s="15" t="s">
        <v>374</v>
      </c>
      <c r="B38" s="15">
        <v>185.36119386358016</v>
      </c>
      <c r="C38" s="15">
        <v>0.8242790173172998</v>
      </c>
      <c r="D38" s="15" t="s">
        <v>507</v>
      </c>
      <c r="E38" s="15">
        <v>14.706625659247814</v>
      </c>
      <c r="F38" s="15">
        <v>0</v>
      </c>
      <c r="G38" s="15">
        <v>0.41265753716798825</v>
      </c>
      <c r="H38" s="15">
        <v>0</v>
      </c>
      <c r="I38" s="15">
        <v>0</v>
      </c>
      <c r="J38" s="15">
        <v>0</v>
      </c>
      <c r="K38" s="15">
        <v>0</v>
      </c>
      <c r="L38" s="15">
        <v>7.2745431096961077E-2</v>
      </c>
      <c r="M38" s="15">
        <v>4.9613636445797957E-2</v>
      </c>
      <c r="N38" s="15">
        <v>4.9750434874405655E-2</v>
      </c>
      <c r="O38" s="15">
        <v>0</v>
      </c>
      <c r="P38" s="15">
        <v>4.6545475317681162E-2</v>
      </c>
      <c r="Q38" s="15">
        <v>2.2375111903154974E-2</v>
      </c>
      <c r="R38" s="15">
        <v>3.0109143087778396E-3</v>
      </c>
      <c r="S38" s="15">
        <v>2.3777529310934822E-2</v>
      </c>
      <c r="T38" s="15">
        <v>4.9180506918807109E-3</v>
      </c>
      <c r="U38" s="15">
        <v>2.6932873119655057E-4</v>
      </c>
      <c r="V38" s="15">
        <v>6.4090481801672393E-3</v>
      </c>
      <c r="W38" s="15">
        <v>0</v>
      </c>
      <c r="X38" s="15">
        <v>25.285226760427609</v>
      </c>
      <c r="Y38" s="15">
        <v>4.7017176590462744E-3</v>
      </c>
      <c r="Z38" s="15">
        <v>1.2969541979516492E-4</v>
      </c>
      <c r="AA38" s="15">
        <v>0</v>
      </c>
      <c r="AB38" s="15">
        <v>0</v>
      </c>
      <c r="AC38" s="15">
        <v>0</v>
      </c>
      <c r="AD38" s="15">
        <v>4.0866006196713105</v>
      </c>
      <c r="AE38" s="15">
        <v>110.58534261344691</v>
      </c>
      <c r="AF38" s="15">
        <v>1.0745009039050797E-2</v>
      </c>
      <c r="AG38" s="15">
        <v>5.00814067433819E-2</v>
      </c>
      <c r="AH38" s="15">
        <v>3.0650457625982036E-2</v>
      </c>
      <c r="AI38" s="15">
        <v>2.873316588333151E-2</v>
      </c>
      <c r="AJ38" s="15">
        <v>3.7686333508546855E-3</v>
      </c>
      <c r="AK38" s="15">
        <v>1.6790955323442443E-2</v>
      </c>
      <c r="AL38" s="15">
        <v>3.7537807798518412E-4</v>
      </c>
      <c r="AM38" s="15">
        <v>4.633065003099794E-4</v>
      </c>
      <c r="AN38" s="15">
        <v>0</v>
      </c>
      <c r="AO38" s="15">
        <v>0</v>
      </c>
      <c r="AP38" s="15">
        <v>20.575088223717199</v>
      </c>
      <c r="AQ38" s="15">
        <v>7.9319239057846595E-3</v>
      </c>
      <c r="AR38" s="15">
        <v>0</v>
      </c>
      <c r="AS38" s="15">
        <v>0.23571791741641021</v>
      </c>
      <c r="AT38" s="15">
        <v>1.6952257270638873</v>
      </c>
      <c r="AU38" s="15"/>
      <c r="AV38" s="15"/>
      <c r="AW38" s="15"/>
      <c r="AX38" s="15"/>
      <c r="AY38" s="15">
        <f t="shared" si="0"/>
        <v>8.4104436697271776</v>
      </c>
      <c r="AZ38" s="15">
        <v>185.36</v>
      </c>
      <c r="BC38" t="s">
        <v>469</v>
      </c>
      <c r="BD38">
        <v>14.706625659247814</v>
      </c>
      <c r="BE38">
        <v>25.285226760427609</v>
      </c>
      <c r="BF38">
        <v>4.7017176590462744E-3</v>
      </c>
      <c r="BG38">
        <v>4.0866006196713105</v>
      </c>
      <c r="BH38">
        <v>110.58534261344691</v>
      </c>
      <c r="BI38">
        <v>1.0745009039050797E-2</v>
      </c>
      <c r="BJ38">
        <v>20.575088223717199</v>
      </c>
      <c r="BK38">
        <v>1.6952257270638873</v>
      </c>
      <c r="BL38">
        <v>8.4104436697271776</v>
      </c>
    </row>
    <row r="39" spans="1:64" x14ac:dyDescent="0.2">
      <c r="A39" s="15" t="s">
        <v>416</v>
      </c>
      <c r="B39" s="15">
        <v>124.32000024704894</v>
      </c>
      <c r="C39" s="15">
        <v>0.27538241981024764</v>
      </c>
      <c r="D39" s="15" t="s">
        <v>508</v>
      </c>
      <c r="E39" s="15">
        <v>10.874703621805551</v>
      </c>
      <c r="F39" s="15">
        <v>3.3123853455396514E-4</v>
      </c>
      <c r="G39" s="15">
        <v>0.14184468170276429</v>
      </c>
      <c r="H39" s="15">
        <v>0.18571600890053008</v>
      </c>
      <c r="I39" s="15">
        <v>2.8922698376097232E-3</v>
      </c>
      <c r="J39" s="15">
        <v>3.7125950606542509E-6</v>
      </c>
      <c r="K39" s="15">
        <v>0</v>
      </c>
      <c r="L39" s="15">
        <v>7.1209525157459527E-2</v>
      </c>
      <c r="M39" s="15">
        <v>0.12236182722677563</v>
      </c>
      <c r="N39" s="15">
        <v>8.2309782671460052E-2</v>
      </c>
      <c r="O39" s="15">
        <v>8.3069584567274646E-4</v>
      </c>
      <c r="P39" s="15">
        <v>6.7183713004593554E-2</v>
      </c>
      <c r="Q39" s="15">
        <v>6.2961040273721725E-3</v>
      </c>
      <c r="R39" s="15">
        <v>5.157721703789301E-4</v>
      </c>
      <c r="S39" s="15">
        <v>4.3787325140791779E-4</v>
      </c>
      <c r="T39" s="15">
        <v>2.3817729723993813E-4</v>
      </c>
      <c r="U39" s="15">
        <v>9.8387732472499656E-2</v>
      </c>
      <c r="V39" s="15">
        <v>7.4152368607921558E-3</v>
      </c>
      <c r="W39" s="15">
        <v>4.6121387443183092E-3</v>
      </c>
      <c r="X39" s="15">
        <v>35.853227086208761</v>
      </c>
      <c r="Y39" s="15">
        <v>2.3578324467449163</v>
      </c>
      <c r="Z39" s="15">
        <v>1.5425050515463291E-3</v>
      </c>
      <c r="AA39" s="15">
        <v>7.2482612913223833E-6</v>
      </c>
      <c r="AB39" s="15">
        <v>1.9319178029887906E-4</v>
      </c>
      <c r="AC39" s="15">
        <v>3.9883885198894488E-4</v>
      </c>
      <c r="AD39" s="15">
        <v>4.1244978897141573</v>
      </c>
      <c r="AE39" s="15">
        <v>12.490297886482834</v>
      </c>
      <c r="AF39" s="15">
        <v>4.1451769847031157</v>
      </c>
      <c r="AG39" s="15">
        <v>9.6144549558530121E-2</v>
      </c>
      <c r="AH39" s="15">
        <v>4.038920003890191E-2</v>
      </c>
      <c r="AI39" s="15">
        <v>0.21103351068081924</v>
      </c>
      <c r="AJ39" s="15">
        <v>0.10003353702394456</v>
      </c>
      <c r="AK39" s="15">
        <v>2.3693115082914751E-3</v>
      </c>
      <c r="AL39" s="15">
        <v>1.6556338987902871E-2</v>
      </c>
      <c r="AM39" s="15">
        <v>1.3235925969938491E-4</v>
      </c>
      <c r="AN39" s="15">
        <v>0.70624672418502843</v>
      </c>
      <c r="AO39" s="15">
        <v>1.8590744997278266E-4</v>
      </c>
      <c r="AP39" s="15">
        <v>49.434232817535211</v>
      </c>
      <c r="AQ39" s="15">
        <v>2.7845147536557143E-4</v>
      </c>
      <c r="AR39" s="15">
        <v>3.6835909844713239E-3</v>
      </c>
      <c r="AS39" s="15">
        <v>0.12221486293037011</v>
      </c>
      <c r="AT39" s="15">
        <v>1.1146441969749796</v>
      </c>
      <c r="AU39" s="15"/>
      <c r="AV39" s="15"/>
      <c r="AW39" s="15"/>
      <c r="AX39" s="15"/>
      <c r="AY39" s="15">
        <f t="shared" si="0"/>
        <v>3.9253870698304558</v>
      </c>
      <c r="AZ39" s="15">
        <v>124.32</v>
      </c>
      <c r="BC39" t="s">
        <v>470</v>
      </c>
      <c r="BD39">
        <v>10.874703621805551</v>
      </c>
      <c r="BE39">
        <v>35.853227086208761</v>
      </c>
      <c r="BF39">
        <v>2.3578324467449163</v>
      </c>
      <c r="BG39">
        <v>4.1244978897141573</v>
      </c>
      <c r="BH39">
        <v>12.490297886482834</v>
      </c>
      <c r="BI39">
        <v>4.1451769847031157</v>
      </c>
      <c r="BJ39">
        <v>49.434232817535211</v>
      </c>
      <c r="BK39">
        <v>1.1146441969749796</v>
      </c>
      <c r="BL39">
        <v>3.9253870698304558</v>
      </c>
    </row>
    <row r="40" spans="1:64" x14ac:dyDescent="0.2">
      <c r="A40" s="15" t="s">
        <v>425</v>
      </c>
      <c r="B40" s="15">
        <v>88.450584325437163</v>
      </c>
      <c r="C40" s="15">
        <v>1.0190281569989068</v>
      </c>
      <c r="D40" s="15" t="s">
        <v>509</v>
      </c>
      <c r="E40" s="15">
        <v>3.9924645334134312</v>
      </c>
      <c r="F40" s="15">
        <v>0</v>
      </c>
      <c r="G40" s="15">
        <v>0</v>
      </c>
      <c r="H40" s="15">
        <v>4.3680937998722671E-4</v>
      </c>
      <c r="I40" s="15">
        <v>0</v>
      </c>
      <c r="J40" s="15">
        <v>0</v>
      </c>
      <c r="K40" s="15">
        <v>0</v>
      </c>
      <c r="L40" s="15">
        <v>7.9745048625058962E-2</v>
      </c>
      <c r="M40" s="15">
        <v>1.8079860677713461E-2</v>
      </c>
      <c r="N40" s="15">
        <v>0.12803690650354344</v>
      </c>
      <c r="O40" s="15">
        <v>0</v>
      </c>
      <c r="P40" s="15">
        <v>0.17313347312726057</v>
      </c>
      <c r="Q40" s="15">
        <v>3.1837796810447613E-2</v>
      </c>
      <c r="R40" s="15">
        <v>0</v>
      </c>
      <c r="S40" s="15">
        <v>1.0068182749209532E-4</v>
      </c>
      <c r="T40" s="15">
        <v>1.0403788840849851E-3</v>
      </c>
      <c r="U40" s="15">
        <v>5.0084053975678576E-2</v>
      </c>
      <c r="V40" s="15">
        <v>1.6827267045406283E-2</v>
      </c>
      <c r="W40" s="15">
        <v>1.8462572166107076E-2</v>
      </c>
      <c r="X40" s="15">
        <v>35.044911428355718</v>
      </c>
      <c r="Y40" s="15">
        <v>4.3952528911380737</v>
      </c>
      <c r="Z40" s="15">
        <v>9.1741301340713996E-2</v>
      </c>
      <c r="AA40" s="15">
        <v>0</v>
      </c>
      <c r="AB40" s="15">
        <v>1.4098269922370379E-3</v>
      </c>
      <c r="AC40" s="15">
        <v>6.8799248786265122E-4</v>
      </c>
      <c r="AD40" s="15">
        <v>2.967858214888929</v>
      </c>
      <c r="AE40" s="15">
        <v>10.744005433820671</v>
      </c>
      <c r="AF40" s="15">
        <v>11.397734500631776</v>
      </c>
      <c r="AG40" s="15">
        <v>1.738026884506674E-2</v>
      </c>
      <c r="AH40" s="15">
        <v>3.3441099133087987E-2</v>
      </c>
      <c r="AI40" s="15">
        <v>8.0283387542343827E-3</v>
      </c>
      <c r="AJ40" s="15">
        <v>5.1345092861208252E-2</v>
      </c>
      <c r="AK40" s="15">
        <v>1.3312701564354795E-2</v>
      </c>
      <c r="AL40" s="15">
        <v>3.6278320045421098E-3</v>
      </c>
      <c r="AM40" s="15">
        <v>8.9279284615067112E-3</v>
      </c>
      <c r="AN40" s="15">
        <v>9.2896973086710743E-3</v>
      </c>
      <c r="AO40" s="15">
        <v>0</v>
      </c>
      <c r="AP40" s="15">
        <v>13.385251749270465</v>
      </c>
      <c r="AQ40" s="15">
        <v>5.0340913746047661E-4</v>
      </c>
      <c r="AR40" s="15">
        <v>8.3901522910079425E-4</v>
      </c>
      <c r="AS40" s="15">
        <v>0.15150119127393372</v>
      </c>
      <c r="AT40" s="15">
        <v>1.4515872957337561</v>
      </c>
      <c r="AU40" s="15"/>
      <c r="AV40" s="15"/>
      <c r="AW40" s="15"/>
      <c r="AX40" s="15"/>
      <c r="AY40" s="15">
        <f t="shared" si="0"/>
        <v>5.0709339527471951</v>
      </c>
      <c r="AZ40" s="15">
        <v>88.45</v>
      </c>
      <c r="BC40" t="s">
        <v>471</v>
      </c>
      <c r="BD40">
        <v>3.9924645334134312</v>
      </c>
      <c r="BE40">
        <v>35.044911428355718</v>
      </c>
      <c r="BF40">
        <v>4.3952528911380737</v>
      </c>
      <c r="BG40">
        <v>2.967858214888929</v>
      </c>
      <c r="BH40">
        <v>10.744005433820671</v>
      </c>
      <c r="BI40">
        <v>11.397734500631776</v>
      </c>
      <c r="BJ40">
        <v>13.385251749270465</v>
      </c>
      <c r="BK40">
        <v>1.4515872957337561</v>
      </c>
      <c r="BL40">
        <v>5.0709339527471951</v>
      </c>
    </row>
    <row r="41" spans="1:64" x14ac:dyDescent="0.2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D41" t="s">
        <v>2</v>
      </c>
      <c r="BE41" t="s">
        <v>21</v>
      </c>
      <c r="BF41" t="s">
        <v>22</v>
      </c>
      <c r="BG41" t="s">
        <v>27</v>
      </c>
      <c r="BH41" t="s">
        <v>28</v>
      </c>
      <c r="BI41" t="s">
        <v>29</v>
      </c>
      <c r="BJ41" t="s">
        <v>39</v>
      </c>
      <c r="BK41" t="s">
        <v>43</v>
      </c>
      <c r="BL41" t="s">
        <v>532</v>
      </c>
    </row>
    <row r="42" spans="1:64" x14ac:dyDescent="0.2">
      <c r="A42" s="15" t="s">
        <v>90</v>
      </c>
      <c r="B42" s="15">
        <v>34.502633044804831</v>
      </c>
      <c r="C42" s="15">
        <v>3.4847380776589575E-2</v>
      </c>
      <c r="D42" s="15" t="s">
        <v>510</v>
      </c>
      <c r="E42" s="15">
        <v>4.0486000270731563E-2</v>
      </c>
      <c r="F42" s="15">
        <v>0</v>
      </c>
      <c r="G42" s="15">
        <v>4.7693794628160448E-3</v>
      </c>
      <c r="H42" s="15">
        <v>1.748772469699216E-4</v>
      </c>
      <c r="I42" s="15">
        <v>0</v>
      </c>
      <c r="J42" s="15">
        <v>0</v>
      </c>
      <c r="K42" s="15">
        <v>0</v>
      </c>
      <c r="L42" s="15">
        <v>2.0408112228686133E-3</v>
      </c>
      <c r="M42" s="15">
        <v>2.4278497770920129E-3</v>
      </c>
      <c r="N42" s="15">
        <v>3.4123558747888728E-2</v>
      </c>
      <c r="O42" s="15">
        <v>0</v>
      </c>
      <c r="P42" s="15">
        <v>2.2088643368386825E-4</v>
      </c>
      <c r="Q42" s="15">
        <v>0</v>
      </c>
      <c r="R42" s="15">
        <v>0</v>
      </c>
      <c r="S42" s="15">
        <v>8.5479991001899663E-4</v>
      </c>
      <c r="T42" s="15">
        <v>0</v>
      </c>
      <c r="U42" s="15">
        <v>0</v>
      </c>
      <c r="V42" s="15">
        <v>0</v>
      </c>
      <c r="W42" s="15">
        <v>0</v>
      </c>
      <c r="X42" s="15">
        <v>9.013677051855483</v>
      </c>
      <c r="Y42" s="15">
        <v>1.7610040654885748E-4</v>
      </c>
      <c r="Z42" s="15">
        <v>2.5562962240963189E-5</v>
      </c>
      <c r="AA42" s="15">
        <v>8.5209874136543942E-6</v>
      </c>
      <c r="AB42" s="15">
        <v>3.266378508567519E-5</v>
      </c>
      <c r="AC42" s="15">
        <v>3.266378508567519E-5</v>
      </c>
      <c r="AD42" s="15">
        <v>1.5290157388898813</v>
      </c>
      <c r="AE42" s="15">
        <v>6.1877956964498102</v>
      </c>
      <c r="AF42" s="15">
        <v>1.3986224035328827</v>
      </c>
      <c r="AG42" s="15">
        <v>1.5758333657654177E-2</v>
      </c>
      <c r="AH42" s="15">
        <v>4.9639992029490779E-3</v>
      </c>
      <c r="AI42" s="15">
        <v>4.1928306671021546E-3</v>
      </c>
      <c r="AJ42" s="15">
        <v>6.4617929307773697E-4</v>
      </c>
      <c r="AK42" s="15">
        <v>1.2741553486690432E-2</v>
      </c>
      <c r="AL42" s="15">
        <v>1.0978478054295699E-3</v>
      </c>
      <c r="AM42" s="15">
        <v>3.5616662917458191E-5</v>
      </c>
      <c r="AN42" s="15">
        <v>1.4028723056602688E-2</v>
      </c>
      <c r="AO42" s="15">
        <v>3.6003599308828131E-3</v>
      </c>
      <c r="AP42" s="15">
        <v>15.564519404020398</v>
      </c>
      <c r="AQ42" s="15">
        <v>1.7808331458729098E-3</v>
      </c>
      <c r="AR42" s="15">
        <v>2.8493330333966552E-4</v>
      </c>
      <c r="AS42" s="15">
        <v>3.218332328934926E-2</v>
      </c>
      <c r="AT42" s="15">
        <v>0.3589380298704411</v>
      </c>
      <c r="AU42" s="15">
        <v>5.4721718953921569E-2</v>
      </c>
      <c r="AV42" s="15">
        <v>5.718249405833134E-2</v>
      </c>
      <c r="AW42" s="15">
        <v>7.1483390041794811E-2</v>
      </c>
      <c r="AX42" s="15">
        <v>5.5141527854976995E-2</v>
      </c>
      <c r="AY42" s="15">
        <f t="shared" si="0"/>
        <v>0.40676957470382236</v>
      </c>
      <c r="AZ42" s="15">
        <v>34.5</v>
      </c>
      <c r="BC42" t="s">
        <v>482</v>
      </c>
      <c r="BD42">
        <v>4.0486000270731563E-2</v>
      </c>
      <c r="BE42">
        <v>9.013677051855483</v>
      </c>
      <c r="BF42">
        <v>1.7610040654885748E-4</v>
      </c>
      <c r="BG42">
        <v>1.5290157388898813</v>
      </c>
      <c r="BH42">
        <v>6.1877956964498102</v>
      </c>
      <c r="BI42">
        <v>1.3986224035328827</v>
      </c>
      <c r="BJ42">
        <v>15.564519404020398</v>
      </c>
      <c r="BK42">
        <v>0.3589380298704411</v>
      </c>
      <c r="BL42">
        <v>0.40676957470382236</v>
      </c>
    </row>
    <row r="43" spans="1:64" hidden="1" x14ac:dyDescent="0.2">
      <c r="A43" s="15" t="s">
        <v>91</v>
      </c>
      <c r="B43" s="15">
        <v>39.845905924838</v>
      </c>
      <c r="C43" s="15">
        <v>9.1428533578193111E-2</v>
      </c>
      <c r="D43" s="15"/>
      <c r="E43" s="15">
        <v>11.10864207952549</v>
      </c>
      <c r="F43" s="15">
        <v>0</v>
      </c>
      <c r="G43" s="15">
        <v>0</v>
      </c>
      <c r="H43" s="15">
        <v>0</v>
      </c>
      <c r="I43" s="15">
        <v>0.11558388490803491</v>
      </c>
      <c r="J43" s="15">
        <v>0</v>
      </c>
      <c r="K43" s="15">
        <v>0</v>
      </c>
      <c r="L43" s="15">
        <v>0.15164169940624503</v>
      </c>
      <c r="M43" s="15">
        <v>3.1175070849402603E-2</v>
      </c>
      <c r="N43" s="15">
        <v>7.9165664453773724E-2</v>
      </c>
      <c r="O43" s="15">
        <v>1.854823196555184E-3</v>
      </c>
      <c r="P43" s="15">
        <v>4.7083563980358477E-2</v>
      </c>
      <c r="Q43" s="15">
        <v>1.8592732857882536E-3</v>
      </c>
      <c r="R43" s="15">
        <v>8.9682259503803055E-2</v>
      </c>
      <c r="S43" s="15">
        <v>1.0982000290488486E-2</v>
      </c>
      <c r="T43" s="15">
        <v>8.3055942566867514E-4</v>
      </c>
      <c r="U43" s="15">
        <v>0.64863650900657799</v>
      </c>
      <c r="V43" s="15">
        <v>4.0780261842648761E-3</v>
      </c>
      <c r="W43" s="15">
        <v>0</v>
      </c>
      <c r="X43" s="15">
        <v>5.3835978407775339E-5</v>
      </c>
      <c r="Y43" s="15">
        <v>0.48534981568492414</v>
      </c>
      <c r="Z43" s="15">
        <v>1.3218400934546252E-3</v>
      </c>
      <c r="AA43" s="15">
        <v>5.0446643650533206E-5</v>
      </c>
      <c r="AB43" s="15">
        <v>5.9644273310155279E-3</v>
      </c>
      <c r="AC43" s="15">
        <v>2.0699032452497996E-4</v>
      </c>
      <c r="AD43" s="15">
        <v>2.9406688013170719</v>
      </c>
      <c r="AE43" s="15">
        <v>0.12566563265946482</v>
      </c>
      <c r="AF43" s="15">
        <v>3.9906235326717145</v>
      </c>
      <c r="AG43" s="15">
        <v>7.9358982073197804E-2</v>
      </c>
      <c r="AH43" s="15">
        <v>0.16213995270622211</v>
      </c>
      <c r="AI43" s="15">
        <v>0.14877136587159592</v>
      </c>
      <c r="AJ43" s="15">
        <v>2.7674276023969438E-3</v>
      </c>
      <c r="AK43" s="15">
        <v>1.0148764203200936E-2</v>
      </c>
      <c r="AL43" s="15">
        <v>0</v>
      </c>
      <c r="AM43" s="15">
        <v>1.9677772510718922E-2</v>
      </c>
      <c r="AN43" s="15">
        <v>0</v>
      </c>
      <c r="AO43" s="15">
        <v>0</v>
      </c>
      <c r="AP43" s="15">
        <v>18.148033419808467</v>
      </c>
      <c r="AQ43" s="15">
        <v>1.4761907663933408E-3</v>
      </c>
      <c r="AR43" s="15">
        <v>7.4769727757457278E-4</v>
      </c>
      <c r="AS43" s="15">
        <v>4.2688872814919347E-3</v>
      </c>
      <c r="AT43" s="15">
        <v>0.79714924842720736</v>
      </c>
      <c r="AU43" s="15">
        <v>3.5043173187166522E-2</v>
      </c>
      <c r="AV43" s="15">
        <v>2.9399977985461553E-2</v>
      </c>
      <c r="AW43" s="15">
        <v>0.20735591837904155</v>
      </c>
      <c r="AX43" s="15">
        <v>0.26701787645896957</v>
      </c>
      <c r="AY43" s="15">
        <f t="shared" si="0"/>
        <v>-37.59618636607275</v>
      </c>
      <c r="AZ43" s="15"/>
    </row>
    <row r="44" spans="1:64" hidden="1" x14ac:dyDescent="0.2">
      <c r="A44" s="15" t="s">
        <v>92</v>
      </c>
      <c r="B44" s="15">
        <v>44.446375917822934</v>
      </c>
      <c r="C44" s="15">
        <v>0.14318968586944703</v>
      </c>
      <c r="D44" s="15"/>
      <c r="E44" s="15">
        <v>11.399780933372121</v>
      </c>
      <c r="F44" s="15">
        <v>0</v>
      </c>
      <c r="G44" s="15">
        <v>0</v>
      </c>
      <c r="H44" s="15">
        <v>0</v>
      </c>
      <c r="I44" s="15">
        <v>0.12545895737921015</v>
      </c>
      <c r="J44" s="15">
        <v>0</v>
      </c>
      <c r="K44" s="15">
        <v>0</v>
      </c>
      <c r="L44" s="15">
        <v>0.33551850339831912</v>
      </c>
      <c r="M44" s="15">
        <v>0.13721800972596634</v>
      </c>
      <c r="N44" s="15">
        <v>0.16793414200238341</v>
      </c>
      <c r="O44" s="15">
        <v>5.4005334608499657E-3</v>
      </c>
      <c r="P44" s="15">
        <v>5.7177785883791417E-2</v>
      </c>
      <c r="Q44" s="15">
        <v>2.4281417361451461E-3</v>
      </c>
      <c r="R44" s="15">
        <v>0.11750557890852406</v>
      </c>
      <c r="S44" s="15">
        <v>1.1326408942060599E-2</v>
      </c>
      <c r="T44" s="15">
        <v>3.6531101868351019E-3</v>
      </c>
      <c r="U44" s="15">
        <v>1.8176543118993975</v>
      </c>
      <c r="V44" s="15">
        <v>2.9523170314796549E-4</v>
      </c>
      <c r="W44" s="15">
        <v>0</v>
      </c>
      <c r="X44" s="15">
        <v>0</v>
      </c>
      <c r="Y44" s="15">
        <v>1.1964354307928116</v>
      </c>
      <c r="Z44" s="15">
        <v>3.0212170249773459E-2</v>
      </c>
      <c r="AA44" s="15">
        <v>4.9249735852760638E-5</v>
      </c>
      <c r="AB44" s="15">
        <v>7.8461859175426044E-2</v>
      </c>
      <c r="AC44" s="15">
        <v>7.6776040029324028E-3</v>
      </c>
      <c r="AD44" s="15">
        <v>3.4782753235867006</v>
      </c>
      <c r="AE44" s="15">
        <v>0.66019720656979841</v>
      </c>
      <c r="AF44" s="15">
        <v>4.4595431578406037</v>
      </c>
      <c r="AG44" s="15">
        <v>0.20610475223836824</v>
      </c>
      <c r="AH44" s="15">
        <v>0.23682337968539216</v>
      </c>
      <c r="AI44" s="15">
        <v>0.1490261967057917</v>
      </c>
      <c r="AJ44" s="15">
        <v>7.3206049715159377E-3</v>
      </c>
      <c r="AK44" s="15">
        <v>8.537719819737323E-2</v>
      </c>
      <c r="AL44" s="15">
        <v>8.0627725077152656E-6</v>
      </c>
      <c r="AM44" s="15">
        <v>2.0462688062920106E-2</v>
      </c>
      <c r="AN44" s="15">
        <v>0</v>
      </c>
      <c r="AO44" s="15">
        <v>0.31518425192590832</v>
      </c>
      <c r="AP44" s="15">
        <v>17.371029773011802</v>
      </c>
      <c r="AQ44" s="15">
        <v>5.7935640344930115E-4</v>
      </c>
      <c r="AR44" s="15">
        <v>6.5262183666820719E-4</v>
      </c>
      <c r="AS44" s="15">
        <v>4.7742690123320315E-3</v>
      </c>
      <c r="AT44" s="15">
        <v>1.0532575841868392</v>
      </c>
      <c r="AU44" s="15">
        <v>3.2904662340446922E-2</v>
      </c>
      <c r="AV44" s="15">
        <v>2.9059385345709468E-2</v>
      </c>
      <c r="AW44" s="15">
        <v>0.32387197223729858</v>
      </c>
      <c r="AX44" s="15">
        <v>0.37454582246650214</v>
      </c>
      <c r="AY44" s="15">
        <f t="shared" si="0"/>
        <v>-39.618519409360673</v>
      </c>
      <c r="AZ44" s="15"/>
    </row>
    <row r="45" spans="1:64" hidden="1" x14ac:dyDescent="0.2">
      <c r="A45" s="15" t="s">
        <v>93</v>
      </c>
      <c r="B45" s="15">
        <v>44.521384682579033</v>
      </c>
      <c r="C45" s="15">
        <v>0.14670017501218785</v>
      </c>
      <c r="D45" s="15"/>
      <c r="E45" s="15">
        <v>11.186248630886775</v>
      </c>
      <c r="F45" s="15">
        <v>0</v>
      </c>
      <c r="G45" s="15">
        <v>0</v>
      </c>
      <c r="H45" s="15">
        <v>0</v>
      </c>
      <c r="I45" s="15">
        <v>0.11874358080823086</v>
      </c>
      <c r="J45" s="15">
        <v>0</v>
      </c>
      <c r="K45" s="15">
        <v>0</v>
      </c>
      <c r="L45" s="15">
        <v>0.46142596065072461</v>
      </c>
      <c r="M45" s="15">
        <v>0.21764569536328046</v>
      </c>
      <c r="N45" s="15">
        <v>0.62145707064182021</v>
      </c>
      <c r="O45" s="15">
        <v>5.1060860758536412E-3</v>
      </c>
      <c r="P45" s="15">
        <v>8.6149132448069085E-2</v>
      </c>
      <c r="Q45" s="15">
        <v>1.4242833499172469E-2</v>
      </c>
      <c r="R45" s="15">
        <v>0.31478073907321819</v>
      </c>
      <c r="S45" s="15">
        <v>5.0143301665174694E-2</v>
      </c>
      <c r="T45" s="15">
        <v>3.7906353072110046E-3</v>
      </c>
      <c r="U45" s="15">
        <v>2.3938458475621109</v>
      </c>
      <c r="V45" s="15">
        <v>2.5333591558239298E-2</v>
      </c>
      <c r="W45" s="15">
        <v>0</v>
      </c>
      <c r="X45" s="15">
        <v>0</v>
      </c>
      <c r="Y45" s="15">
        <v>1.9718175604335009</v>
      </c>
      <c r="Z45" s="15">
        <v>4.0285764925954426E-2</v>
      </c>
      <c r="AA45" s="15">
        <v>2.0528281099363462E-4</v>
      </c>
      <c r="AB45" s="15">
        <v>0.28472007133825505</v>
      </c>
      <c r="AC45" s="15">
        <v>5.6811550768205432E-2</v>
      </c>
      <c r="AD45" s="15">
        <v>4.1128092710531963</v>
      </c>
      <c r="AE45" s="15">
        <v>0.57682764603668224</v>
      </c>
      <c r="AF45" s="15">
        <v>4.5111149228096075</v>
      </c>
      <c r="AG45" s="15">
        <v>0.36981070105257458</v>
      </c>
      <c r="AH45" s="15">
        <v>0.72070909179350529</v>
      </c>
      <c r="AI45" s="15">
        <v>0.45949928907580789</v>
      </c>
      <c r="AJ45" s="15">
        <v>4.7642886555129084E-2</v>
      </c>
      <c r="AK45" s="15">
        <v>0.10766403358403141</v>
      </c>
      <c r="AL45" s="15">
        <v>1.0141377884097166E-5</v>
      </c>
      <c r="AM45" s="15">
        <v>1.8507392568540431E-2</v>
      </c>
      <c r="AN45" s="15">
        <v>9.3270841659328727E-3</v>
      </c>
      <c r="AO45" s="15">
        <v>0</v>
      </c>
      <c r="AP45" s="15">
        <v>13.75053485929365</v>
      </c>
      <c r="AQ45" s="15">
        <v>5.0197619737667382E-4</v>
      </c>
      <c r="AR45" s="15">
        <v>5.7116430307994762E-4</v>
      </c>
      <c r="AS45" s="15">
        <v>1.0849133815140887E-2</v>
      </c>
      <c r="AT45" s="15">
        <v>1.0668181136950827</v>
      </c>
      <c r="AU45" s="15">
        <v>3.6878193313828973E-2</v>
      </c>
      <c r="AV45" s="15">
        <v>2.8835883341892236E-2</v>
      </c>
      <c r="AW45" s="15">
        <v>0.30606268090437383</v>
      </c>
      <c r="AX45" s="15">
        <v>0.38695670681271949</v>
      </c>
      <c r="AY45" s="15">
        <f t="shared" si="0"/>
        <v>-37.176171004208499</v>
      </c>
      <c r="AZ45" s="15"/>
    </row>
    <row r="46" spans="1:64" hidden="1" x14ac:dyDescent="0.2">
      <c r="A46" s="15" t="s">
        <v>94</v>
      </c>
      <c r="B46" s="15">
        <v>46.99884141301817</v>
      </c>
      <c r="C46" s="15">
        <v>0.14939846195436612</v>
      </c>
      <c r="D46" s="15"/>
      <c r="E46" s="15">
        <v>8.3692173872202051</v>
      </c>
      <c r="F46" s="15">
        <v>0</v>
      </c>
      <c r="G46" s="15">
        <v>0</v>
      </c>
      <c r="H46" s="15">
        <v>0</v>
      </c>
      <c r="I46" s="15">
        <v>0.14032347198610165</v>
      </c>
      <c r="J46" s="15">
        <v>0</v>
      </c>
      <c r="K46" s="15">
        <v>0</v>
      </c>
      <c r="L46" s="15">
        <v>0.5354274762070752</v>
      </c>
      <c r="M46" s="15">
        <v>0.70523619882676114</v>
      </c>
      <c r="N46" s="15">
        <v>0.75846605256095245</v>
      </c>
      <c r="O46" s="15">
        <v>1.5478040433103285E-3</v>
      </c>
      <c r="P46" s="15">
        <v>8.721373608614702E-2</v>
      </c>
      <c r="Q46" s="15">
        <v>2.3105798070043138E-2</v>
      </c>
      <c r="R46" s="15">
        <v>0.25754155027856923</v>
      </c>
      <c r="S46" s="15">
        <v>6.3406235951652248E-2</v>
      </c>
      <c r="T46" s="15">
        <v>5.1144333560737207E-3</v>
      </c>
      <c r="U46" s="15">
        <v>2.7308486170509831</v>
      </c>
      <c r="V46" s="15">
        <v>5.2653390773223036E-2</v>
      </c>
      <c r="W46" s="15">
        <v>0</v>
      </c>
      <c r="X46" s="15">
        <v>0</v>
      </c>
      <c r="Y46" s="15">
        <v>4.326131841453039</v>
      </c>
      <c r="Z46" s="15">
        <v>0.19966584883061925</v>
      </c>
      <c r="AA46" s="15">
        <v>1.0758182960720581E-2</v>
      </c>
      <c r="AB46" s="15">
        <v>0.43489089374965911</v>
      </c>
      <c r="AC46" s="15">
        <v>0.2313112913052727</v>
      </c>
      <c r="AD46" s="15">
        <v>4.9644895942454248</v>
      </c>
      <c r="AE46" s="15">
        <v>0.53835980236384939</v>
      </c>
      <c r="AF46" s="15">
        <v>4.8617848350345936</v>
      </c>
      <c r="AG46" s="15">
        <v>0.45231255252433256</v>
      </c>
      <c r="AH46" s="15">
        <v>0.63880276767262267</v>
      </c>
      <c r="AI46" s="15">
        <v>0.68105380452961817</v>
      </c>
      <c r="AJ46" s="15">
        <v>0.30894747004958367</v>
      </c>
      <c r="AK46" s="15">
        <v>0.1253576394393397</v>
      </c>
      <c r="AL46" s="15">
        <v>3.6715364143823548E-4</v>
      </c>
      <c r="AM46" s="15">
        <v>1.4258081037938851E-2</v>
      </c>
      <c r="AN46" s="15">
        <v>3.1981862281662908E-2</v>
      </c>
      <c r="AO46" s="15">
        <v>0</v>
      </c>
      <c r="AP46" s="15">
        <v>13.359084348130695</v>
      </c>
      <c r="AQ46" s="15">
        <v>4.7317754301925014E-4</v>
      </c>
      <c r="AR46" s="15">
        <v>5.369462052584597E-4</v>
      </c>
      <c r="AS46" s="15">
        <v>1.3237077280210532E-2</v>
      </c>
      <c r="AT46" s="15">
        <v>1.2342688659460499</v>
      </c>
      <c r="AU46" s="15">
        <v>3.660582862743076E-2</v>
      </c>
      <c r="AV46" s="15">
        <v>1.7420112405839294E-2</v>
      </c>
      <c r="AW46" s="15">
        <v>0.26153272620271439</v>
      </c>
      <c r="AX46" s="15">
        <v>0.37570809519177439</v>
      </c>
      <c r="AY46" s="15">
        <f t="shared" si="0"/>
        <v>-37.653336674393856</v>
      </c>
      <c r="AZ46" s="15"/>
    </row>
    <row r="47" spans="1:64" hidden="1" x14ac:dyDescent="0.2">
      <c r="A47" s="15" t="s">
        <v>95</v>
      </c>
      <c r="B47" s="15">
        <v>49.450809850986793</v>
      </c>
      <c r="C47" s="15">
        <v>0.1596783330940037</v>
      </c>
      <c r="D47" s="15"/>
      <c r="E47" s="15">
        <v>11.600577571327859</v>
      </c>
      <c r="F47" s="15">
        <v>0</v>
      </c>
      <c r="G47" s="15">
        <v>0</v>
      </c>
      <c r="H47" s="15">
        <v>0</v>
      </c>
      <c r="I47" s="15">
        <v>0.19767842218230713</v>
      </c>
      <c r="J47" s="15">
        <v>0</v>
      </c>
      <c r="K47" s="15">
        <v>0</v>
      </c>
      <c r="L47" s="15">
        <v>0.50332179739476968</v>
      </c>
      <c r="M47" s="15">
        <v>0.17975755066533858</v>
      </c>
      <c r="N47" s="15">
        <v>0.83178642962394889</v>
      </c>
      <c r="O47" s="15">
        <v>8.5438034451842915E-4</v>
      </c>
      <c r="P47" s="15">
        <v>8.3287597246608946E-2</v>
      </c>
      <c r="Q47" s="15">
        <v>2.4606950520134039E-2</v>
      </c>
      <c r="R47" s="15">
        <v>0.31798470479227559</v>
      </c>
      <c r="S47" s="15">
        <v>6.2998460648297852E-2</v>
      </c>
      <c r="T47" s="15">
        <v>5.3870157339203544E-3</v>
      </c>
      <c r="U47" s="15">
        <v>1.9189875042169753</v>
      </c>
      <c r="V47" s="15">
        <v>4.3837068807736163E-2</v>
      </c>
      <c r="W47" s="15">
        <v>0</v>
      </c>
      <c r="X47" s="15">
        <v>0</v>
      </c>
      <c r="Y47" s="15">
        <v>4.1038768516148121</v>
      </c>
      <c r="Z47" s="15">
        <v>0.22988650839680883</v>
      </c>
      <c r="AA47" s="15">
        <v>0.22881750433083176</v>
      </c>
      <c r="AB47" s="15">
        <v>0.43246377298517746</v>
      </c>
      <c r="AC47" s="15">
        <v>0.34274919713903063</v>
      </c>
      <c r="AD47" s="15">
        <v>5.3711932732714676</v>
      </c>
      <c r="AE47" s="15">
        <v>0.39643714801568863</v>
      </c>
      <c r="AF47" s="15">
        <v>4.5943569165831004</v>
      </c>
      <c r="AG47" s="15">
        <v>0.47000903400498778</v>
      </c>
      <c r="AH47" s="15">
        <v>0.77159471604019525</v>
      </c>
      <c r="AI47" s="15">
        <v>0.80566206750417024</v>
      </c>
      <c r="AJ47" s="15">
        <v>0.33705129839231485</v>
      </c>
      <c r="AK47" s="15">
        <v>0.14095001156718834</v>
      </c>
      <c r="AL47" s="15">
        <v>1.45465590581287E-5</v>
      </c>
      <c r="AM47" s="15">
        <v>1.7303844743124734E-2</v>
      </c>
      <c r="AN47" s="15">
        <v>4.1689370081650703E-2</v>
      </c>
      <c r="AO47" s="15">
        <v>0</v>
      </c>
      <c r="AP47" s="15">
        <v>12.952831689785416</v>
      </c>
      <c r="AQ47" s="15">
        <v>4.0557182186971716E-4</v>
      </c>
      <c r="AR47" s="15">
        <v>5.5974452511082704E-4</v>
      </c>
      <c r="AS47" s="15">
        <v>1.4301380352406284E-2</v>
      </c>
      <c r="AT47" s="15">
        <v>1.5849742079355584</v>
      </c>
      <c r="AU47" s="15">
        <v>4.1383474594802877E-2</v>
      </c>
      <c r="AV47" s="15">
        <v>1.7504794296337441E-2</v>
      </c>
      <c r="AW47" s="15">
        <v>0.18624039651116159</v>
      </c>
      <c r="AX47" s="15">
        <v>0.43780874333581732</v>
      </c>
      <c r="AY47" s="15">
        <f t="shared" si="0"/>
        <v>-40.604247658533907</v>
      </c>
      <c r="AZ47" s="15"/>
    </row>
    <row r="48" spans="1:64" hidden="1" x14ac:dyDescent="0.2">
      <c r="A48" s="15" t="s">
        <v>96</v>
      </c>
      <c r="B48" s="15">
        <v>45.78265347256967</v>
      </c>
      <c r="C48" s="15">
        <v>0.14637726132579043</v>
      </c>
      <c r="D48" s="15"/>
      <c r="E48" s="15">
        <v>10.583586089220448</v>
      </c>
      <c r="F48" s="15">
        <v>0</v>
      </c>
      <c r="G48" s="15">
        <v>0</v>
      </c>
      <c r="H48" s="15">
        <v>0</v>
      </c>
      <c r="I48" s="15">
        <v>0.33188658833552742</v>
      </c>
      <c r="J48" s="15">
        <v>0</v>
      </c>
      <c r="K48" s="15">
        <v>0</v>
      </c>
      <c r="L48" s="15">
        <v>0.47884306274486133</v>
      </c>
      <c r="M48" s="15">
        <v>0.22745087080380727</v>
      </c>
      <c r="N48" s="15">
        <v>0.81852070939220523</v>
      </c>
      <c r="O48" s="15">
        <v>3.2980072775546402E-3</v>
      </c>
      <c r="P48" s="15">
        <v>9.8533805102621344E-2</v>
      </c>
      <c r="Q48" s="15">
        <v>3.2978608321778458E-2</v>
      </c>
      <c r="R48" s="15">
        <v>0.45321073532803202</v>
      </c>
      <c r="S48" s="15">
        <v>2.7508840989224719E-2</v>
      </c>
      <c r="T48" s="15">
        <v>0</v>
      </c>
      <c r="U48" s="15">
        <v>1.6626216603232169</v>
      </c>
      <c r="V48" s="15">
        <v>3.5667421771737533E-2</v>
      </c>
      <c r="W48" s="15">
        <v>0</v>
      </c>
      <c r="X48" s="15">
        <v>5.9154280420330988E-5</v>
      </c>
      <c r="Y48" s="15">
        <v>3.8893851381661455</v>
      </c>
      <c r="Z48" s="15">
        <v>0.31749439539856872</v>
      </c>
      <c r="AA48" s="15">
        <v>0.3227862800038469</v>
      </c>
      <c r="AB48" s="15">
        <v>0.36806086099838004</v>
      </c>
      <c r="AC48" s="15">
        <v>0.43653706688598981</v>
      </c>
      <c r="AD48" s="15">
        <v>5.3416822309099645</v>
      </c>
      <c r="AE48" s="15">
        <v>0.22118347566529412</v>
      </c>
      <c r="AF48" s="15">
        <v>4.9630247507405842</v>
      </c>
      <c r="AG48" s="15">
        <v>0.52626627261058068</v>
      </c>
      <c r="AH48" s="15">
        <v>0.91635181371190177</v>
      </c>
      <c r="AI48" s="15">
        <v>0.78583976626438956</v>
      </c>
      <c r="AJ48" s="15">
        <v>0.32645361468654122</v>
      </c>
      <c r="AK48" s="15">
        <v>0.2535659788600258</v>
      </c>
      <c r="AL48" s="15">
        <v>0</v>
      </c>
      <c r="AM48" s="15">
        <v>1.025442021590087E-2</v>
      </c>
      <c r="AN48" s="15">
        <v>0.21669177468801445</v>
      </c>
      <c r="AO48" s="15">
        <v>2.7759637012801614E-4</v>
      </c>
      <c r="AP48" s="15">
        <v>10.58385243079098</v>
      </c>
      <c r="AQ48" s="15">
        <v>3.3155033213798162E-4</v>
      </c>
      <c r="AR48" s="15">
        <v>6.6954791402741326E-4</v>
      </c>
      <c r="AS48" s="15">
        <v>2.5476320250177004E-2</v>
      </c>
      <c r="AT48" s="15">
        <v>0.68680228491266826</v>
      </c>
      <c r="AU48" s="15">
        <v>8.1279462456962798E-2</v>
      </c>
      <c r="AV48" s="15">
        <v>6.1550398241920186E-4</v>
      </c>
      <c r="AW48" s="15">
        <v>0.28586962375448899</v>
      </c>
      <c r="AX48" s="15">
        <v>0.32135849678234796</v>
      </c>
      <c r="AY48" s="15">
        <f t="shared" si="0"/>
        <v>-36.269575554686504</v>
      </c>
      <c r="AZ48" s="15"/>
    </row>
    <row r="49" spans="1:64" hidden="1" x14ac:dyDescent="0.2">
      <c r="A49" s="15" t="s">
        <v>97</v>
      </c>
      <c r="B49" s="15">
        <v>43.206565625989604</v>
      </c>
      <c r="C49" s="15">
        <v>0.267670799863995</v>
      </c>
      <c r="D49" s="15"/>
      <c r="E49" s="15">
        <v>9.8905340739609162</v>
      </c>
      <c r="F49" s="15">
        <v>0</v>
      </c>
      <c r="G49" s="15">
        <v>0</v>
      </c>
      <c r="H49" s="15">
        <v>4.5617470730040396E-4</v>
      </c>
      <c r="I49" s="15">
        <v>4.8439572256209366E-2</v>
      </c>
      <c r="J49" s="15">
        <v>0</v>
      </c>
      <c r="K49" s="15">
        <v>0</v>
      </c>
      <c r="L49" s="15">
        <v>0.6055169204304488</v>
      </c>
      <c r="M49" s="15">
        <v>0.18048939428912011</v>
      </c>
      <c r="N49" s="15">
        <v>0.51674903035097963</v>
      </c>
      <c r="O49" s="15">
        <v>3.4584633142731047E-3</v>
      </c>
      <c r="P49" s="15">
        <v>7.5187957970608219E-2</v>
      </c>
      <c r="Q49" s="15">
        <v>2.8240265403405566E-2</v>
      </c>
      <c r="R49" s="15">
        <v>0.46059092485335795</v>
      </c>
      <c r="S49" s="15">
        <v>1.8501607088075626E-2</v>
      </c>
      <c r="T49" s="15">
        <v>0</v>
      </c>
      <c r="U49" s="15">
        <v>1.2737677723871057</v>
      </c>
      <c r="V49" s="15">
        <v>5.4340879211125924E-2</v>
      </c>
      <c r="W49" s="15">
        <v>0</v>
      </c>
      <c r="X49" s="15">
        <v>1.1890683293526563E-2</v>
      </c>
      <c r="Y49" s="15">
        <v>4.51836721583354</v>
      </c>
      <c r="Z49" s="15">
        <v>0.43833921645590462</v>
      </c>
      <c r="AA49" s="15">
        <v>0.34780631800578832</v>
      </c>
      <c r="AB49" s="15">
        <v>0.45664296516596509</v>
      </c>
      <c r="AC49" s="15">
        <v>0.46106411977129408</v>
      </c>
      <c r="AD49" s="15">
        <v>4.7886794957741596</v>
      </c>
      <c r="AE49" s="15">
        <v>0.26031973264698105</v>
      </c>
      <c r="AF49" s="15">
        <v>5.5243452155307438</v>
      </c>
      <c r="AG49" s="15">
        <v>0.4857092439282264</v>
      </c>
      <c r="AH49" s="15">
        <v>0.73481410278159731</v>
      </c>
      <c r="AI49" s="15">
        <v>0.76933990994837298</v>
      </c>
      <c r="AJ49" s="15">
        <v>0.25499136187152516</v>
      </c>
      <c r="AK49" s="15">
        <v>0.3215170658196787</v>
      </c>
      <c r="AL49" s="15">
        <v>2.4849422808232468E-5</v>
      </c>
      <c r="AM49" s="15">
        <v>6.3850657371786138E-3</v>
      </c>
      <c r="AN49" s="15">
        <v>0.17488430204104213</v>
      </c>
      <c r="AO49" s="15">
        <v>8.9462363109749522E-3</v>
      </c>
      <c r="AP49" s="15">
        <v>7.4749789210239506</v>
      </c>
      <c r="AQ49" s="15">
        <v>3.3872911775390316E-4</v>
      </c>
      <c r="AR49" s="15">
        <v>8.0183649826727618E-4</v>
      </c>
      <c r="AS49" s="15">
        <v>0.11266334570933677</v>
      </c>
      <c r="AT49" s="15">
        <v>1.8196287997438798</v>
      </c>
      <c r="AU49" s="15">
        <v>0.1735950770743164</v>
      </c>
      <c r="AV49" s="15">
        <v>3.7069938053467408E-2</v>
      </c>
      <c r="AW49" s="15">
        <v>0.31102465978602717</v>
      </c>
      <c r="AX49" s="15">
        <v>0.28845338255636432</v>
      </c>
      <c r="AY49" s="15">
        <f t="shared" si="0"/>
        <v>-34.288744137807697</v>
      </c>
      <c r="AZ49" s="15"/>
    </row>
    <row r="50" spans="1:64" hidden="1" x14ac:dyDescent="0.2">
      <c r="A50" s="15" t="s">
        <v>98</v>
      </c>
      <c r="B50" s="15">
        <v>33.708950350336139</v>
      </c>
      <c r="C50" s="15">
        <v>0.17115952126491699</v>
      </c>
      <c r="D50" s="15"/>
      <c r="E50" s="15">
        <v>5.4230267371896952</v>
      </c>
      <c r="F50" s="15">
        <v>0</v>
      </c>
      <c r="G50" s="15">
        <v>1.2263337798243797E-4</v>
      </c>
      <c r="H50" s="15">
        <v>2.9860194638909091E-4</v>
      </c>
      <c r="I50" s="15">
        <v>5.1276902793759377E-2</v>
      </c>
      <c r="J50" s="15">
        <v>0</v>
      </c>
      <c r="K50" s="15">
        <v>0</v>
      </c>
      <c r="L50" s="15">
        <v>0.31416313252191586</v>
      </c>
      <c r="M50" s="15">
        <v>0.22552114198447828</v>
      </c>
      <c r="N50" s="15">
        <v>0.52650479855613097</v>
      </c>
      <c r="O50" s="15">
        <v>4.4753129291851537E-3</v>
      </c>
      <c r="P50" s="15">
        <v>7.3173538525769244E-2</v>
      </c>
      <c r="Q50" s="15">
        <v>8.6183707117218275E-3</v>
      </c>
      <c r="R50" s="15">
        <v>0.47184307992963187</v>
      </c>
      <c r="S50" s="15">
        <v>1.0631794932417941E-2</v>
      </c>
      <c r="T50" s="15">
        <v>0</v>
      </c>
      <c r="U50" s="15">
        <v>1.1405223523260877</v>
      </c>
      <c r="V50" s="15">
        <v>7.1711894669180556E-2</v>
      </c>
      <c r="W50" s="15">
        <v>1.349024590765045E-5</v>
      </c>
      <c r="X50" s="15">
        <v>0.18896946383501981</v>
      </c>
      <c r="Y50" s="15">
        <v>4.3183462012838714</v>
      </c>
      <c r="Z50" s="15">
        <v>0.41853328120464051</v>
      </c>
      <c r="AA50" s="15">
        <v>0.2049956555368827</v>
      </c>
      <c r="AB50" s="15">
        <v>0.46003766965423015</v>
      </c>
      <c r="AC50" s="15">
        <v>0.56972107398800165</v>
      </c>
      <c r="AD50" s="15">
        <v>4.8178773257654246</v>
      </c>
      <c r="AE50" s="15">
        <v>0.1733677843561181</v>
      </c>
      <c r="AF50" s="15">
        <v>5.3044313647799806</v>
      </c>
      <c r="AG50" s="15">
        <v>0.46609013821418888</v>
      </c>
      <c r="AH50" s="15">
        <v>0.67196391740519035</v>
      </c>
      <c r="AI50" s="15">
        <v>0.73350682501945796</v>
      </c>
      <c r="AJ50" s="15">
        <v>0.12890480813980712</v>
      </c>
      <c r="AK50" s="15">
        <v>0.23255420520427444</v>
      </c>
      <c r="AL50" s="15">
        <v>2.0235368861475674E-5</v>
      </c>
      <c r="AM50" s="15">
        <v>3.5233102121258238E-3</v>
      </c>
      <c r="AN50" s="15">
        <v>2.69804918153009E-5</v>
      </c>
      <c r="AO50" s="15">
        <v>8.4663478869183122E-3</v>
      </c>
      <c r="AP50" s="15">
        <v>4.8117428758767611</v>
      </c>
      <c r="AQ50" s="15">
        <v>2.7267483743745601E-4</v>
      </c>
      <c r="AR50" s="15">
        <v>6.0995543511154914E-4</v>
      </c>
      <c r="AS50" s="15">
        <v>4.170476491682882E-2</v>
      </c>
      <c r="AT50" s="15">
        <v>0.78416733655929827</v>
      </c>
      <c r="AU50" s="15">
        <v>9.9081226890752133E-2</v>
      </c>
      <c r="AV50" s="15">
        <v>5.1493639145059958E-2</v>
      </c>
      <c r="AW50" s="15">
        <v>0.36133246615812342</v>
      </c>
      <c r="AX50" s="15">
        <v>0.36414551826478792</v>
      </c>
      <c r="AY50" s="15">
        <f t="shared" si="0"/>
        <v>-25.821929089646169</v>
      </c>
      <c r="AZ50" s="15"/>
    </row>
    <row r="51" spans="1:64" hidden="1" x14ac:dyDescent="0.2">
      <c r="A51" s="15" t="s">
        <v>99</v>
      </c>
      <c r="B51" s="15">
        <v>23.076235567615374</v>
      </c>
      <c r="C51" s="15">
        <v>0.19197494222542533</v>
      </c>
      <c r="D51" s="15"/>
      <c r="E51" s="15">
        <v>1.3016337490630172</v>
      </c>
      <c r="F51" s="15">
        <v>0</v>
      </c>
      <c r="G51" s="15">
        <v>4.0499913255562063E-3</v>
      </c>
      <c r="H51" s="15">
        <v>1.5734763595910933E-4</v>
      </c>
      <c r="I51" s="15">
        <v>2.3567939386049203E-2</v>
      </c>
      <c r="J51" s="15">
        <v>0</v>
      </c>
      <c r="K51" s="15">
        <v>0</v>
      </c>
      <c r="L51" s="15">
        <v>0.19673768605471201</v>
      </c>
      <c r="M51" s="15">
        <v>0.14913460665919989</v>
      </c>
      <c r="N51" s="15">
        <v>0.33807019940977812</v>
      </c>
      <c r="O51" s="15">
        <v>2.9302634548947089E-3</v>
      </c>
      <c r="P51" s="15">
        <v>4.5896848324034206E-2</v>
      </c>
      <c r="Q51" s="15">
        <v>7.8484041688226033E-3</v>
      </c>
      <c r="R51" s="15">
        <v>0.35149260624080153</v>
      </c>
      <c r="S51" s="15">
        <v>6.5337557630064233E-3</v>
      </c>
      <c r="T51" s="15">
        <v>0</v>
      </c>
      <c r="U51" s="15">
        <v>0.61505653125983717</v>
      </c>
      <c r="V51" s="15">
        <v>6.7579327050548491E-2</v>
      </c>
      <c r="W51" s="15">
        <v>2.5975908945880745E-5</v>
      </c>
      <c r="X51" s="15">
        <v>0.21516907607824939</v>
      </c>
      <c r="Y51" s="15">
        <v>3.3444038307630244</v>
      </c>
      <c r="Z51" s="15">
        <v>0.31935735468150961</v>
      </c>
      <c r="AA51" s="15">
        <v>8.8832079562991925E-2</v>
      </c>
      <c r="AB51" s="15">
        <v>0.40920067402651494</v>
      </c>
      <c r="AC51" s="15">
        <v>0.40920067402651494</v>
      </c>
      <c r="AD51" s="15">
        <v>3.4941453749343996</v>
      </c>
      <c r="AE51" s="15">
        <v>0.34489978319944997</v>
      </c>
      <c r="AF51" s="15">
        <v>3.8293409406236343</v>
      </c>
      <c r="AG51" s="15">
        <v>0.30022962576205392</v>
      </c>
      <c r="AH51" s="15">
        <v>0.13833571124057759</v>
      </c>
      <c r="AI51" s="15">
        <v>0.18916893636754734</v>
      </c>
      <c r="AJ51" s="15">
        <v>8.3204312062099869E-2</v>
      </c>
      <c r="AK51" s="15">
        <v>8.42566679726484E-2</v>
      </c>
      <c r="AL51" s="15">
        <v>1.9098523552670043E-4</v>
      </c>
      <c r="AM51" s="15">
        <v>3.9852757929855891E-4</v>
      </c>
      <c r="AN51" s="15">
        <v>2.5059112159555537E-5</v>
      </c>
      <c r="AO51" s="15">
        <v>1.6073134603685302E-2</v>
      </c>
      <c r="AP51" s="15">
        <v>3.9345705964103304</v>
      </c>
      <c r="AQ51" s="15">
        <v>2.9144982386036257E-4</v>
      </c>
      <c r="AR51" s="15">
        <v>6.2997997021016765E-4</v>
      </c>
      <c r="AS51" s="15">
        <v>5.4752180676510755E-2</v>
      </c>
      <c r="AT51" s="15">
        <v>1.458704857376919</v>
      </c>
      <c r="AU51" s="15">
        <v>0.12888785843703024</v>
      </c>
      <c r="AV51" s="15">
        <v>6.8395661650675385E-2</v>
      </c>
      <c r="AW51" s="15">
        <v>0.42408936691112586</v>
      </c>
      <c r="AX51" s="15">
        <v>0.43679069459622816</v>
      </c>
      <c r="AY51" s="15">
        <f t="shared" si="0"/>
        <v>-17.922868208449025</v>
      </c>
      <c r="AZ51" s="15"/>
    </row>
    <row r="52" spans="1:64" hidden="1" x14ac:dyDescent="0.2">
      <c r="A52" s="15" t="s">
        <v>100</v>
      </c>
      <c r="B52" s="15">
        <v>23.825334627237069</v>
      </c>
      <c r="C52" s="15">
        <v>0.17153411033940341</v>
      </c>
      <c r="D52" s="15"/>
      <c r="E52" s="15">
        <v>1.9235503425062377</v>
      </c>
      <c r="F52" s="15">
        <v>0</v>
      </c>
      <c r="G52" s="15">
        <v>0</v>
      </c>
      <c r="H52" s="15">
        <v>2.854389386659991E-4</v>
      </c>
      <c r="I52" s="15">
        <v>1.736837518608024E-2</v>
      </c>
      <c r="J52" s="15">
        <v>0</v>
      </c>
      <c r="K52" s="15">
        <v>0</v>
      </c>
      <c r="L52" s="15">
        <v>0.19369029053986489</v>
      </c>
      <c r="M52" s="15">
        <v>0.13376809406587337</v>
      </c>
      <c r="N52" s="15">
        <v>0.28261556258535098</v>
      </c>
      <c r="O52" s="15">
        <v>2.6372097250153942E-3</v>
      </c>
      <c r="P52" s="15">
        <v>4.3201328054491547E-2</v>
      </c>
      <c r="Q52" s="15">
        <v>7.702627448426317E-3</v>
      </c>
      <c r="R52" s="15">
        <v>0.25671748590747895</v>
      </c>
      <c r="S52" s="15">
        <v>4.0652638382861709E-3</v>
      </c>
      <c r="T52" s="15">
        <v>0</v>
      </c>
      <c r="U52" s="15">
        <v>0.44919943155931163</v>
      </c>
      <c r="V52" s="15">
        <v>8.1278933055428965E-2</v>
      </c>
      <c r="W52" s="15">
        <v>3.3838816835704995E-5</v>
      </c>
      <c r="X52" s="15">
        <v>5.1805898430116612E-2</v>
      </c>
      <c r="Y52" s="15">
        <v>2.1392506591621863</v>
      </c>
      <c r="Z52" s="15">
        <v>0.17764366337122581</v>
      </c>
      <c r="AA52" s="15">
        <v>4.8099863774845771E-2</v>
      </c>
      <c r="AB52" s="15">
        <v>0.34856965443339627</v>
      </c>
      <c r="AC52" s="15">
        <v>0.3485740648357023</v>
      </c>
      <c r="AD52" s="15">
        <v>3.9065425274465753</v>
      </c>
      <c r="AE52" s="15">
        <v>0.276070455897721</v>
      </c>
      <c r="AF52" s="15">
        <v>2.8072357589683321</v>
      </c>
      <c r="AG52" s="15">
        <v>0.13848107905421461</v>
      </c>
      <c r="AH52" s="15">
        <v>0.15969811232401723</v>
      </c>
      <c r="AI52" s="15">
        <v>0.11083149014113942</v>
      </c>
      <c r="AJ52" s="15">
        <v>0</v>
      </c>
      <c r="AK52" s="15">
        <v>9.352721557253163E-2</v>
      </c>
      <c r="AL52" s="15">
        <v>2.672658015165918E-4</v>
      </c>
      <c r="AM52" s="15">
        <v>4.1566291581680175E-4</v>
      </c>
      <c r="AN52" s="15">
        <v>0</v>
      </c>
      <c r="AO52" s="15">
        <v>1.5856082567077389E-2</v>
      </c>
      <c r="AP52" s="15">
        <v>6.9163960654218775</v>
      </c>
      <c r="AQ52" s="15">
        <v>2.8891579769541005E-4</v>
      </c>
      <c r="AR52" s="15">
        <v>5.0372518214039316E-4</v>
      </c>
      <c r="AS52" s="15">
        <v>6.8332992136765788E-2</v>
      </c>
      <c r="AT52" s="15">
        <v>1.7156428834421646</v>
      </c>
      <c r="AU52" s="15">
        <v>0.18480267094473951</v>
      </c>
      <c r="AV52" s="15">
        <v>0.17485869435865695</v>
      </c>
      <c r="AW52" s="15">
        <v>0.31448471592391514</v>
      </c>
      <c r="AX52" s="15">
        <v>0.2595061767659409</v>
      </c>
      <c r="AY52" s="15">
        <f t="shared" si="0"/>
        <v>-19.736494591275211</v>
      </c>
      <c r="AZ52" s="15"/>
    </row>
    <row r="53" spans="1:64" hidden="1" x14ac:dyDescent="0.2">
      <c r="A53" s="15" t="s">
        <v>101</v>
      </c>
      <c r="B53" s="15">
        <v>25.747899935877459</v>
      </c>
      <c r="C53" s="15">
        <v>0.20289405003984434</v>
      </c>
      <c r="D53" s="15"/>
      <c r="E53" s="15">
        <v>2.9207624314226011</v>
      </c>
      <c r="F53" s="15">
        <v>0</v>
      </c>
      <c r="G53" s="15">
        <v>0</v>
      </c>
      <c r="H53" s="15">
        <v>4.3060594432586802E-4</v>
      </c>
      <c r="I53" s="15">
        <v>3.2476559054242397E-2</v>
      </c>
      <c r="J53" s="15">
        <v>0</v>
      </c>
      <c r="K53" s="15">
        <v>0</v>
      </c>
      <c r="L53" s="15">
        <v>0.17285783484076647</v>
      </c>
      <c r="M53" s="15">
        <v>0.12485158951135114</v>
      </c>
      <c r="N53" s="15">
        <v>0.23062902446480393</v>
      </c>
      <c r="O53" s="15">
        <v>2.6080813433959609E-3</v>
      </c>
      <c r="P53" s="15">
        <v>4.8210408865813452E-2</v>
      </c>
      <c r="Q53" s="15">
        <v>8.1623315540977886E-3</v>
      </c>
      <c r="R53" s="15">
        <v>0.26779651617114858</v>
      </c>
      <c r="S53" s="15">
        <v>1.9885301157520473E-2</v>
      </c>
      <c r="T53" s="15">
        <v>0</v>
      </c>
      <c r="U53" s="15">
        <v>0.38563578670402865</v>
      </c>
      <c r="V53" s="15">
        <v>3.9310882879589774E-2</v>
      </c>
      <c r="W53" s="15">
        <v>3.5874003610144243E-5</v>
      </c>
      <c r="X53" s="15">
        <v>2.179707703272105E-3</v>
      </c>
      <c r="Y53" s="15">
        <v>1.8325798897661536</v>
      </c>
      <c r="Z53" s="15">
        <v>0.17632073478656896</v>
      </c>
      <c r="AA53" s="15">
        <v>4.6910557602792183E-2</v>
      </c>
      <c r="AB53" s="15">
        <v>0.27331947751136071</v>
      </c>
      <c r="AC53" s="15">
        <v>0.27331947751136071</v>
      </c>
      <c r="AD53" s="15">
        <v>4.1181059564181268</v>
      </c>
      <c r="AE53" s="15">
        <v>0.20158410365940363</v>
      </c>
      <c r="AF53" s="15">
        <v>7.9419071779050991</v>
      </c>
      <c r="AG53" s="15">
        <v>0.21339896063274569</v>
      </c>
      <c r="AH53" s="15">
        <v>0.14057613121461082</v>
      </c>
      <c r="AI53" s="15">
        <v>8.558350553784147E-2</v>
      </c>
      <c r="AJ53" s="15">
        <v>3.2869992860323598E-2</v>
      </c>
      <c r="AK53" s="15">
        <v>0.11779005457915667</v>
      </c>
      <c r="AL53" s="15">
        <v>2.8278808171391056E-4</v>
      </c>
      <c r="AM53" s="15">
        <v>2.7087518953555762E-4</v>
      </c>
      <c r="AN53" s="15">
        <v>0</v>
      </c>
      <c r="AO53" s="15">
        <v>1.9321679878497634E-2</v>
      </c>
      <c r="AP53" s="15">
        <v>2.9521635679733724</v>
      </c>
      <c r="AQ53" s="15">
        <v>2.225878468093494E-4</v>
      </c>
      <c r="AR53" s="15">
        <v>4.6630466394470641E-4</v>
      </c>
      <c r="AS53" s="15">
        <v>9.1809972626566594E-2</v>
      </c>
      <c r="AT53" s="15">
        <v>1.6287230023541008</v>
      </c>
      <c r="AU53" s="15">
        <v>0.32363723746290962</v>
      </c>
      <c r="AV53" s="15">
        <v>0.18555423168440346</v>
      </c>
      <c r="AW53" s="15">
        <v>0.34544597287336509</v>
      </c>
      <c r="AX53" s="15">
        <v>0.28700870959628755</v>
      </c>
      <c r="AY53" s="15">
        <f t="shared" si="0"/>
        <v>-21.59800583720213</v>
      </c>
      <c r="AZ53" s="15"/>
    </row>
    <row r="54" spans="1:64" x14ac:dyDescent="0.2">
      <c r="A54" s="15" t="s">
        <v>495</v>
      </c>
      <c r="B54" s="15">
        <f>B65*1.0607</f>
        <v>17.523608216793559</v>
      </c>
      <c r="C54" s="15">
        <f>C65*1.0607</f>
        <v>0.42401851567614429</v>
      </c>
      <c r="D54" s="15" t="s">
        <v>511</v>
      </c>
      <c r="E54" s="15">
        <f t="shared" ref="E54:AT54" si="1">E65*1.0607</f>
        <v>0</v>
      </c>
      <c r="F54" s="15">
        <f t="shared" si="1"/>
        <v>0</v>
      </c>
      <c r="G54" s="15">
        <f t="shared" si="1"/>
        <v>0</v>
      </c>
      <c r="H54" s="15">
        <f t="shared" si="1"/>
        <v>0</v>
      </c>
      <c r="I54" s="15">
        <f t="shared" si="1"/>
        <v>0</v>
      </c>
      <c r="J54" s="15">
        <f t="shared" si="1"/>
        <v>0</v>
      </c>
      <c r="K54" s="15">
        <f t="shared" si="1"/>
        <v>0</v>
      </c>
      <c r="L54" s="15">
        <f t="shared" si="1"/>
        <v>0.27528675115543783</v>
      </c>
      <c r="M54" s="15">
        <f t="shared" si="1"/>
        <v>7.9828950085308562E-2</v>
      </c>
      <c r="N54" s="15">
        <f t="shared" si="1"/>
        <v>7.1648794121606005E-2</v>
      </c>
      <c r="O54" s="15">
        <f t="shared" si="1"/>
        <v>0</v>
      </c>
      <c r="P54" s="15">
        <f t="shared" si="1"/>
        <v>0.12143585126844508</v>
      </c>
      <c r="Q54" s="15">
        <f t="shared" si="1"/>
        <v>2.0667864599046213E-2</v>
      </c>
      <c r="R54" s="15">
        <f t="shared" si="1"/>
        <v>9.4583410509764723E-2</v>
      </c>
      <c r="S54" s="15">
        <f t="shared" si="1"/>
        <v>0.10282108190726862</v>
      </c>
      <c r="T54" s="15">
        <f t="shared" si="1"/>
        <v>3.6272347571042448E-3</v>
      </c>
      <c r="U54" s="15">
        <f t="shared" si="1"/>
        <v>2.0289034318430086E-4</v>
      </c>
      <c r="V54" s="15">
        <f t="shared" si="1"/>
        <v>1.0263124611058876E-2</v>
      </c>
      <c r="W54" s="15">
        <f t="shared" si="1"/>
        <v>1.9705130888789855E-2</v>
      </c>
      <c r="X54" s="15">
        <f t="shared" si="1"/>
        <v>4.3483866352427261E-5</v>
      </c>
      <c r="Y54" s="15">
        <f t="shared" si="1"/>
        <v>6.0947154694049503</v>
      </c>
      <c r="Z54" s="15">
        <f t="shared" si="1"/>
        <v>0.16733951705262279</v>
      </c>
      <c r="AA54" s="15">
        <f t="shared" si="1"/>
        <v>0</v>
      </c>
      <c r="AB54" s="15">
        <f t="shared" si="1"/>
        <v>8.9491051428941842E-2</v>
      </c>
      <c r="AC54" s="15">
        <f t="shared" si="1"/>
        <v>8.9491051428941842E-2</v>
      </c>
      <c r="AD54" s="15">
        <f t="shared" si="1"/>
        <v>0.75792808929746291</v>
      </c>
      <c r="AE54" s="15">
        <f t="shared" si="1"/>
        <v>0.35159209833011512</v>
      </c>
      <c r="AF54" s="15">
        <f t="shared" si="1"/>
        <v>0.63368364802739219</v>
      </c>
      <c r="AG54" s="15">
        <f t="shared" si="1"/>
        <v>2.889524465674086E-2</v>
      </c>
      <c r="AH54" s="15">
        <f t="shared" si="1"/>
        <v>0.22121761904904813</v>
      </c>
      <c r="AI54" s="15">
        <f t="shared" si="1"/>
        <v>7.4401208670739141E-2</v>
      </c>
      <c r="AJ54" s="15">
        <f t="shared" si="1"/>
        <v>1.6835969730252545E-2</v>
      </c>
      <c r="AK54" s="15">
        <f t="shared" si="1"/>
        <v>1.5653286202238145E-3</v>
      </c>
      <c r="AL54" s="15">
        <f t="shared" si="1"/>
        <v>1.1287752036247451E-2</v>
      </c>
      <c r="AM54" s="15">
        <f t="shared" si="1"/>
        <v>4.1573058847954539E-3</v>
      </c>
      <c r="AN54" s="15">
        <f t="shared" si="1"/>
        <v>0</v>
      </c>
      <c r="AO54" s="15">
        <f t="shared" si="1"/>
        <v>0</v>
      </c>
      <c r="AP54" s="15">
        <f t="shared" si="1"/>
        <v>5.3962401973814114</v>
      </c>
      <c r="AQ54" s="15">
        <f t="shared" si="1"/>
        <v>1.0146235482233028E-4</v>
      </c>
      <c r="AR54" s="15">
        <f t="shared" si="1"/>
        <v>2.3398251924327903E-4</v>
      </c>
      <c r="AS54" s="15">
        <f t="shared" si="1"/>
        <v>8.5153696860254591E-2</v>
      </c>
      <c r="AT54" s="15">
        <f t="shared" si="1"/>
        <v>0.8357573477416218</v>
      </c>
      <c r="AU54" s="15">
        <v>0.25838729445807868</v>
      </c>
      <c r="AV54" s="15">
        <v>0.23720929651266853</v>
      </c>
      <c r="AW54" s="15">
        <v>0.35479037149926757</v>
      </c>
      <c r="AX54" s="15">
        <v>0.29883150579471396</v>
      </c>
      <c r="AY54" s="15">
        <f t="shared" si="0"/>
        <v>3.4500396659506936</v>
      </c>
      <c r="AZ54" s="15">
        <v>17.52</v>
      </c>
      <c r="BC54" t="s">
        <v>483</v>
      </c>
      <c r="BD54">
        <v>0</v>
      </c>
      <c r="BE54">
        <v>4.3483866352427261E-5</v>
      </c>
      <c r="BF54">
        <v>6.0947154694049503</v>
      </c>
      <c r="BG54">
        <v>0.75792808929746291</v>
      </c>
      <c r="BH54">
        <v>0.35159209833011512</v>
      </c>
      <c r="BI54">
        <v>0.63368364802739219</v>
      </c>
      <c r="BJ54">
        <v>5.3962401973814114</v>
      </c>
      <c r="BK54">
        <v>0.8357573477416218</v>
      </c>
      <c r="BL54">
        <v>3.4500396659506936</v>
      </c>
    </row>
    <row r="55" spans="1:64" hidden="1" x14ac:dyDescent="0.2">
      <c r="A55" s="15" t="s">
        <v>341</v>
      </c>
      <c r="B55" s="15">
        <v>7.2414062528215339</v>
      </c>
      <c r="C55" s="15">
        <v>0.18451934177201709</v>
      </c>
      <c r="D55" s="15"/>
      <c r="E55" s="15">
        <v>0</v>
      </c>
      <c r="F55" s="15">
        <v>0</v>
      </c>
      <c r="G55" s="15">
        <v>0</v>
      </c>
      <c r="H55" s="15">
        <v>0</v>
      </c>
      <c r="I55" s="15">
        <v>0</v>
      </c>
      <c r="J55" s="15">
        <v>0</v>
      </c>
      <c r="K55" s="15">
        <v>0</v>
      </c>
      <c r="L55" s="15">
        <v>0</v>
      </c>
      <c r="M55" s="15">
        <v>0.22995693707152381</v>
      </c>
      <c r="N55" s="15">
        <v>6.8150704735788464E-2</v>
      </c>
      <c r="O55" s="15">
        <v>1.0070503888441735E-2</v>
      </c>
      <c r="P55" s="15">
        <v>5.2699843820155128E-2</v>
      </c>
      <c r="Q55" s="15">
        <v>5.415336911214973E-3</v>
      </c>
      <c r="R55" s="15">
        <v>2.8518870835008143E-3</v>
      </c>
      <c r="S55" s="15">
        <v>5.2680751941311582E-2</v>
      </c>
      <c r="T55" s="15">
        <v>5.5086742093627882E-5</v>
      </c>
      <c r="U55" s="15">
        <v>0.11367017023562082</v>
      </c>
      <c r="V55" s="15">
        <v>2.8048535038573195E-3</v>
      </c>
      <c r="W55" s="15">
        <v>5.3735138968626984E-5</v>
      </c>
      <c r="X55" s="15">
        <v>5.8231371205545069E-6</v>
      </c>
      <c r="Y55" s="15">
        <v>1.9171790211061699</v>
      </c>
      <c r="Z55" s="15">
        <v>0.10814183268247073</v>
      </c>
      <c r="AA55" s="15">
        <v>0</v>
      </c>
      <c r="AB55" s="15">
        <v>7.0012795825360893E-2</v>
      </c>
      <c r="AC55" s="15">
        <v>1.7398731423490403E-4</v>
      </c>
      <c r="AD55" s="15">
        <v>0.16773453156136284</v>
      </c>
      <c r="AE55" s="15">
        <v>4.1637181368523778E-3</v>
      </c>
      <c r="AF55" s="15">
        <v>3.3176666116575729E-2</v>
      </c>
      <c r="AG55" s="15">
        <v>5.6977227110812084E-3</v>
      </c>
      <c r="AH55" s="15">
        <v>8.7813416504691336E-2</v>
      </c>
      <c r="AI55" s="15">
        <v>2.0405482299037457E-2</v>
      </c>
      <c r="AJ55" s="15">
        <v>1.6460965292977667E-3</v>
      </c>
      <c r="AK55" s="15">
        <v>1.661733935828176E-2</v>
      </c>
      <c r="AL55" s="15">
        <v>6.0991427639931343E-6</v>
      </c>
      <c r="AM55" s="15">
        <v>2.174904332607515E-3</v>
      </c>
      <c r="AN55" s="15">
        <v>5.0538886112577591E-3</v>
      </c>
      <c r="AO55" s="15">
        <v>0</v>
      </c>
      <c r="AP55" s="15">
        <v>3.7162335724836679</v>
      </c>
      <c r="AQ55" s="15">
        <v>0</v>
      </c>
      <c r="AR55" s="15">
        <v>3.6765544719039693E-3</v>
      </c>
      <c r="AS55" s="15">
        <v>1.552571944821016E-2</v>
      </c>
      <c r="AT55" s="15">
        <v>0.14645219517881342</v>
      </c>
      <c r="AU55" s="15">
        <v>3.1071831889645511E-2</v>
      </c>
      <c r="AV55" s="15">
        <v>3.0453402514264781E-2</v>
      </c>
      <c r="AW55" s="15">
        <v>5.2483888395843593E-2</v>
      </c>
      <c r="AX55" s="15">
        <v>8.2576610225522332E-2</v>
      </c>
      <c r="AY55" s="15">
        <f t="shared" si="0"/>
        <v>-5.984945527720563</v>
      </c>
      <c r="AZ55" s="15"/>
    </row>
    <row r="56" spans="1:64" hidden="1" x14ac:dyDescent="0.2">
      <c r="A56" s="15" t="s">
        <v>103</v>
      </c>
      <c r="B56" s="15">
        <v>7.9290863129878701</v>
      </c>
      <c r="C56" s="15">
        <v>0.15388169433163523</v>
      </c>
      <c r="D56" s="15"/>
      <c r="E56" s="15">
        <v>0</v>
      </c>
      <c r="F56" s="15">
        <v>0</v>
      </c>
      <c r="G56" s="15">
        <v>0</v>
      </c>
      <c r="H56" s="15">
        <v>0</v>
      </c>
      <c r="I56" s="15">
        <v>0</v>
      </c>
      <c r="J56" s="15">
        <v>0</v>
      </c>
      <c r="K56" s="15">
        <v>0</v>
      </c>
      <c r="L56" s="15">
        <v>0.13228767771658881</v>
      </c>
      <c r="M56" s="15">
        <v>0.16305158714260065</v>
      </c>
      <c r="N56" s="15">
        <v>4.7489376899236972E-4</v>
      </c>
      <c r="O56" s="15">
        <v>0</v>
      </c>
      <c r="P56" s="15">
        <v>3.6387344853932066E-2</v>
      </c>
      <c r="Q56" s="15">
        <v>1.0839177605729639E-2</v>
      </c>
      <c r="R56" s="15">
        <v>2.1262668397588015E-3</v>
      </c>
      <c r="S56" s="15">
        <v>6.208599810894995E-2</v>
      </c>
      <c r="T56" s="15">
        <v>1.8799507935024937E-4</v>
      </c>
      <c r="U56" s="15">
        <v>0.27701866199009217</v>
      </c>
      <c r="V56" s="15">
        <v>4.8630076168193747E-4</v>
      </c>
      <c r="W56" s="15">
        <v>2.4444865021810595E-4</v>
      </c>
      <c r="X56" s="15">
        <v>0</v>
      </c>
      <c r="Y56" s="15">
        <v>1.1803573444413078</v>
      </c>
      <c r="Z56" s="15">
        <v>7.5823902729759321E-2</v>
      </c>
      <c r="AA56" s="15">
        <v>0</v>
      </c>
      <c r="AB56" s="15">
        <v>0.1386481686008737</v>
      </c>
      <c r="AC56" s="15">
        <v>4.6924104846607958E-4</v>
      </c>
      <c r="AD56" s="15">
        <v>0.17347441365845068</v>
      </c>
      <c r="AE56" s="15">
        <v>1.4466443896645453E-2</v>
      </c>
      <c r="AF56" s="15">
        <v>2.715360964781276E-2</v>
      </c>
      <c r="AG56" s="15">
        <v>1.0100120285156534E-2</v>
      </c>
      <c r="AH56" s="15">
        <v>0.11669072647673852</v>
      </c>
      <c r="AI56" s="15">
        <v>2.9933533797795016E-2</v>
      </c>
      <c r="AJ56" s="15">
        <v>2.6515036869585113E-3</v>
      </c>
      <c r="AK56" s="15">
        <v>1.0040861420911129E-2</v>
      </c>
      <c r="AL56" s="15">
        <v>2.253320428476369E-3</v>
      </c>
      <c r="AM56" s="15">
        <v>4.0162547843717337E-3</v>
      </c>
      <c r="AN56" s="15">
        <v>0</v>
      </c>
      <c r="AO56" s="15">
        <v>0</v>
      </c>
      <c r="AP56" s="15">
        <v>4.4376063483142829</v>
      </c>
      <c r="AQ56" s="15">
        <v>0</v>
      </c>
      <c r="AR56" s="15">
        <v>3.7168783135952213E-3</v>
      </c>
      <c r="AS56" s="15">
        <v>1.0642801131243688E-2</v>
      </c>
      <c r="AT56" s="15">
        <v>0.15080891748775688</v>
      </c>
      <c r="AU56" s="15">
        <v>3.3841366729315231E-2</v>
      </c>
      <c r="AV56" s="15">
        <v>3.1929324155713881E-2</v>
      </c>
      <c r="AW56" s="15">
        <v>0.16626593760936928</v>
      </c>
      <c r="AX56" s="15">
        <v>0.46912324749334106</v>
      </c>
      <c r="AY56" s="15">
        <f t="shared" si="0"/>
        <v>-5.9838670774462557</v>
      </c>
      <c r="AZ56" s="15"/>
    </row>
    <row r="57" spans="1:64" hidden="1" x14ac:dyDescent="0.2">
      <c r="A57" s="15" t="s">
        <v>104</v>
      </c>
      <c r="B57" s="15">
        <v>11.055181676541517</v>
      </c>
      <c r="C57" s="15">
        <v>0.31007124880601078</v>
      </c>
      <c r="D57" s="15"/>
      <c r="E57" s="15">
        <v>0</v>
      </c>
      <c r="F57" s="15">
        <v>0</v>
      </c>
      <c r="G57" s="15">
        <v>0</v>
      </c>
      <c r="H57" s="15">
        <v>0</v>
      </c>
      <c r="I57" s="15">
        <v>0</v>
      </c>
      <c r="J57" s="15">
        <v>0</v>
      </c>
      <c r="K57" s="15">
        <v>0</v>
      </c>
      <c r="L57" s="15">
        <v>0.46536267261617503</v>
      </c>
      <c r="M57" s="15">
        <v>0.12936803832767552</v>
      </c>
      <c r="N57" s="15">
        <v>8.528408169859078E-2</v>
      </c>
      <c r="O57" s="15">
        <v>0</v>
      </c>
      <c r="P57" s="15">
        <v>0.2928588576004349</v>
      </c>
      <c r="Q57" s="15">
        <v>2.7556922867229331E-2</v>
      </c>
      <c r="R57" s="15">
        <v>3.130795783726132E-2</v>
      </c>
      <c r="S57" s="15">
        <v>0.25479128740983281</v>
      </c>
      <c r="T57" s="15">
        <v>1.1129558136644738E-2</v>
      </c>
      <c r="U57" s="15">
        <v>0.35687502123084464</v>
      </c>
      <c r="V57" s="15">
        <v>0</v>
      </c>
      <c r="W57" s="15">
        <v>8.1202527338681794E-3</v>
      </c>
      <c r="X57" s="15">
        <v>0</v>
      </c>
      <c r="Y57" s="15">
        <v>0.25991372974944787</v>
      </c>
      <c r="Z57" s="15">
        <v>1.6507950243821495E-2</v>
      </c>
      <c r="AA57" s="15">
        <v>0</v>
      </c>
      <c r="AB57" s="15">
        <v>4.1108355602644503E-2</v>
      </c>
      <c r="AC57" s="15">
        <v>6.6177135927174627E-3</v>
      </c>
      <c r="AD57" s="15">
        <v>0.28557178378847936</v>
      </c>
      <c r="AE57" s="15">
        <v>6.4530833189393247E-2</v>
      </c>
      <c r="AF57" s="15">
        <v>0.36822943368897543</v>
      </c>
      <c r="AG57" s="15">
        <v>2.8444874801767581E-2</v>
      </c>
      <c r="AH57" s="15">
        <v>0.30354298070938318</v>
      </c>
      <c r="AI57" s="15">
        <v>0.41072950850238765</v>
      </c>
      <c r="AJ57" s="15">
        <v>0</v>
      </c>
      <c r="AK57" s="15">
        <v>2.6788174033484536E-3</v>
      </c>
      <c r="AL57" s="15">
        <v>4.8520411686647294E-2</v>
      </c>
      <c r="AM57" s="15">
        <v>9.0854664887221939E-4</v>
      </c>
      <c r="AN57" s="15">
        <v>5.7650343795909359E-2</v>
      </c>
      <c r="AO57" s="15">
        <v>0</v>
      </c>
      <c r="AP57" s="15">
        <v>5.7447868363053702</v>
      </c>
      <c r="AQ57" s="15">
        <v>0</v>
      </c>
      <c r="AR57" s="15">
        <v>1.1734418902592776E-3</v>
      </c>
      <c r="AS57" s="15">
        <v>6.4711339860822796E-3</v>
      </c>
      <c r="AT57" s="15">
        <v>0.3958642568030375</v>
      </c>
      <c r="AU57" s="15">
        <v>4.3161198722549525E-2</v>
      </c>
      <c r="AV57" s="15">
        <v>2.7547156953985689E-2</v>
      </c>
      <c r="AW57" s="15">
        <v>0.4804747986732526</v>
      </c>
      <c r="AX57" s="15">
        <v>0.48802167053861667</v>
      </c>
      <c r="AY57" s="15">
        <f t="shared" si="0"/>
        <v>-7.1188968735247045</v>
      </c>
      <c r="AZ57" s="15"/>
    </row>
    <row r="58" spans="1:64" hidden="1" x14ac:dyDescent="0.2">
      <c r="A58" s="15" t="s">
        <v>105</v>
      </c>
      <c r="B58" s="15">
        <v>12.754149094758008</v>
      </c>
      <c r="C58" s="15">
        <v>0.29387830630171341</v>
      </c>
      <c r="D58" s="15"/>
      <c r="E58" s="15">
        <v>0</v>
      </c>
      <c r="F58" s="15">
        <v>0</v>
      </c>
      <c r="G58" s="15">
        <v>0</v>
      </c>
      <c r="H58" s="15">
        <v>0</v>
      </c>
      <c r="I58" s="15">
        <v>0</v>
      </c>
      <c r="J58" s="15">
        <v>0</v>
      </c>
      <c r="K58" s="15">
        <v>0</v>
      </c>
      <c r="L58" s="15">
        <v>0.47595066760831195</v>
      </c>
      <c r="M58" s="15">
        <v>0.11234648858817625</v>
      </c>
      <c r="N58" s="15">
        <v>0.14246466529930696</v>
      </c>
      <c r="O58" s="15">
        <v>0</v>
      </c>
      <c r="P58" s="15">
        <v>0.3259271712202147</v>
      </c>
      <c r="Q58" s="15">
        <v>3.4203293934898529E-2</v>
      </c>
      <c r="R58" s="15">
        <v>6.3090307071655305E-2</v>
      </c>
      <c r="S58" s="15">
        <v>0.3637378775031056</v>
      </c>
      <c r="T58" s="15">
        <v>4.3827075657994499E-2</v>
      </c>
      <c r="U58" s="15">
        <v>0.42651104037093468</v>
      </c>
      <c r="V58" s="15">
        <v>1.126540994851865E-2</v>
      </c>
      <c r="W58" s="15">
        <v>1.1024430653468167E-2</v>
      </c>
      <c r="X58" s="15">
        <v>1.8379093589598716E-3</v>
      </c>
      <c r="Y58" s="15">
        <v>1.8777973809454145</v>
      </c>
      <c r="Z58" s="15">
        <v>0.15707153256627224</v>
      </c>
      <c r="AA58" s="15">
        <v>0</v>
      </c>
      <c r="AB58" s="15">
        <v>0.26702316083720706</v>
      </c>
      <c r="AC58" s="15">
        <v>4.433824665565117E-2</v>
      </c>
      <c r="AD58" s="15">
        <v>0.81054460919551785</v>
      </c>
      <c r="AE58" s="15">
        <v>0.11130085680027629</v>
      </c>
      <c r="AF58" s="15">
        <v>0.51404516697242031</v>
      </c>
      <c r="AG58" s="15">
        <v>3.6978953167116975E-2</v>
      </c>
      <c r="AH58" s="15">
        <v>0.4029366720336941</v>
      </c>
      <c r="AI58" s="15">
        <v>0.31965200381913628</v>
      </c>
      <c r="AJ58" s="15">
        <v>6.2163477666595298E-3</v>
      </c>
      <c r="AK58" s="15">
        <v>5.3049217182929362E-3</v>
      </c>
      <c r="AL58" s="15">
        <v>2.8413123735652801E-2</v>
      </c>
      <c r="AM58" s="15">
        <v>3.391030676521876E-3</v>
      </c>
      <c r="AN58" s="15">
        <v>6.5721597084559574E-2</v>
      </c>
      <c r="AO58" s="15">
        <v>0</v>
      </c>
      <c r="AP58" s="15">
        <v>4.328509751425484</v>
      </c>
      <c r="AQ58" s="15">
        <v>9.7640705326847607E-5</v>
      </c>
      <c r="AR58" s="15">
        <v>2.5052576283311214E-4</v>
      </c>
      <c r="AS58" s="15">
        <v>7.9776703684718425E-3</v>
      </c>
      <c r="AT58" s="15">
        <v>0.51172463181072925</v>
      </c>
      <c r="AU58" s="15">
        <v>4.3173756493261384E-2</v>
      </c>
      <c r="AV58" s="15">
        <v>1.6473286733755685E-2</v>
      </c>
      <c r="AW58" s="15">
        <v>0.42941258347997463</v>
      </c>
      <c r="AX58" s="15">
        <v>0.45972900048651616</v>
      </c>
      <c r="AY58" s="15">
        <f t="shared" si="0"/>
        <v>-8.1557603065088013</v>
      </c>
      <c r="AZ58" s="15"/>
    </row>
    <row r="59" spans="1:64" hidden="1" x14ac:dyDescent="0.2">
      <c r="A59" s="15" t="s">
        <v>342</v>
      </c>
      <c r="B59" s="15">
        <v>10.488914446368867</v>
      </c>
      <c r="C59" s="15">
        <v>0.29329376138331403</v>
      </c>
      <c r="D59" s="15"/>
      <c r="E59" s="15">
        <v>0</v>
      </c>
      <c r="F59" s="15">
        <v>0</v>
      </c>
      <c r="G59" s="15">
        <v>0</v>
      </c>
      <c r="H59" s="15">
        <v>0</v>
      </c>
      <c r="I59" s="15">
        <v>0</v>
      </c>
      <c r="J59" s="15">
        <v>0</v>
      </c>
      <c r="K59" s="15">
        <v>0</v>
      </c>
      <c r="L59" s="15">
        <v>0.54766422315436369</v>
      </c>
      <c r="M59" s="15">
        <v>6.4977577877413553E-2</v>
      </c>
      <c r="N59" s="15">
        <v>0.14048805767592884</v>
      </c>
      <c r="O59" s="15">
        <v>0</v>
      </c>
      <c r="P59" s="15">
        <v>0.32779204831465025</v>
      </c>
      <c r="Q59" s="15">
        <v>7.3700053273365179E-2</v>
      </c>
      <c r="R59" s="15">
        <v>5.501747217778459E-2</v>
      </c>
      <c r="S59" s="15">
        <v>0.43866241938214895</v>
      </c>
      <c r="T59" s="15">
        <v>4.0034786936839754E-2</v>
      </c>
      <c r="U59" s="15">
        <v>0.47781242077980324</v>
      </c>
      <c r="V59" s="15">
        <v>1.919822564587953E-2</v>
      </c>
      <c r="W59" s="15">
        <v>1.7594484768859012E-2</v>
      </c>
      <c r="X59" s="15">
        <v>9.85726818644441E-4</v>
      </c>
      <c r="Y59" s="15">
        <v>1.9227773435204178</v>
      </c>
      <c r="Z59" s="15">
        <v>0.12449955587262584</v>
      </c>
      <c r="AA59" s="15">
        <v>3.5038811130277617E-4</v>
      </c>
      <c r="AB59" s="15">
        <v>0.21147611459573912</v>
      </c>
      <c r="AC59" s="15">
        <v>5.5294830337920278E-2</v>
      </c>
      <c r="AD59" s="15">
        <v>0.79808919675791679</v>
      </c>
      <c r="AE59" s="15">
        <v>0.22299563354882176</v>
      </c>
      <c r="AF59" s="15">
        <v>0.88605616014564492</v>
      </c>
      <c r="AG59" s="15">
        <v>9.4011221243430365E-2</v>
      </c>
      <c r="AH59" s="15">
        <v>0.43259109460522205</v>
      </c>
      <c r="AI59" s="15">
        <v>0.30997892735661797</v>
      </c>
      <c r="AJ59" s="15">
        <v>3.7041433578863512E-3</v>
      </c>
      <c r="AK59" s="15">
        <v>1.326427028977234E-2</v>
      </c>
      <c r="AL59" s="15">
        <v>1.7641744118764038E-2</v>
      </c>
      <c r="AM59" s="15">
        <v>4.5937499638052798E-3</v>
      </c>
      <c r="AN59" s="15">
        <v>5.6365826013784114E-2</v>
      </c>
      <c r="AO59" s="15">
        <v>5.054237421125516E-4</v>
      </c>
      <c r="AP59" s="15">
        <v>1.1502454078802287</v>
      </c>
      <c r="AQ59" s="15">
        <v>8.6127210562874208E-5</v>
      </c>
      <c r="AR59" s="15">
        <v>7.2125026350143518E-4</v>
      </c>
      <c r="AS59" s="15">
        <v>8.5972216456658042E-3</v>
      </c>
      <c r="AT59" s="15">
        <v>0.71770932155893596</v>
      </c>
      <c r="AU59" s="15">
        <v>4.8400056867120532E-2</v>
      </c>
      <c r="AV59" s="15">
        <v>1.9101973270460045E-2</v>
      </c>
      <c r="AW59" s="15">
        <v>0.17287107910977881</v>
      </c>
      <c r="AX59" s="15">
        <v>0.71976512679183213</v>
      </c>
      <c r="AY59" s="15">
        <f t="shared" si="0"/>
        <v>-5.6988587902306103</v>
      </c>
      <c r="AZ59" s="15"/>
    </row>
    <row r="60" spans="1:64" hidden="1" x14ac:dyDescent="0.2">
      <c r="A60" s="15" t="s">
        <v>106</v>
      </c>
      <c r="B60" s="15">
        <v>15.659539876532186</v>
      </c>
      <c r="C60" s="15">
        <v>0.28843888712799265</v>
      </c>
      <c r="D60" s="15"/>
      <c r="E60" s="15">
        <v>0</v>
      </c>
      <c r="F60" s="15">
        <v>0</v>
      </c>
      <c r="G60" s="15">
        <v>0</v>
      </c>
      <c r="H60" s="15">
        <v>0</v>
      </c>
      <c r="I60" s="15">
        <v>0</v>
      </c>
      <c r="J60" s="15">
        <v>0</v>
      </c>
      <c r="K60" s="15">
        <v>0</v>
      </c>
      <c r="L60" s="15">
        <v>0.52380991530453314</v>
      </c>
      <c r="M60" s="15">
        <v>3.9840815342582374E-2</v>
      </c>
      <c r="N60" s="15">
        <v>0.15799758351044757</v>
      </c>
      <c r="O60" s="15">
        <v>0</v>
      </c>
      <c r="P60" s="15">
        <v>0.2916328071635102</v>
      </c>
      <c r="Q60" s="15">
        <v>3.8129234233251347E-2</v>
      </c>
      <c r="R60" s="15">
        <v>5.8866951361374355E-2</v>
      </c>
      <c r="S60" s="15">
        <v>0.39074963293834603</v>
      </c>
      <c r="T60" s="15">
        <v>5.9639341938104398E-2</v>
      </c>
      <c r="U60" s="15">
        <v>0.35598987579377395</v>
      </c>
      <c r="V60" s="15">
        <v>8.1714082990265446E-3</v>
      </c>
      <c r="W60" s="15">
        <v>1.2892707406815179E-2</v>
      </c>
      <c r="X60" s="15">
        <v>2.564656154106861E-5</v>
      </c>
      <c r="Y60" s="15">
        <v>2.1861289908031805</v>
      </c>
      <c r="Z60" s="15">
        <v>0.13474977418840703</v>
      </c>
      <c r="AA60" s="15">
        <v>1.2104339825339283E-4</v>
      </c>
      <c r="AB60" s="15">
        <v>0.21446806380964201</v>
      </c>
      <c r="AC60" s="15">
        <v>4.3131802365028338E-2</v>
      </c>
      <c r="AD60" s="15">
        <v>0.56329373954866313</v>
      </c>
      <c r="AE60" s="15">
        <v>5.2414885625277324E-2</v>
      </c>
      <c r="AF60" s="15">
        <v>0.36277339406814463</v>
      </c>
      <c r="AG60" s="15">
        <v>0.6081370913786992</v>
      </c>
      <c r="AH60" s="15">
        <v>0.14373963033462217</v>
      </c>
      <c r="AI60" s="15">
        <v>0.48210607073257383</v>
      </c>
      <c r="AJ60" s="15">
        <v>0.10240698088614039</v>
      </c>
      <c r="AK60" s="15">
        <v>2.8787475901962307E-2</v>
      </c>
      <c r="AL60" s="15">
        <v>1.5538855785542934E-2</v>
      </c>
      <c r="AM60" s="15">
        <v>4.2108901348178089E-3</v>
      </c>
      <c r="AN60" s="15">
        <v>4.048200264675296E-2</v>
      </c>
      <c r="AO60" s="15">
        <v>0</v>
      </c>
      <c r="AP60" s="15">
        <v>6.8412144110197124</v>
      </c>
      <c r="AQ60" s="15">
        <v>8.5622756269657346E-5</v>
      </c>
      <c r="AR60" s="15">
        <v>1.6965463966790643E-3</v>
      </c>
      <c r="AS60" s="15">
        <v>1.6682160034080195E-2</v>
      </c>
      <c r="AT60" s="15">
        <v>0.69488705800806838</v>
      </c>
      <c r="AU60" s="15">
        <v>5.2994795799726407E-2</v>
      </c>
      <c r="AV60" s="15">
        <v>7.9968669240489706E-4</v>
      </c>
      <c r="AW60" s="15">
        <v>0.33437887697549062</v>
      </c>
      <c r="AX60" s="15">
        <v>0.50812522026074558</v>
      </c>
      <c r="AY60" s="15">
        <f t="shared" si="0"/>
        <v>-10.700738125634588</v>
      </c>
      <c r="AZ60" s="15"/>
    </row>
    <row r="61" spans="1:64" hidden="1" x14ac:dyDescent="0.2">
      <c r="A61" s="15" t="s">
        <v>107</v>
      </c>
      <c r="B61" s="15">
        <v>14.960053385303942</v>
      </c>
      <c r="C61" s="15">
        <v>0.33035325956880951</v>
      </c>
      <c r="D61" s="15"/>
      <c r="E61" s="15">
        <v>0</v>
      </c>
      <c r="F61" s="15">
        <v>0</v>
      </c>
      <c r="G61" s="15">
        <v>0</v>
      </c>
      <c r="H61" s="15">
        <v>0</v>
      </c>
      <c r="I61" s="15">
        <v>0</v>
      </c>
      <c r="J61" s="15">
        <v>0</v>
      </c>
      <c r="K61" s="15">
        <v>0</v>
      </c>
      <c r="L61" s="15">
        <v>0.44625433494099986</v>
      </c>
      <c r="M61" s="15">
        <v>3.4983817832445641E-2</v>
      </c>
      <c r="N61" s="15">
        <v>0.11688541035326951</v>
      </c>
      <c r="O61" s="15">
        <v>0</v>
      </c>
      <c r="P61" s="15">
        <v>0.35592481036858425</v>
      </c>
      <c r="Q61" s="15">
        <v>3.3283143298781667E-2</v>
      </c>
      <c r="R61" s="15">
        <v>8.1555321496892E-2</v>
      </c>
      <c r="S61" s="15">
        <v>0.30936037126099852</v>
      </c>
      <c r="T61" s="15">
        <v>4.2796580018612321E-2</v>
      </c>
      <c r="U61" s="15">
        <v>4.6202841415916768E-2</v>
      </c>
      <c r="V61" s="15">
        <v>9.2204770827306413E-3</v>
      </c>
      <c r="W61" s="15">
        <v>9.9787809307453398E-3</v>
      </c>
      <c r="X61" s="15">
        <v>4.2008231392875133E-4</v>
      </c>
      <c r="Y61" s="15">
        <v>2.3894675917943569</v>
      </c>
      <c r="Z61" s="15">
        <v>0.10942439651592065</v>
      </c>
      <c r="AA61" s="15">
        <v>0</v>
      </c>
      <c r="AB61" s="15">
        <v>0.1684538831762514</v>
      </c>
      <c r="AC61" s="15">
        <v>4.1183135267801256E-2</v>
      </c>
      <c r="AD61" s="15">
        <v>0.67388492551381463</v>
      </c>
      <c r="AE61" s="15">
        <v>5.3374809409207316E-2</v>
      </c>
      <c r="AF61" s="15">
        <v>0.65386109855879504</v>
      </c>
      <c r="AG61" s="15">
        <v>3.9810673407881539E-2</v>
      </c>
      <c r="AH61" s="15">
        <v>0.35623097085375366</v>
      </c>
      <c r="AI61" s="15">
        <v>0.34348549309387949</v>
      </c>
      <c r="AJ61" s="15">
        <v>1.4927782807483986E-2</v>
      </c>
      <c r="AK61" s="15">
        <v>1.1643660236199978E-2</v>
      </c>
      <c r="AL61" s="15">
        <v>1.1590809946439663E-2</v>
      </c>
      <c r="AM61" s="15">
        <v>3.5590197204419653E-3</v>
      </c>
      <c r="AN61" s="15">
        <v>2.3195167638416326E-2</v>
      </c>
      <c r="AO61" s="15">
        <v>0</v>
      </c>
      <c r="AP61" s="15">
        <v>6.3599910408631901</v>
      </c>
      <c r="AQ61" s="15">
        <v>1.0809448531007335E-4</v>
      </c>
      <c r="AR61" s="15">
        <v>3.6469072338966651E-4</v>
      </c>
      <c r="AS61" s="15">
        <v>2.5058262738799464E-2</v>
      </c>
      <c r="AT61" s="15">
        <v>0.8360661503360437</v>
      </c>
      <c r="AU61" s="15">
        <v>7.1124885213296921E-2</v>
      </c>
      <c r="AV61" s="15">
        <v>2.8968140175826662E-2</v>
      </c>
      <c r="AW61" s="15">
        <v>0.37882843976689434</v>
      </c>
      <c r="AX61" s="15">
        <v>0.54823103217783331</v>
      </c>
      <c r="AY61" s="15">
        <f t="shared" si="0"/>
        <v>-10.967065698789336</v>
      </c>
      <c r="AZ61" s="15"/>
    </row>
    <row r="62" spans="1:64" hidden="1" x14ac:dyDescent="0.2">
      <c r="A62" s="15" t="s">
        <v>108</v>
      </c>
      <c r="B62" s="15">
        <v>18.299302762271076</v>
      </c>
      <c r="C62" s="15">
        <v>0.45118478664368589</v>
      </c>
      <c r="D62" s="15"/>
      <c r="E62" s="15">
        <v>0</v>
      </c>
      <c r="F62" s="15">
        <v>0</v>
      </c>
      <c r="G62" s="15">
        <v>0</v>
      </c>
      <c r="H62" s="15">
        <v>0</v>
      </c>
      <c r="I62" s="15">
        <v>0</v>
      </c>
      <c r="J62" s="15">
        <v>0</v>
      </c>
      <c r="K62" s="15">
        <v>0</v>
      </c>
      <c r="L62" s="15">
        <v>0.41716523851075193</v>
      </c>
      <c r="M62" s="15">
        <v>2.1717262860155746E-2</v>
      </c>
      <c r="N62" s="15">
        <v>0.11289378380120069</v>
      </c>
      <c r="O62" s="15">
        <v>0</v>
      </c>
      <c r="P62" s="15">
        <v>0.3933568049558685</v>
      </c>
      <c r="Q62" s="15">
        <v>3.4196558540057709E-2</v>
      </c>
      <c r="R62" s="15">
        <v>7.6347006596935496E-2</v>
      </c>
      <c r="S62" s="15">
        <v>0.32054672332406775</v>
      </c>
      <c r="T62" s="15">
        <v>5.5159838369372993E-2</v>
      </c>
      <c r="U62" s="15">
        <v>1.9479915098574704E-2</v>
      </c>
      <c r="V62" s="15">
        <v>8.4024098733822168E-3</v>
      </c>
      <c r="W62" s="15">
        <v>8.7905797415828036E-3</v>
      </c>
      <c r="X62" s="15">
        <v>6.0219223154743618E-3</v>
      </c>
      <c r="Y62" s="15">
        <v>3.3049295540834951</v>
      </c>
      <c r="Z62" s="15">
        <v>0.15247010539103056</v>
      </c>
      <c r="AA62" s="15">
        <v>0</v>
      </c>
      <c r="AB62" s="15">
        <v>0.21596191940565812</v>
      </c>
      <c r="AC62" s="15">
        <v>6.2293337489906925E-2</v>
      </c>
      <c r="AD62" s="15">
        <v>0.73875680785839704</v>
      </c>
      <c r="AE62" s="15">
        <v>4.9330469210351162E-2</v>
      </c>
      <c r="AF62" s="15">
        <v>0.73522185860095934</v>
      </c>
      <c r="AG62" s="15">
        <v>3.6703425125225723E-2</v>
      </c>
      <c r="AH62" s="15">
        <v>0.38395590610867641</v>
      </c>
      <c r="AI62" s="15">
        <v>0.28255291345686301</v>
      </c>
      <c r="AJ62" s="15">
        <v>1.7696643402547549E-2</v>
      </c>
      <c r="AK62" s="15">
        <v>1.2461293333285483E-2</v>
      </c>
      <c r="AL62" s="15">
        <v>4.3327435695242862E-3</v>
      </c>
      <c r="AM62" s="15">
        <v>3.8623704372518952E-3</v>
      </c>
      <c r="AN62" s="15">
        <v>2.7095296840729546E-2</v>
      </c>
      <c r="AO62" s="15">
        <v>0</v>
      </c>
      <c r="AP62" s="15">
        <v>7.8824764409876016</v>
      </c>
      <c r="AQ62" s="15">
        <v>7.1754424887119579E-5</v>
      </c>
      <c r="AR62" s="15">
        <v>2.0184756560507109E-4</v>
      </c>
      <c r="AS62" s="15">
        <v>4.3640621843491698E-2</v>
      </c>
      <c r="AT62" s="15">
        <v>1.2046758201580943</v>
      </c>
      <c r="AU62" s="15">
        <v>9.8012656038087925E-2</v>
      </c>
      <c r="AV62" s="15">
        <v>0.11340164097674936</v>
      </c>
      <c r="AW62" s="15">
        <v>0.38851639282564543</v>
      </c>
      <c r="AX62" s="15">
        <v>0.61541811250590006</v>
      </c>
      <c r="AY62" s="15">
        <f t="shared" si="0"/>
        <v>-13.921412873214372</v>
      </c>
      <c r="AZ62" s="15"/>
    </row>
    <row r="63" spans="1:64" hidden="1" x14ac:dyDescent="0.2">
      <c r="A63" s="15" t="s">
        <v>109</v>
      </c>
      <c r="B63" s="15">
        <v>15.241424141404512</v>
      </c>
      <c r="C63" s="15">
        <v>0.411008608651728</v>
      </c>
      <c r="D63" s="15"/>
      <c r="E63" s="15">
        <v>0</v>
      </c>
      <c r="F63" s="15">
        <v>0</v>
      </c>
      <c r="G63" s="15">
        <v>0</v>
      </c>
      <c r="H63" s="15">
        <v>0</v>
      </c>
      <c r="I63" s="15">
        <v>0</v>
      </c>
      <c r="J63" s="15">
        <v>0</v>
      </c>
      <c r="K63" s="15">
        <v>0</v>
      </c>
      <c r="L63" s="15">
        <v>0.39122385089235939</v>
      </c>
      <c r="M63" s="15">
        <v>1.5602759862231513E-2</v>
      </c>
      <c r="N63" s="15">
        <v>0.11277408667818514</v>
      </c>
      <c r="O63" s="15">
        <v>0</v>
      </c>
      <c r="P63" s="15">
        <v>0.26603056602644443</v>
      </c>
      <c r="Q63" s="15">
        <v>2.8489302170675419E-2</v>
      </c>
      <c r="R63" s="15">
        <v>9.3498823014822749E-2</v>
      </c>
      <c r="S63" s="15">
        <v>0.26057565660997284</v>
      </c>
      <c r="T63" s="15">
        <v>5.4119931787891554E-2</v>
      </c>
      <c r="U63" s="15">
        <v>1.0748900808855719E-2</v>
      </c>
      <c r="V63" s="15">
        <v>6.8264344188229764E-3</v>
      </c>
      <c r="W63" s="15">
        <v>3.5162062276156855E-2</v>
      </c>
      <c r="X63" s="15">
        <v>1.9659108038626656E-3</v>
      </c>
      <c r="Y63" s="15">
        <v>2.8672860518795189</v>
      </c>
      <c r="Z63" s="15">
        <v>0.17999506352640632</v>
      </c>
      <c r="AA63" s="15">
        <v>0</v>
      </c>
      <c r="AB63" s="15">
        <v>0.12700228475899833</v>
      </c>
      <c r="AC63" s="15">
        <v>0.12700800797063788</v>
      </c>
      <c r="AD63" s="15">
        <v>0.76016290724593993</v>
      </c>
      <c r="AE63" s="15">
        <v>0.17605972559638955</v>
      </c>
      <c r="AF63" s="15">
        <v>0.67283662825810386</v>
      </c>
      <c r="AG63" s="15">
        <v>0.32205691798607666</v>
      </c>
      <c r="AH63" s="15">
        <v>0.20608047107750752</v>
      </c>
      <c r="AI63" s="15">
        <v>0.18281287447877434</v>
      </c>
      <c r="AJ63" s="15">
        <v>1.6302539989600597E-2</v>
      </c>
      <c r="AK63" s="15">
        <v>1.0619372770227649E-2</v>
      </c>
      <c r="AL63" s="15">
        <v>3.896439549666059E-3</v>
      </c>
      <c r="AM63" s="15">
        <v>4.0621740023802592E-3</v>
      </c>
      <c r="AN63" s="15">
        <v>0</v>
      </c>
      <c r="AO63" s="15">
        <v>0</v>
      </c>
      <c r="AP63" s="15">
        <v>5.5012393913201132</v>
      </c>
      <c r="AQ63" s="15">
        <v>8.335413364064502E-5</v>
      </c>
      <c r="AR63" s="15">
        <v>1.8689754607716636E-4</v>
      </c>
      <c r="AS63" s="15">
        <v>4.0723578499701478E-2</v>
      </c>
      <c r="AT63" s="15">
        <v>0.9777096751263834</v>
      </c>
      <c r="AU63" s="15">
        <v>8.9404126522657418E-2</v>
      </c>
      <c r="AV63" s="15">
        <v>8.1255938990253726E-2</v>
      </c>
      <c r="AW63" s="15">
        <v>0.46164203038988255</v>
      </c>
      <c r="AX63" s="15">
        <v>0.74497079578356684</v>
      </c>
      <c r="AY63" s="15">
        <f t="shared" si="0"/>
        <v>-10.957260290230312</v>
      </c>
      <c r="AZ63" s="15"/>
    </row>
    <row r="64" spans="1:64" hidden="1" x14ac:dyDescent="0.2">
      <c r="A64" s="15" t="s">
        <v>110</v>
      </c>
      <c r="B64" s="15">
        <v>15.867538338696205</v>
      </c>
      <c r="C64" s="15">
        <v>0.36870957868278065</v>
      </c>
      <c r="D64" s="15"/>
      <c r="E64" s="15">
        <v>0</v>
      </c>
      <c r="F64" s="15">
        <v>0</v>
      </c>
      <c r="G64" s="15">
        <v>0</v>
      </c>
      <c r="H64" s="15">
        <v>0</v>
      </c>
      <c r="I64" s="15">
        <v>0</v>
      </c>
      <c r="J64" s="15">
        <v>0</v>
      </c>
      <c r="K64" s="15">
        <v>0</v>
      </c>
      <c r="L64" s="15">
        <v>0.35458448001230458</v>
      </c>
      <c r="M64" s="15">
        <v>7.1012160239755609E-2</v>
      </c>
      <c r="N64" s="15">
        <v>0.11185381513040363</v>
      </c>
      <c r="O64" s="15">
        <v>0</v>
      </c>
      <c r="P64" s="15">
        <v>0.16957554677525261</v>
      </c>
      <c r="Q64" s="15">
        <v>2.4466398542097544E-2</v>
      </c>
      <c r="R64" s="15">
        <v>0.10625197709344533</v>
      </c>
      <c r="S64" s="15">
        <v>0.24923128385708587</v>
      </c>
      <c r="T64" s="15">
        <v>5.4106493141396997E-2</v>
      </c>
      <c r="U64" s="15">
        <v>7.6205356301195949E-3</v>
      </c>
      <c r="V64" s="15">
        <v>1.0404247377768034E-2</v>
      </c>
      <c r="W64" s="15">
        <v>2.44930924696267E-2</v>
      </c>
      <c r="X64" s="15">
        <v>1.6506143716216463E-3</v>
      </c>
      <c r="Y64" s="15">
        <v>5.0625258989168831</v>
      </c>
      <c r="Z64" s="15">
        <v>0.16467357697519089</v>
      </c>
      <c r="AA64" s="15">
        <v>0</v>
      </c>
      <c r="AB64" s="15">
        <v>9.5168932443380788E-2</v>
      </c>
      <c r="AC64" s="15">
        <v>9.5168932443380788E-2</v>
      </c>
      <c r="AD64" s="15">
        <v>0.72278220858862952</v>
      </c>
      <c r="AE64" s="15">
        <v>0.28743880395459998</v>
      </c>
      <c r="AF64" s="15">
        <v>0.63618478912537513</v>
      </c>
      <c r="AG64" s="15">
        <v>3.0512385997681905E-2</v>
      </c>
      <c r="AH64" s="15">
        <v>0.17915586255748739</v>
      </c>
      <c r="AI64" s="15">
        <v>9.6717602075531581E-2</v>
      </c>
      <c r="AJ64" s="15">
        <v>1.5748926634145E-2</v>
      </c>
      <c r="AK64" s="15">
        <v>2.0737807743091709E-3</v>
      </c>
      <c r="AL64" s="15">
        <v>1.265477640107465E-2</v>
      </c>
      <c r="AM64" s="15">
        <v>2.8000147958061063E-3</v>
      </c>
      <c r="AN64" s="15">
        <v>1.507949852257778E-3</v>
      </c>
      <c r="AO64" s="15">
        <v>0</v>
      </c>
      <c r="AP64" s="15">
        <v>5.3129297246768212</v>
      </c>
      <c r="AQ64" s="15">
        <v>1.2012433289735134E-4</v>
      </c>
      <c r="AR64" s="15">
        <v>2.0077699530369046E-4</v>
      </c>
      <c r="AS64" s="15">
        <v>5.4686761218246366E-2</v>
      </c>
      <c r="AT64" s="15">
        <v>0.37416643540372474</v>
      </c>
      <c r="AU64" s="15">
        <v>4.499749883168698E-2</v>
      </c>
      <c r="AV64" s="15">
        <v>0.2946835585132222</v>
      </c>
      <c r="AW64" s="15">
        <v>0.36173022715927017</v>
      </c>
      <c r="AX64" s="15">
        <v>0.46494856670564411</v>
      </c>
      <c r="AY64" s="15">
        <f t="shared" si="0"/>
        <v>-12.397678475037655</v>
      </c>
      <c r="AZ64" s="15"/>
    </row>
    <row r="65" spans="1:64" hidden="1" x14ac:dyDescent="0.2">
      <c r="A65" s="15" t="s">
        <v>111</v>
      </c>
      <c r="B65" s="15">
        <v>16.520795905339455</v>
      </c>
      <c r="C65" s="15">
        <v>0.39975347947218282</v>
      </c>
      <c r="D65" s="15"/>
      <c r="E65" s="15">
        <v>0</v>
      </c>
      <c r="F65" s="15">
        <v>0</v>
      </c>
      <c r="G65" s="15">
        <v>0</v>
      </c>
      <c r="H65" s="15">
        <v>0</v>
      </c>
      <c r="I65" s="15">
        <v>0</v>
      </c>
      <c r="J65" s="15">
        <v>0</v>
      </c>
      <c r="K65" s="15">
        <v>0</v>
      </c>
      <c r="L65" s="15">
        <v>0.25953309244408207</v>
      </c>
      <c r="M65" s="15">
        <v>7.5260629853218214E-2</v>
      </c>
      <c r="N65" s="15">
        <v>6.7548594439149623E-2</v>
      </c>
      <c r="O65" s="15">
        <v>0</v>
      </c>
      <c r="P65" s="15">
        <v>0.11448651953280389</v>
      </c>
      <c r="Q65" s="15">
        <v>1.9485117940083164E-2</v>
      </c>
      <c r="R65" s="15">
        <v>8.9170746214542018E-2</v>
      </c>
      <c r="S65" s="15">
        <v>9.6937005663494502E-2</v>
      </c>
      <c r="T65" s="15">
        <v>3.419661315267507E-3</v>
      </c>
      <c r="U65" s="15">
        <v>1.9127966737465907E-4</v>
      </c>
      <c r="V65" s="15">
        <v>9.6758033478447029E-3</v>
      </c>
      <c r="W65" s="15">
        <v>1.8577477975666876E-2</v>
      </c>
      <c r="X65" s="15">
        <v>4.0995442964483138E-5</v>
      </c>
      <c r="Y65" s="15">
        <v>5.7459370881540028</v>
      </c>
      <c r="Z65" s="15">
        <v>0.15776328561574696</v>
      </c>
      <c r="AA65" s="15">
        <v>0</v>
      </c>
      <c r="AB65" s="15">
        <v>8.4369804307477939E-2</v>
      </c>
      <c r="AC65" s="15">
        <v>8.4369804307477939E-2</v>
      </c>
      <c r="AD65" s="15">
        <v>0.71455462364237099</v>
      </c>
      <c r="AE65" s="15">
        <v>0.33147176235515707</v>
      </c>
      <c r="AF65" s="15">
        <v>0.59742023949032919</v>
      </c>
      <c r="AG65" s="15">
        <v>2.72416749851427E-2</v>
      </c>
      <c r="AH65" s="15">
        <v>0.20855813995384948</v>
      </c>
      <c r="AI65" s="15">
        <v>7.0143498322559769E-2</v>
      </c>
      <c r="AJ65" s="15">
        <v>1.5872508466345379E-2</v>
      </c>
      <c r="AK65" s="15">
        <v>1.4757505611613223E-3</v>
      </c>
      <c r="AL65" s="15">
        <v>1.0641795075183796E-2</v>
      </c>
      <c r="AM65" s="15">
        <v>3.9193984018058396E-3</v>
      </c>
      <c r="AN65" s="15">
        <v>0</v>
      </c>
      <c r="AO65" s="15">
        <v>0</v>
      </c>
      <c r="AP65" s="15">
        <v>5.0874330134641381</v>
      </c>
      <c r="AQ65" s="15">
        <v>9.5656033583793983E-5</v>
      </c>
      <c r="AR65" s="15">
        <v>2.2059255137482704E-4</v>
      </c>
      <c r="AS65" s="15">
        <v>8.0280660752573382E-2</v>
      </c>
      <c r="AT65" s="15">
        <v>0.78792999692808696</v>
      </c>
      <c r="AU65" s="15">
        <v>0.20012833653121367</v>
      </c>
      <c r="AV65" s="15">
        <v>0.28016477087134561</v>
      </c>
      <c r="AW65" s="15">
        <v>0.38544883511522771</v>
      </c>
      <c r="AX65" s="15">
        <v>0.49127426614462572</v>
      </c>
      <c r="AY65" s="15">
        <f t="shared" si="0"/>
        <v>-13.26478771947705</v>
      </c>
      <c r="AZ65" s="15"/>
    </row>
    <row r="66" spans="1:64" x14ac:dyDescent="0.2">
      <c r="A66" s="15" t="s">
        <v>178</v>
      </c>
      <c r="B66" s="15">
        <v>26.651891381210721</v>
      </c>
      <c r="C66" s="15">
        <v>0.19041781301183508</v>
      </c>
      <c r="D66" s="15" t="s">
        <v>512</v>
      </c>
      <c r="E66" s="15">
        <v>1.5830721633497153</v>
      </c>
      <c r="F66" s="15">
        <v>0</v>
      </c>
      <c r="G66" s="15">
        <v>4.5262485552390999E-2</v>
      </c>
      <c r="H66" s="15">
        <v>0.42409874930298391</v>
      </c>
      <c r="I66" s="15">
        <v>0.12432560994996276</v>
      </c>
      <c r="J66" s="15">
        <v>0</v>
      </c>
      <c r="K66" s="15">
        <v>0</v>
      </c>
      <c r="L66" s="15">
        <v>7.3496703804248262E-3</v>
      </c>
      <c r="M66" s="15">
        <v>1.5525409918764029E-2</v>
      </c>
      <c r="N66" s="15">
        <v>0.11386085797650887</v>
      </c>
      <c r="O66" s="15">
        <v>8.5316617718055078E-3</v>
      </c>
      <c r="P66" s="15">
        <v>1.8630785291116344E-5</v>
      </c>
      <c r="Q66" s="15">
        <v>1.3807742042623003E-5</v>
      </c>
      <c r="R66" s="15">
        <v>0</v>
      </c>
      <c r="S66" s="15">
        <v>0.10793330091083024</v>
      </c>
      <c r="T66" s="15">
        <v>4.6474040814486993E-3</v>
      </c>
      <c r="U66" s="15">
        <v>1.1107332271232895E-2</v>
      </c>
      <c r="V66" s="15">
        <v>2.4299680663290076E-3</v>
      </c>
      <c r="W66" s="15">
        <v>6.2102617637054488E-6</v>
      </c>
      <c r="X66" s="15">
        <v>8.920808177371925E-3</v>
      </c>
      <c r="Y66" s="15">
        <v>4.012394456221327</v>
      </c>
      <c r="Z66" s="15">
        <v>4.7151253211178544E-2</v>
      </c>
      <c r="AA66" s="15">
        <v>4.6187589747100924E-2</v>
      </c>
      <c r="AB66" s="15">
        <v>8.8684315159231336E-3</v>
      </c>
      <c r="AC66" s="15">
        <v>8.8684315159231336E-3</v>
      </c>
      <c r="AD66" s="15">
        <v>3.2250231786091819</v>
      </c>
      <c r="AE66" s="15">
        <v>1.5034580386052751E-2</v>
      </c>
      <c r="AF66" s="15">
        <v>5.491825622887581</v>
      </c>
      <c r="AG66" s="15">
        <v>1.4760311177982367E-2</v>
      </c>
      <c r="AH66" s="15">
        <v>2.6454715141511491E-3</v>
      </c>
      <c r="AI66" s="15">
        <v>9.4592395024075196E-3</v>
      </c>
      <c r="AJ66" s="15">
        <v>2.4622711353540005E-2</v>
      </c>
      <c r="AK66" s="15">
        <v>5.3052903639884364E-4</v>
      </c>
      <c r="AL66" s="15">
        <v>6.1402241284110731E-3</v>
      </c>
      <c r="AM66" s="15">
        <v>1.7067658719116833E-4</v>
      </c>
      <c r="AN66" s="15">
        <v>0</v>
      </c>
      <c r="AO66" s="15">
        <v>0</v>
      </c>
      <c r="AP66" s="15">
        <v>9.3351131304321804</v>
      </c>
      <c r="AQ66" s="15">
        <v>0.45494431504796889</v>
      </c>
      <c r="AR66" s="15">
        <v>2.4122215630946578E-4</v>
      </c>
      <c r="AS66" s="15">
        <v>0.17438119465848739</v>
      </c>
      <c r="AT66" s="15">
        <v>0.43162199408957191</v>
      </c>
      <c r="AU66" s="15"/>
      <c r="AV66" s="15"/>
      <c r="AW66" s="15"/>
      <c r="AX66" s="15"/>
      <c r="AY66" s="15">
        <f t="shared" si="0"/>
        <v>2.546994065847016</v>
      </c>
      <c r="AZ66" s="15">
        <v>26.65</v>
      </c>
      <c r="BC66" t="s">
        <v>484</v>
      </c>
      <c r="BD66">
        <v>1.5830721633497153</v>
      </c>
      <c r="BE66">
        <v>8.920808177371925E-3</v>
      </c>
      <c r="BF66">
        <v>4.012394456221327</v>
      </c>
      <c r="BG66">
        <v>3.2250231786091819</v>
      </c>
      <c r="BH66">
        <v>1.5034580386052751E-2</v>
      </c>
      <c r="BI66">
        <v>5.491825622887581</v>
      </c>
      <c r="BJ66">
        <v>9.3351131304321804</v>
      </c>
      <c r="BK66">
        <v>0.43162199408957191</v>
      </c>
      <c r="BL66">
        <v>2.546994065847016</v>
      </c>
    </row>
    <row r="67" spans="1:64" hidden="1" x14ac:dyDescent="0.2">
      <c r="A67" s="15" t="s">
        <v>112</v>
      </c>
      <c r="B67" s="15">
        <v>64.717776795521488</v>
      </c>
      <c r="C67" s="15">
        <v>0.10003962861972952</v>
      </c>
      <c r="D67" s="15"/>
      <c r="E67" s="15">
        <v>9.3099188132429542E-3</v>
      </c>
      <c r="F67" s="15">
        <v>0</v>
      </c>
      <c r="G67" s="15">
        <v>0</v>
      </c>
      <c r="H67" s="15">
        <v>0.1103463316575308</v>
      </c>
      <c r="I67" s="15">
        <v>1.4982908705981467E-2</v>
      </c>
      <c r="J67" s="15">
        <v>0</v>
      </c>
      <c r="K67" s="15">
        <v>0</v>
      </c>
      <c r="L67" s="15">
        <v>0.10367048669253121</v>
      </c>
      <c r="M67" s="15">
        <v>3.978514734682681E-2</v>
      </c>
      <c r="N67" s="15">
        <v>2.4572774819358805E-2</v>
      </c>
      <c r="O67" s="15">
        <v>3.2958993506654072E-2</v>
      </c>
      <c r="P67" s="15">
        <v>9.5757342195762651E-2</v>
      </c>
      <c r="Q67" s="15">
        <v>9.8864678540155002E-3</v>
      </c>
      <c r="R67" s="15">
        <v>4.5587857056290319E-3</v>
      </c>
      <c r="S67" s="15">
        <v>1.9723853589605208E-2</v>
      </c>
      <c r="T67" s="15">
        <v>7.9344503609551E-3</v>
      </c>
      <c r="U67" s="15">
        <v>9.4233926059034384E-2</v>
      </c>
      <c r="V67" s="15">
        <v>8.3004654515314493E-3</v>
      </c>
      <c r="W67" s="15">
        <v>0</v>
      </c>
      <c r="X67" s="15">
        <v>23.753695824470352</v>
      </c>
      <c r="Y67" s="15">
        <v>2.1838384520805207</v>
      </c>
      <c r="Z67" s="15">
        <v>4.527256692738231E-2</v>
      </c>
      <c r="AA67" s="15">
        <v>2.150232435566873E-2</v>
      </c>
      <c r="AB67" s="15">
        <v>0.13230389625481506</v>
      </c>
      <c r="AC67" s="15">
        <v>8.9839707670767103E-3</v>
      </c>
      <c r="AD67" s="15">
        <v>4.8411547342084837</v>
      </c>
      <c r="AE67" s="15">
        <v>0.25334974878033861</v>
      </c>
      <c r="AF67" s="15">
        <v>0.25658250139329658</v>
      </c>
      <c r="AG67" s="15">
        <v>7.8579724757601929E-3</v>
      </c>
      <c r="AH67" s="15">
        <v>0.14711090741414232</v>
      </c>
      <c r="AI67" s="15">
        <v>0.80076152264281697</v>
      </c>
      <c r="AJ67" s="15">
        <v>0.26233813285962299</v>
      </c>
      <c r="AK67" s="15">
        <v>9.9551508914233026E-3</v>
      </c>
      <c r="AL67" s="15">
        <v>2.4427490615065099E-2</v>
      </c>
      <c r="AM67" s="15">
        <v>2.626641460765286E-4</v>
      </c>
      <c r="AN67" s="15">
        <v>1.6802932230922729E-5</v>
      </c>
      <c r="AO67" s="15">
        <v>0</v>
      </c>
      <c r="AP67" s="15">
        <v>29.955190322931276</v>
      </c>
      <c r="AQ67" s="15">
        <v>0</v>
      </c>
      <c r="AR67" s="15">
        <v>8.4014661154613641E-5</v>
      </c>
      <c r="AS67" s="15">
        <v>3.2233112487759945E-2</v>
      </c>
      <c r="AT67" s="15">
        <v>0.36417829946092251</v>
      </c>
      <c r="AU67" s="15">
        <v>5.3209957415361539E-2</v>
      </c>
      <c r="AV67" s="15">
        <v>6.4265501496913097E-2</v>
      </c>
      <c r="AW67" s="15">
        <v>0.42548145385733899</v>
      </c>
      <c r="AX67" s="15">
        <v>0.39765798861728097</v>
      </c>
      <c r="AY67" s="15">
        <f t="shared" si="0"/>
        <v>-61.61729980213844</v>
      </c>
      <c r="AZ67" s="15"/>
    </row>
    <row r="68" spans="1:64" hidden="1" x14ac:dyDescent="0.2">
      <c r="A68" s="15" t="s">
        <v>113</v>
      </c>
      <c r="B68" s="15">
        <v>70.495335733109769</v>
      </c>
      <c r="C68" s="15">
        <v>9.534891276108759E-2</v>
      </c>
      <c r="D68" s="15"/>
      <c r="E68" s="15">
        <v>9.6193160291209272E-3</v>
      </c>
      <c r="F68" s="15">
        <v>0</v>
      </c>
      <c r="G68" s="15">
        <v>0</v>
      </c>
      <c r="H68" s="15">
        <v>4.786982679736726E-2</v>
      </c>
      <c r="I68" s="15">
        <v>1.2111507747379374E-2</v>
      </c>
      <c r="J68" s="15">
        <v>0</v>
      </c>
      <c r="K68" s="15">
        <v>0</v>
      </c>
      <c r="L68" s="15">
        <v>6.5932098860755767E-2</v>
      </c>
      <c r="M68" s="15">
        <v>3.3272028120388659E-2</v>
      </c>
      <c r="N68" s="15">
        <v>2.5755197987050754E-2</v>
      </c>
      <c r="O68" s="15">
        <v>3.978967850906643E-2</v>
      </c>
      <c r="P68" s="15">
        <v>8.0046273947159061E-2</v>
      </c>
      <c r="Q68" s="15">
        <v>1.1350195254143429E-2</v>
      </c>
      <c r="R68" s="15">
        <v>3.8016183823914897E-3</v>
      </c>
      <c r="S68" s="15">
        <v>2.9909883811579802E-3</v>
      </c>
      <c r="T68" s="15">
        <v>5.4621539381198899E-3</v>
      </c>
      <c r="U68" s="15">
        <v>7.4693982673469064E-2</v>
      </c>
      <c r="V68" s="15">
        <v>5.5812189274658999E-3</v>
      </c>
      <c r="W68" s="15">
        <v>0</v>
      </c>
      <c r="X68" s="15">
        <v>25.435510481320922</v>
      </c>
      <c r="Y68" s="15">
        <v>1.2712849183444372</v>
      </c>
      <c r="Z68" s="15">
        <v>2.4330693992210307E-2</v>
      </c>
      <c r="AA68" s="15">
        <v>1.9945600663651517E-2</v>
      </c>
      <c r="AB68" s="15">
        <v>5.8420552674808557E-2</v>
      </c>
      <c r="AC68" s="15">
        <v>8.2165561478758642E-3</v>
      </c>
      <c r="AD68" s="15">
        <v>4.6322514427224917</v>
      </c>
      <c r="AE68" s="15">
        <v>0.34742853063442491</v>
      </c>
      <c r="AF68" s="15">
        <v>0.16922317604110734</v>
      </c>
      <c r="AG68" s="15">
        <v>5.7081386052084638E-3</v>
      </c>
      <c r="AH68" s="15">
        <v>0.12646689336946845</v>
      </c>
      <c r="AI68" s="15">
        <v>0.75042666194815888</v>
      </c>
      <c r="AJ68" s="15">
        <v>0.20901432288095839</v>
      </c>
      <c r="AK68" s="15">
        <v>5.2253984207381952E-3</v>
      </c>
      <c r="AL68" s="15">
        <v>2.1508441082957502E-2</v>
      </c>
      <c r="AM68" s="15">
        <v>1.1067453626379764E-4</v>
      </c>
      <c r="AN68" s="15">
        <v>2.219972484837861E-3</v>
      </c>
      <c r="AO68" s="15">
        <v>0</v>
      </c>
      <c r="AP68" s="15">
        <v>35.398483455858852</v>
      </c>
      <c r="AQ68" s="15">
        <v>0</v>
      </c>
      <c r="AR68" s="15">
        <v>7.3654694903954634E-5</v>
      </c>
      <c r="AS68" s="15">
        <v>3.1887823483605075E-2</v>
      </c>
      <c r="AT68" s="15">
        <v>0.37314105352041682</v>
      </c>
      <c r="AU68" s="15">
        <v>5.2784886717750702E-2</v>
      </c>
      <c r="AV68" s="15">
        <v>7.2366186551084857E-2</v>
      </c>
      <c r="AW68" s="15">
        <v>0.35799159346647391</v>
      </c>
      <c r="AX68" s="15">
        <v>0.60768962463005305</v>
      </c>
      <c r="AY68" s="15">
        <f t="shared" si="0"/>
        <v>-67.636942374471772</v>
      </c>
      <c r="AZ68" s="15"/>
    </row>
    <row r="69" spans="1:64" hidden="1" x14ac:dyDescent="0.2">
      <c r="A69" s="15" t="s">
        <v>114</v>
      </c>
      <c r="B69" s="15">
        <v>72.374219312235027</v>
      </c>
      <c r="C69" s="15">
        <v>0.12927786922236559</v>
      </c>
      <c r="D69" s="15"/>
      <c r="E69" s="15">
        <v>9.0244226815317879E-2</v>
      </c>
      <c r="F69" s="15">
        <v>0</v>
      </c>
      <c r="G69" s="15">
        <v>0</v>
      </c>
      <c r="H69" s="15">
        <v>5.1314100574112849E-2</v>
      </c>
      <c r="I69" s="15">
        <v>9.6993016654727555E-3</v>
      </c>
      <c r="J69" s="15">
        <v>0</v>
      </c>
      <c r="K69" s="15">
        <v>0</v>
      </c>
      <c r="L69" s="15">
        <v>5.8446776681072753E-2</v>
      </c>
      <c r="M69" s="15">
        <v>2.8983917231712515E-2</v>
      </c>
      <c r="N69" s="15">
        <v>2.8341084164342372E-2</v>
      </c>
      <c r="O69" s="15">
        <v>3.9529984347269578E-2</v>
      </c>
      <c r="P69" s="15">
        <v>8.664187790508103E-2</v>
      </c>
      <c r="Q69" s="15">
        <v>9.8839549516033035E-3</v>
      </c>
      <c r="R69" s="15">
        <v>8.2493898305951302E-3</v>
      </c>
      <c r="S69" s="15">
        <v>3.3499381325210282E-3</v>
      </c>
      <c r="T69" s="15">
        <v>1.0234556305593131E-2</v>
      </c>
      <c r="U69" s="15">
        <v>8.529885924281648E-2</v>
      </c>
      <c r="V69" s="15">
        <v>1.1959963025310653E-4</v>
      </c>
      <c r="W69" s="15">
        <v>0</v>
      </c>
      <c r="X69" s="15">
        <v>25.326652962653249</v>
      </c>
      <c r="Y69" s="15">
        <v>0.18024352072411265</v>
      </c>
      <c r="Z69" s="15">
        <v>4.2177481862966079E-5</v>
      </c>
      <c r="AA69" s="15">
        <v>0</v>
      </c>
      <c r="AB69" s="15">
        <v>1.1987369728886914E-3</v>
      </c>
      <c r="AC69" s="15">
        <v>1.4457343205432577E-3</v>
      </c>
      <c r="AD69" s="15">
        <v>4.7351786061943191</v>
      </c>
      <c r="AE69" s="15">
        <v>0.30839039606598684</v>
      </c>
      <c r="AF69" s="15">
        <v>0.21410742602201652</v>
      </c>
      <c r="AG69" s="15">
        <v>1.2192462237188133E-2</v>
      </c>
      <c r="AH69" s="15">
        <v>0.1330620696577362</v>
      </c>
      <c r="AI69" s="15">
        <v>0.84204026245416397</v>
      </c>
      <c r="AJ69" s="15">
        <v>0.2026599014720723</v>
      </c>
      <c r="AK69" s="15">
        <v>1.5486876168810128E-3</v>
      </c>
      <c r="AL69" s="15">
        <v>1.8498437983153464E-2</v>
      </c>
      <c r="AM69" s="15">
        <v>1.1090879123292362E-4</v>
      </c>
      <c r="AN69" s="15">
        <v>6.8576656810757169E-2</v>
      </c>
      <c r="AO69" s="15">
        <v>0</v>
      </c>
      <c r="AP69" s="15">
        <v>38.305011534122158</v>
      </c>
      <c r="AQ69" s="15">
        <v>0</v>
      </c>
      <c r="AR69" s="15">
        <v>5.6020063385633782E-4</v>
      </c>
      <c r="AS69" s="15">
        <v>2.4271601347458205E-2</v>
      </c>
      <c r="AT69" s="15">
        <v>0.3315008893469284</v>
      </c>
      <c r="AU69" s="15">
        <v>5.9181092537800566E-2</v>
      </c>
      <c r="AV69" s="15">
        <v>7.3678405941198691E-2</v>
      </c>
      <c r="AW69" s="15">
        <v>0.31242386943066319</v>
      </c>
      <c r="AX69" s="15">
        <v>0.58202733471667378</v>
      </c>
      <c r="AY69" s="15">
        <f t="shared" si="0"/>
        <v>-69.491329561944099</v>
      </c>
      <c r="AZ69" s="15"/>
    </row>
    <row r="70" spans="1:64" hidden="1" x14ac:dyDescent="0.2">
      <c r="A70" s="15" t="s">
        <v>115</v>
      </c>
      <c r="B70" s="15">
        <v>82.393364634873848</v>
      </c>
      <c r="C70" s="15">
        <v>0.13542968596170962</v>
      </c>
      <c r="D70" s="15"/>
      <c r="E70" s="15">
        <v>0.48908858684129758</v>
      </c>
      <c r="F70" s="15">
        <v>0</v>
      </c>
      <c r="G70" s="15">
        <v>0</v>
      </c>
      <c r="H70" s="15">
        <v>3.653303931010838E-2</v>
      </c>
      <c r="I70" s="15">
        <v>5.6807976660129779E-3</v>
      </c>
      <c r="J70" s="15">
        <v>0</v>
      </c>
      <c r="K70" s="15">
        <v>0</v>
      </c>
      <c r="L70" s="15">
        <v>6.2483466643178935E-2</v>
      </c>
      <c r="M70" s="15">
        <v>2.1916801374185602E-2</v>
      </c>
      <c r="N70" s="15">
        <v>2.7709480394273373E-2</v>
      </c>
      <c r="O70" s="15">
        <v>4.4740482139124571E-2</v>
      </c>
      <c r="P70" s="15">
        <v>9.901442845856652E-2</v>
      </c>
      <c r="Q70" s="15">
        <v>6.608852386737701E-3</v>
      </c>
      <c r="R70" s="15">
        <v>0</v>
      </c>
      <c r="S70" s="15">
        <v>2.6660940919371995E-3</v>
      </c>
      <c r="T70" s="15">
        <v>1.4058531978074194E-2</v>
      </c>
      <c r="U70" s="15">
        <v>4.2509315654676812E-2</v>
      </c>
      <c r="V70" s="15">
        <v>0</v>
      </c>
      <c r="W70" s="15">
        <v>0</v>
      </c>
      <c r="X70" s="15">
        <v>26.995476622376518</v>
      </c>
      <c r="Y70" s="15">
        <v>0.13577693159179338</v>
      </c>
      <c r="Z70" s="15">
        <v>0</v>
      </c>
      <c r="AA70" s="15">
        <v>0</v>
      </c>
      <c r="AB70" s="15">
        <v>1.3362983952782352E-5</v>
      </c>
      <c r="AC70" s="15">
        <v>4.3906947273427683E-5</v>
      </c>
      <c r="AD70" s="15">
        <v>4.9222437237333638</v>
      </c>
      <c r="AE70" s="15">
        <v>0.30027104430211049</v>
      </c>
      <c r="AF70" s="15">
        <v>0.11613390536171987</v>
      </c>
      <c r="AG70" s="15">
        <v>1.3699167109774722E-2</v>
      </c>
      <c r="AH70" s="15">
        <v>0.14794795709332798</v>
      </c>
      <c r="AI70" s="15">
        <v>1.0527914684892976</v>
      </c>
      <c r="AJ70" s="15">
        <v>0.22234830307192502</v>
      </c>
      <c r="AK70" s="15">
        <v>1.7370043933919249E-2</v>
      </c>
      <c r="AL70" s="15">
        <v>1.8569018138892713E-2</v>
      </c>
      <c r="AM70" s="15">
        <v>0</v>
      </c>
      <c r="AN70" s="15">
        <v>7.5642484513987031E-4</v>
      </c>
      <c r="AO70" s="15">
        <v>0</v>
      </c>
      <c r="AP70" s="15">
        <v>46.02053418938732</v>
      </c>
      <c r="AQ70" s="15">
        <v>1.3800482096098599E-4</v>
      </c>
      <c r="AR70" s="15">
        <v>8.7198149580261725E-4</v>
      </c>
      <c r="AS70" s="15">
        <v>2.3475700758232982E-2</v>
      </c>
      <c r="AT70" s="15">
        <v>0.38072842286665398</v>
      </c>
      <c r="AU70" s="15">
        <v>6.3734226915936207E-2</v>
      </c>
      <c r="AV70" s="15">
        <v>7.6124820394417828E-2</v>
      </c>
      <c r="AW70" s="15">
        <v>0.37922784067498694</v>
      </c>
      <c r="AX70" s="15">
        <v>0.51664800468065619</v>
      </c>
      <c r="AY70" s="15">
        <f t="shared" si="0"/>
        <v>-79.360253426460773</v>
      </c>
      <c r="AZ70" s="15"/>
    </row>
    <row r="71" spans="1:64" hidden="1" x14ac:dyDescent="0.2">
      <c r="A71" s="15" t="s">
        <v>116</v>
      </c>
      <c r="B71" s="15">
        <v>96.042643402380648</v>
      </c>
      <c r="C71" s="15">
        <v>0.15446408987449858</v>
      </c>
      <c r="D71" s="15"/>
      <c r="E71" s="15">
        <v>3.5120090915402372E-2</v>
      </c>
      <c r="F71" s="15">
        <v>0</v>
      </c>
      <c r="G71" s="15">
        <v>4.0464444276749126E-2</v>
      </c>
      <c r="H71" s="15">
        <v>9.0522410032393433E-2</v>
      </c>
      <c r="I71" s="15">
        <v>7.4281517624630589E-3</v>
      </c>
      <c r="J71" s="15">
        <v>0</v>
      </c>
      <c r="K71" s="15">
        <v>0</v>
      </c>
      <c r="L71" s="15">
        <v>5.7886060428001686E-2</v>
      </c>
      <c r="M71" s="15">
        <v>1.4669086533137933E-2</v>
      </c>
      <c r="N71" s="15">
        <v>3.9095289444747029E-2</v>
      </c>
      <c r="O71" s="15">
        <v>2.401033021059178E-2</v>
      </c>
      <c r="P71" s="15">
        <v>0.13563704594452355</v>
      </c>
      <c r="Q71" s="15">
        <v>5.2641826619830544E-3</v>
      </c>
      <c r="R71" s="15">
        <v>0</v>
      </c>
      <c r="S71" s="15">
        <v>5.0860459205473146E-3</v>
      </c>
      <c r="T71" s="15">
        <v>2.091298500359294E-2</v>
      </c>
      <c r="U71" s="15">
        <v>5.900622941451196E-2</v>
      </c>
      <c r="V71" s="15">
        <v>0</v>
      </c>
      <c r="W71" s="15">
        <v>8.2213253315208714E-5</v>
      </c>
      <c r="X71" s="15">
        <v>29.246638860464074</v>
      </c>
      <c r="Y71" s="15">
        <v>0.27247713293530923</v>
      </c>
      <c r="Z71" s="15">
        <v>0</v>
      </c>
      <c r="AA71" s="15">
        <v>0</v>
      </c>
      <c r="AB71" s="15">
        <v>0</v>
      </c>
      <c r="AC71" s="15">
        <v>4.3566949842810338E-5</v>
      </c>
      <c r="AD71" s="15">
        <v>6.1825531989697557</v>
      </c>
      <c r="AE71" s="15">
        <v>0.11122245746105784</v>
      </c>
      <c r="AF71" s="15">
        <v>0.16979132612026274</v>
      </c>
      <c r="AG71" s="15">
        <v>1.2649805226437997E-2</v>
      </c>
      <c r="AH71" s="15">
        <v>0.19373733248784489</v>
      </c>
      <c r="AI71" s="15">
        <v>1.1368513715082122</v>
      </c>
      <c r="AJ71" s="15">
        <v>0.19016041651979723</v>
      </c>
      <c r="AK71" s="15">
        <v>1.6137888558711146E-2</v>
      </c>
      <c r="AL71" s="15">
        <v>1.7838211365149747E-2</v>
      </c>
      <c r="AM71" s="15">
        <v>2.8532706432987041E-4</v>
      </c>
      <c r="AN71" s="15">
        <v>1.4169349514528491E-3</v>
      </c>
      <c r="AO71" s="15">
        <v>0</v>
      </c>
      <c r="AP71" s="15">
        <v>55.726312844900832</v>
      </c>
      <c r="AQ71" s="15">
        <v>3.0559028099195736E-4</v>
      </c>
      <c r="AR71" s="15">
        <v>5.5505591358412558E-3</v>
      </c>
      <c r="AS71" s="15">
        <v>1.3556111391596761E-2</v>
      </c>
      <c r="AT71" s="15">
        <v>0.99224907515528848</v>
      </c>
      <c r="AU71" s="15">
        <v>7.2877005037393264E-2</v>
      </c>
      <c r="AV71" s="15">
        <v>8.2020772299672931E-2</v>
      </c>
      <c r="AW71" s="15">
        <v>0.45400005684486811</v>
      </c>
      <c r="AX71" s="15">
        <v>0.45431890107548767</v>
      </c>
      <c r="AY71" s="15">
        <f t="shared" si="0"/>
        <v>-92.736364986921984</v>
      </c>
      <c r="AZ71" s="15"/>
    </row>
    <row r="72" spans="1:64" hidden="1" x14ac:dyDescent="0.2">
      <c r="A72" s="15" t="s">
        <v>117</v>
      </c>
      <c r="B72" s="15">
        <v>96.564455130411531</v>
      </c>
      <c r="C72" s="15">
        <v>0.27079986299965131</v>
      </c>
      <c r="D72" s="15"/>
      <c r="E72" s="15">
        <v>0.15755928035270805</v>
      </c>
      <c r="F72" s="15">
        <v>0</v>
      </c>
      <c r="G72" s="15">
        <v>7.9478376578177379E-4</v>
      </c>
      <c r="H72" s="15">
        <v>8.7234212542585621E-2</v>
      </c>
      <c r="I72" s="15">
        <v>3.2990800136857368E-3</v>
      </c>
      <c r="J72" s="15">
        <v>0</v>
      </c>
      <c r="K72" s="15">
        <v>0</v>
      </c>
      <c r="L72" s="15">
        <v>4.6324480370126486E-2</v>
      </c>
      <c r="M72" s="15">
        <v>1.7611857350322856E-2</v>
      </c>
      <c r="N72" s="15">
        <v>8.7386623649690659E-2</v>
      </c>
      <c r="O72" s="15">
        <v>6.1345758420232267E-4</v>
      </c>
      <c r="P72" s="15">
        <v>0.12586051395777781</v>
      </c>
      <c r="Q72" s="15">
        <v>5.4950045798859461E-4</v>
      </c>
      <c r="R72" s="15">
        <v>0</v>
      </c>
      <c r="S72" s="15">
        <v>4.2090251764789399E-3</v>
      </c>
      <c r="T72" s="15">
        <v>2.234285718675047E-2</v>
      </c>
      <c r="U72" s="15">
        <v>5.8386106010351768E-2</v>
      </c>
      <c r="V72" s="15">
        <v>0</v>
      </c>
      <c r="W72" s="15">
        <v>0</v>
      </c>
      <c r="X72" s="15">
        <v>24.600846768045777</v>
      </c>
      <c r="Y72" s="15">
        <v>0.19804363723579282</v>
      </c>
      <c r="Z72" s="15">
        <v>3.2958187656540448E-4</v>
      </c>
      <c r="AA72" s="15">
        <v>1.1192070181082804E-5</v>
      </c>
      <c r="AB72" s="15">
        <v>4.0102103969630651E-5</v>
      </c>
      <c r="AC72" s="15">
        <v>9.838295687419848E-4</v>
      </c>
      <c r="AD72" s="15">
        <v>6.0220401855851957</v>
      </c>
      <c r="AE72" s="15">
        <v>0.71655463023865629</v>
      </c>
      <c r="AF72" s="15">
        <v>0.23350440431958119</v>
      </c>
      <c r="AG72" s="15">
        <v>6.9282304460175956E-2</v>
      </c>
      <c r="AH72" s="15">
        <v>0.20399444515752763</v>
      </c>
      <c r="AI72" s="15">
        <v>1.0932168461413172</v>
      </c>
      <c r="AJ72" s="15">
        <v>0.17671877583448939</v>
      </c>
      <c r="AK72" s="15">
        <v>2.4183457482830017E-3</v>
      </c>
      <c r="AL72" s="15">
        <v>1.3688077402724871E-2</v>
      </c>
      <c r="AM72" s="15">
        <v>9.8899013573084689E-5</v>
      </c>
      <c r="AN72" s="15">
        <v>8.7218866648328857E-4</v>
      </c>
      <c r="AO72" s="15">
        <v>0</v>
      </c>
      <c r="AP72" s="15">
        <v>59.453009531089613</v>
      </c>
      <c r="AQ72" s="15">
        <v>5.4222855116743565E-4</v>
      </c>
      <c r="AR72" s="15">
        <v>8.871214315831872E-4</v>
      </c>
      <c r="AS72" s="15">
        <v>1.3785409654726065E-2</v>
      </c>
      <c r="AT72" s="15">
        <v>1.3519083471383768</v>
      </c>
      <c r="AU72" s="15">
        <v>9.3043806279531377E-2</v>
      </c>
      <c r="AV72" s="15">
        <v>7.6767737421670659E-2</v>
      </c>
      <c r="AW72" s="15">
        <v>0.75751279772337854</v>
      </c>
      <c r="AX72" s="15">
        <v>0.6013822962343337</v>
      </c>
      <c r="AY72" s="15">
        <f t="shared" si="0"/>
        <v>-92.733466784005699</v>
      </c>
      <c r="AZ72" s="15"/>
    </row>
    <row r="73" spans="1:64" hidden="1" x14ac:dyDescent="0.2">
      <c r="A73" s="15" t="s">
        <v>118</v>
      </c>
      <c r="B73" s="15">
        <v>111.65372722185536</v>
      </c>
      <c r="C73" s="15">
        <v>0.30731900007752966</v>
      </c>
      <c r="D73" s="15"/>
      <c r="E73" s="15">
        <v>0.10933457852198036</v>
      </c>
      <c r="F73" s="15">
        <v>0</v>
      </c>
      <c r="G73" s="15">
        <v>1.7054231749067891E-3</v>
      </c>
      <c r="H73" s="15">
        <v>8.9969311352240885E-2</v>
      </c>
      <c r="I73" s="15">
        <v>5.8269018319270895E-3</v>
      </c>
      <c r="J73" s="15">
        <v>0</v>
      </c>
      <c r="K73" s="15">
        <v>0</v>
      </c>
      <c r="L73" s="15">
        <v>4.3012369380884756E-2</v>
      </c>
      <c r="M73" s="15">
        <v>2.9310436901947318E-2</v>
      </c>
      <c r="N73" s="15">
        <v>3.4980082224759741E-2</v>
      </c>
      <c r="O73" s="15">
        <v>9.9956110356851677E-4</v>
      </c>
      <c r="P73" s="15">
        <v>0.1262833937421883</v>
      </c>
      <c r="Q73" s="15">
        <v>2.9512501974539125E-3</v>
      </c>
      <c r="R73" s="15">
        <v>0</v>
      </c>
      <c r="S73" s="15">
        <v>3.2510765213403306E-3</v>
      </c>
      <c r="T73" s="15">
        <v>3.9601580381438628E-2</v>
      </c>
      <c r="U73" s="15">
        <v>5.5532489855755096E-2</v>
      </c>
      <c r="V73" s="15">
        <v>0</v>
      </c>
      <c r="W73" s="15">
        <v>8.7708520901914225E-6</v>
      </c>
      <c r="X73" s="15">
        <v>25.736462005716557</v>
      </c>
      <c r="Y73" s="15">
        <v>4.6211301509131067E-2</v>
      </c>
      <c r="Z73" s="15">
        <v>3.2501826540272605E-4</v>
      </c>
      <c r="AA73" s="15">
        <v>2.7137216009067886E-5</v>
      </c>
      <c r="AB73" s="15">
        <v>7.7638791493620798E-5</v>
      </c>
      <c r="AC73" s="15">
        <v>4.1389961421486497E-4</v>
      </c>
      <c r="AD73" s="15">
        <v>6.2175054304042554</v>
      </c>
      <c r="AE73" s="15">
        <v>0.5304845891337362</v>
      </c>
      <c r="AF73" s="15">
        <v>0.32454122078415154</v>
      </c>
      <c r="AG73" s="15">
        <v>0.70871958194634288</v>
      </c>
      <c r="AH73" s="15">
        <v>0.20382659801471326</v>
      </c>
      <c r="AI73" s="15">
        <v>0.94691175249344361</v>
      </c>
      <c r="AJ73" s="15">
        <v>0.16276981191978049</v>
      </c>
      <c r="AK73" s="15">
        <v>4.795791894446462E-3</v>
      </c>
      <c r="AL73" s="15">
        <v>1.6594753734306009E-2</v>
      </c>
      <c r="AM73" s="15">
        <v>6.4187443544923761E-4</v>
      </c>
      <c r="AN73" s="15">
        <v>0.19317669747366922</v>
      </c>
      <c r="AO73" s="15">
        <v>0</v>
      </c>
      <c r="AP73" s="15">
        <v>72.788579492825562</v>
      </c>
      <c r="AQ73" s="15">
        <v>4.6667142191102911E-4</v>
      </c>
      <c r="AR73" s="15">
        <v>7.9161107859308734E-4</v>
      </c>
      <c r="AS73" s="15">
        <v>3.3558449532639339E-2</v>
      </c>
      <c r="AT73" s="15">
        <v>1.3608211617780703</v>
      </c>
      <c r="AU73" s="15">
        <v>0.10566790408002115</v>
      </c>
      <c r="AV73" s="15">
        <v>7.4078673345171084E-2</v>
      </c>
      <c r="AW73" s="15">
        <v>0.7378636497656369</v>
      </c>
      <c r="AX73" s="15">
        <v>0.60832827856063643</v>
      </c>
      <c r="AY73" s="15">
        <f t="shared" si="0"/>
        <v>-107.11393978067345</v>
      </c>
      <c r="AZ73" s="15"/>
    </row>
    <row r="74" spans="1:64" hidden="1" x14ac:dyDescent="0.2">
      <c r="A74" s="15" t="s">
        <v>119</v>
      </c>
      <c r="B74" s="15">
        <v>119.78889413385652</v>
      </c>
      <c r="C74" s="15">
        <v>0.31214380675130748</v>
      </c>
      <c r="D74" s="15"/>
      <c r="E74" s="15">
        <v>0.14111884108027531</v>
      </c>
      <c r="F74" s="15">
        <v>0</v>
      </c>
      <c r="G74" s="15">
        <v>2.3853038681325694E-3</v>
      </c>
      <c r="H74" s="15">
        <v>9.0740038969514811E-2</v>
      </c>
      <c r="I74" s="15">
        <v>8.5132126475437365E-3</v>
      </c>
      <c r="J74" s="15">
        <v>0</v>
      </c>
      <c r="K74" s="15">
        <v>0</v>
      </c>
      <c r="L74" s="15">
        <v>6.1232314269696567E-2</v>
      </c>
      <c r="M74" s="15">
        <v>3.4056496311328649E-2</v>
      </c>
      <c r="N74" s="15">
        <v>3.2711897679331713E-2</v>
      </c>
      <c r="O74" s="15">
        <v>4.6548627957730486E-4</v>
      </c>
      <c r="P74" s="15">
        <v>0.10988397034261432</v>
      </c>
      <c r="Q74" s="15">
        <v>1.6258223536201992E-3</v>
      </c>
      <c r="R74" s="15">
        <v>1.2001341387186135E-5</v>
      </c>
      <c r="S74" s="15">
        <v>5.6299725491507418E-3</v>
      </c>
      <c r="T74" s="15">
        <v>5.3231994743163556E-2</v>
      </c>
      <c r="U74" s="15">
        <v>6.4697800887469653E-2</v>
      </c>
      <c r="V74" s="15">
        <v>3.6004024161558404E-5</v>
      </c>
      <c r="W74" s="15">
        <v>0</v>
      </c>
      <c r="X74" s="15">
        <v>23.896664084690542</v>
      </c>
      <c r="Y74" s="15">
        <v>0.56428668531798098</v>
      </c>
      <c r="Z74" s="15">
        <v>8.0204458771792175E-3</v>
      </c>
      <c r="AA74" s="15">
        <v>3.8213392169838198E-3</v>
      </c>
      <c r="AB74" s="15">
        <v>1.4319976747497804E-4</v>
      </c>
      <c r="AC74" s="15">
        <v>8.1859105300040942E-4</v>
      </c>
      <c r="AD74" s="15">
        <v>5.7909864214368891</v>
      </c>
      <c r="AE74" s="15">
        <v>1.2131076699920975</v>
      </c>
      <c r="AF74" s="15">
        <v>0.37896263013287812</v>
      </c>
      <c r="AG74" s="15">
        <v>1.4803460622644411E-2</v>
      </c>
      <c r="AH74" s="15">
        <v>0.19303033016000587</v>
      </c>
      <c r="AI74" s="15">
        <v>0.81873806579700525</v>
      </c>
      <c r="AJ74" s="15">
        <v>0.1252972322647592</v>
      </c>
      <c r="AK74" s="15">
        <v>9.2457938191159907E-3</v>
      </c>
      <c r="AL74" s="15">
        <v>7.6972143310975521E-3</v>
      </c>
      <c r="AM74" s="15">
        <v>6.5298634484319852E-4</v>
      </c>
      <c r="AN74" s="15">
        <v>0.20624617450809019</v>
      </c>
      <c r="AO74" s="15">
        <v>0</v>
      </c>
      <c r="AP74" s="15">
        <v>82.577192613980046</v>
      </c>
      <c r="AQ74" s="15">
        <v>4.6022921118728282E-4</v>
      </c>
      <c r="AR74" s="15">
        <v>8.5447284159399241E-4</v>
      </c>
      <c r="AS74" s="15">
        <v>4.1337183238785068E-2</v>
      </c>
      <c r="AT74" s="15">
        <v>1.6459715518979217</v>
      </c>
      <c r="AU74" s="15">
        <v>0.10138577244331495</v>
      </c>
      <c r="AV74" s="15">
        <v>4.394847416018291E-2</v>
      </c>
      <c r="AW74" s="15">
        <v>0.64709117904890856</v>
      </c>
      <c r="AX74" s="15">
        <v>0.57964536760371099</v>
      </c>
      <c r="AY74" s="15">
        <f t="shared" si="0"/>
        <v>-116.20829049852863</v>
      </c>
      <c r="AZ74" s="15"/>
    </row>
    <row r="75" spans="1:64" hidden="1" x14ac:dyDescent="0.2">
      <c r="A75" s="15" t="s">
        <v>120</v>
      </c>
      <c r="B75" s="15">
        <v>116.32739556366452</v>
      </c>
      <c r="C75" s="15">
        <v>0.31983861271693387</v>
      </c>
      <c r="D75" s="15"/>
      <c r="E75" s="15">
        <v>0.12301555141156399</v>
      </c>
      <c r="F75" s="15">
        <v>0</v>
      </c>
      <c r="G75" s="15">
        <v>5.4708593560739826E-3</v>
      </c>
      <c r="H75" s="15">
        <v>0.14717862809130314</v>
      </c>
      <c r="I75" s="15">
        <v>5.0430729435929945E-2</v>
      </c>
      <c r="J75" s="15">
        <v>0</v>
      </c>
      <c r="K75" s="15">
        <v>0</v>
      </c>
      <c r="L75" s="15">
        <v>5.7946344552149004E-2</v>
      </c>
      <c r="M75" s="15">
        <v>4.1958971845301091E-2</v>
      </c>
      <c r="N75" s="15">
        <v>2.946912493621618E-2</v>
      </c>
      <c r="O75" s="15">
        <v>6.7219321565761066E-4</v>
      </c>
      <c r="P75" s="15">
        <v>0.11010413141518638</v>
      </c>
      <c r="Q75" s="15">
        <v>3.3137553497489834E-2</v>
      </c>
      <c r="R75" s="15">
        <v>0</v>
      </c>
      <c r="S75" s="15">
        <v>5.5196592942939994E-3</v>
      </c>
      <c r="T75" s="15">
        <v>8.2491620021894724E-2</v>
      </c>
      <c r="U75" s="15">
        <v>0.12196194287175317</v>
      </c>
      <c r="V75" s="15">
        <v>1.9817944039904976E-4</v>
      </c>
      <c r="W75" s="15">
        <v>0</v>
      </c>
      <c r="X75" s="15">
        <v>21.547811555715271</v>
      </c>
      <c r="Y75" s="15">
        <v>0.31709854968505824</v>
      </c>
      <c r="Z75" s="15">
        <v>6.502827288328919E-3</v>
      </c>
      <c r="AA75" s="15">
        <v>3.2858058327366636E-3</v>
      </c>
      <c r="AB75" s="15">
        <v>2.3355008305879981E-4</v>
      </c>
      <c r="AC75" s="15">
        <v>3.613727891088579E-4</v>
      </c>
      <c r="AD75" s="15">
        <v>5.9462737023001164</v>
      </c>
      <c r="AE75" s="15">
        <v>2.4175990391734814</v>
      </c>
      <c r="AF75" s="15">
        <v>13.144191041296743</v>
      </c>
      <c r="AG75" s="15">
        <v>2.1630645087208376E-2</v>
      </c>
      <c r="AH75" s="15">
        <v>0.44959477701934569</v>
      </c>
      <c r="AI75" s="15">
        <v>0.85935504514563965</v>
      </c>
      <c r="AJ75" s="15">
        <v>0.12509494877033717</v>
      </c>
      <c r="AK75" s="15">
        <v>1.0941040385695716E-2</v>
      </c>
      <c r="AL75" s="15">
        <v>3.0329632255920811E-3</v>
      </c>
      <c r="AM75" s="15">
        <v>1.4682130193217711E-3</v>
      </c>
      <c r="AN75" s="15">
        <v>0.22197945805945141</v>
      </c>
      <c r="AO75" s="15">
        <v>3.8178368868424154E-4</v>
      </c>
      <c r="AP75" s="15">
        <v>67.240087628203199</v>
      </c>
      <c r="AQ75" s="15">
        <v>4.5725144743740076E-4</v>
      </c>
      <c r="AR75" s="15">
        <v>9.991970434042245E-4</v>
      </c>
      <c r="AS75" s="15">
        <v>4.4969261341515146E-2</v>
      </c>
      <c r="AT75" s="15">
        <v>1.5365359338521123</v>
      </c>
      <c r="AU75" s="15">
        <v>0.1076281285045757</v>
      </c>
      <c r="AV75" s="15">
        <v>5.6691509509226835E-2</v>
      </c>
      <c r="AW75" s="15">
        <v>0.48004131193560856</v>
      </c>
      <c r="AX75" s="15">
        <v>0.65375492116012957</v>
      </c>
      <c r="AY75" s="15">
        <f t="shared" si="0"/>
        <v>-112.27261300163754</v>
      </c>
      <c r="AZ75" s="15"/>
    </row>
    <row r="76" spans="1:64" hidden="1" x14ac:dyDescent="0.2">
      <c r="A76" s="15" t="s">
        <v>121</v>
      </c>
      <c r="B76" s="15">
        <v>117.46500680678076</v>
      </c>
      <c r="C76" s="15">
        <v>0.29734990539322659</v>
      </c>
      <c r="D76" s="15"/>
      <c r="E76" s="15">
        <v>0.7626449118896077</v>
      </c>
      <c r="F76" s="15">
        <v>0</v>
      </c>
      <c r="G76" s="15">
        <v>5.6115857138696289E-3</v>
      </c>
      <c r="H76" s="15">
        <v>0.19633481727573937</v>
      </c>
      <c r="I76" s="15">
        <v>1.1759566620541709E-2</v>
      </c>
      <c r="J76" s="15">
        <v>0</v>
      </c>
      <c r="K76" s="15">
        <v>0</v>
      </c>
      <c r="L76" s="15">
        <v>5.8332197756411831E-2</v>
      </c>
      <c r="M76" s="15">
        <v>5.8090056683850429E-2</v>
      </c>
      <c r="N76" s="15">
        <v>5.1314800900546784E-2</v>
      </c>
      <c r="O76" s="15">
        <v>1.2835185635039351E-3</v>
      </c>
      <c r="P76" s="15">
        <v>9.1703088532057248E-2</v>
      </c>
      <c r="Q76" s="15">
        <v>1.4285328909520799E-2</v>
      </c>
      <c r="R76" s="15">
        <v>0</v>
      </c>
      <c r="S76" s="15">
        <v>5.8325071194696857E-3</v>
      </c>
      <c r="T76" s="15">
        <v>8.7973138990971311E-2</v>
      </c>
      <c r="U76" s="15">
        <v>0.10853606444732974</v>
      </c>
      <c r="V76" s="15">
        <v>1.194120117864627E-4</v>
      </c>
      <c r="W76" s="15">
        <v>5.7202525872545554E-5</v>
      </c>
      <c r="X76" s="15">
        <v>27.881065767097507</v>
      </c>
      <c r="Y76" s="15">
        <v>0.44383808909001254</v>
      </c>
      <c r="Z76" s="15">
        <v>2.1377146854532052E-2</v>
      </c>
      <c r="AA76" s="15">
        <v>7.9973693596048293E-3</v>
      </c>
      <c r="AB76" s="15">
        <v>6.5770090716223801E-4</v>
      </c>
      <c r="AC76" s="15">
        <v>2.0118297330160859E-3</v>
      </c>
      <c r="AD76" s="15">
        <v>5.8632985812754788</v>
      </c>
      <c r="AE76" s="15">
        <v>2.4886519395286633</v>
      </c>
      <c r="AF76" s="15">
        <v>11.432070221669431</v>
      </c>
      <c r="AG76" s="15">
        <v>2.5424955866407462E-2</v>
      </c>
      <c r="AH76" s="15">
        <v>0.49229389808496032</v>
      </c>
      <c r="AI76" s="15">
        <v>0.80472750484182509</v>
      </c>
      <c r="AJ76" s="15">
        <v>0.13296023364351559</v>
      </c>
      <c r="AK76" s="15">
        <v>1.1157380778940655E-2</v>
      </c>
      <c r="AL76" s="15">
        <v>6.8925557479637923E-3</v>
      </c>
      <c r="AM76" s="15">
        <v>1.2777323535030996E-3</v>
      </c>
      <c r="AN76" s="15">
        <v>0.19728263223147577</v>
      </c>
      <c r="AO76" s="15">
        <v>2.1169412366938635E-4</v>
      </c>
      <c r="AP76" s="15">
        <v>62.699774158564288</v>
      </c>
      <c r="AQ76" s="15">
        <v>4.7490119653454511E-4</v>
      </c>
      <c r="AR76" s="15">
        <v>9.6010079327861952E-4</v>
      </c>
      <c r="AS76" s="15">
        <v>7.7312104845023488E-2</v>
      </c>
      <c r="AT76" s="15">
        <v>1.8386618262123084</v>
      </c>
      <c r="AU76" s="15">
        <v>0.13475295930962769</v>
      </c>
      <c r="AV76" s="15">
        <v>1.9544050475169151E-3</v>
      </c>
      <c r="AW76" s="15">
        <v>0.49622112616189806</v>
      </c>
      <c r="AX76" s="15">
        <v>0.65046988812831064</v>
      </c>
      <c r="AY76" s="15">
        <f t="shared" si="0"/>
        <v>-113.41000549532728</v>
      </c>
      <c r="AZ76" s="15"/>
    </row>
    <row r="77" spans="1:64" hidden="1" x14ac:dyDescent="0.2">
      <c r="A77" s="15" t="s">
        <v>122</v>
      </c>
      <c r="B77" s="15">
        <v>120.64465665111589</v>
      </c>
      <c r="C77" s="15">
        <v>0.28262798431262548</v>
      </c>
      <c r="D77" s="15"/>
      <c r="E77" s="15">
        <v>0.19208910985609853</v>
      </c>
      <c r="F77" s="15">
        <v>0</v>
      </c>
      <c r="G77" s="15">
        <v>5.5482143896373442E-3</v>
      </c>
      <c r="H77" s="15">
        <v>0.13034009664479224</v>
      </c>
      <c r="I77" s="15">
        <v>1.1742225247401409E-2</v>
      </c>
      <c r="J77" s="15">
        <v>0</v>
      </c>
      <c r="K77" s="15">
        <v>0</v>
      </c>
      <c r="L77" s="15">
        <v>4.2500774850172965E-2</v>
      </c>
      <c r="M77" s="15">
        <v>3.565190031434378E-2</v>
      </c>
      <c r="N77" s="15">
        <v>3.9229063690740626E-2</v>
      </c>
      <c r="O77" s="15">
        <v>8.646594256919314E-5</v>
      </c>
      <c r="P77" s="15">
        <v>9.035370120259871E-2</v>
      </c>
      <c r="Q77" s="15">
        <v>1.1873814436993646E-2</v>
      </c>
      <c r="R77" s="15">
        <v>0</v>
      </c>
      <c r="S77" s="15">
        <v>1.043166351725347E-2</v>
      </c>
      <c r="T77" s="15">
        <v>9.8788945243317064E-2</v>
      </c>
      <c r="U77" s="15">
        <v>5.8701540140691746E-2</v>
      </c>
      <c r="V77" s="15">
        <v>1.4914727128500252E-4</v>
      </c>
      <c r="W77" s="15">
        <v>2.6428061820083057E-4</v>
      </c>
      <c r="X77" s="15">
        <v>27.169969162516168</v>
      </c>
      <c r="Y77" s="15">
        <v>1.4579579745539069</v>
      </c>
      <c r="Z77" s="15">
        <v>7.0126280172283229E-2</v>
      </c>
      <c r="AA77" s="15">
        <v>2.1818420316909344E-2</v>
      </c>
      <c r="AB77" s="15">
        <v>1.8073391158087491E-3</v>
      </c>
      <c r="AC77" s="15">
        <v>2.0313664398026944E-3</v>
      </c>
      <c r="AD77" s="15">
        <v>4.7303443833139944</v>
      </c>
      <c r="AE77" s="15">
        <v>2.0809628366217567</v>
      </c>
      <c r="AF77" s="15">
        <v>12.465028022031804</v>
      </c>
      <c r="AG77" s="15">
        <v>2.2359731573833322E-2</v>
      </c>
      <c r="AH77" s="15">
        <v>0.6948303705446377</v>
      </c>
      <c r="AI77" s="15">
        <v>0.86169326358423171</v>
      </c>
      <c r="AJ77" s="15">
        <v>0.1235660214230714</v>
      </c>
      <c r="AK77" s="15">
        <v>8.2330479057431665E-3</v>
      </c>
      <c r="AL77" s="15">
        <v>5.4360593246240724E-3</v>
      </c>
      <c r="AM77" s="15">
        <v>1.29078118472604E-3</v>
      </c>
      <c r="AN77" s="15">
        <v>0.12806114832378526</v>
      </c>
      <c r="AO77" s="15">
        <v>4.0814004923255135E-5</v>
      </c>
      <c r="AP77" s="15">
        <v>66.198212393941162</v>
      </c>
      <c r="AQ77" s="15">
        <v>1.4020425773355544E-3</v>
      </c>
      <c r="AR77" s="15">
        <v>1.0855552862981683E-3</v>
      </c>
      <c r="AS77" s="15">
        <v>0.11825801015951798</v>
      </c>
      <c r="AT77" s="15">
        <v>1.9920691222910414</v>
      </c>
      <c r="AU77" s="15">
        <v>0.18471187825463145</v>
      </c>
      <c r="AV77" s="15">
        <v>6.709865760709402E-2</v>
      </c>
      <c r="AW77" s="15">
        <v>0.60653473187986551</v>
      </c>
      <c r="AX77" s="15">
        <v>0.61934830848820843</v>
      </c>
      <c r="AY77" s="15">
        <f t="shared" ref="AY77:AY82" si="2">AZ77-E77-X77-Y77-AD77-AE77-AF77-AP77-AT77</f>
        <v>-116.28663300512594</v>
      </c>
      <c r="AZ77" s="15"/>
    </row>
    <row r="78" spans="1:64" hidden="1" x14ac:dyDescent="0.2">
      <c r="A78" s="15" t="s">
        <v>123</v>
      </c>
      <c r="B78" s="15">
        <v>130.90891773771392</v>
      </c>
      <c r="C78" s="15">
        <v>0.30561080727849049</v>
      </c>
      <c r="D78" s="15"/>
      <c r="E78" s="15">
        <v>0.43740243892186192</v>
      </c>
      <c r="F78" s="15">
        <v>0</v>
      </c>
      <c r="G78" s="15">
        <v>8.8437831318299576E-3</v>
      </c>
      <c r="H78" s="15">
        <v>0.1025522235584421</v>
      </c>
      <c r="I78" s="15">
        <v>1.1235602579383573E-2</v>
      </c>
      <c r="J78" s="15">
        <v>0</v>
      </c>
      <c r="K78" s="15">
        <v>0</v>
      </c>
      <c r="L78" s="15">
        <v>4.1840590506786797E-2</v>
      </c>
      <c r="M78" s="15">
        <v>3.1517790356205888E-2</v>
      </c>
      <c r="N78" s="15">
        <v>3.3313048980682096E-2</v>
      </c>
      <c r="O78" s="15">
        <v>2.3306646814112928E-4</v>
      </c>
      <c r="P78" s="15">
        <v>0.10717934572118711</v>
      </c>
      <c r="Q78" s="15">
        <v>4.1682918143385933E-3</v>
      </c>
      <c r="R78" s="15">
        <v>0</v>
      </c>
      <c r="S78" s="15">
        <v>7.0730268298256557E-3</v>
      </c>
      <c r="T78" s="15">
        <v>0.11018138271750448</v>
      </c>
      <c r="U78" s="15">
        <v>2.6965839113108337E-2</v>
      </c>
      <c r="V78" s="15">
        <v>1.5495291253524358E-4</v>
      </c>
      <c r="W78" s="15">
        <v>7.5394151537012347E-4</v>
      </c>
      <c r="X78" s="15">
        <v>25.835180273262019</v>
      </c>
      <c r="Y78" s="15">
        <v>1.356390104665683</v>
      </c>
      <c r="Z78" s="15">
        <v>4.1894736250572398E-2</v>
      </c>
      <c r="AA78" s="15">
        <v>2.3100034196038538E-2</v>
      </c>
      <c r="AB78" s="15">
        <v>3.367435963274228E-3</v>
      </c>
      <c r="AC78" s="15">
        <v>6.1656383535145928E-3</v>
      </c>
      <c r="AD78" s="15">
        <v>4.6943448351231325</v>
      </c>
      <c r="AE78" s="15">
        <v>1.6011612694254305</v>
      </c>
      <c r="AF78" s="15">
        <v>11.322725404351143</v>
      </c>
      <c r="AG78" s="15">
        <v>2.3394763966626785E-2</v>
      </c>
      <c r="AH78" s="15">
        <v>0.18603742723563815</v>
      </c>
      <c r="AI78" s="15">
        <v>0.3124829059154558</v>
      </c>
      <c r="AJ78" s="15">
        <v>9.4850193191567872E-2</v>
      </c>
      <c r="AK78" s="15">
        <v>1.1445845308389399E-2</v>
      </c>
      <c r="AL78" s="15">
        <v>6.7999651711569071E-3</v>
      </c>
      <c r="AM78" s="15">
        <v>1.1853317282466531E-3</v>
      </c>
      <c r="AN78" s="15">
        <v>0.16849882546845299</v>
      </c>
      <c r="AO78" s="15">
        <v>1.3606162297203608E-4</v>
      </c>
      <c r="AP78" s="15">
        <v>80.379805643383094</v>
      </c>
      <c r="AQ78" s="15">
        <v>1.5164098823833747E-3</v>
      </c>
      <c r="AR78" s="15">
        <v>1.2473423892026862E-3</v>
      </c>
      <c r="AS78" s="15">
        <v>0.14543143771773537</v>
      </c>
      <c r="AT78" s="15">
        <v>1.810570696044967</v>
      </c>
      <c r="AU78" s="15">
        <v>0.1798752750494502</v>
      </c>
      <c r="AV78" s="15">
        <v>0.1649760270645082</v>
      </c>
      <c r="AW78" s="15">
        <v>0.61608572827729735</v>
      </c>
      <c r="AX78" s="15">
        <v>0.69122199430027775</v>
      </c>
      <c r="AY78" s="15">
        <f t="shared" si="2"/>
        <v>-127.43758066517732</v>
      </c>
      <c r="AZ78" s="15"/>
    </row>
    <row r="79" spans="1:64" hidden="1" x14ac:dyDescent="0.2">
      <c r="A79" s="15" t="s">
        <v>124</v>
      </c>
      <c r="B79" s="15">
        <v>128.02330000416899</v>
      </c>
      <c r="C79" s="15">
        <v>0.35692146796077168</v>
      </c>
      <c r="D79" s="15"/>
      <c r="E79" s="15">
        <v>0.418676218292935</v>
      </c>
      <c r="F79" s="15">
        <v>0</v>
      </c>
      <c r="G79" s="15">
        <v>1.0541168670603118E-2</v>
      </c>
      <c r="H79" s="15">
        <v>9.2280843427472947E-2</v>
      </c>
      <c r="I79" s="15">
        <v>1.8774038336730428E-2</v>
      </c>
      <c r="J79" s="15">
        <v>0</v>
      </c>
      <c r="K79" s="15">
        <v>0</v>
      </c>
      <c r="L79" s="15">
        <v>4.2742539494382149E-2</v>
      </c>
      <c r="M79" s="15">
        <v>3.5436542978286883E-2</v>
      </c>
      <c r="N79" s="15">
        <v>2.5564906154853278E-2</v>
      </c>
      <c r="O79" s="15">
        <v>1.1088451799521321E-4</v>
      </c>
      <c r="P79" s="15">
        <v>9.9099050756424445E-2</v>
      </c>
      <c r="Q79" s="15">
        <v>4.0962879433496273E-5</v>
      </c>
      <c r="R79" s="15">
        <v>4.4705690199577167E-3</v>
      </c>
      <c r="S79" s="15">
        <v>7.9221292580418327E-3</v>
      </c>
      <c r="T79" s="15">
        <v>0.11191242333441508</v>
      </c>
      <c r="U79" s="15">
        <v>3.4273484777200915E-2</v>
      </c>
      <c r="V79" s="15">
        <v>1.0923434515599007E-4</v>
      </c>
      <c r="W79" s="15">
        <v>3.5828073116279263E-4</v>
      </c>
      <c r="X79" s="15">
        <v>31.059299566614275</v>
      </c>
      <c r="Y79" s="15">
        <v>1.9543343801603401</v>
      </c>
      <c r="Z79" s="15">
        <v>4.4384567748417036E-2</v>
      </c>
      <c r="AA79" s="15">
        <v>1.7070283437210714E-2</v>
      </c>
      <c r="AB79" s="15">
        <v>4.6973997330086621E-3</v>
      </c>
      <c r="AC79" s="15">
        <v>4.6973997330086621E-3</v>
      </c>
      <c r="AD79" s="15">
        <v>4.6426433526915876</v>
      </c>
      <c r="AE79" s="15">
        <v>0.99909270114671</v>
      </c>
      <c r="AF79" s="15">
        <v>9.6680095415012985</v>
      </c>
      <c r="AG79" s="15">
        <v>0.23510853225013947</v>
      </c>
      <c r="AH79" s="15">
        <v>4.7605955846015027E-2</v>
      </c>
      <c r="AI79" s="15">
        <v>0.2467499015213972</v>
      </c>
      <c r="AJ79" s="15">
        <v>7.5170686829837047E-2</v>
      </c>
      <c r="AK79" s="15">
        <v>8.4385917940372722E-3</v>
      </c>
      <c r="AL79" s="15">
        <v>7.7407431172979279E-3</v>
      </c>
      <c r="AM79" s="15">
        <v>1.7409223759235916E-4</v>
      </c>
      <c r="AN79" s="15">
        <v>5.7348031206894774E-4</v>
      </c>
      <c r="AO79" s="15">
        <v>0</v>
      </c>
      <c r="AP79" s="15">
        <v>73.405497490158766</v>
      </c>
      <c r="AQ79" s="15">
        <v>1.0656510768089905E-3</v>
      </c>
      <c r="AR79" s="15">
        <v>6.4496674714723456E-4</v>
      </c>
      <c r="AS79" s="15">
        <v>0.18074098322637716</v>
      </c>
      <c r="AT79" s="15">
        <v>2.1823845409829321</v>
      </c>
      <c r="AU79" s="15">
        <v>0.24653200225000457</v>
      </c>
      <c r="AV79" s="15">
        <v>0.1771535127269761</v>
      </c>
      <c r="AW79" s="15">
        <v>0.72168333919011407</v>
      </c>
      <c r="AX79" s="15">
        <v>0.83257159619981025</v>
      </c>
      <c r="AY79" s="15">
        <f t="shared" si="2"/>
        <v>-124.32993779154884</v>
      </c>
      <c r="AZ79" s="15"/>
    </row>
    <row r="80" spans="1:64" hidden="1" x14ac:dyDescent="0.2">
      <c r="A80" s="15" t="s">
        <v>125</v>
      </c>
      <c r="B80" s="15">
        <v>124.38349031095865</v>
      </c>
      <c r="C80" s="15">
        <v>0.3272822172442682</v>
      </c>
      <c r="D80" s="15"/>
      <c r="E80" s="15">
        <v>0.11599288963887795</v>
      </c>
      <c r="F80" s="15">
        <v>0</v>
      </c>
      <c r="G80" s="15">
        <v>8.275603998815495E-3</v>
      </c>
      <c r="H80" s="15">
        <v>6.8378978486739891E-2</v>
      </c>
      <c r="I80" s="15">
        <v>4.9680036704301735E-3</v>
      </c>
      <c r="J80" s="15">
        <v>0</v>
      </c>
      <c r="K80" s="15">
        <v>0</v>
      </c>
      <c r="L80" s="15">
        <v>3.2107415793454296E-2</v>
      </c>
      <c r="M80" s="15">
        <v>2.9321335319978919E-2</v>
      </c>
      <c r="N80" s="15">
        <v>2.2936084338232094E-2</v>
      </c>
      <c r="O80" s="15">
        <v>6.8292904333173141E-5</v>
      </c>
      <c r="P80" s="15">
        <v>6.8339367219208774E-2</v>
      </c>
      <c r="Q80" s="15">
        <v>1.673878900424025E-6</v>
      </c>
      <c r="R80" s="15">
        <v>5.6259338702832557E-3</v>
      </c>
      <c r="S80" s="15">
        <v>5.0472430861476011E-3</v>
      </c>
      <c r="T80" s="15">
        <v>0.11247060636665866</v>
      </c>
      <c r="U80" s="15">
        <v>3.5292699382280537E-2</v>
      </c>
      <c r="V80" s="15">
        <v>5.4519632626668347E-5</v>
      </c>
      <c r="W80" s="15">
        <v>2.7288708893797388E-4</v>
      </c>
      <c r="X80" s="15">
        <v>28.87010638755568</v>
      </c>
      <c r="Y80" s="15">
        <v>0.48916992906639284</v>
      </c>
      <c r="Z80" s="15">
        <v>8.0049010133042709E-3</v>
      </c>
      <c r="AA80" s="15">
        <v>5.3117683883638824E-3</v>
      </c>
      <c r="AB80" s="15">
        <v>2.0173699328877369E-3</v>
      </c>
      <c r="AC80" s="15">
        <v>2.0173699328877369E-3</v>
      </c>
      <c r="AD80" s="15">
        <v>3.944636528991488</v>
      </c>
      <c r="AE80" s="15">
        <v>0.8797108294218523</v>
      </c>
      <c r="AF80" s="15">
        <v>19.317746151895967</v>
      </c>
      <c r="AG80" s="15">
        <v>3.6479860061575567E-2</v>
      </c>
      <c r="AH80" s="15">
        <v>6.977272762890116E-2</v>
      </c>
      <c r="AI80" s="15">
        <v>0.14050246499008995</v>
      </c>
      <c r="AJ80" s="15">
        <v>7.5031640090253524E-2</v>
      </c>
      <c r="AK80" s="15">
        <v>1.0480982524606788E-2</v>
      </c>
      <c r="AL80" s="15">
        <v>5.6172772486483549E-3</v>
      </c>
      <c r="AM80" s="15">
        <v>1.2359182684498452E-3</v>
      </c>
      <c r="AN80" s="15">
        <v>3.6989456349785514E-3</v>
      </c>
      <c r="AO80" s="15">
        <v>5.4506349582193132E-5</v>
      </c>
      <c r="AP80" s="15">
        <v>65.136920723207751</v>
      </c>
      <c r="AQ80" s="15">
        <v>1.4199524221690555E-3</v>
      </c>
      <c r="AR80" s="15">
        <v>4.8125347288041219E-4</v>
      </c>
      <c r="AS80" s="15">
        <v>0.22753888373610187</v>
      </c>
      <c r="AT80" s="15">
        <v>2.4363533770167121</v>
      </c>
      <c r="AU80" s="15">
        <v>0.35663204731632564</v>
      </c>
      <c r="AV80" s="15">
        <v>0.44619034296904603</v>
      </c>
      <c r="AW80" s="15">
        <v>0.56338155376746746</v>
      </c>
      <c r="AX80" s="15">
        <v>0.51654086613411088</v>
      </c>
      <c r="AY80" s="15">
        <f t="shared" si="2"/>
        <v>-121.19063681679474</v>
      </c>
      <c r="AZ80" s="15"/>
    </row>
    <row r="81" spans="1:64" hidden="1" x14ac:dyDescent="0.2">
      <c r="A81" s="15" t="s">
        <v>126</v>
      </c>
      <c r="B81" s="15">
        <v>119.96125104044677</v>
      </c>
      <c r="C81" s="15">
        <v>0.33638021720175293</v>
      </c>
      <c r="D81" s="15"/>
      <c r="E81" s="15">
        <v>6.9390149675768523E-2</v>
      </c>
      <c r="F81" s="15">
        <v>0</v>
      </c>
      <c r="G81" s="15">
        <v>6.5005193384117237E-3</v>
      </c>
      <c r="H81" s="15">
        <v>6.4542598158026487E-2</v>
      </c>
      <c r="I81" s="15">
        <v>3.3198542466955196E-3</v>
      </c>
      <c r="J81" s="15">
        <v>0</v>
      </c>
      <c r="K81" s="15">
        <v>0</v>
      </c>
      <c r="L81" s="15">
        <v>2.3375424936780444E-2</v>
      </c>
      <c r="M81" s="15">
        <v>1.7900072174973837E-2</v>
      </c>
      <c r="N81" s="15">
        <v>3.9062589998217608E-2</v>
      </c>
      <c r="O81" s="15">
        <v>6.8395715569579703E-5</v>
      </c>
      <c r="P81" s="15">
        <v>5.0766361126338339E-2</v>
      </c>
      <c r="Q81" s="15">
        <v>8.6929480932970146E-5</v>
      </c>
      <c r="R81" s="15">
        <v>4.5323512027360931E-3</v>
      </c>
      <c r="S81" s="15">
        <v>2.5413884952265159E-3</v>
      </c>
      <c r="T81" s="15">
        <v>7.277974073328021E-2</v>
      </c>
      <c r="U81" s="15">
        <v>3.241985938672904E-2</v>
      </c>
      <c r="V81" s="15">
        <v>4.2602345188872655E-3</v>
      </c>
      <c r="W81" s="15">
        <v>2.5275581601710562E-3</v>
      </c>
      <c r="X81" s="15">
        <v>26.189785887422374</v>
      </c>
      <c r="Y81" s="15">
        <v>3.7520026925214119E-2</v>
      </c>
      <c r="Z81" s="15">
        <v>4.7891211701083783E-4</v>
      </c>
      <c r="AA81" s="15">
        <v>6.2607312183262936E-6</v>
      </c>
      <c r="AB81" s="15">
        <v>2.7660531848022984E-4</v>
      </c>
      <c r="AC81" s="15">
        <v>2.7660531848022984E-4</v>
      </c>
      <c r="AD81" s="15">
        <v>4.2596599106617772</v>
      </c>
      <c r="AE81" s="15">
        <v>1.0238797004784337</v>
      </c>
      <c r="AF81" s="15">
        <v>20.258000423939855</v>
      </c>
      <c r="AG81" s="15">
        <v>8.3848333509864925E-2</v>
      </c>
      <c r="AH81" s="15">
        <v>7.1936455160253682E-2</v>
      </c>
      <c r="AI81" s="15">
        <v>0.14887422362783825</v>
      </c>
      <c r="AJ81" s="15">
        <v>8.7182457459238943E-2</v>
      </c>
      <c r="AK81" s="15">
        <v>1.4567079711734545E-2</v>
      </c>
      <c r="AL81" s="15">
        <v>4.1614920107675463E-4</v>
      </c>
      <c r="AM81" s="15">
        <v>1.492902635599007E-3</v>
      </c>
      <c r="AN81" s="15">
        <v>3.5860624733481585E-3</v>
      </c>
      <c r="AO81" s="15">
        <v>5.8174530336209751E-5</v>
      </c>
      <c r="AP81" s="15">
        <v>62.291428054247987</v>
      </c>
      <c r="AQ81" s="15">
        <v>1.4170663716264269E-3</v>
      </c>
      <c r="AR81" s="15">
        <v>4.4877108242963705E-4</v>
      </c>
      <c r="AS81" s="15">
        <v>0.29865733908556424</v>
      </c>
      <c r="AT81" s="15">
        <v>2.1270625096269735</v>
      </c>
      <c r="AU81" s="15">
        <v>0.56875864682316823</v>
      </c>
      <c r="AV81" s="15">
        <v>0.6164685444838186</v>
      </c>
      <c r="AW81" s="15">
        <v>0.59914545705771705</v>
      </c>
      <c r="AX81" s="15">
        <v>0.54556423589484537</v>
      </c>
      <c r="AY81" s="15">
        <f t="shared" si="2"/>
        <v>-116.25672666297838</v>
      </c>
      <c r="AZ81" s="15"/>
    </row>
    <row r="82" spans="1:64" s="23" customFormat="1" x14ac:dyDescent="0.2">
      <c r="A82" s="21" t="s">
        <v>496</v>
      </c>
      <c r="B82" s="21">
        <f>B160*1.11643</f>
        <v>241.35165011701088</v>
      </c>
      <c r="C82" s="21">
        <f>C160*1.11643</f>
        <v>0.78253775849540308</v>
      </c>
      <c r="D82" s="22" t="s">
        <v>513</v>
      </c>
      <c r="E82" s="21">
        <f>E83*BA82</f>
        <v>36.268711649999993</v>
      </c>
      <c r="F82" s="21">
        <f t="shared" ref="F82:W82" si="3">F83*BB82</f>
        <v>0</v>
      </c>
      <c r="G82" s="21" t="e">
        <f t="shared" si="3"/>
        <v>#VALUE!</v>
      </c>
      <c r="H82" s="21">
        <f t="shared" si="3"/>
        <v>0</v>
      </c>
      <c r="I82" s="21">
        <f t="shared" si="3"/>
        <v>0</v>
      </c>
      <c r="J82" s="21">
        <f t="shared" si="3"/>
        <v>0</v>
      </c>
      <c r="K82" s="21">
        <f t="shared" si="3"/>
        <v>0</v>
      </c>
      <c r="L82" s="21">
        <f t="shared" si="3"/>
        <v>0</v>
      </c>
      <c r="M82" s="21">
        <f t="shared" si="3"/>
        <v>0</v>
      </c>
      <c r="N82" s="21">
        <f t="shared" si="3"/>
        <v>0</v>
      </c>
      <c r="O82" s="21">
        <f t="shared" si="3"/>
        <v>0</v>
      </c>
      <c r="P82" s="21">
        <f t="shared" si="3"/>
        <v>0</v>
      </c>
      <c r="Q82" s="21">
        <f t="shared" si="3"/>
        <v>0</v>
      </c>
      <c r="R82" s="21">
        <f t="shared" si="3"/>
        <v>0</v>
      </c>
      <c r="S82" s="21">
        <f t="shared" si="3"/>
        <v>0</v>
      </c>
      <c r="T82" s="21">
        <f t="shared" si="3"/>
        <v>0</v>
      </c>
      <c r="U82" s="21">
        <f t="shared" si="3"/>
        <v>0</v>
      </c>
      <c r="V82" s="21">
        <f t="shared" si="3"/>
        <v>0</v>
      </c>
      <c r="W82" s="21">
        <f t="shared" si="3"/>
        <v>0</v>
      </c>
      <c r="X82" s="21">
        <f>X83*2.139747</f>
        <v>8.1738335399999986</v>
      </c>
      <c r="Y82" s="21">
        <f t="shared" ref="Y82:AX82" si="4">Y83*2.139747</f>
        <v>7.3393322100000002</v>
      </c>
      <c r="Z82" s="21">
        <f t="shared" si="4"/>
        <v>0</v>
      </c>
      <c r="AA82" s="21">
        <f t="shared" si="4"/>
        <v>0</v>
      </c>
      <c r="AB82" s="21">
        <f t="shared" si="4"/>
        <v>0</v>
      </c>
      <c r="AC82" s="21">
        <f t="shared" si="4"/>
        <v>0</v>
      </c>
      <c r="AD82" s="21">
        <f t="shared" si="4"/>
        <v>10.698734999999999</v>
      </c>
      <c r="AE82" s="21">
        <f t="shared" si="4"/>
        <v>1.7151033723459257</v>
      </c>
      <c r="AF82" s="21">
        <f t="shared" si="4"/>
        <v>7.7940754974914164</v>
      </c>
      <c r="AG82" s="21">
        <f t="shared" si="4"/>
        <v>0</v>
      </c>
      <c r="AH82" s="21">
        <f t="shared" si="4"/>
        <v>0</v>
      </c>
      <c r="AI82" s="21">
        <f t="shared" si="4"/>
        <v>0</v>
      </c>
      <c r="AJ82" s="21">
        <f t="shared" si="4"/>
        <v>0</v>
      </c>
      <c r="AK82" s="21">
        <f t="shared" si="4"/>
        <v>0</v>
      </c>
      <c r="AL82" s="21">
        <f t="shared" si="4"/>
        <v>0</v>
      </c>
      <c r="AM82" s="21">
        <f t="shared" si="4"/>
        <v>0</v>
      </c>
      <c r="AN82" s="21">
        <f t="shared" si="4"/>
        <v>0</v>
      </c>
      <c r="AO82" s="21">
        <f t="shared" si="4"/>
        <v>0</v>
      </c>
      <c r="AP82" s="21">
        <f t="shared" si="4"/>
        <v>208.04760081000001</v>
      </c>
      <c r="AQ82" s="21">
        <f t="shared" si="4"/>
        <v>0</v>
      </c>
      <c r="AR82" s="21">
        <f t="shared" si="4"/>
        <v>0</v>
      </c>
      <c r="AS82" s="21">
        <f t="shared" si="4"/>
        <v>0</v>
      </c>
      <c r="AT82" s="21">
        <f t="shared" si="4"/>
        <v>1.8187849499999997</v>
      </c>
      <c r="AU82" s="21">
        <f t="shared" si="4"/>
        <v>0</v>
      </c>
      <c r="AV82" s="21">
        <f t="shared" si="4"/>
        <v>0</v>
      </c>
      <c r="AW82" s="21">
        <f t="shared" si="4"/>
        <v>0</v>
      </c>
      <c r="AX82" s="21">
        <f t="shared" si="4"/>
        <v>0</v>
      </c>
      <c r="AY82" s="21">
        <f t="shared" si="2"/>
        <v>15.89382297016264</v>
      </c>
      <c r="AZ82" s="21">
        <v>297.75</v>
      </c>
      <c r="BA82" s="23">
        <v>2.1397469999999998</v>
      </c>
      <c r="BC82" s="23" t="s">
        <v>485</v>
      </c>
      <c r="BD82" s="23">
        <v>36.268711649999993</v>
      </c>
      <c r="BE82" s="23">
        <v>8.1738335399999986</v>
      </c>
      <c r="BF82" s="23">
        <v>7.3393322100000002</v>
      </c>
      <c r="BG82" s="23">
        <v>10.698734999999999</v>
      </c>
      <c r="BH82" s="23">
        <v>1.7151033723459257</v>
      </c>
      <c r="BI82" s="23">
        <v>7.7940754974914164</v>
      </c>
      <c r="BJ82" s="23">
        <v>208.04760081000001</v>
      </c>
      <c r="BK82" s="23">
        <v>1.8187849499999997</v>
      </c>
      <c r="BL82" s="23">
        <v>15.89382297016264</v>
      </c>
    </row>
    <row r="83" spans="1:64" s="13" customFormat="1" hidden="1" x14ac:dyDescent="0.2">
      <c r="A83" s="16"/>
      <c r="B83" s="16"/>
      <c r="C83" s="16"/>
      <c r="D83" s="17"/>
      <c r="E83" s="16">
        <v>16.95</v>
      </c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>
        <v>3.82</v>
      </c>
      <c r="Y83" s="16">
        <v>3.43</v>
      </c>
      <c r="Z83" s="16"/>
      <c r="AA83" s="16"/>
      <c r="AB83" s="16"/>
      <c r="AC83" s="16"/>
      <c r="AD83" s="16">
        <v>5</v>
      </c>
      <c r="AE83" s="16">
        <v>0.801544936081661</v>
      </c>
      <c r="AF83" s="16">
        <v>3.6425219885768816</v>
      </c>
      <c r="AG83" s="16"/>
      <c r="AH83" s="16"/>
      <c r="AI83" s="16"/>
      <c r="AJ83" s="16"/>
      <c r="AK83" s="16"/>
      <c r="AL83" s="16"/>
      <c r="AM83" s="16"/>
      <c r="AN83" s="16"/>
      <c r="AO83" s="16"/>
      <c r="AP83" s="16">
        <v>97.23</v>
      </c>
      <c r="AQ83" s="16"/>
      <c r="AR83" s="16"/>
      <c r="AS83" s="16"/>
      <c r="AT83" s="16">
        <v>0.85</v>
      </c>
      <c r="AU83" s="16"/>
      <c r="AV83" s="16"/>
      <c r="AW83" s="16"/>
      <c r="AX83" s="16"/>
      <c r="AY83" s="16"/>
      <c r="AZ83" s="16"/>
    </row>
    <row r="84" spans="1:64" x14ac:dyDescent="0.2">
      <c r="A84" s="15" t="s">
        <v>282</v>
      </c>
      <c r="B84" s="15">
        <v>13.930056779022674</v>
      </c>
      <c r="C84" s="15">
        <v>0.28330048296098798</v>
      </c>
      <c r="D84" s="15" t="s">
        <v>514</v>
      </c>
      <c r="E84" s="15">
        <v>0</v>
      </c>
      <c r="F84" s="15">
        <v>0</v>
      </c>
      <c r="G84" s="15">
        <v>0</v>
      </c>
      <c r="H84" s="15">
        <v>0</v>
      </c>
      <c r="I84" s="15">
        <v>0</v>
      </c>
      <c r="J84" s="15">
        <v>0</v>
      </c>
      <c r="K84" s="15">
        <v>0</v>
      </c>
      <c r="L84" s="15">
        <v>5.8500968632876849E-2</v>
      </c>
      <c r="M84" s="15">
        <v>2.981250521570869E-2</v>
      </c>
      <c r="N84" s="15">
        <v>2.9049688058218563E-2</v>
      </c>
      <c r="O84" s="15">
        <v>2.1408226715638546E-3</v>
      </c>
      <c r="P84" s="15">
        <v>1.1367418714378418E-2</v>
      </c>
      <c r="Q84" s="15">
        <v>1.4024128815242575E-3</v>
      </c>
      <c r="R84" s="15">
        <v>1.5284606351102213E-5</v>
      </c>
      <c r="S84" s="15">
        <v>2.2619980294141736E-4</v>
      </c>
      <c r="T84" s="15">
        <v>3.6683055242645312E-5</v>
      </c>
      <c r="U84" s="15">
        <v>3.9417222259243337E-2</v>
      </c>
      <c r="V84" s="15">
        <v>0</v>
      </c>
      <c r="W84" s="15">
        <v>0.65732463889802717</v>
      </c>
      <c r="X84" s="15">
        <v>8.522751846361898E-4</v>
      </c>
      <c r="Y84" s="15">
        <v>1.9381228835683717</v>
      </c>
      <c r="Z84" s="15">
        <v>0.39599676750212698</v>
      </c>
      <c r="AA84" s="15">
        <v>6.3090242886213099E-3</v>
      </c>
      <c r="AB84" s="15">
        <v>9.949397946385696E-3</v>
      </c>
      <c r="AC84" s="15">
        <v>9.9511985200156985E-3</v>
      </c>
      <c r="AD84" s="15">
        <v>1.6672259589357967</v>
      </c>
      <c r="AE84" s="15">
        <v>3.1800258803155936E-2</v>
      </c>
      <c r="AF84" s="15">
        <v>7.9600073757591233E-3</v>
      </c>
      <c r="AG84" s="15">
        <v>8.0032097123356805E-4</v>
      </c>
      <c r="AH84" s="15">
        <v>4.3968253752475423E-3</v>
      </c>
      <c r="AI84" s="15">
        <v>8.9596110363911824E-2</v>
      </c>
      <c r="AJ84" s="15">
        <v>5.5802642465466769E-3</v>
      </c>
      <c r="AK84" s="15">
        <v>1.4778112534180627E-3</v>
      </c>
      <c r="AL84" s="15">
        <v>6.3392516933923571E-6</v>
      </c>
      <c r="AM84" s="15">
        <v>0</v>
      </c>
      <c r="AN84" s="15">
        <v>0</v>
      </c>
      <c r="AO84" s="15">
        <v>3.9824127890839002E-6</v>
      </c>
      <c r="AP84" s="15">
        <v>6.3534784134869549</v>
      </c>
      <c r="AQ84" s="15">
        <v>0</v>
      </c>
      <c r="AR84" s="15">
        <v>0</v>
      </c>
      <c r="AS84" s="15">
        <v>0.13661173197661147</v>
      </c>
      <c r="AT84" s="15">
        <v>1.0756497066974391</v>
      </c>
      <c r="AU84" s="15"/>
      <c r="AV84" s="15"/>
      <c r="AW84" s="15"/>
      <c r="AX84" s="15"/>
      <c r="AY84" s="15">
        <f t="shared" ref="AY84:AY141" si="5">AZ84-E84-X84-Y84-AD84-AE84-AF84-AP84-AT84</f>
        <v>2.8549104959478862</v>
      </c>
      <c r="AZ84" s="15">
        <v>13.93</v>
      </c>
      <c r="BC84" t="s">
        <v>486</v>
      </c>
      <c r="BD84">
        <v>0</v>
      </c>
      <c r="BE84">
        <v>8.522751846361898E-4</v>
      </c>
      <c r="BF84">
        <v>1.9381228835683717</v>
      </c>
      <c r="BG84">
        <v>1.6672259589357967</v>
      </c>
      <c r="BH84">
        <v>3.1800258803155936E-2</v>
      </c>
      <c r="BI84">
        <v>7.9600073757591233E-3</v>
      </c>
      <c r="BJ84">
        <v>6.3534784134869549</v>
      </c>
      <c r="BK84">
        <v>1.0756497066974391</v>
      </c>
      <c r="BL84">
        <v>2.8549104959478862</v>
      </c>
    </row>
    <row r="85" spans="1:64" s="22" customFormat="1" x14ac:dyDescent="0.2">
      <c r="A85" s="21" t="s">
        <v>498</v>
      </c>
      <c r="B85" s="21">
        <f>B266*1.11234</f>
        <v>0</v>
      </c>
      <c r="C85" s="21">
        <f>C266*1.11234</f>
        <v>0</v>
      </c>
      <c r="D85" s="21" t="s">
        <v>515</v>
      </c>
      <c r="E85" s="21">
        <v>63.21</v>
      </c>
      <c r="F85" s="21">
        <f t="shared" ref="F85:AC85" si="6">F266*1.11234</f>
        <v>0</v>
      </c>
      <c r="G85" s="21">
        <f t="shared" si="6"/>
        <v>0</v>
      </c>
      <c r="H85" s="21">
        <f t="shared" si="6"/>
        <v>0</v>
      </c>
      <c r="I85" s="21">
        <f t="shared" si="6"/>
        <v>0</v>
      </c>
      <c r="J85" s="21">
        <f t="shared" si="6"/>
        <v>0</v>
      </c>
      <c r="K85" s="21">
        <f t="shared" si="6"/>
        <v>0</v>
      </c>
      <c r="L85" s="21">
        <f t="shared" si="6"/>
        <v>0</v>
      </c>
      <c r="M85" s="21">
        <f t="shared" si="6"/>
        <v>0</v>
      </c>
      <c r="N85" s="21">
        <f t="shared" si="6"/>
        <v>0</v>
      </c>
      <c r="O85" s="21">
        <f t="shared" si="6"/>
        <v>0</v>
      </c>
      <c r="P85" s="21">
        <f t="shared" si="6"/>
        <v>0</v>
      </c>
      <c r="Q85" s="21">
        <f t="shared" si="6"/>
        <v>0</v>
      </c>
      <c r="R85" s="21">
        <f t="shared" si="6"/>
        <v>0</v>
      </c>
      <c r="S85" s="21">
        <f t="shared" si="6"/>
        <v>0</v>
      </c>
      <c r="T85" s="21">
        <f t="shared" si="6"/>
        <v>0</v>
      </c>
      <c r="U85" s="21">
        <f t="shared" si="6"/>
        <v>0</v>
      </c>
      <c r="V85" s="21">
        <f t="shared" si="6"/>
        <v>0</v>
      </c>
      <c r="W85" s="21">
        <f t="shared" si="6"/>
        <v>0</v>
      </c>
      <c r="X85" s="21">
        <f t="shared" si="6"/>
        <v>0</v>
      </c>
      <c r="Y85" s="21">
        <f t="shared" si="6"/>
        <v>0</v>
      </c>
      <c r="Z85" s="21">
        <f t="shared" si="6"/>
        <v>0</v>
      </c>
      <c r="AA85" s="21">
        <f t="shared" si="6"/>
        <v>0</v>
      </c>
      <c r="AB85" s="21">
        <f t="shared" si="6"/>
        <v>0</v>
      </c>
      <c r="AC85" s="21">
        <f t="shared" si="6"/>
        <v>0</v>
      </c>
      <c r="AD85" s="21">
        <v>2.85</v>
      </c>
      <c r="AE85" s="21">
        <f>AE266*1.11234</f>
        <v>0</v>
      </c>
      <c r="AF85" s="21">
        <v>0.02</v>
      </c>
      <c r="AG85" s="21">
        <f t="shared" ref="AG85:AO85" si="7">AG266*1.11234</f>
        <v>0</v>
      </c>
      <c r="AH85" s="21">
        <f t="shared" si="7"/>
        <v>0</v>
      </c>
      <c r="AI85" s="21">
        <f t="shared" si="7"/>
        <v>0</v>
      </c>
      <c r="AJ85" s="21">
        <f t="shared" si="7"/>
        <v>0</v>
      </c>
      <c r="AK85" s="21">
        <f t="shared" si="7"/>
        <v>0</v>
      </c>
      <c r="AL85" s="21">
        <f t="shared" si="7"/>
        <v>0</v>
      </c>
      <c r="AM85" s="21">
        <f t="shared" si="7"/>
        <v>0</v>
      </c>
      <c r="AN85" s="21">
        <f t="shared" si="7"/>
        <v>0</v>
      </c>
      <c r="AO85" s="21">
        <f t="shared" si="7"/>
        <v>0</v>
      </c>
      <c r="AP85" s="21">
        <v>8.01</v>
      </c>
      <c r="AQ85" s="21">
        <f>AQ266*1.11234</f>
        <v>0</v>
      </c>
      <c r="AR85" s="21">
        <f>AR266*1.11234</f>
        <v>0</v>
      </c>
      <c r="AS85" s="21">
        <f>AS266*1.11234</f>
        <v>0</v>
      </c>
      <c r="AT85" s="21">
        <v>0.69</v>
      </c>
      <c r="AU85" s="21"/>
      <c r="AV85" s="21"/>
      <c r="AW85" s="21"/>
      <c r="AX85" s="21"/>
      <c r="AY85" s="21">
        <f t="shared" si="5"/>
        <v>3.1200000000000059</v>
      </c>
      <c r="AZ85" s="21">
        <v>77.900000000000006</v>
      </c>
      <c r="BC85" s="22" t="s">
        <v>487</v>
      </c>
      <c r="BD85" s="22">
        <v>63.21</v>
      </c>
      <c r="BE85" s="22">
        <v>0</v>
      </c>
      <c r="BF85" s="22">
        <v>0</v>
      </c>
      <c r="BG85" s="22">
        <v>2.85</v>
      </c>
      <c r="BH85" s="22">
        <v>0</v>
      </c>
      <c r="BI85" s="22">
        <v>0.02</v>
      </c>
      <c r="BJ85" s="22">
        <v>8.01</v>
      </c>
      <c r="BK85" s="22">
        <v>0.69</v>
      </c>
      <c r="BL85" s="22">
        <v>3.1200000000000059</v>
      </c>
    </row>
    <row r="86" spans="1:64" s="22" customFormat="1" x14ac:dyDescent="0.2">
      <c r="A86" s="21" t="s">
        <v>320</v>
      </c>
      <c r="B86" s="21">
        <v>33.099048768024602</v>
      </c>
      <c r="C86" s="21">
        <v>0.40301972204895581</v>
      </c>
      <c r="D86" s="21" t="s">
        <v>516</v>
      </c>
      <c r="E86" s="21">
        <v>16.385040934176118</v>
      </c>
      <c r="F86" s="21">
        <v>0</v>
      </c>
      <c r="G86" s="21">
        <v>0</v>
      </c>
      <c r="H86" s="21">
        <v>0</v>
      </c>
      <c r="I86" s="21">
        <v>2.1184781625796543E-2</v>
      </c>
      <c r="J86" s="21">
        <v>0</v>
      </c>
      <c r="K86" s="21">
        <v>0</v>
      </c>
      <c r="L86" s="21">
        <v>0.54427568922220204</v>
      </c>
      <c r="M86" s="21">
        <v>0.14182331421295247</v>
      </c>
      <c r="N86" s="21">
        <v>4.6354752858401745E-2</v>
      </c>
      <c r="O86" s="21">
        <v>0</v>
      </c>
      <c r="P86" s="21">
        <v>8.0674636011356469E-3</v>
      </c>
      <c r="Q86" s="21">
        <v>4.2824792852643821E-3</v>
      </c>
      <c r="R86" s="21">
        <v>2.7416528036907106E-3</v>
      </c>
      <c r="S86" s="21">
        <v>3.3491530370413462E-2</v>
      </c>
      <c r="T86" s="21">
        <v>1.6185275749254903E-4</v>
      </c>
      <c r="U86" s="21">
        <v>0.27358199771945346</v>
      </c>
      <c r="V86" s="21">
        <v>2.336069921533541E-3</v>
      </c>
      <c r="W86" s="21">
        <v>7.2458477033118021E-5</v>
      </c>
      <c r="X86" s="21">
        <v>0</v>
      </c>
      <c r="Y86" s="21">
        <v>0</v>
      </c>
      <c r="Z86" s="21">
        <v>0</v>
      </c>
      <c r="AA86" s="21">
        <v>0</v>
      </c>
      <c r="AB86" s="21">
        <v>2.367471419058955E-4</v>
      </c>
      <c r="AC86" s="21">
        <v>2.367471419058955E-4</v>
      </c>
      <c r="AD86" s="21">
        <v>4.7402547454142159</v>
      </c>
      <c r="AE86" s="21">
        <v>2.8426507738048046E-2</v>
      </c>
      <c r="AF86" s="21">
        <v>0</v>
      </c>
      <c r="AG86" s="21">
        <v>3.0196170306269574E-4</v>
      </c>
      <c r="AH86" s="21">
        <v>1.5429026978692722E-4</v>
      </c>
      <c r="AI86" s="21">
        <v>2.8135573765735197E-3</v>
      </c>
      <c r="AJ86" s="21">
        <v>8.7171302584537443E-4</v>
      </c>
      <c r="AK86" s="21">
        <v>1.9460546734813652E-4</v>
      </c>
      <c r="AL86" s="21">
        <v>0</v>
      </c>
      <c r="AM86" s="21">
        <v>0</v>
      </c>
      <c r="AN86" s="21">
        <v>0</v>
      </c>
      <c r="AO86" s="21">
        <v>0</v>
      </c>
      <c r="AP86" s="21">
        <v>7.6999767602333824</v>
      </c>
      <c r="AQ86" s="21">
        <v>2.3538108387978837E-4</v>
      </c>
      <c r="AR86" s="21">
        <v>0</v>
      </c>
      <c r="AS86" s="21">
        <v>0.11651485234019977</v>
      </c>
      <c r="AT86" s="21">
        <v>1.0692545673027924</v>
      </c>
      <c r="AU86" s="21"/>
      <c r="AV86" s="21"/>
      <c r="AW86" s="21"/>
      <c r="AX86" s="21"/>
      <c r="AY86" s="21">
        <f t="shared" si="5"/>
        <v>3.1770464851354445</v>
      </c>
      <c r="AZ86" s="21">
        <v>33.1</v>
      </c>
      <c r="BC86" s="22" t="s">
        <v>488</v>
      </c>
      <c r="BD86" s="22">
        <v>16.385040934176118</v>
      </c>
      <c r="BE86" s="22">
        <v>0</v>
      </c>
      <c r="BF86" s="22">
        <v>0</v>
      </c>
      <c r="BG86" s="22">
        <v>4.7402547454142159</v>
      </c>
      <c r="BH86" s="22">
        <v>2.8426507738048046E-2</v>
      </c>
      <c r="BI86" s="22">
        <v>0</v>
      </c>
      <c r="BJ86" s="22">
        <v>7.6999767602333824</v>
      </c>
      <c r="BK86" s="22">
        <v>1.0692545673027924</v>
      </c>
      <c r="BL86" s="22">
        <v>3.1770464851354445</v>
      </c>
    </row>
    <row r="87" spans="1:64" s="22" customFormat="1" x14ac:dyDescent="0.2">
      <c r="A87" s="21" t="s">
        <v>499</v>
      </c>
      <c r="B87" s="21">
        <f>B317*1.11745</f>
        <v>0</v>
      </c>
      <c r="C87" s="21">
        <f>C317*1.11745</f>
        <v>0</v>
      </c>
      <c r="D87" s="21" t="s">
        <v>517</v>
      </c>
      <c r="E87" s="21">
        <v>13.71</v>
      </c>
      <c r="F87" s="21">
        <f t="shared" ref="F87:W87" si="8">F317*1.11745</f>
        <v>0</v>
      </c>
      <c r="G87" s="21">
        <f t="shared" si="8"/>
        <v>0</v>
      </c>
      <c r="H87" s="21">
        <f t="shared" si="8"/>
        <v>0</v>
      </c>
      <c r="I87" s="21">
        <f t="shared" si="8"/>
        <v>0</v>
      </c>
      <c r="J87" s="21">
        <f t="shared" si="8"/>
        <v>0</v>
      </c>
      <c r="K87" s="21">
        <f t="shared" si="8"/>
        <v>0</v>
      </c>
      <c r="L87" s="21">
        <f t="shared" si="8"/>
        <v>0</v>
      </c>
      <c r="M87" s="21">
        <f t="shared" si="8"/>
        <v>0</v>
      </c>
      <c r="N87" s="21">
        <f t="shared" si="8"/>
        <v>0</v>
      </c>
      <c r="O87" s="21">
        <f t="shared" si="8"/>
        <v>0</v>
      </c>
      <c r="P87" s="21">
        <f t="shared" si="8"/>
        <v>0</v>
      </c>
      <c r="Q87" s="21">
        <f t="shared" si="8"/>
        <v>0</v>
      </c>
      <c r="R87" s="21">
        <f t="shared" si="8"/>
        <v>0</v>
      </c>
      <c r="S87" s="21">
        <f t="shared" si="8"/>
        <v>0</v>
      </c>
      <c r="T87" s="21">
        <f t="shared" si="8"/>
        <v>0</v>
      </c>
      <c r="U87" s="21">
        <f t="shared" si="8"/>
        <v>0</v>
      </c>
      <c r="V87" s="21">
        <f t="shared" si="8"/>
        <v>0</v>
      </c>
      <c r="W87" s="21">
        <f t="shared" si="8"/>
        <v>0</v>
      </c>
      <c r="X87" s="21">
        <v>23.48</v>
      </c>
      <c r="Y87" s="21">
        <v>7.6</v>
      </c>
      <c r="Z87" s="21">
        <f>Z317*1.11745</f>
        <v>0</v>
      </c>
      <c r="AA87" s="21">
        <f>AA317*1.11745</f>
        <v>0</v>
      </c>
      <c r="AB87" s="21">
        <f>AB317*1.11745</f>
        <v>0</v>
      </c>
      <c r="AC87" s="21">
        <f>AC317*1.11745</f>
        <v>0</v>
      </c>
      <c r="AD87" s="21">
        <v>7.47</v>
      </c>
      <c r="AE87" s="21">
        <v>2.9719525103508153</v>
      </c>
      <c r="AF87" s="21">
        <v>1.8211884866038708</v>
      </c>
      <c r="AG87" s="21">
        <f t="shared" ref="AG87:AO87" si="9">AG317*1.11745</f>
        <v>0</v>
      </c>
      <c r="AH87" s="21">
        <f t="shared" si="9"/>
        <v>0</v>
      </c>
      <c r="AI87" s="21">
        <f t="shared" si="9"/>
        <v>0</v>
      </c>
      <c r="AJ87" s="21">
        <f t="shared" si="9"/>
        <v>0</v>
      </c>
      <c r="AK87" s="21">
        <f t="shared" si="9"/>
        <v>0</v>
      </c>
      <c r="AL87" s="21">
        <f t="shared" si="9"/>
        <v>0</v>
      </c>
      <c r="AM87" s="21">
        <f t="shared" si="9"/>
        <v>0</v>
      </c>
      <c r="AN87" s="21">
        <f t="shared" si="9"/>
        <v>0</v>
      </c>
      <c r="AO87" s="21">
        <f t="shared" si="9"/>
        <v>0</v>
      </c>
      <c r="AP87" s="21">
        <v>36.270000000000003</v>
      </c>
      <c r="AQ87" s="21">
        <f>AQ317*1.11745</f>
        <v>0</v>
      </c>
      <c r="AR87" s="21">
        <f>AR317*1.11745</f>
        <v>0</v>
      </c>
      <c r="AS87" s="21">
        <f>AS317*1.11745</f>
        <v>0</v>
      </c>
      <c r="AT87" s="21">
        <v>1.23</v>
      </c>
      <c r="AU87" s="21"/>
      <c r="AV87" s="21"/>
      <c r="AW87" s="21"/>
      <c r="AX87" s="21"/>
      <c r="AY87" s="21">
        <f t="shared" si="5"/>
        <v>14.166859003045293</v>
      </c>
      <c r="AZ87" s="21">
        <v>108.72</v>
      </c>
      <c r="BC87" s="22" t="s">
        <v>489</v>
      </c>
      <c r="BD87" s="22">
        <v>13.71</v>
      </c>
      <c r="BE87" s="22">
        <v>23.48</v>
      </c>
      <c r="BF87" s="22">
        <v>7.6</v>
      </c>
      <c r="BG87" s="22">
        <v>7.47</v>
      </c>
      <c r="BH87" s="22">
        <v>2.9719525103508153</v>
      </c>
      <c r="BI87" s="22">
        <v>1.8211884866038708</v>
      </c>
      <c r="BJ87" s="22">
        <v>36.270000000000003</v>
      </c>
      <c r="BK87" s="22">
        <v>1.23</v>
      </c>
      <c r="BL87" s="22">
        <v>14.166859003045293</v>
      </c>
    </row>
    <row r="88" spans="1:64" s="22" customFormat="1" x14ac:dyDescent="0.2">
      <c r="A88" s="21" t="s">
        <v>404</v>
      </c>
      <c r="B88" s="21">
        <v>80.740854222139404</v>
      </c>
      <c r="C88" s="21">
        <v>0.48614758544257802</v>
      </c>
      <c r="D88" s="21" t="s">
        <v>518</v>
      </c>
      <c r="E88" s="21">
        <v>0</v>
      </c>
      <c r="F88" s="21">
        <v>0</v>
      </c>
      <c r="G88" s="21">
        <v>0</v>
      </c>
      <c r="H88" s="21">
        <v>0</v>
      </c>
      <c r="I88" s="21">
        <v>0</v>
      </c>
      <c r="J88" s="21">
        <v>0</v>
      </c>
      <c r="K88" s="21">
        <v>0</v>
      </c>
      <c r="L88" s="21">
        <v>6.6508450823385148E-2</v>
      </c>
      <c r="M88" s="21">
        <v>0.82660447276007631</v>
      </c>
      <c r="N88" s="21">
        <v>1.8086595373784257E-2</v>
      </c>
      <c r="O88" s="21">
        <v>0</v>
      </c>
      <c r="P88" s="21">
        <v>0.41999751961761772</v>
      </c>
      <c r="Q88" s="21">
        <v>2.7928191539828961E-3</v>
      </c>
      <c r="R88" s="21">
        <v>2.0978631670292209E-3</v>
      </c>
      <c r="S88" s="21">
        <v>8.4574183696644586E-2</v>
      </c>
      <c r="T88" s="21">
        <v>3.2312965965346761E-4</v>
      </c>
      <c r="U88" s="21">
        <v>2.2897942495351428E-2</v>
      </c>
      <c r="V88" s="21">
        <v>7.1099676937324868E-4</v>
      </c>
      <c r="W88" s="21">
        <v>9.5048808300709272E-5</v>
      </c>
      <c r="X88" s="21">
        <v>2.5217577594171057</v>
      </c>
      <c r="Y88" s="21">
        <v>0.16598019437892161</v>
      </c>
      <c r="Z88" s="21">
        <v>2.3253399737863924E-2</v>
      </c>
      <c r="AA88" s="21">
        <v>0</v>
      </c>
      <c r="AB88" s="21">
        <v>1.6577249429259894E-3</v>
      </c>
      <c r="AC88" s="21">
        <v>1.6577249429259894E-3</v>
      </c>
      <c r="AD88" s="21">
        <v>1.0268815880134321</v>
      </c>
      <c r="AE88" s="21">
        <v>4.7957965049050966</v>
      </c>
      <c r="AF88" s="21">
        <v>20.506888161239381</v>
      </c>
      <c r="AG88" s="21">
        <v>5.7227004974347809E-2</v>
      </c>
      <c r="AH88" s="21">
        <v>3.4922436252692757E-2</v>
      </c>
      <c r="AI88" s="21">
        <v>2.6485947521361467E-2</v>
      </c>
      <c r="AJ88" s="21">
        <v>0.8335381650189323</v>
      </c>
      <c r="AK88" s="21">
        <v>1.1877748258710557E-2</v>
      </c>
      <c r="AL88" s="21">
        <v>3.1065475358792112E-4</v>
      </c>
      <c r="AM88" s="21">
        <v>1.9651016608965441E-2</v>
      </c>
      <c r="AN88" s="21">
        <v>2.6408909941326068E-4</v>
      </c>
      <c r="AO88" s="21">
        <v>0</v>
      </c>
      <c r="AP88" s="21">
        <v>45.197250628538399</v>
      </c>
      <c r="AQ88" s="21">
        <v>1.109372339802713E-4</v>
      </c>
      <c r="AR88" s="21">
        <v>3.5771339904055559E-5</v>
      </c>
      <c r="AS88" s="21">
        <v>7.1232081190809468E-2</v>
      </c>
      <c r="AT88" s="21">
        <v>1.3066747333244393</v>
      </c>
      <c r="AU88" s="21"/>
      <c r="AV88" s="21"/>
      <c r="AW88" s="21"/>
      <c r="AX88" s="21"/>
      <c r="AY88" s="21">
        <f t="shared" si="5"/>
        <v>5.2187704301832225</v>
      </c>
      <c r="AZ88" s="21">
        <v>80.739999999999995</v>
      </c>
      <c r="BC88" s="22" t="s">
        <v>490</v>
      </c>
      <c r="BD88" s="22">
        <v>0</v>
      </c>
      <c r="BE88" s="22">
        <v>2.5217577594171057</v>
      </c>
      <c r="BF88" s="22">
        <v>0.16598019437892161</v>
      </c>
      <c r="BG88" s="22">
        <v>1.0268815880134321</v>
      </c>
      <c r="BH88" s="22">
        <v>4.7957965049050966</v>
      </c>
      <c r="BI88" s="22">
        <v>20.506888161239381</v>
      </c>
      <c r="BJ88" s="22">
        <v>45.197250628538399</v>
      </c>
      <c r="BK88" s="22">
        <v>1.3066747333244393</v>
      </c>
      <c r="BL88" s="22">
        <v>5.2187704301832225</v>
      </c>
    </row>
    <row r="89" spans="1:64" x14ac:dyDescent="0.2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T89" s="15"/>
      <c r="AU89" s="15"/>
      <c r="AV89" s="15"/>
      <c r="AW89" s="15"/>
      <c r="AX89" s="15"/>
      <c r="AY89" s="15"/>
      <c r="AZ89" s="15"/>
      <c r="BD89" t="s">
        <v>2</v>
      </c>
      <c r="BE89" t="s">
        <v>21</v>
      </c>
      <c r="BF89" t="s">
        <v>22</v>
      </c>
      <c r="BG89" t="s">
        <v>27</v>
      </c>
      <c r="BH89" t="s">
        <v>28</v>
      </c>
      <c r="BI89" t="s">
        <v>29</v>
      </c>
      <c r="BJ89" t="s">
        <v>39</v>
      </c>
      <c r="BK89" t="s">
        <v>43</v>
      </c>
      <c r="BL89" t="s">
        <v>532</v>
      </c>
    </row>
    <row r="90" spans="1:64" x14ac:dyDescent="0.2">
      <c r="A90" s="15" t="s">
        <v>102</v>
      </c>
      <c r="B90" s="15">
        <v>28.465133295065979</v>
      </c>
      <c r="C90" s="15">
        <v>0.22036382651936451</v>
      </c>
      <c r="D90" s="15" t="s">
        <v>519</v>
      </c>
      <c r="E90" s="15">
        <v>2.2864981332695664</v>
      </c>
      <c r="F90" s="15">
        <v>0</v>
      </c>
      <c r="G90" s="15">
        <v>0</v>
      </c>
      <c r="H90" s="15">
        <v>4.4182728300393604E-4</v>
      </c>
      <c r="I90" s="15">
        <v>1.6767527963256812E-2</v>
      </c>
      <c r="J90" s="15">
        <v>0</v>
      </c>
      <c r="K90" s="15">
        <v>0</v>
      </c>
      <c r="L90" s="15">
        <v>0.16040646470849895</v>
      </c>
      <c r="M90" s="15">
        <v>0.12369173813594433</v>
      </c>
      <c r="N90" s="15">
        <v>0.15431621801248999</v>
      </c>
      <c r="O90" s="15">
        <v>3.1821753199308468E-3</v>
      </c>
      <c r="P90" s="15">
        <v>4.172490699292148E-2</v>
      </c>
      <c r="Q90" s="15">
        <v>4.2354312366634133E-3</v>
      </c>
      <c r="R90" s="15">
        <v>0.25068853483907455</v>
      </c>
      <c r="S90" s="15">
        <v>1.877787352441028E-2</v>
      </c>
      <c r="T90" s="15">
        <v>0</v>
      </c>
      <c r="U90" s="15">
        <v>0.28757603938038079</v>
      </c>
      <c r="V90" s="15">
        <v>4.5303076522108764E-2</v>
      </c>
      <c r="W90" s="15">
        <v>7.9049560660240139E-5</v>
      </c>
      <c r="X90" s="15">
        <v>1.0474530780689784E-4</v>
      </c>
      <c r="Y90" s="15">
        <v>2.4533677174694213</v>
      </c>
      <c r="Z90" s="15">
        <v>0.11909926381052127</v>
      </c>
      <c r="AA90" s="15">
        <v>1.725762039676974E-2</v>
      </c>
      <c r="AB90" s="15">
        <v>0.28196361606522491</v>
      </c>
      <c r="AC90" s="15">
        <v>0.28197193587884523</v>
      </c>
      <c r="AD90" s="15">
        <v>3.547337441193247</v>
      </c>
      <c r="AE90" s="15">
        <v>0.18064931602997641</v>
      </c>
      <c r="AF90" s="15">
        <v>7.957469083852053</v>
      </c>
      <c r="AG90" s="15">
        <v>0.13587154493631767</v>
      </c>
      <c r="AH90" s="15">
        <v>0.15991538062744359</v>
      </c>
      <c r="AI90" s="15">
        <v>9.3120221649776347E-2</v>
      </c>
      <c r="AJ90" s="15">
        <v>2.9128174894029212E-2</v>
      </c>
      <c r="AK90" s="15">
        <v>0.12187942485062016</v>
      </c>
      <c r="AL90" s="15">
        <v>1.6742688259656734E-4</v>
      </c>
      <c r="AM90" s="15">
        <v>8.7222184541118483E-5</v>
      </c>
      <c r="AN90" s="15">
        <v>0</v>
      </c>
      <c r="AO90" s="15">
        <v>3.1152537901336865E-3</v>
      </c>
      <c r="AP90" s="15">
        <v>6.6472721179295213</v>
      </c>
      <c r="AQ90" s="15">
        <v>1.451113573252098E-4</v>
      </c>
      <c r="AR90" s="15">
        <v>7.3891585417594149E-4</v>
      </c>
      <c r="AS90" s="15">
        <v>0.11100120887907906</v>
      </c>
      <c r="AT90" s="15">
        <v>1.5601992596935534</v>
      </c>
      <c r="AU90" s="15"/>
      <c r="AV90" s="15"/>
      <c r="AW90" s="15"/>
      <c r="AX90" s="15"/>
      <c r="AY90" s="15">
        <f t="shared" si="5"/>
        <v>3.8371021852548504</v>
      </c>
      <c r="AZ90" s="15">
        <v>28.47</v>
      </c>
      <c r="BC90" t="s">
        <v>472</v>
      </c>
      <c r="BD90">
        <v>2.2864981332695664</v>
      </c>
      <c r="BE90">
        <v>1.0474530780689784E-4</v>
      </c>
      <c r="BF90">
        <v>2.4533677174694213</v>
      </c>
      <c r="BG90">
        <v>3.547337441193247</v>
      </c>
      <c r="BH90">
        <v>0.18064931602997641</v>
      </c>
      <c r="BI90">
        <v>7.957469083852053</v>
      </c>
      <c r="BJ90">
        <v>6.6472721179295213</v>
      </c>
      <c r="BK90">
        <v>1.5601992596935534</v>
      </c>
      <c r="BL90">
        <v>3.8371021852548504</v>
      </c>
    </row>
    <row r="91" spans="1:64" x14ac:dyDescent="0.2">
      <c r="A91" s="15" t="s">
        <v>127</v>
      </c>
      <c r="B91" s="15">
        <v>104.22697418404353</v>
      </c>
      <c r="C91" s="15">
        <v>0.37997088686489983</v>
      </c>
      <c r="D91" s="15" t="s">
        <v>520</v>
      </c>
      <c r="E91" s="15">
        <v>5.6230593736469693E-2</v>
      </c>
      <c r="F91" s="15">
        <v>0</v>
      </c>
      <c r="G91" s="15">
        <v>6.6572255045439814E-3</v>
      </c>
      <c r="H91" s="15">
        <v>5.7325921111918768E-2</v>
      </c>
      <c r="I91" s="15">
        <v>4.4356222979461003E-3</v>
      </c>
      <c r="J91" s="15">
        <v>0</v>
      </c>
      <c r="K91" s="15">
        <v>0</v>
      </c>
      <c r="L91" s="15">
        <v>3.1511251725805545E-2</v>
      </c>
      <c r="M91" s="15">
        <v>1.6691476107297796E-2</v>
      </c>
      <c r="N91" s="15">
        <v>2.2837823346361273E-2</v>
      </c>
      <c r="O91" s="15">
        <v>7.5408067567636958E-5</v>
      </c>
      <c r="P91" s="15">
        <v>4.3073178314884067E-2</v>
      </c>
      <c r="Q91" s="15">
        <v>8.8794854956643219E-5</v>
      </c>
      <c r="R91" s="15">
        <v>6.2184989878441288E-3</v>
      </c>
      <c r="S91" s="15">
        <v>2.6998937124691732E-3</v>
      </c>
      <c r="T91" s="15">
        <v>6.6922427250443423E-2</v>
      </c>
      <c r="U91" s="15">
        <v>2.5109671808936328E-2</v>
      </c>
      <c r="V91" s="15">
        <v>4.9999812733837155E-3</v>
      </c>
      <c r="W91" s="15">
        <v>1.4950110026992519E-3</v>
      </c>
      <c r="X91" s="15">
        <v>17.987466437827432</v>
      </c>
      <c r="Y91" s="15">
        <v>2.4202028874138651E-2</v>
      </c>
      <c r="Z91" s="15">
        <v>3.840511770778739E-3</v>
      </c>
      <c r="AA91" s="15">
        <v>8.6748648565130014E-6</v>
      </c>
      <c r="AB91" s="15">
        <v>3.296704231707382E-4</v>
      </c>
      <c r="AC91" s="15">
        <v>3.296704231707382E-4</v>
      </c>
      <c r="AD91" s="15">
        <v>4.6577005600243613</v>
      </c>
      <c r="AE91" s="15">
        <v>0.25696106461146312</v>
      </c>
      <c r="AF91" s="15">
        <v>19.166318477850325</v>
      </c>
      <c r="AG91" s="15">
        <v>0.14364309610473117</v>
      </c>
      <c r="AH91" s="15">
        <v>4.8799168463351576E-2</v>
      </c>
      <c r="AI91" s="15">
        <v>0.14492053241473904</v>
      </c>
      <c r="AJ91" s="15">
        <v>8.4020676593898752E-2</v>
      </c>
      <c r="AK91" s="15">
        <v>1.4668190394402191E-2</v>
      </c>
      <c r="AL91" s="15">
        <v>4.5745876356481158E-4</v>
      </c>
      <c r="AM91" s="15">
        <v>1.480395287762103E-3</v>
      </c>
      <c r="AN91" s="15">
        <v>0</v>
      </c>
      <c r="AO91" s="15">
        <v>0</v>
      </c>
      <c r="AP91" s="15">
        <v>55.884194071803364</v>
      </c>
      <c r="AQ91" s="15">
        <v>1.477391634384742E-3</v>
      </c>
      <c r="AR91" s="15">
        <v>7.1005882697951925E-2</v>
      </c>
      <c r="AS91" s="15">
        <v>0.36506001023593643</v>
      </c>
      <c r="AT91" s="15">
        <v>2.2770553553754667</v>
      </c>
      <c r="AU91" s="15">
        <v>0.33652042806853444</v>
      </c>
      <c r="AV91" s="15">
        <v>0.79755737338745047</v>
      </c>
      <c r="AW91" s="15">
        <v>0.61894154792285749</v>
      </c>
      <c r="AX91" s="15">
        <v>0.613671842257002</v>
      </c>
      <c r="AY91" s="15">
        <f t="shared" si="5"/>
        <v>3.9198714098969702</v>
      </c>
      <c r="AZ91" s="15">
        <v>104.23</v>
      </c>
      <c r="BC91" t="s">
        <v>473</v>
      </c>
      <c r="BD91">
        <v>5.6230593736469693E-2</v>
      </c>
      <c r="BE91">
        <v>17.987466437827432</v>
      </c>
      <c r="BF91">
        <v>2.4202028874138651E-2</v>
      </c>
      <c r="BG91">
        <v>4.6577005600243613</v>
      </c>
      <c r="BH91">
        <v>0.25696106461146312</v>
      </c>
      <c r="BI91">
        <v>19.166318477850325</v>
      </c>
      <c r="BJ91">
        <v>55.884194071803364</v>
      </c>
      <c r="BK91">
        <v>2.2770553553754667</v>
      </c>
      <c r="BL91">
        <v>3.9198714098969702</v>
      </c>
    </row>
    <row r="92" spans="1:64" hidden="1" x14ac:dyDescent="0.2">
      <c r="A92" s="15" t="s">
        <v>128</v>
      </c>
      <c r="B92" s="15">
        <v>24.258835125668863</v>
      </c>
      <c r="C92" s="15">
        <v>0.39126346128989847</v>
      </c>
      <c r="D92" s="15"/>
      <c r="E92" s="15">
        <v>0</v>
      </c>
      <c r="F92" s="15">
        <v>4.5964008327115433</v>
      </c>
      <c r="G92" s="15">
        <v>1.6759029636554685E-3</v>
      </c>
      <c r="H92" s="15">
        <v>4.0779634189318084E-2</v>
      </c>
      <c r="I92" s="15">
        <v>0.42338920512011835</v>
      </c>
      <c r="J92" s="15">
        <v>0</v>
      </c>
      <c r="K92" s="15">
        <v>0</v>
      </c>
      <c r="L92" s="15">
        <v>0.12115947308416741</v>
      </c>
      <c r="M92" s="15">
        <v>1.6931348687103387E-2</v>
      </c>
      <c r="N92" s="15">
        <v>0.48940068792549996</v>
      </c>
      <c r="O92" s="15">
        <v>7.5039200442559628E-2</v>
      </c>
      <c r="P92" s="15">
        <v>0.30582288626698423</v>
      </c>
      <c r="Q92" s="15">
        <v>3.6770312920581453E-3</v>
      </c>
      <c r="R92" s="15">
        <v>3.6133187485404309E-3</v>
      </c>
      <c r="S92" s="15">
        <v>1.5067950414193534E-2</v>
      </c>
      <c r="T92" s="15">
        <v>2.3767324122552446E-4</v>
      </c>
      <c r="U92" s="15">
        <v>0.25620249503656889</v>
      </c>
      <c r="V92" s="15">
        <v>2.556046968857298E-3</v>
      </c>
      <c r="W92" s="15">
        <v>0</v>
      </c>
      <c r="X92" s="15">
        <v>2.0279903081203352E-3</v>
      </c>
      <c r="Y92" s="15">
        <v>1.6217517480283912</v>
      </c>
      <c r="Z92" s="15">
        <v>0.34868034493685035</v>
      </c>
      <c r="AA92" s="15">
        <v>2.4015033606180309E-2</v>
      </c>
      <c r="AB92" s="15">
        <v>4.4041306643201614E-3</v>
      </c>
      <c r="AC92" s="15">
        <v>9.167904589132517E-4</v>
      </c>
      <c r="AD92" s="15">
        <v>4.5078614925686757</v>
      </c>
      <c r="AE92" s="15">
        <v>0.3413982292001288</v>
      </c>
      <c r="AF92" s="15">
        <v>6.2634107488295345E-3</v>
      </c>
      <c r="AG92" s="15">
        <v>3.3178894672207901E-2</v>
      </c>
      <c r="AH92" s="15">
        <v>0.12236961681043231</v>
      </c>
      <c r="AI92" s="15">
        <v>2.1207262459862222E-2</v>
      </c>
      <c r="AJ92" s="15">
        <v>9.138367517104036E-2</v>
      </c>
      <c r="AK92" s="15">
        <v>4.7902440366193559E-2</v>
      </c>
      <c r="AL92" s="15">
        <v>1.7271254317613744E-2</v>
      </c>
      <c r="AM92" s="15">
        <v>1.9291373933225E-3</v>
      </c>
      <c r="AN92" s="15">
        <v>0.11225267827474907</v>
      </c>
      <c r="AO92" s="15">
        <v>0</v>
      </c>
      <c r="AP92" s="15">
        <v>8.4932187503128755</v>
      </c>
      <c r="AQ92" s="15">
        <v>3.8536967775874294E-2</v>
      </c>
      <c r="AR92" s="15">
        <v>9.6601172974775909E-4</v>
      </c>
      <c r="AS92" s="15">
        <v>0.13563536601227433</v>
      </c>
      <c r="AT92" s="15">
        <v>0.28104797955207178</v>
      </c>
      <c r="AU92" s="15">
        <v>6.3784756092228612E-2</v>
      </c>
      <c r="AV92" s="15">
        <v>6.9645383973408097E-4</v>
      </c>
      <c r="AW92" s="15">
        <v>0.81549103831610814</v>
      </c>
      <c r="AX92" s="15">
        <v>0.38142652366982688</v>
      </c>
      <c r="AY92" s="15">
        <f t="shared" si="5"/>
        <v>-15.253569600719095</v>
      </c>
      <c r="AZ92" s="15"/>
    </row>
    <row r="93" spans="1:64" hidden="1" x14ac:dyDescent="0.2">
      <c r="A93" s="15" t="s">
        <v>129</v>
      </c>
      <c r="B93" s="15">
        <v>25.124715735742928</v>
      </c>
      <c r="C93" s="15">
        <v>0.40407736512243209</v>
      </c>
      <c r="D93" s="15"/>
      <c r="E93" s="15">
        <v>10.924828999619558</v>
      </c>
      <c r="F93" s="15">
        <v>2.293607034914606</v>
      </c>
      <c r="G93" s="15">
        <v>5.7066314032923485E-3</v>
      </c>
      <c r="H93" s="15">
        <v>5.0256276984942862E-3</v>
      </c>
      <c r="I93" s="15">
        <v>0.21726449876663645</v>
      </c>
      <c r="J93" s="15">
        <v>1.6858173621307792E-4</v>
      </c>
      <c r="K93" s="15">
        <v>0</v>
      </c>
      <c r="L93" s="15">
        <v>8.3783573910631126E-2</v>
      </c>
      <c r="M93" s="15">
        <v>7.9265984762948855E-3</v>
      </c>
      <c r="N93" s="15">
        <v>0.26711611512938782</v>
      </c>
      <c r="O93" s="15">
        <v>3.6822608172393252E-2</v>
      </c>
      <c r="P93" s="15">
        <v>0.1849536511203837</v>
      </c>
      <c r="Q93" s="15">
        <v>1.4302870089767967E-3</v>
      </c>
      <c r="R93" s="15">
        <v>2.0888541126455121E-2</v>
      </c>
      <c r="S93" s="15">
        <v>4.0633138052043345E-3</v>
      </c>
      <c r="T93" s="15">
        <v>3.000645913784737E-4</v>
      </c>
      <c r="U93" s="15">
        <v>0.17100855425113326</v>
      </c>
      <c r="V93" s="15">
        <v>3.1601646036911323E-3</v>
      </c>
      <c r="W93" s="15">
        <v>0</v>
      </c>
      <c r="X93" s="15">
        <v>4.0204426151498459E-3</v>
      </c>
      <c r="Y93" s="15">
        <v>4.0117176866258368E-2</v>
      </c>
      <c r="Z93" s="15">
        <v>5.0385503659422851E-4</v>
      </c>
      <c r="AA93" s="15">
        <v>0</v>
      </c>
      <c r="AB93" s="15">
        <v>1.0335466407306625E-3</v>
      </c>
      <c r="AC93" s="15">
        <v>1.9022333311888626E-4</v>
      </c>
      <c r="AD93" s="15">
        <v>3.0701220327808176</v>
      </c>
      <c r="AE93" s="15">
        <v>0.22338661163904969</v>
      </c>
      <c r="AF93" s="15">
        <v>1.6961458570505703E-3</v>
      </c>
      <c r="AG93" s="15">
        <v>1.8206698696564577E-2</v>
      </c>
      <c r="AH93" s="15">
        <v>3.7528970770455986E-2</v>
      </c>
      <c r="AI93" s="15">
        <v>1.0144311191732187E-2</v>
      </c>
      <c r="AJ93" s="15">
        <v>2.0639057606076493E-2</v>
      </c>
      <c r="AK93" s="15">
        <v>5.6273801056274733E-2</v>
      </c>
      <c r="AL93" s="15">
        <v>1.7679680859127651E-2</v>
      </c>
      <c r="AM93" s="15">
        <v>7.8056072162730637E-3</v>
      </c>
      <c r="AN93" s="15">
        <v>1.4529050186771544E-3</v>
      </c>
      <c r="AO93" s="15">
        <v>4.9826215951432086E-3</v>
      </c>
      <c r="AP93" s="15">
        <v>5.0308612207170063</v>
      </c>
      <c r="AQ93" s="15">
        <v>7.2078187009521318E-3</v>
      </c>
      <c r="AR93" s="15">
        <v>5.0010765229745608E-5</v>
      </c>
      <c r="AS93" s="15">
        <v>2.7373051043229246E-2</v>
      </c>
      <c r="AT93" s="15">
        <v>0.27331787456259582</v>
      </c>
      <c r="AU93" s="15">
        <v>5.8893465633691494E-2</v>
      </c>
      <c r="AV93" s="15">
        <v>7.4470127266672336E-4</v>
      </c>
      <c r="AW93" s="15">
        <v>0.5033127432235327</v>
      </c>
      <c r="AX93" s="15">
        <v>1.0750389495877657</v>
      </c>
      <c r="AY93" s="15">
        <f t="shared" si="5"/>
        <v>-19.568350504657488</v>
      </c>
      <c r="AZ93" s="15"/>
    </row>
    <row r="94" spans="1:64" hidden="1" x14ac:dyDescent="0.2">
      <c r="A94" s="15" t="s">
        <v>130</v>
      </c>
      <c r="B94" s="15">
        <v>26.216523526135706</v>
      </c>
      <c r="C94" s="15">
        <v>0.43307250701324296</v>
      </c>
      <c r="D94" s="15"/>
      <c r="E94" s="15">
        <v>0</v>
      </c>
      <c r="F94" s="15">
        <v>8.243679727902089</v>
      </c>
      <c r="G94" s="15">
        <v>2.3289294869906995E-3</v>
      </c>
      <c r="H94" s="15">
        <v>0.10473918556423016</v>
      </c>
      <c r="I94" s="15">
        <v>0.51425330820662107</v>
      </c>
      <c r="J94" s="15">
        <v>4.3679279360966288E-4</v>
      </c>
      <c r="K94" s="15">
        <v>0</v>
      </c>
      <c r="L94" s="15">
        <v>0.16503295233030121</v>
      </c>
      <c r="M94" s="15">
        <v>9.2205023557185781E-3</v>
      </c>
      <c r="N94" s="15">
        <v>0.34543915106502365</v>
      </c>
      <c r="O94" s="15">
        <v>5.4277844117362833E-2</v>
      </c>
      <c r="P94" s="15">
        <v>0.76154578829028785</v>
      </c>
      <c r="Q94" s="15">
        <v>3.1856161737332994E-2</v>
      </c>
      <c r="R94" s="15">
        <v>6.7552063039228727E-3</v>
      </c>
      <c r="S94" s="15">
        <v>9.3695353501927932E-3</v>
      </c>
      <c r="T94" s="15">
        <v>1.9754904207680375E-3</v>
      </c>
      <c r="U94" s="15">
        <v>0.25538297026978624</v>
      </c>
      <c r="V94" s="15">
        <v>4.3854095679484086E-3</v>
      </c>
      <c r="W94" s="15">
        <v>8.2923556024934735E-4</v>
      </c>
      <c r="X94" s="15">
        <v>2.6973679269193087E-3</v>
      </c>
      <c r="Y94" s="15">
        <v>5.6245816798203294E-3</v>
      </c>
      <c r="Z94" s="15">
        <v>4.9354243464607025E-4</v>
      </c>
      <c r="AA94" s="15">
        <v>0</v>
      </c>
      <c r="AB94" s="15">
        <v>7.7520873286624156E-5</v>
      </c>
      <c r="AC94" s="15">
        <v>4.9832532138185401E-3</v>
      </c>
      <c r="AD94" s="15">
        <v>4.230904004417976</v>
      </c>
      <c r="AE94" s="15">
        <v>1.5195999196948728</v>
      </c>
      <c r="AF94" s="15">
        <v>1.9814008625695036E-3</v>
      </c>
      <c r="AG94" s="15">
        <v>2.9546472769468406E-2</v>
      </c>
      <c r="AH94" s="15">
        <v>0.17626888030978069</v>
      </c>
      <c r="AI94" s="15">
        <v>2.2403260575573153E-2</v>
      </c>
      <c r="AJ94" s="15">
        <v>9.89449465314515E-2</v>
      </c>
      <c r="AK94" s="15">
        <v>4.6922911786664627E-2</v>
      </c>
      <c r="AL94" s="15">
        <v>3.1164676587417901E-2</v>
      </c>
      <c r="AM94" s="15">
        <v>3.7137138502046788E-3</v>
      </c>
      <c r="AN94" s="15">
        <v>0.15743531542428604</v>
      </c>
      <c r="AO94" s="15">
        <v>3.1410159745776128E-2</v>
      </c>
      <c r="AP94" s="15">
        <v>7.0481566475550208</v>
      </c>
      <c r="AQ94" s="15">
        <v>2.4074715401710328E-2</v>
      </c>
      <c r="AR94" s="15">
        <v>3.2175178251350751E-2</v>
      </c>
      <c r="AS94" s="15">
        <v>2.2609973206690219E-2</v>
      </c>
      <c r="AT94" s="15">
        <v>0.24110131383598968</v>
      </c>
      <c r="AU94" s="15">
        <v>6.5281181599786894E-2</v>
      </c>
      <c r="AV94" s="15">
        <v>7.4685736657648051E-4</v>
      </c>
      <c r="AW94" s="15">
        <v>0.45171365968403354</v>
      </c>
      <c r="AX94" s="15">
        <v>1.0219113722143325</v>
      </c>
      <c r="AY94" s="15">
        <f t="shared" si="5"/>
        <v>-13.050065235973168</v>
      </c>
      <c r="AZ94" s="15"/>
    </row>
    <row r="95" spans="1:64" hidden="1" x14ac:dyDescent="0.2">
      <c r="A95" s="15" t="s">
        <v>131</v>
      </c>
      <c r="B95" s="15">
        <v>37.604922347649946</v>
      </c>
      <c r="C95" s="15">
        <v>0.3798693973420319</v>
      </c>
      <c r="D95" s="15"/>
      <c r="E95" s="15">
        <v>0</v>
      </c>
      <c r="F95" s="15">
        <v>4.8519780326652153</v>
      </c>
      <c r="G95" s="15">
        <v>1.8153949211115695E-3</v>
      </c>
      <c r="H95" s="15">
        <v>3.30128945970318E-2</v>
      </c>
      <c r="I95" s="15">
        <v>0.38008237515396304</v>
      </c>
      <c r="J95" s="15">
        <v>0</v>
      </c>
      <c r="K95" s="15">
        <v>0</v>
      </c>
      <c r="L95" s="15">
        <v>0.11518401667824431</v>
      </c>
      <c r="M95" s="15">
        <v>7.4823562815648842E-3</v>
      </c>
      <c r="N95" s="15">
        <v>0.63694769932296713</v>
      </c>
      <c r="O95" s="15">
        <v>8.6447367667109962E-2</v>
      </c>
      <c r="P95" s="15">
        <v>0.55346837787270076</v>
      </c>
      <c r="Q95" s="15">
        <v>2.8632224897257121E-3</v>
      </c>
      <c r="R95" s="15">
        <v>2.7257542042536643E-3</v>
      </c>
      <c r="S95" s="15">
        <v>1.0640368087280489E-2</v>
      </c>
      <c r="T95" s="15">
        <v>6.9457990281325457E-4</v>
      </c>
      <c r="U95" s="15">
        <v>0.6866005268957095</v>
      </c>
      <c r="V95" s="15">
        <v>1.3370547248938121E-3</v>
      </c>
      <c r="W95" s="15">
        <v>0</v>
      </c>
      <c r="X95" s="15">
        <v>3.453002456225155E-3</v>
      </c>
      <c r="Y95" s="15">
        <v>0.81024470795973391</v>
      </c>
      <c r="Z95" s="15">
        <v>0.12969009368660314</v>
      </c>
      <c r="AA95" s="15">
        <v>8.4286037857939818E-3</v>
      </c>
      <c r="AB95" s="15">
        <v>2.0244469771002285E-3</v>
      </c>
      <c r="AC95" s="15">
        <v>5.0130944983448689E-3</v>
      </c>
      <c r="AD95" s="15">
        <v>5.3951152265395539</v>
      </c>
      <c r="AE95" s="15">
        <v>1.2606205939870323</v>
      </c>
      <c r="AF95" s="15">
        <v>1.865089855764019E-2</v>
      </c>
      <c r="AG95" s="15">
        <v>1.1772965279273281E-3</v>
      </c>
      <c r="AH95" s="15">
        <v>0.10916860706981706</v>
      </c>
      <c r="AI95" s="15">
        <v>2.0993260817156911E-2</v>
      </c>
      <c r="AJ95" s="15">
        <v>0.14967628656420123</v>
      </c>
      <c r="AK95" s="15">
        <v>2.8443527819271619E-2</v>
      </c>
      <c r="AL95" s="15">
        <v>6.2915678634001548E-3</v>
      </c>
      <c r="AM95" s="15">
        <v>1.6685629334553529E-3</v>
      </c>
      <c r="AN95" s="15">
        <v>3.1370124332622693E-2</v>
      </c>
      <c r="AO95" s="15">
        <v>4.0484265968649361E-2</v>
      </c>
      <c r="AP95" s="15">
        <v>12.188126720283826</v>
      </c>
      <c r="AQ95" s="15">
        <v>4.2477875922870251E-2</v>
      </c>
      <c r="AR95" s="15">
        <v>1.3346464589352987E-3</v>
      </c>
      <c r="AS95" s="15">
        <v>2.2022733699763621E-2</v>
      </c>
      <c r="AT95" s="15">
        <v>0.24597990104675568</v>
      </c>
      <c r="AU95" s="15">
        <v>6.7266875125168296E-2</v>
      </c>
      <c r="AV95" s="15">
        <v>7.8116434368997894</v>
      </c>
      <c r="AW95" s="15">
        <v>0.48076609501571471</v>
      </c>
      <c r="AX95" s="15">
        <v>0.97164047604597725</v>
      </c>
      <c r="AY95" s="15">
        <f t="shared" si="5"/>
        <v>-19.922191050830765</v>
      </c>
      <c r="AZ95" s="15"/>
    </row>
    <row r="96" spans="1:64" hidden="1" x14ac:dyDescent="0.2">
      <c r="A96" s="15" t="s">
        <v>132</v>
      </c>
      <c r="B96" s="15">
        <v>31.950820504734512</v>
      </c>
      <c r="C96" s="15">
        <v>0.44042061473123095</v>
      </c>
      <c r="D96" s="15"/>
      <c r="E96" s="15">
        <v>0</v>
      </c>
      <c r="F96" s="15">
        <v>5.0857445828287444</v>
      </c>
      <c r="G96" s="15">
        <v>0.65268685141014138</v>
      </c>
      <c r="H96" s="15">
        <v>1.8651428335382605E-2</v>
      </c>
      <c r="I96" s="15">
        <v>0.19104061646593978</v>
      </c>
      <c r="J96" s="15">
        <v>0</v>
      </c>
      <c r="K96" s="15">
        <v>0</v>
      </c>
      <c r="L96" s="15">
        <v>0.18580544452390629</v>
      </c>
      <c r="M96" s="15">
        <v>1.4717168020169988E-2</v>
      </c>
      <c r="N96" s="15">
        <v>0.58110851300627553</v>
      </c>
      <c r="O96" s="15">
        <v>7.9208759119021047E-2</v>
      </c>
      <c r="P96" s="15">
        <v>0.45634663532768632</v>
      </c>
      <c r="Q96" s="15">
        <v>3.4750715073971279E-3</v>
      </c>
      <c r="R96" s="15">
        <v>0</v>
      </c>
      <c r="S96" s="15">
        <v>3.9085789204385137E-2</v>
      </c>
      <c r="T96" s="15">
        <v>0</v>
      </c>
      <c r="U96" s="15">
        <v>1.1510275983645197</v>
      </c>
      <c r="V96" s="15">
        <v>2.3129687216296548E-3</v>
      </c>
      <c r="W96" s="15">
        <v>6.740439898535877E-5</v>
      </c>
      <c r="X96" s="15">
        <v>2.1955632513955005E-3</v>
      </c>
      <c r="Y96" s="15">
        <v>0.11717124710196052</v>
      </c>
      <c r="Z96" s="15">
        <v>8.6136791577181241E-3</v>
      </c>
      <c r="AA96" s="15">
        <v>0</v>
      </c>
      <c r="AB96" s="15">
        <v>2.5291788693639734E-4</v>
      </c>
      <c r="AC96" s="15">
        <v>2.3263770569829459E-4</v>
      </c>
      <c r="AD96" s="15">
        <v>6.4526110276522761</v>
      </c>
      <c r="AE96" s="15">
        <v>0.50689735182447471</v>
      </c>
      <c r="AF96" s="15">
        <v>7.7718952962439955E-2</v>
      </c>
      <c r="AG96" s="15">
        <v>1.6085561807169593E-2</v>
      </c>
      <c r="AH96" s="15">
        <v>0.10533072497339563</v>
      </c>
      <c r="AI96" s="15">
        <v>5.9206344212950075E-2</v>
      </c>
      <c r="AJ96" s="15">
        <v>0.11366422616356137</v>
      </c>
      <c r="AK96" s="15">
        <v>2.6576793576605591E-2</v>
      </c>
      <c r="AL96" s="15">
        <v>4.6532006636700301E-3</v>
      </c>
      <c r="AM96" s="15">
        <v>1.9240312062851695E-2</v>
      </c>
      <c r="AN96" s="15">
        <v>2.8768284721941786E-2</v>
      </c>
      <c r="AO96" s="15">
        <v>0</v>
      </c>
      <c r="AP96" s="15">
        <v>13.356193690458255</v>
      </c>
      <c r="AQ96" s="15">
        <v>1.2105714000853354E-2</v>
      </c>
      <c r="AR96" s="15">
        <v>1.0784703837657401E-4</v>
      </c>
      <c r="AS96" s="15">
        <v>1.0499679368025384E-2</v>
      </c>
      <c r="AT96" s="15">
        <v>0.61671745793914712</v>
      </c>
      <c r="AU96" s="15">
        <v>7.3207490605956771E-2</v>
      </c>
      <c r="AV96" s="15">
        <v>8.0701032100601337E-4</v>
      </c>
      <c r="AW96" s="15">
        <v>0.57910109367265816</v>
      </c>
      <c r="AX96" s="15">
        <v>0.86116224963977916</v>
      </c>
      <c r="AY96" s="15">
        <f t="shared" si="5"/>
        <v>-21.129505291189947</v>
      </c>
      <c r="AZ96" s="15"/>
    </row>
    <row r="97" spans="1:64" hidden="1" x14ac:dyDescent="0.2">
      <c r="A97" s="15" t="s">
        <v>133</v>
      </c>
      <c r="B97" s="15">
        <v>33.506315695202858</v>
      </c>
      <c r="C97" s="15">
        <v>0.67579602140876305</v>
      </c>
      <c r="D97" s="15"/>
      <c r="E97" s="15">
        <v>8.5889769844339021E-4</v>
      </c>
      <c r="F97" s="15">
        <v>5.6985501426153782</v>
      </c>
      <c r="G97" s="15">
        <v>0.36183535570060871</v>
      </c>
      <c r="H97" s="15">
        <v>2.6771722376875366E-2</v>
      </c>
      <c r="I97" s="15">
        <v>2.6794651730026038</v>
      </c>
      <c r="J97" s="15">
        <v>0</v>
      </c>
      <c r="K97" s="15">
        <v>0</v>
      </c>
      <c r="L97" s="15">
        <v>0.11038273834146926</v>
      </c>
      <c r="M97" s="15">
        <v>3.8992137670782273E-2</v>
      </c>
      <c r="N97" s="15">
        <v>1.1168846471096852</v>
      </c>
      <c r="O97" s="15">
        <v>7.3594834538956697E-2</v>
      </c>
      <c r="P97" s="15">
        <v>0.51862092364339907</v>
      </c>
      <c r="Q97" s="15">
        <v>2.5787352197131786E-3</v>
      </c>
      <c r="R97" s="15">
        <v>4.7234398566422636E-4</v>
      </c>
      <c r="S97" s="15">
        <v>2.8043953094842679E-2</v>
      </c>
      <c r="T97" s="15">
        <v>9.7420947043246704E-4</v>
      </c>
      <c r="U97" s="15">
        <v>0.51989101419860329</v>
      </c>
      <c r="V97" s="15">
        <v>3.64332675333086E-3</v>
      </c>
      <c r="W97" s="15">
        <v>6.4947298028831125E-4</v>
      </c>
      <c r="X97" s="15">
        <v>5.9073025549172585E-3</v>
      </c>
      <c r="Y97" s="15">
        <v>1.1219321709222874</v>
      </c>
      <c r="Z97" s="15">
        <v>3.7718680926592162E-2</v>
      </c>
      <c r="AA97" s="15">
        <v>1.4005181412025116E-3</v>
      </c>
      <c r="AB97" s="15">
        <v>1.891198759383736E-3</v>
      </c>
      <c r="AC97" s="15">
        <v>3.9832449314525543E-3</v>
      </c>
      <c r="AD97" s="15">
        <v>6.8840070908902735</v>
      </c>
      <c r="AE97" s="15">
        <v>0.36265714706661684</v>
      </c>
      <c r="AF97" s="15">
        <v>6.0871208012730153E-2</v>
      </c>
      <c r="AG97" s="15">
        <v>9.3641469849912607E-3</v>
      </c>
      <c r="AH97" s="15">
        <v>9.250501702145851E-2</v>
      </c>
      <c r="AI97" s="15">
        <v>0.17151138892071222</v>
      </c>
      <c r="AJ97" s="15">
        <v>3.5786824747955803E-2</v>
      </c>
      <c r="AK97" s="15">
        <v>2.4754053765575237E-2</v>
      </c>
      <c r="AL97" s="15">
        <v>6.5126777181037255E-3</v>
      </c>
      <c r="AM97" s="15">
        <v>3.376771692038278E-2</v>
      </c>
      <c r="AN97" s="15">
        <v>7.129827269047917E-2</v>
      </c>
      <c r="AO97" s="15">
        <v>0</v>
      </c>
      <c r="AP97" s="15">
        <v>11.82476391259333</v>
      </c>
      <c r="AQ97" s="15">
        <v>0</v>
      </c>
      <c r="AR97" s="15">
        <v>1.1977013820328077E-3</v>
      </c>
      <c r="AS97" s="15">
        <v>1.0012830479877421E-2</v>
      </c>
      <c r="AT97" s="15">
        <v>0.7517945465020307</v>
      </c>
      <c r="AU97" s="15">
        <v>8.2072219971888655E-2</v>
      </c>
      <c r="AV97" s="15">
        <v>5.2390060765522176E-2</v>
      </c>
      <c r="AW97" s="15">
        <v>9.2861316683605152E-5</v>
      </c>
      <c r="AX97" s="15">
        <v>1.1725140651995654E-4</v>
      </c>
      <c r="AY97" s="15">
        <f t="shared" si="5"/>
        <v>-21.012792276240628</v>
      </c>
      <c r="AZ97" s="15"/>
    </row>
    <row r="98" spans="1:64" hidden="1" x14ac:dyDescent="0.2">
      <c r="A98" s="15" t="s">
        <v>134</v>
      </c>
      <c r="B98" s="15">
        <v>35.167478143940293</v>
      </c>
      <c r="C98" s="15">
        <v>0.69903785225353721</v>
      </c>
      <c r="D98" s="15"/>
      <c r="E98" s="15">
        <v>0</v>
      </c>
      <c r="F98" s="15">
        <v>5.7489046601440936</v>
      </c>
      <c r="G98" s="15">
        <v>0.87571511429057836</v>
      </c>
      <c r="H98" s="15">
        <v>9.5339051358544168E-3</v>
      </c>
      <c r="I98" s="15">
        <v>0.21765265701973666</v>
      </c>
      <c r="J98" s="15">
        <v>0</v>
      </c>
      <c r="K98" s="15">
        <v>0</v>
      </c>
      <c r="L98" s="15">
        <v>0.10816397198298293</v>
      </c>
      <c r="M98" s="15">
        <v>5.9074531583226508E-2</v>
      </c>
      <c r="N98" s="15">
        <v>1.4121414586547356</v>
      </c>
      <c r="O98" s="15">
        <v>6.1185799159097776E-2</v>
      </c>
      <c r="P98" s="15">
        <v>0.42450235510016177</v>
      </c>
      <c r="Q98" s="15">
        <v>2.1275741118005308E-3</v>
      </c>
      <c r="R98" s="15">
        <v>6.2449076469071104E-3</v>
      </c>
      <c r="S98" s="15">
        <v>4.6884150066978755E-2</v>
      </c>
      <c r="T98" s="15">
        <v>3.4669414244200278E-4</v>
      </c>
      <c r="U98" s="15">
        <v>0.33323812571980743</v>
      </c>
      <c r="V98" s="15">
        <v>2.4643325743753663E-3</v>
      </c>
      <c r="W98" s="15">
        <v>1.5676027060543326E-3</v>
      </c>
      <c r="X98" s="15">
        <v>2.7740487295948532E-3</v>
      </c>
      <c r="Y98" s="15">
        <v>0.11940796061716583</v>
      </c>
      <c r="Z98" s="15">
        <v>2.3517981619781535E-2</v>
      </c>
      <c r="AA98" s="15">
        <v>1.1428151279337653E-4</v>
      </c>
      <c r="AB98" s="15">
        <v>1.7142226919006481E-4</v>
      </c>
      <c r="AC98" s="15">
        <v>5.5870961810095183E-4</v>
      </c>
      <c r="AD98" s="15">
        <v>10.38450235023312</v>
      </c>
      <c r="AE98" s="15">
        <v>0.31397203979914751</v>
      </c>
      <c r="AF98" s="15">
        <v>0.1056297928128667</v>
      </c>
      <c r="AG98" s="15">
        <v>5.2779735392922099E-2</v>
      </c>
      <c r="AH98" s="15">
        <v>9.6895862722204615E-2</v>
      </c>
      <c r="AI98" s="15">
        <v>9.6535354788750333E-2</v>
      </c>
      <c r="AJ98" s="15">
        <v>3.3225663479980329E-2</v>
      </c>
      <c r="AK98" s="15">
        <v>1.4771024360438123E-2</v>
      </c>
      <c r="AL98" s="15">
        <v>9.6417532012114948E-3</v>
      </c>
      <c r="AM98" s="15">
        <v>3.1377281451225279E-2</v>
      </c>
      <c r="AN98" s="15">
        <v>7.6669958026006763E-2</v>
      </c>
      <c r="AO98" s="15">
        <v>0</v>
      </c>
      <c r="AP98" s="15">
        <v>10.725572568633511</v>
      </c>
      <c r="AQ98" s="15">
        <v>0</v>
      </c>
      <c r="AR98" s="15">
        <v>6.3085580975019814E-4</v>
      </c>
      <c r="AS98" s="15">
        <v>2.3362296853468637E-2</v>
      </c>
      <c r="AT98" s="15">
        <v>0.79133950193940006</v>
      </c>
      <c r="AU98" s="15">
        <v>9.120698111764608E-2</v>
      </c>
      <c r="AV98" s="15">
        <v>5.4208434702838169E-2</v>
      </c>
      <c r="AW98" s="15">
        <v>0.93548583791389461</v>
      </c>
      <c r="AX98" s="15">
        <v>1.1743407540429245</v>
      </c>
      <c r="AY98" s="15">
        <f t="shared" si="5"/>
        <v>-22.443198262764806</v>
      </c>
      <c r="AZ98" s="15"/>
    </row>
    <row r="99" spans="1:64" hidden="1" x14ac:dyDescent="0.2">
      <c r="A99" s="15" t="s">
        <v>135</v>
      </c>
      <c r="B99" s="15">
        <v>41.220131145331287</v>
      </c>
      <c r="C99" s="15">
        <v>0.60433918453432922</v>
      </c>
      <c r="D99" s="15"/>
      <c r="E99" s="15">
        <v>0</v>
      </c>
      <c r="F99" s="15">
        <v>4.441859583541528</v>
      </c>
      <c r="G99" s="15">
        <v>1.6459420844083254E-2</v>
      </c>
      <c r="H99" s="15">
        <v>6.4241023725295143E-3</v>
      </c>
      <c r="I99" s="15">
        <v>9.3026542082224994E-2</v>
      </c>
      <c r="J99" s="15">
        <v>0</v>
      </c>
      <c r="K99" s="15">
        <v>0</v>
      </c>
      <c r="L99" s="15">
        <v>5.9382477795359594E-2</v>
      </c>
      <c r="M99" s="15">
        <v>0.10660543801597991</v>
      </c>
      <c r="N99" s="15">
        <v>1.422398922777204</v>
      </c>
      <c r="O99" s="15">
        <v>2.233395366805524E-2</v>
      </c>
      <c r="P99" s="15">
        <v>0.24381618087918605</v>
      </c>
      <c r="Q99" s="15">
        <v>2.4826686820841005E-3</v>
      </c>
      <c r="R99" s="15">
        <v>2.8011783883757952E-3</v>
      </c>
      <c r="S99" s="15">
        <v>6.3835440099719878E-2</v>
      </c>
      <c r="T99" s="15">
        <v>5.0698461391914841E-4</v>
      </c>
      <c r="U99" s="15">
        <v>0.36122147049882808</v>
      </c>
      <c r="V99" s="15">
        <v>7.1417413085771717E-3</v>
      </c>
      <c r="W99" s="15">
        <v>6.5885359117572682E-3</v>
      </c>
      <c r="X99" s="15">
        <v>7.7025445535223941E-7</v>
      </c>
      <c r="Y99" s="15">
        <v>2.7461467553154484</v>
      </c>
      <c r="Z99" s="15">
        <v>7.4988008138534318E-2</v>
      </c>
      <c r="AA99" s="15">
        <v>0</v>
      </c>
      <c r="AB99" s="15">
        <v>1.2929123080119339E-2</v>
      </c>
      <c r="AC99" s="15">
        <v>1.9177461946953633E-3</v>
      </c>
      <c r="AD99" s="15">
        <v>6.9558455832332529</v>
      </c>
      <c r="AE99" s="15">
        <v>2.9013824756465865</v>
      </c>
      <c r="AF99" s="15">
        <v>0.40404683973005678</v>
      </c>
      <c r="AG99" s="15">
        <v>8.3448892478017072E-4</v>
      </c>
      <c r="AH99" s="15">
        <v>5.8331137527762214E-2</v>
      </c>
      <c r="AI99" s="15">
        <v>2.947307832025239E-2</v>
      </c>
      <c r="AJ99" s="15">
        <v>7.3152462785581957E-3</v>
      </c>
      <c r="AK99" s="15">
        <v>1.8455271059667276E-3</v>
      </c>
      <c r="AL99" s="15">
        <v>6.1134091981000548E-3</v>
      </c>
      <c r="AM99" s="15">
        <v>4.1968314277686776E-2</v>
      </c>
      <c r="AN99" s="15">
        <v>5.7202536379484577E-3</v>
      </c>
      <c r="AO99" s="15">
        <v>0</v>
      </c>
      <c r="AP99" s="15">
        <v>16.747656647944609</v>
      </c>
      <c r="AQ99" s="15">
        <v>6.7841932908457587E-4</v>
      </c>
      <c r="AR99" s="15">
        <v>0</v>
      </c>
      <c r="AS99" s="15">
        <v>8.2627643097290773E-2</v>
      </c>
      <c r="AT99" s="15">
        <v>1.6070814801616629</v>
      </c>
      <c r="AU99" s="15">
        <v>0.15155849248357961</v>
      </c>
      <c r="AV99" s="15">
        <v>4.4529611155880243E-2</v>
      </c>
      <c r="AW99" s="15">
        <v>0.70776254952713258</v>
      </c>
      <c r="AX99" s="15">
        <v>1.1681537187541042</v>
      </c>
      <c r="AY99" s="15">
        <f t="shared" si="5"/>
        <v>-31.362160552286074</v>
      </c>
      <c r="AZ99" s="15"/>
    </row>
    <row r="100" spans="1:64" hidden="1" x14ac:dyDescent="0.2">
      <c r="A100" s="15" t="s">
        <v>136</v>
      </c>
      <c r="B100" s="15">
        <v>41.586251152124021</v>
      </c>
      <c r="C100" s="15">
        <v>0.66920873216789256</v>
      </c>
      <c r="D100" s="15"/>
      <c r="E100" s="15">
        <v>0</v>
      </c>
      <c r="F100" s="15">
        <v>3.8901354161709261</v>
      </c>
      <c r="G100" s="15">
        <v>9.4010472432301539E-3</v>
      </c>
      <c r="H100" s="15">
        <v>3.1590517302177148E-3</v>
      </c>
      <c r="I100" s="15">
        <v>6.1341282981240298E-3</v>
      </c>
      <c r="J100" s="15">
        <v>0</v>
      </c>
      <c r="K100" s="15">
        <v>0</v>
      </c>
      <c r="L100" s="15">
        <v>5.7427682775873651E-2</v>
      </c>
      <c r="M100" s="15">
        <v>3.2965135934158514E-2</v>
      </c>
      <c r="N100" s="15">
        <v>1.3548098324802196</v>
      </c>
      <c r="O100" s="15">
        <v>1.9819824489792508E-2</v>
      </c>
      <c r="P100" s="15">
        <v>0.27775919513239222</v>
      </c>
      <c r="Q100" s="15">
        <v>5.473388909660021E-3</v>
      </c>
      <c r="R100" s="15">
        <v>3.8618451435319962E-3</v>
      </c>
      <c r="S100" s="15">
        <v>4.8353482773993192E-2</v>
      </c>
      <c r="T100" s="15">
        <v>3.3751611282824132E-4</v>
      </c>
      <c r="U100" s="15">
        <v>0.41554468396234684</v>
      </c>
      <c r="V100" s="15">
        <v>3.9626649445655138E-3</v>
      </c>
      <c r="W100" s="15">
        <v>6.5019912348924505E-3</v>
      </c>
      <c r="X100" s="15">
        <v>1.8785113767858226E-7</v>
      </c>
      <c r="Y100" s="15">
        <v>2.6553475827786408</v>
      </c>
      <c r="Z100" s="15">
        <v>7.8333266460815204E-2</v>
      </c>
      <c r="AA100" s="15">
        <v>4.7316270201615642E-4</v>
      </c>
      <c r="AB100" s="15">
        <v>1.5247899749553604E-2</v>
      </c>
      <c r="AC100" s="15">
        <v>2.6302276389141392E-3</v>
      </c>
      <c r="AD100" s="15">
        <v>6.9543957046543392</v>
      </c>
      <c r="AE100" s="15">
        <v>2.1126157753333192</v>
      </c>
      <c r="AF100" s="15">
        <v>0.43603751312411471</v>
      </c>
      <c r="AG100" s="15">
        <v>1.3513178705953975E-3</v>
      </c>
      <c r="AH100" s="15">
        <v>2.4756621829184779E-2</v>
      </c>
      <c r="AI100" s="15">
        <v>1.843549383764978E-2</v>
      </c>
      <c r="AJ100" s="15">
        <v>7.9900193449037784E-3</v>
      </c>
      <c r="AK100" s="15">
        <v>3.1402211465815072E-3</v>
      </c>
      <c r="AL100" s="15">
        <v>1.7866921642486671E-3</v>
      </c>
      <c r="AM100" s="15">
        <v>3.7741134522474254E-2</v>
      </c>
      <c r="AN100" s="15">
        <v>5.8657696546867777E-3</v>
      </c>
      <c r="AO100" s="15">
        <v>0</v>
      </c>
      <c r="AP100" s="15">
        <v>17.860646543284826</v>
      </c>
      <c r="AQ100" s="15">
        <v>1.1933070364901557E-3</v>
      </c>
      <c r="AR100" s="15">
        <v>0</v>
      </c>
      <c r="AS100" s="15">
        <v>9.8850559452833053E-2</v>
      </c>
      <c r="AT100" s="15">
        <v>1.8659726701343935</v>
      </c>
      <c r="AU100" s="15">
        <v>0.16642652166484215</v>
      </c>
      <c r="AV100" s="15">
        <v>0.12582473932075555</v>
      </c>
      <c r="AW100" s="15">
        <v>0.82495282447008611</v>
      </c>
      <c r="AX100" s="15">
        <v>1.4813797765919796</v>
      </c>
      <c r="AY100" s="15">
        <f t="shared" si="5"/>
        <v>-31.885015977160773</v>
      </c>
      <c r="AZ100" s="15"/>
    </row>
    <row r="101" spans="1:64" hidden="1" x14ac:dyDescent="0.2">
      <c r="A101" s="15" t="s">
        <v>137</v>
      </c>
      <c r="B101" s="15">
        <v>41.48466703018935</v>
      </c>
      <c r="C101" s="15">
        <v>0.67573433939207705</v>
      </c>
      <c r="D101" s="15"/>
      <c r="E101" s="15">
        <v>0</v>
      </c>
      <c r="F101" s="15">
        <v>4.0913771610277267</v>
      </c>
      <c r="G101" s="15">
        <v>6.1164737436060186E-3</v>
      </c>
      <c r="H101" s="15">
        <v>3.2092853221316392E-3</v>
      </c>
      <c r="I101" s="15">
        <v>6.8563381956879164E-3</v>
      </c>
      <c r="J101" s="15">
        <v>1.5779812272152982E-3</v>
      </c>
      <c r="K101" s="15">
        <v>0</v>
      </c>
      <c r="L101" s="15">
        <v>2.1105606109189448</v>
      </c>
      <c r="M101" s="15">
        <v>2.6272873101278283E-2</v>
      </c>
      <c r="N101" s="15">
        <v>1.0572261537395182</v>
      </c>
      <c r="O101" s="15">
        <v>8.9657372569750832E-3</v>
      </c>
      <c r="P101" s="15">
        <v>0.16668365302688989</v>
      </c>
      <c r="Q101" s="15">
        <v>6.1265269747553764E-3</v>
      </c>
      <c r="R101" s="15">
        <v>9.2071833385503103E-4</v>
      </c>
      <c r="S101" s="15">
        <v>3.4208312721075454E-2</v>
      </c>
      <c r="T101" s="15">
        <v>2.05350638412696E-4</v>
      </c>
      <c r="U101" s="15">
        <v>0.25677140658915776</v>
      </c>
      <c r="V101" s="15">
        <v>7.3699700471966719E-3</v>
      </c>
      <c r="W101" s="15">
        <v>6.6409725378111586E-3</v>
      </c>
      <c r="X101" s="15">
        <v>0</v>
      </c>
      <c r="Y101" s="15">
        <v>3.0286320145292827</v>
      </c>
      <c r="Z101" s="15">
        <v>6.6117523177989371E-2</v>
      </c>
      <c r="AA101" s="15">
        <v>0</v>
      </c>
      <c r="AB101" s="15">
        <v>4.0360471113385192E-3</v>
      </c>
      <c r="AC101" s="15">
        <v>4.0360471113385192E-3</v>
      </c>
      <c r="AD101" s="15">
        <v>8.4251266316916364</v>
      </c>
      <c r="AE101" s="15">
        <v>1.8293825134792232</v>
      </c>
      <c r="AF101" s="15">
        <v>8.4880011311461293E-2</v>
      </c>
      <c r="AG101" s="15">
        <v>4.3291919974469909E-3</v>
      </c>
      <c r="AH101" s="15">
        <v>6.4219597217743023E-3</v>
      </c>
      <c r="AI101" s="15">
        <v>8.3376130799981511E-3</v>
      </c>
      <c r="AJ101" s="15">
        <v>1.2557524188926576E-2</v>
      </c>
      <c r="AK101" s="15">
        <v>2.5890255858494254E-3</v>
      </c>
      <c r="AL101" s="15">
        <v>4.3884988758431439E-3</v>
      </c>
      <c r="AM101" s="15">
        <v>3.1344016284323185E-2</v>
      </c>
      <c r="AN101" s="15">
        <v>3.4630663265237095E-2</v>
      </c>
      <c r="AO101" s="15">
        <v>8.0850599008684953E-5</v>
      </c>
      <c r="AP101" s="15">
        <v>14.36150302058749</v>
      </c>
      <c r="AQ101" s="15">
        <v>1.0085065103407737E-3</v>
      </c>
      <c r="AR101" s="15">
        <v>1.6345386938004054E-4</v>
      </c>
      <c r="AS101" s="15">
        <v>0.12217373483552749</v>
      </c>
      <c r="AT101" s="15">
        <v>1.9118669615504931</v>
      </c>
      <c r="AU101" s="15">
        <v>0.18998039052400523</v>
      </c>
      <c r="AV101" s="15">
        <v>0.11651871072003309</v>
      </c>
      <c r="AW101" s="15">
        <v>0.98026940175082633</v>
      </c>
      <c r="AX101" s="15">
        <v>1.7874688530362643</v>
      </c>
      <c r="AY101" s="15">
        <f t="shared" si="5"/>
        <v>-29.641391153149588</v>
      </c>
      <c r="AZ101" s="15"/>
    </row>
    <row r="102" spans="1:64" hidden="1" x14ac:dyDescent="0.2">
      <c r="A102" s="15" t="s">
        <v>138</v>
      </c>
      <c r="B102" s="15">
        <v>38.293457550181316</v>
      </c>
      <c r="C102" s="15">
        <v>0.59143435912960429</v>
      </c>
      <c r="D102" s="15"/>
      <c r="E102" s="15">
        <v>0</v>
      </c>
      <c r="F102" s="15">
        <v>3.9678840945614224</v>
      </c>
      <c r="G102" s="15">
        <v>4.0940502156401985E-3</v>
      </c>
      <c r="H102" s="15">
        <v>2.089148553527299E-3</v>
      </c>
      <c r="I102" s="15">
        <v>7.9619503118752034E-3</v>
      </c>
      <c r="J102" s="15">
        <v>0</v>
      </c>
      <c r="K102" s="15">
        <v>0</v>
      </c>
      <c r="L102" s="15">
        <v>3.7912372271758331E-2</v>
      </c>
      <c r="M102" s="15">
        <v>3.1385969340667876E-2</v>
      </c>
      <c r="N102" s="15">
        <v>1.0185707824924162</v>
      </c>
      <c r="O102" s="15">
        <v>1.2749447089019013E-2</v>
      </c>
      <c r="P102" s="15">
        <v>0.11942741207732498</v>
      </c>
      <c r="Q102" s="15">
        <v>6.2801487617295104E-3</v>
      </c>
      <c r="R102" s="15">
        <v>1.1705083480828757E-3</v>
      </c>
      <c r="S102" s="15">
        <v>4.9982957488272556E-2</v>
      </c>
      <c r="T102" s="15">
        <v>2.9102340413907459E-4</v>
      </c>
      <c r="U102" s="15">
        <v>0.24971927302244576</v>
      </c>
      <c r="V102" s="15">
        <v>4.0698742994708962E-3</v>
      </c>
      <c r="W102" s="15">
        <v>6.7217995438768217E-3</v>
      </c>
      <c r="X102" s="15">
        <v>0</v>
      </c>
      <c r="Y102" s="15">
        <v>3.0423270076360285</v>
      </c>
      <c r="Z102" s="15">
        <v>5.9692068919255201E-2</v>
      </c>
      <c r="AA102" s="15">
        <v>0</v>
      </c>
      <c r="AB102" s="15">
        <v>4.1569687397314192E-4</v>
      </c>
      <c r="AC102" s="15">
        <v>4.1569687397314192E-4</v>
      </c>
      <c r="AD102" s="15">
        <v>11.233192336588433</v>
      </c>
      <c r="AE102" s="15">
        <v>0.12600617009204884</v>
      </c>
      <c r="AF102" s="15">
        <v>3.4602973388953844E-2</v>
      </c>
      <c r="AG102" s="15">
        <v>1.3359907442970524E-3</v>
      </c>
      <c r="AH102" s="15">
        <v>4.4627547880035159E-2</v>
      </c>
      <c r="AI102" s="15">
        <v>7.8335157501277369E-3</v>
      </c>
      <c r="AJ102" s="15">
        <v>1.6848826298796811E-2</v>
      </c>
      <c r="AK102" s="15">
        <v>2.037070290317633E-3</v>
      </c>
      <c r="AL102" s="15">
        <v>4.8805130013539165E-3</v>
      </c>
      <c r="AM102" s="15">
        <v>3.8445765438925736E-2</v>
      </c>
      <c r="AN102" s="15">
        <v>3.3453054691827001E-2</v>
      </c>
      <c r="AO102" s="15">
        <v>0</v>
      </c>
      <c r="AP102" s="15">
        <v>13.03910558495782</v>
      </c>
      <c r="AQ102" s="15">
        <v>1.2878547351224388E-3</v>
      </c>
      <c r="AR102" s="15">
        <v>2.6909670217509208E-4</v>
      </c>
      <c r="AS102" s="15">
        <v>0.15650393787746916</v>
      </c>
      <c r="AT102" s="15">
        <v>2.1380317029013711</v>
      </c>
      <c r="AU102" s="15">
        <v>0.27103249095784604</v>
      </c>
      <c r="AV102" s="15">
        <v>0.3021632120460207</v>
      </c>
      <c r="AW102" s="15">
        <v>0.66520652608255926</v>
      </c>
      <c r="AX102" s="15">
        <v>0.96199773854131021</v>
      </c>
      <c r="AY102" s="15">
        <f t="shared" si="5"/>
        <v>-29.613265775564656</v>
      </c>
      <c r="AZ102" s="15"/>
    </row>
    <row r="103" spans="1:64" hidden="1" x14ac:dyDescent="0.2">
      <c r="A103" s="15" t="s">
        <v>139</v>
      </c>
      <c r="B103" s="15">
        <v>37.17193345731301</v>
      </c>
      <c r="C103" s="15">
        <v>0.67985477289700202</v>
      </c>
      <c r="D103" s="15"/>
      <c r="E103" s="15">
        <v>0</v>
      </c>
      <c r="F103" s="15">
        <v>3.4697398987559094</v>
      </c>
      <c r="G103" s="15">
        <v>3.8623855798214108E-3</v>
      </c>
      <c r="H103" s="15">
        <v>3.6699550221107038E-3</v>
      </c>
      <c r="I103" s="15">
        <v>9.1282261665248578E-3</v>
      </c>
      <c r="J103" s="15">
        <v>0</v>
      </c>
      <c r="K103" s="15">
        <v>0</v>
      </c>
      <c r="L103" s="15">
        <v>2.8453469477447212E-2</v>
      </c>
      <c r="M103" s="15">
        <v>3.1199697840430911E-2</v>
      </c>
      <c r="N103" s="15">
        <v>0.78308768750881119</v>
      </c>
      <c r="O103" s="15">
        <v>0</v>
      </c>
      <c r="P103" s="15">
        <v>0.11030406426189375</v>
      </c>
      <c r="Q103" s="15">
        <v>6.4060575927847958E-3</v>
      </c>
      <c r="R103" s="15">
        <v>1.2991470197393465E-3</v>
      </c>
      <c r="S103" s="15">
        <v>9.9101804578316435E-4</v>
      </c>
      <c r="T103" s="15">
        <v>1.0249314222746271E-4</v>
      </c>
      <c r="U103" s="15">
        <v>0.15169732412719714</v>
      </c>
      <c r="V103" s="15">
        <v>3.0851935049854579E-3</v>
      </c>
      <c r="W103" s="15">
        <v>1.0927024700901554E-2</v>
      </c>
      <c r="X103" s="15">
        <v>0</v>
      </c>
      <c r="Y103" s="15">
        <v>2.6764815315295727</v>
      </c>
      <c r="Z103" s="15">
        <v>5.8873143044167318E-2</v>
      </c>
      <c r="AA103" s="15">
        <v>0</v>
      </c>
      <c r="AB103" s="15">
        <v>6.8501567352372125E-4</v>
      </c>
      <c r="AC103" s="15">
        <v>6.8501567352372125E-4</v>
      </c>
      <c r="AD103" s="15">
        <v>7.5265591779284575</v>
      </c>
      <c r="AE103" s="15">
        <v>2.7515682730830053</v>
      </c>
      <c r="AF103" s="15">
        <v>5.5278646539104831E-2</v>
      </c>
      <c r="AG103" s="15">
        <v>4.5545695158111191E-3</v>
      </c>
      <c r="AH103" s="15">
        <v>1.8170574680303281E-2</v>
      </c>
      <c r="AI103" s="15">
        <v>1.1992856251311079E-2</v>
      </c>
      <c r="AJ103" s="15">
        <v>1.5320868343799645E-2</v>
      </c>
      <c r="AK103" s="15">
        <v>3.2660205832544206E-3</v>
      </c>
      <c r="AL103" s="15">
        <v>1.1811163197879493E-4</v>
      </c>
      <c r="AM103" s="15">
        <v>2.0085131696646781E-2</v>
      </c>
      <c r="AN103" s="15">
        <v>2.9957612475324513E-4</v>
      </c>
      <c r="AO103" s="15">
        <v>0</v>
      </c>
      <c r="AP103" s="15">
        <v>12.509523033154705</v>
      </c>
      <c r="AQ103" s="15">
        <v>1.6490278593676902E-3</v>
      </c>
      <c r="AR103" s="15">
        <v>0</v>
      </c>
      <c r="AS103" s="15">
        <v>0.21565121608764667</v>
      </c>
      <c r="AT103" s="15">
        <v>3.6901168367298229</v>
      </c>
      <c r="AU103" s="15">
        <v>0.22058509031265794</v>
      </c>
      <c r="AV103" s="15">
        <v>0.39577823821015001</v>
      </c>
      <c r="AW103" s="15">
        <v>0.68019335297235284</v>
      </c>
      <c r="AX103" s="15">
        <v>1.0206897340435239</v>
      </c>
      <c r="AY103" s="15">
        <f t="shared" si="5"/>
        <v>-29.209527498964668</v>
      </c>
      <c r="AZ103" s="15"/>
    </row>
    <row r="104" spans="1:64" x14ac:dyDescent="0.2">
      <c r="A104" s="15" t="s">
        <v>343</v>
      </c>
      <c r="B104" s="15">
        <v>30.978885739328689</v>
      </c>
      <c r="C104" s="15">
        <v>0.64966342115873033</v>
      </c>
      <c r="D104" s="15" t="s">
        <v>521</v>
      </c>
      <c r="E104" s="15">
        <v>0</v>
      </c>
      <c r="F104" s="15">
        <v>2.8235805009631867</v>
      </c>
      <c r="G104" s="15">
        <v>1.1619707411611585E-3</v>
      </c>
      <c r="H104" s="15">
        <v>1.4782650485151505E-3</v>
      </c>
      <c r="I104" s="15">
        <v>7.9991983583468686E-3</v>
      </c>
      <c r="J104" s="15">
        <v>0</v>
      </c>
      <c r="K104" s="15">
        <v>0</v>
      </c>
      <c r="L104" s="15">
        <v>3.2002315659948835E-2</v>
      </c>
      <c r="M104" s="15">
        <v>3.3103655937066774E-2</v>
      </c>
      <c r="N104" s="15">
        <v>0.56017263442710752</v>
      </c>
      <c r="O104" s="15">
        <v>8.6027642145627276E-3</v>
      </c>
      <c r="P104" s="15">
        <v>0.10291402020993362</v>
      </c>
      <c r="Q104" s="15">
        <v>6.2377300027064205E-3</v>
      </c>
      <c r="R104" s="15">
        <v>7.0103812244623053E-4</v>
      </c>
      <c r="S104" s="15">
        <v>2.2571616805565158E-4</v>
      </c>
      <c r="T104" s="15">
        <v>3.1765681878452226E-5</v>
      </c>
      <c r="U104" s="15">
        <v>0.18368713183906962</v>
      </c>
      <c r="V104" s="15">
        <v>2.0953562491591764E-3</v>
      </c>
      <c r="W104" s="15">
        <v>9.9052032292475181E-3</v>
      </c>
      <c r="X104" s="15">
        <v>0</v>
      </c>
      <c r="Y104" s="15">
        <v>2.1804580986562785</v>
      </c>
      <c r="Z104" s="15">
        <v>5.9010650651900358E-2</v>
      </c>
      <c r="AA104" s="15">
        <v>0</v>
      </c>
      <c r="AB104" s="15">
        <v>2.4562331422446572E-4</v>
      </c>
      <c r="AC104" s="15">
        <v>2.4562331422446572E-4</v>
      </c>
      <c r="AD104" s="15">
        <v>7.0041708175106594</v>
      </c>
      <c r="AE104" s="15">
        <v>0.39990848219629171</v>
      </c>
      <c r="AF104" s="15">
        <v>4.2845111130235543E-2</v>
      </c>
      <c r="AG104" s="15">
        <v>2.7040000752180811E-3</v>
      </c>
      <c r="AH104" s="15">
        <v>1.6304247466801626E-2</v>
      </c>
      <c r="AI104" s="15">
        <v>5.7573107293681699E-3</v>
      </c>
      <c r="AJ104" s="15">
        <v>1.2442838864961378E-2</v>
      </c>
      <c r="AK104" s="15">
        <v>3.2909761267427657E-3</v>
      </c>
      <c r="AL104" s="15">
        <v>0</v>
      </c>
      <c r="AM104" s="15">
        <v>3.386918113056251E-3</v>
      </c>
      <c r="AN104" s="15">
        <v>2.9031879964393822E-4</v>
      </c>
      <c r="AO104" s="15">
        <v>0</v>
      </c>
      <c r="AP104" s="15">
        <v>9.8487480484541621</v>
      </c>
      <c r="AQ104" s="15">
        <v>3.3403645949599161E-4</v>
      </c>
      <c r="AR104" s="15">
        <v>0</v>
      </c>
      <c r="AS104" s="15">
        <v>0.25567358187395633</v>
      </c>
      <c r="AT104" s="15">
        <v>3.9633275050116756</v>
      </c>
      <c r="AU104" s="15">
        <v>0.18207427872692961</v>
      </c>
      <c r="AV104" s="15">
        <v>0.48705665832308909</v>
      </c>
      <c r="AW104" s="15">
        <v>0.85162992044361274</v>
      </c>
      <c r="AX104" s="15">
        <v>1.2354180050750396</v>
      </c>
      <c r="AY104" s="15">
        <f t="shared" si="5"/>
        <v>7.5405419370406976</v>
      </c>
      <c r="AZ104" s="15">
        <v>30.98</v>
      </c>
      <c r="BC104" t="s">
        <v>501</v>
      </c>
      <c r="BD104">
        <v>0</v>
      </c>
      <c r="BE104">
        <v>0</v>
      </c>
      <c r="BF104">
        <v>2.1804580986562785</v>
      </c>
      <c r="BG104">
        <v>7.0041708175106594</v>
      </c>
      <c r="BH104">
        <v>0.39990848219629171</v>
      </c>
      <c r="BI104">
        <v>4.2845111130235543E-2</v>
      </c>
      <c r="BJ104">
        <v>9.8487480484541621</v>
      </c>
      <c r="BK104">
        <v>3.9633275050116756</v>
      </c>
      <c r="BL104">
        <v>7.5405419370406976</v>
      </c>
    </row>
    <row r="105" spans="1:64" hidden="1" x14ac:dyDescent="0.2">
      <c r="A105" s="15" t="s">
        <v>140</v>
      </c>
      <c r="B105" s="15">
        <v>64.062162744937112</v>
      </c>
      <c r="C105" s="15">
        <v>0.10449771941042585</v>
      </c>
      <c r="D105" s="15"/>
      <c r="E105" s="15">
        <v>22.680016530974687</v>
      </c>
      <c r="F105" s="15">
        <v>0</v>
      </c>
      <c r="G105" s="15">
        <v>4.8494886261115731E-3</v>
      </c>
      <c r="H105" s="15">
        <v>0</v>
      </c>
      <c r="I105" s="15">
        <v>4.1866480084501575E-3</v>
      </c>
      <c r="J105" s="15">
        <v>0</v>
      </c>
      <c r="K105" s="15">
        <v>0</v>
      </c>
      <c r="L105" s="15">
        <v>0.36790206341801351</v>
      </c>
      <c r="M105" s="15">
        <v>0.21022570456246781</v>
      </c>
      <c r="N105" s="15">
        <v>3.3710363844911335E-2</v>
      </c>
      <c r="O105" s="15">
        <v>2.9019312020102762E-2</v>
      </c>
      <c r="P105" s="15">
        <v>1.3497843353322806E-2</v>
      </c>
      <c r="Q105" s="15">
        <v>2.3228468855459699E-4</v>
      </c>
      <c r="R105" s="15">
        <v>1.7452656027998979E-3</v>
      </c>
      <c r="S105" s="15">
        <v>0</v>
      </c>
      <c r="T105" s="15">
        <v>0</v>
      </c>
      <c r="U105" s="15">
        <v>1.6223942823878682E-2</v>
      </c>
      <c r="V105" s="15">
        <v>9.3655871748800015E-5</v>
      </c>
      <c r="W105" s="15">
        <v>0</v>
      </c>
      <c r="X105" s="15">
        <v>11.723534616971042</v>
      </c>
      <c r="Y105" s="15">
        <v>2.6067484010517505</v>
      </c>
      <c r="Z105" s="15">
        <v>2.639623098453819E-2</v>
      </c>
      <c r="AA105" s="15">
        <v>1.0336767814822643</v>
      </c>
      <c r="AB105" s="15">
        <v>0</v>
      </c>
      <c r="AC105" s="15">
        <v>3.2813548654735351E-3</v>
      </c>
      <c r="AD105" s="15">
        <v>3.2325490212540431</v>
      </c>
      <c r="AE105" s="15">
        <v>6.0645889970287099</v>
      </c>
      <c r="AF105" s="15">
        <v>6.7970672301169335E-4</v>
      </c>
      <c r="AG105" s="15">
        <v>9.8657641946654107E-2</v>
      </c>
      <c r="AH105" s="15">
        <v>2.0569708560911164E-2</v>
      </c>
      <c r="AI105" s="15">
        <v>1.3540104327657176E-2</v>
      </c>
      <c r="AJ105" s="15">
        <v>3.4096925717079374E-5</v>
      </c>
      <c r="AK105" s="15">
        <v>2.3043891508132141E-2</v>
      </c>
      <c r="AL105" s="15">
        <v>0</v>
      </c>
      <c r="AM105" s="15">
        <v>0</v>
      </c>
      <c r="AN105" s="15">
        <v>1.6054029998280338E-2</v>
      </c>
      <c r="AO105" s="15">
        <v>0</v>
      </c>
      <c r="AP105" s="15">
        <v>14.366334946869463</v>
      </c>
      <c r="AQ105" s="15">
        <v>3.480292018668535E-4</v>
      </c>
      <c r="AR105" s="15">
        <v>5.0374348755962287E-3</v>
      </c>
      <c r="AS105" s="15">
        <v>1.2428186982666935E-2</v>
      </c>
      <c r="AT105" s="15">
        <v>0.22807471813193506</v>
      </c>
      <c r="AU105" s="15">
        <v>4.0252912345584188E-2</v>
      </c>
      <c r="AV105" s="15">
        <v>3.1688391187544442E-2</v>
      </c>
      <c r="AW105" s="15">
        <v>0.1031874871015151</v>
      </c>
      <c r="AX105" s="15">
        <v>0.94525523140727508</v>
      </c>
      <c r="AY105" s="15">
        <f t="shared" si="5"/>
        <v>-60.902526939004645</v>
      </c>
      <c r="AZ105" s="15"/>
    </row>
    <row r="106" spans="1:64" hidden="1" x14ac:dyDescent="0.2">
      <c r="A106" s="15" t="s">
        <v>141</v>
      </c>
      <c r="B106" s="15">
        <v>58.148442394806366</v>
      </c>
      <c r="C106" s="15">
        <v>0.10571554550123111</v>
      </c>
      <c r="D106" s="15"/>
      <c r="E106" s="15">
        <v>29.924635834631964</v>
      </c>
      <c r="F106" s="15">
        <v>0</v>
      </c>
      <c r="G106" s="15">
        <v>4.0912251292651962E-3</v>
      </c>
      <c r="H106" s="15">
        <v>0</v>
      </c>
      <c r="I106" s="15">
        <v>4.5599140332100128E-3</v>
      </c>
      <c r="J106" s="15">
        <v>0</v>
      </c>
      <c r="K106" s="15">
        <v>0</v>
      </c>
      <c r="L106" s="15">
        <v>0.53307835875046594</v>
      </c>
      <c r="M106" s="15">
        <v>2.4375935752593308E-2</v>
      </c>
      <c r="N106" s="15">
        <v>2.5460938564771107E-2</v>
      </c>
      <c r="O106" s="15">
        <v>2.5477801912365084E-2</v>
      </c>
      <c r="P106" s="15">
        <v>1.1755541621966813E-2</v>
      </c>
      <c r="Q106" s="15">
        <v>2.7688368890794036E-4</v>
      </c>
      <c r="R106" s="15">
        <v>1.8648245320850199E-3</v>
      </c>
      <c r="S106" s="15">
        <v>0</v>
      </c>
      <c r="T106" s="15">
        <v>0</v>
      </c>
      <c r="U106" s="15">
        <v>1.6658454054438786E-2</v>
      </c>
      <c r="V106" s="15">
        <v>9.0612783420317746E-5</v>
      </c>
      <c r="W106" s="15">
        <v>0</v>
      </c>
      <c r="X106" s="15">
        <v>3.7934960269464879</v>
      </c>
      <c r="Y106" s="15">
        <v>2.2219401891674604</v>
      </c>
      <c r="Z106" s="15">
        <v>1.6601484343990714E-2</v>
      </c>
      <c r="AA106" s="15">
        <v>0.77899114082218957</v>
      </c>
      <c r="AB106" s="15">
        <v>0</v>
      </c>
      <c r="AC106" s="15">
        <v>1.5031115338701702E-3</v>
      </c>
      <c r="AD106" s="15">
        <v>3.7028884527251247</v>
      </c>
      <c r="AE106" s="15">
        <v>1.2373260022332202</v>
      </c>
      <c r="AF106" s="15">
        <v>6.4713554178817982E-4</v>
      </c>
      <c r="AG106" s="15">
        <v>7.651236579517795E-2</v>
      </c>
      <c r="AH106" s="15">
        <v>2.0419954046632598E-2</v>
      </c>
      <c r="AI106" s="15">
        <v>7.6021612457058234E-3</v>
      </c>
      <c r="AJ106" s="15">
        <v>3.5905443389148872E-3</v>
      </c>
      <c r="AK106" s="15">
        <v>1.2645441832209635E-2</v>
      </c>
      <c r="AL106" s="15">
        <v>0</v>
      </c>
      <c r="AM106" s="15">
        <v>0</v>
      </c>
      <c r="AN106" s="15">
        <v>1.5864253236804623E-2</v>
      </c>
      <c r="AO106" s="15">
        <v>0</v>
      </c>
      <c r="AP106" s="15">
        <v>14.530799641651353</v>
      </c>
      <c r="AQ106" s="15">
        <v>3.3135182937471026E-4</v>
      </c>
      <c r="AR106" s="15">
        <v>4.8294816757680397E-3</v>
      </c>
      <c r="AS106" s="15">
        <v>1.1792327206440118E-2</v>
      </c>
      <c r="AT106" s="15">
        <v>0.22114717102179704</v>
      </c>
      <c r="AU106" s="15">
        <v>3.8164246325961403E-2</v>
      </c>
      <c r="AV106" s="15">
        <v>3.424327125430144E-2</v>
      </c>
      <c r="AW106" s="15">
        <v>0.26753208096721276</v>
      </c>
      <c r="AX106" s="15">
        <v>0.47153268810788496</v>
      </c>
      <c r="AY106" s="15">
        <f t="shared" si="5"/>
        <v>-55.632880453919199</v>
      </c>
      <c r="AZ106" s="15"/>
    </row>
    <row r="107" spans="1:64" hidden="1" x14ac:dyDescent="0.2">
      <c r="A107" s="15" t="s">
        <v>142</v>
      </c>
      <c r="B107" s="15">
        <v>58.78646441654012</v>
      </c>
      <c r="C107" s="15">
        <v>0.10814511445280492</v>
      </c>
      <c r="D107" s="15"/>
      <c r="E107" s="15">
        <v>30.69896450362543</v>
      </c>
      <c r="F107" s="15">
        <v>0</v>
      </c>
      <c r="G107" s="15">
        <v>3.1526856511873229E-3</v>
      </c>
      <c r="H107" s="15">
        <v>0</v>
      </c>
      <c r="I107" s="15">
        <v>4.5120679964704043E-3</v>
      </c>
      <c r="J107" s="15">
        <v>0</v>
      </c>
      <c r="K107" s="15">
        <v>0</v>
      </c>
      <c r="L107" s="15">
        <v>0.43060182393650787</v>
      </c>
      <c r="M107" s="15">
        <v>4.2736652696472338E-2</v>
      </c>
      <c r="N107" s="15">
        <v>0.30346583468386845</v>
      </c>
      <c r="O107" s="15">
        <v>2.5305924752093971E-2</v>
      </c>
      <c r="P107" s="15">
        <v>2.5022600920455453E-3</v>
      </c>
      <c r="Q107" s="15">
        <v>5.3055711922451098E-4</v>
      </c>
      <c r="R107" s="15">
        <v>9.2016835429667822E-4</v>
      </c>
      <c r="S107" s="15">
        <v>0</v>
      </c>
      <c r="T107" s="15">
        <v>0</v>
      </c>
      <c r="U107" s="15">
        <v>2.0053541603189805E-2</v>
      </c>
      <c r="V107" s="15">
        <v>2.1423005729478931E-2</v>
      </c>
      <c r="W107" s="15">
        <v>0</v>
      </c>
      <c r="X107" s="15">
        <v>3.9610354664948195</v>
      </c>
      <c r="Y107" s="15">
        <v>2.0046294533245348</v>
      </c>
      <c r="Z107" s="15">
        <v>1.9304290479658496E-3</v>
      </c>
      <c r="AA107" s="15">
        <v>0.67949401320616498</v>
      </c>
      <c r="AB107" s="15">
        <v>0</v>
      </c>
      <c r="AC107" s="15">
        <v>2.4293527415537972E-4</v>
      </c>
      <c r="AD107" s="15">
        <v>3.1001857643644453</v>
      </c>
      <c r="AE107" s="15">
        <v>1.2833474856667051</v>
      </c>
      <c r="AF107" s="15">
        <v>1.943152928274043E-4</v>
      </c>
      <c r="AG107" s="15">
        <v>5.6289372273273443E-2</v>
      </c>
      <c r="AH107" s="15">
        <v>1.8626894395119883E-2</v>
      </c>
      <c r="AI107" s="15">
        <v>1.164136532950995E-2</v>
      </c>
      <c r="AJ107" s="15">
        <v>4.3919013863972406E-5</v>
      </c>
      <c r="AK107" s="15">
        <v>9.5821228581179675E-3</v>
      </c>
      <c r="AL107" s="15">
        <v>0</v>
      </c>
      <c r="AM107" s="15">
        <v>9.0727141129501369E-5</v>
      </c>
      <c r="AN107" s="15">
        <v>3.7906960010145714E-2</v>
      </c>
      <c r="AO107" s="15">
        <v>0</v>
      </c>
      <c r="AP107" s="15">
        <v>14.966684883970087</v>
      </c>
      <c r="AQ107" s="15">
        <v>2.8793360200495639E-4</v>
      </c>
      <c r="AR107" s="15">
        <v>3.4429480579889729E-3</v>
      </c>
      <c r="AS107" s="15">
        <v>9.405509296563707E-3</v>
      </c>
      <c r="AT107" s="15">
        <v>0.19375064930900623</v>
      </c>
      <c r="AU107" s="15">
        <v>4.1868984702609642E-2</v>
      </c>
      <c r="AV107" s="15">
        <v>3.3876442289518152E-2</v>
      </c>
      <c r="AW107" s="15">
        <v>0.29861226944205665</v>
      </c>
      <c r="AX107" s="15">
        <v>0.41097943148442101</v>
      </c>
      <c r="AY107" s="15">
        <f t="shared" si="5"/>
        <v>-56.208792522047858</v>
      </c>
      <c r="AZ107" s="15"/>
    </row>
    <row r="108" spans="1:64" hidden="1" x14ac:dyDescent="0.2">
      <c r="A108" s="15" t="s">
        <v>143</v>
      </c>
      <c r="B108" s="15">
        <v>46.461089812416894</v>
      </c>
      <c r="C108" s="15">
        <v>9.1012278919075193E-2</v>
      </c>
      <c r="D108" s="15"/>
      <c r="E108" s="15">
        <v>23.770836324770915</v>
      </c>
      <c r="F108" s="15">
        <v>0</v>
      </c>
      <c r="G108" s="15">
        <v>3.433439386243952E-2</v>
      </c>
      <c r="H108" s="15">
        <v>0</v>
      </c>
      <c r="I108" s="15">
        <v>0</v>
      </c>
      <c r="J108" s="15">
        <v>0</v>
      </c>
      <c r="K108" s="15">
        <v>0</v>
      </c>
      <c r="L108" s="15">
        <v>0.31630592697371468</v>
      </c>
      <c r="M108" s="15">
        <v>4.8758433516305162E-2</v>
      </c>
      <c r="N108" s="15">
        <v>1.8135737994584077E-2</v>
      </c>
      <c r="O108" s="15">
        <v>1.5892263832626201E-2</v>
      </c>
      <c r="P108" s="15">
        <v>8.0738099600540154E-4</v>
      </c>
      <c r="Q108" s="15">
        <v>2.485342352826431E-4</v>
      </c>
      <c r="R108" s="15">
        <v>4.5575420939001222E-5</v>
      </c>
      <c r="S108" s="15">
        <v>0</v>
      </c>
      <c r="T108" s="15">
        <v>0</v>
      </c>
      <c r="U108" s="15">
        <v>8.2956442752082481E-4</v>
      </c>
      <c r="V108" s="15">
        <v>1.7737000895641163E-5</v>
      </c>
      <c r="W108" s="15">
        <v>0</v>
      </c>
      <c r="X108" s="15">
        <v>2.9573721763062593</v>
      </c>
      <c r="Y108" s="15">
        <v>0.79103620606206448</v>
      </c>
      <c r="Z108" s="15">
        <v>5.1008785024438379E-3</v>
      </c>
      <c r="AA108" s="15">
        <v>0.15277511298432223</v>
      </c>
      <c r="AB108" s="15">
        <v>0</v>
      </c>
      <c r="AC108" s="15">
        <v>6.7989966199017587E-4</v>
      </c>
      <c r="AD108" s="15">
        <v>2.447126699551168</v>
      </c>
      <c r="AE108" s="15">
        <v>1.0100983570278723</v>
      </c>
      <c r="AF108" s="15">
        <v>0</v>
      </c>
      <c r="AG108" s="15">
        <v>2.4641779080391843E-3</v>
      </c>
      <c r="AH108" s="15">
        <v>0.33594055893099067</v>
      </c>
      <c r="AI108" s="15">
        <v>4.3178926597328858E-3</v>
      </c>
      <c r="AJ108" s="15">
        <v>7.0982761272398099E-5</v>
      </c>
      <c r="AK108" s="15">
        <v>3.7280417874114547E-3</v>
      </c>
      <c r="AL108" s="15">
        <v>5.9123336318803872E-6</v>
      </c>
      <c r="AM108" s="15">
        <v>9.8792336664435911E-5</v>
      </c>
      <c r="AN108" s="15">
        <v>0</v>
      </c>
      <c r="AO108" s="15">
        <v>0</v>
      </c>
      <c r="AP108" s="15">
        <v>13.50320958710107</v>
      </c>
      <c r="AQ108" s="15">
        <v>4.2187391060352348E-4</v>
      </c>
      <c r="AR108" s="15">
        <v>4.2583424595738105E-3</v>
      </c>
      <c r="AS108" s="15">
        <v>8.4097535196085531E-3</v>
      </c>
      <c r="AT108" s="15">
        <v>0.1959739261415778</v>
      </c>
      <c r="AU108" s="15">
        <v>4.2704941312134113E-2</v>
      </c>
      <c r="AV108" s="15">
        <v>3.4201796820904719E-2</v>
      </c>
      <c r="AW108" s="15">
        <v>0.21280235851697549</v>
      </c>
      <c r="AX108" s="15">
        <v>0.45106739187030165</v>
      </c>
      <c r="AY108" s="15">
        <f t="shared" si="5"/>
        <v>-44.675653276960922</v>
      </c>
      <c r="AZ108" s="15"/>
    </row>
    <row r="109" spans="1:64" hidden="1" x14ac:dyDescent="0.2">
      <c r="A109" s="15" t="s">
        <v>144</v>
      </c>
      <c r="B109" s="15">
        <v>78.079421259661132</v>
      </c>
      <c r="C109" s="15">
        <v>0.10543513931030914</v>
      </c>
      <c r="D109" s="15"/>
      <c r="E109" s="15">
        <v>37.149715600848346</v>
      </c>
      <c r="F109" s="15">
        <v>0</v>
      </c>
      <c r="G109" s="15">
        <v>9.8126560688771984E-5</v>
      </c>
      <c r="H109" s="15">
        <v>1.106186285155675E-3</v>
      </c>
      <c r="I109" s="15">
        <v>0.2308699093091896</v>
      </c>
      <c r="J109" s="15">
        <v>0</v>
      </c>
      <c r="K109" s="15">
        <v>0</v>
      </c>
      <c r="L109" s="15">
        <v>0.10872175999561733</v>
      </c>
      <c r="M109" s="15">
        <v>0.44537775225393439</v>
      </c>
      <c r="N109" s="15">
        <v>2.4281429898196125E-2</v>
      </c>
      <c r="O109" s="15">
        <v>2.534440833956908E-2</v>
      </c>
      <c r="P109" s="15">
        <v>3.3392059476248068E-3</v>
      </c>
      <c r="Q109" s="15">
        <v>4.4599812394020382E-4</v>
      </c>
      <c r="R109" s="15">
        <v>5.4514755938206664E-5</v>
      </c>
      <c r="S109" s="15">
        <v>0</v>
      </c>
      <c r="T109" s="15">
        <v>0</v>
      </c>
      <c r="U109" s="15">
        <v>3.1195422639162383E-2</v>
      </c>
      <c r="V109" s="15">
        <v>1.1070811554821104E-4</v>
      </c>
      <c r="W109" s="15">
        <v>5.4514755938206666E-6</v>
      </c>
      <c r="X109" s="15">
        <v>10.189006489057705</v>
      </c>
      <c r="Y109" s="15">
        <v>0.27820419087565407</v>
      </c>
      <c r="Z109" s="15">
        <v>0</v>
      </c>
      <c r="AA109" s="15">
        <v>6.9220740091478786E-2</v>
      </c>
      <c r="AB109" s="15">
        <v>5.0171278510079791E-2</v>
      </c>
      <c r="AC109" s="15">
        <v>4.8767567790246795E-5</v>
      </c>
      <c r="AD109" s="15">
        <v>5.9296642805991073</v>
      </c>
      <c r="AE109" s="15">
        <v>3.4902749294638822</v>
      </c>
      <c r="AF109" s="15">
        <v>0.35863291786236595</v>
      </c>
      <c r="AG109" s="15">
        <v>5.9207804129830774E-2</v>
      </c>
      <c r="AH109" s="15">
        <v>3.2192636973226628E-2</v>
      </c>
      <c r="AI109" s="15">
        <v>7.0423875352510368E-3</v>
      </c>
      <c r="AJ109" s="15">
        <v>1.1655686554989556E-2</v>
      </c>
      <c r="AK109" s="15">
        <v>2.4761506129330996E-3</v>
      </c>
      <c r="AL109" s="15">
        <v>0</v>
      </c>
      <c r="AM109" s="15">
        <v>2.1805902375282666E-4</v>
      </c>
      <c r="AN109" s="15">
        <v>3.2708853562923995E-5</v>
      </c>
      <c r="AO109" s="15">
        <v>0</v>
      </c>
      <c r="AP109" s="15">
        <v>18.256385248975814</v>
      </c>
      <c r="AQ109" s="15">
        <v>8.0212836042315187E-4</v>
      </c>
      <c r="AR109" s="15">
        <v>4.6298045786923167E-3</v>
      </c>
      <c r="AS109" s="15">
        <v>4.3737295835320211E-3</v>
      </c>
      <c r="AT109" s="15">
        <v>0.47729195094949278</v>
      </c>
      <c r="AU109" s="15">
        <v>4.6005639154943614E-2</v>
      </c>
      <c r="AV109" s="15">
        <v>3.4302642348175226E-2</v>
      </c>
      <c r="AW109" s="15">
        <v>0.24561783410451993</v>
      </c>
      <c r="AX109" s="15">
        <v>0.40586164003509678</v>
      </c>
      <c r="AY109" s="15">
        <f t="shared" si="5"/>
        <v>-76.129175608632366</v>
      </c>
      <c r="AZ109" s="15"/>
    </row>
    <row r="110" spans="1:64" hidden="1" x14ac:dyDescent="0.2">
      <c r="A110" s="15" t="s">
        <v>145</v>
      </c>
      <c r="B110" s="15">
        <v>72.422681068157956</v>
      </c>
      <c r="C110" s="15">
        <v>0.16413317440018216</v>
      </c>
      <c r="D110" s="15"/>
      <c r="E110" s="15">
        <v>33.796661553557449</v>
      </c>
      <c r="F110" s="15">
        <v>0</v>
      </c>
      <c r="G110" s="15">
        <v>4.9540180849404189E-2</v>
      </c>
      <c r="H110" s="15">
        <v>1.1263727603261873E-4</v>
      </c>
      <c r="I110" s="15">
        <v>0.30035516709917415</v>
      </c>
      <c r="J110" s="15">
        <v>0</v>
      </c>
      <c r="K110" s="15">
        <v>0</v>
      </c>
      <c r="L110" s="15">
        <v>0.13386089425802525</v>
      </c>
      <c r="M110" s="15">
        <v>0.41738524000645694</v>
      </c>
      <c r="N110" s="15">
        <v>1.3800615280831451E-2</v>
      </c>
      <c r="O110" s="15">
        <v>2.9756785627132677E-2</v>
      </c>
      <c r="P110" s="15">
        <v>1.6887126494706274E-3</v>
      </c>
      <c r="Q110" s="15">
        <v>4.977194027731256E-4</v>
      </c>
      <c r="R110" s="15">
        <v>6.8719248998214209E-5</v>
      </c>
      <c r="S110" s="15">
        <v>0</v>
      </c>
      <c r="T110" s="15">
        <v>9.5042734280385919E-4</v>
      </c>
      <c r="U110" s="15">
        <v>4.7787056366098341E-2</v>
      </c>
      <c r="V110" s="15">
        <v>4.3144090059044138E-5</v>
      </c>
      <c r="W110" s="15">
        <v>1.4381363353014714E-5</v>
      </c>
      <c r="X110" s="15">
        <v>8.0989190160758131</v>
      </c>
      <c r="Y110" s="15">
        <v>7.0661580371276247E-2</v>
      </c>
      <c r="Z110" s="15">
        <v>5.6899815225319737E-5</v>
      </c>
      <c r="AA110" s="15">
        <v>0.26171476587623005</v>
      </c>
      <c r="AB110" s="15">
        <v>0</v>
      </c>
      <c r="AC110" s="15">
        <v>1.7427706489128484E-4</v>
      </c>
      <c r="AD110" s="15">
        <v>6.3961415532397146</v>
      </c>
      <c r="AE110" s="15">
        <v>3.578839091995472</v>
      </c>
      <c r="AF110" s="15">
        <v>0.51252187474561017</v>
      </c>
      <c r="AG110" s="15">
        <v>5.6822338833196047E-2</v>
      </c>
      <c r="AH110" s="15">
        <v>3.3915333853036085E-2</v>
      </c>
      <c r="AI110" s="15">
        <v>9.3012734256617702E-3</v>
      </c>
      <c r="AJ110" s="15">
        <v>6.5751677958902151E-4</v>
      </c>
      <c r="AK110" s="15">
        <v>4.012603763196617E-3</v>
      </c>
      <c r="AL110" s="15">
        <v>0</v>
      </c>
      <c r="AM110" s="15">
        <v>1.1025711903977948E-4</v>
      </c>
      <c r="AN110" s="15">
        <v>0</v>
      </c>
      <c r="AO110" s="15">
        <v>0</v>
      </c>
      <c r="AP110" s="15">
        <v>16.815322227267082</v>
      </c>
      <c r="AQ110" s="15">
        <v>7.9754267052686433E-4</v>
      </c>
      <c r="AR110" s="15">
        <v>1.1421535669101329E-3</v>
      </c>
      <c r="AS110" s="15">
        <v>3.5361390581212801E-3</v>
      </c>
      <c r="AT110" s="15">
        <v>0.52044617132189464</v>
      </c>
      <c r="AU110" s="15">
        <v>4.6342513859936763E-2</v>
      </c>
      <c r="AV110" s="15">
        <v>3.3849930365423761E-2</v>
      </c>
      <c r="AW110" s="15">
        <v>0.53594791368143646</v>
      </c>
      <c r="AX110" s="15">
        <v>0.48479168459040556</v>
      </c>
      <c r="AY110" s="15">
        <f t="shared" si="5"/>
        <v>-69.789513068574308</v>
      </c>
      <c r="AZ110" s="15"/>
    </row>
    <row r="111" spans="1:64" hidden="1" x14ac:dyDescent="0.2">
      <c r="A111" s="15" t="s">
        <v>146</v>
      </c>
      <c r="B111" s="15">
        <v>81.676488598251566</v>
      </c>
      <c r="C111" s="15">
        <v>0.17355545764603228</v>
      </c>
      <c r="D111" s="15"/>
      <c r="E111" s="15">
        <v>36.19817989595365</v>
      </c>
      <c r="F111" s="15">
        <v>0</v>
      </c>
      <c r="G111" s="15">
        <v>6.4039139086401672E-2</v>
      </c>
      <c r="H111" s="15">
        <v>9.1900151937320592E-5</v>
      </c>
      <c r="I111" s="15">
        <v>0.11808061092861623</v>
      </c>
      <c r="J111" s="15">
        <v>0</v>
      </c>
      <c r="K111" s="15">
        <v>0</v>
      </c>
      <c r="L111" s="15">
        <v>0.14165733591649093</v>
      </c>
      <c r="M111" s="15">
        <v>0.99976218296714348</v>
      </c>
      <c r="N111" s="15">
        <v>5.9105144488809221E-2</v>
      </c>
      <c r="O111" s="15">
        <v>2.2935787584397641E-2</v>
      </c>
      <c r="P111" s="15">
        <v>3.1445706984978353E-2</v>
      </c>
      <c r="Q111" s="15">
        <v>4.341532537474501E-3</v>
      </c>
      <c r="R111" s="15">
        <v>2.3941967810935621E-3</v>
      </c>
      <c r="S111" s="15">
        <v>0</v>
      </c>
      <c r="T111" s="15">
        <v>1.7537769870839566E-4</v>
      </c>
      <c r="U111" s="15">
        <v>6.8671164958525169E-2</v>
      </c>
      <c r="V111" s="15">
        <v>1.793975654161614E-5</v>
      </c>
      <c r="W111" s="15">
        <v>3.587951308323228E-5</v>
      </c>
      <c r="X111" s="15">
        <v>12.32147277015504</v>
      </c>
      <c r="Y111" s="15">
        <v>1.6037867278688965E-3</v>
      </c>
      <c r="Z111" s="15">
        <v>2.9503036687082631E-4</v>
      </c>
      <c r="AA111" s="15">
        <v>0.31936911699462062</v>
      </c>
      <c r="AB111" s="15">
        <v>0</v>
      </c>
      <c r="AC111" s="15">
        <v>7.5726636073743952E-4</v>
      </c>
      <c r="AD111" s="15">
        <v>8.5705768268066134</v>
      </c>
      <c r="AE111" s="15">
        <v>3.9690395767239761</v>
      </c>
      <c r="AF111" s="15">
        <v>1.495714707008849</v>
      </c>
      <c r="AG111" s="15">
        <v>7.1694057440016612E-2</v>
      </c>
      <c r="AH111" s="15">
        <v>6.4126699698665093E-2</v>
      </c>
      <c r="AI111" s="15">
        <v>2.1278359780179248E-2</v>
      </c>
      <c r="AJ111" s="15">
        <v>6.9944834726808124E-4</v>
      </c>
      <c r="AK111" s="15">
        <v>2.2364054996225351E-3</v>
      </c>
      <c r="AL111" s="15">
        <v>5.5867453218119906E-5</v>
      </c>
      <c r="AM111" s="15">
        <v>1.9779725576123909E-3</v>
      </c>
      <c r="AN111" s="15">
        <v>1.3104057595756948E-3</v>
      </c>
      <c r="AO111" s="15">
        <v>0</v>
      </c>
      <c r="AP111" s="15">
        <v>15.290875416066273</v>
      </c>
      <c r="AQ111" s="15">
        <v>7.5115649315520201E-4</v>
      </c>
      <c r="AR111" s="15">
        <v>5.7874978520327917E-4</v>
      </c>
      <c r="AS111" s="15">
        <v>8.6488743803710168E-3</v>
      </c>
      <c r="AT111" s="15">
        <v>0.54274758114581079</v>
      </c>
      <c r="AU111" s="15">
        <v>5.1594547007911683E-2</v>
      </c>
      <c r="AV111" s="15">
        <v>3.5095489260437297E-2</v>
      </c>
      <c r="AW111" s="15">
        <v>0.53734386140608204</v>
      </c>
      <c r="AX111" s="15">
        <v>0.48215537207171488</v>
      </c>
      <c r="AY111" s="15">
        <f t="shared" si="5"/>
        <v>-78.390210560588088</v>
      </c>
      <c r="AZ111" s="15"/>
    </row>
    <row r="112" spans="1:64" hidden="1" x14ac:dyDescent="0.2">
      <c r="A112" s="15" t="s">
        <v>147</v>
      </c>
      <c r="B112" s="15">
        <v>138.62021970752727</v>
      </c>
      <c r="C112" s="15">
        <v>0.17463409747272995</v>
      </c>
      <c r="D112" s="15"/>
      <c r="E112" s="15">
        <v>67.684624356427648</v>
      </c>
      <c r="F112" s="15">
        <v>0</v>
      </c>
      <c r="G112" s="15">
        <v>7.9115748602061553E-2</v>
      </c>
      <c r="H112" s="15">
        <v>1.4276818947313839E-4</v>
      </c>
      <c r="I112" s="15">
        <v>3.0747097509100645E-2</v>
      </c>
      <c r="J112" s="15">
        <v>0</v>
      </c>
      <c r="K112" s="15">
        <v>0</v>
      </c>
      <c r="L112" s="15">
        <v>0.17185826338319043</v>
      </c>
      <c r="M112" s="15">
        <v>1.0203707674291123</v>
      </c>
      <c r="N112" s="15">
        <v>4.7467410430510837E-2</v>
      </c>
      <c r="O112" s="15">
        <v>2.1274034130575714E-2</v>
      </c>
      <c r="P112" s="15">
        <v>2.3051689055441946E-2</v>
      </c>
      <c r="Q112" s="15">
        <v>8.6004204325684057E-3</v>
      </c>
      <c r="R112" s="15">
        <v>3.17392310101505E-3</v>
      </c>
      <c r="S112" s="15">
        <v>7.6651238240906625E-5</v>
      </c>
      <c r="T112" s="15">
        <v>1.5166474544084572E-4</v>
      </c>
      <c r="U112" s="15">
        <v>6.4796624464054584E-2</v>
      </c>
      <c r="V112" s="15">
        <v>5.4394307363425382E-5</v>
      </c>
      <c r="W112" s="15">
        <v>1.2086538927232289E-5</v>
      </c>
      <c r="X112" s="15">
        <v>22.771678227028168</v>
      </c>
      <c r="Y112" s="15">
        <v>0.10136418262470927</v>
      </c>
      <c r="Z112" s="15">
        <v>1.5690370558348578E-2</v>
      </c>
      <c r="AA112" s="15">
        <v>0.32911480406956567</v>
      </c>
      <c r="AB112" s="15">
        <v>5.8127492588197222E-5</v>
      </c>
      <c r="AC112" s="15">
        <v>8.2810833185336316E-3</v>
      </c>
      <c r="AD112" s="15">
        <v>7.8748231591530757</v>
      </c>
      <c r="AE112" s="15">
        <v>3.8843534553959325</v>
      </c>
      <c r="AF112" s="15">
        <v>0.93036266494224273</v>
      </c>
      <c r="AG112" s="15">
        <v>0.53379459761487358</v>
      </c>
      <c r="AH112" s="15">
        <v>6.8953198423144901E-2</v>
      </c>
      <c r="AI112" s="15">
        <v>2.6652815617356267E-2</v>
      </c>
      <c r="AJ112" s="15">
        <v>0.11411125245135642</v>
      </c>
      <c r="AK112" s="15">
        <v>2.1925076012506844E-3</v>
      </c>
      <c r="AL112" s="15">
        <v>3.7409260220735612E-5</v>
      </c>
      <c r="AM112" s="15">
        <v>2.3070351325127228E-3</v>
      </c>
      <c r="AN112" s="15">
        <v>2.5565996656882697E-4</v>
      </c>
      <c r="AO112" s="15">
        <v>0</v>
      </c>
      <c r="AP112" s="15">
        <v>30.939620164862529</v>
      </c>
      <c r="AQ112" s="15">
        <v>1.0729745420447053E-3</v>
      </c>
      <c r="AR112" s="15">
        <v>4.1070059274735332E-4</v>
      </c>
      <c r="AS112" s="15">
        <v>1.0691846742848721E-2</v>
      </c>
      <c r="AT112" s="15">
        <v>0.66855470101145142</v>
      </c>
      <c r="AU112" s="15">
        <v>5.0949044937579263E-2</v>
      </c>
      <c r="AV112" s="15">
        <v>2.1091758275459227E-2</v>
      </c>
      <c r="AW112" s="15">
        <v>0.47972547279279376</v>
      </c>
      <c r="AX112" s="15">
        <v>0.45392049566192272</v>
      </c>
      <c r="AY112" s="15">
        <f t="shared" si="5"/>
        <v>-134.85538091144576</v>
      </c>
      <c r="AZ112" s="15"/>
    </row>
    <row r="113" spans="1:64" hidden="1" x14ac:dyDescent="0.2">
      <c r="A113" s="15" t="s">
        <v>148</v>
      </c>
      <c r="B113" s="15">
        <v>141.88390281547061</v>
      </c>
      <c r="C113" s="15">
        <v>0.19353884643185867</v>
      </c>
      <c r="D113" s="15"/>
      <c r="E113" s="15">
        <v>63.171992008413426</v>
      </c>
      <c r="F113" s="15">
        <v>0</v>
      </c>
      <c r="G113" s="15">
        <v>5.3981847290679286E-2</v>
      </c>
      <c r="H113" s="15">
        <v>7.4611423465126097E-4</v>
      </c>
      <c r="I113" s="15">
        <v>4.0168400345515262E-2</v>
      </c>
      <c r="J113" s="15">
        <v>0</v>
      </c>
      <c r="K113" s="15">
        <v>0</v>
      </c>
      <c r="L113" s="15">
        <v>0.24130254140745364</v>
      </c>
      <c r="M113" s="15">
        <v>1.0402562116919303</v>
      </c>
      <c r="N113" s="15">
        <v>3.188967260981844E-2</v>
      </c>
      <c r="O113" s="15">
        <v>1.0513665555506074E-2</v>
      </c>
      <c r="P113" s="15">
        <v>1.3456803724040149E-2</v>
      </c>
      <c r="Q113" s="15">
        <v>1.0031666780124448E-2</v>
      </c>
      <c r="R113" s="15">
        <v>1.3638368897802996E-3</v>
      </c>
      <c r="S113" s="15">
        <v>3.805284389747624E-5</v>
      </c>
      <c r="T113" s="15">
        <v>1.1566337844173422E-4</v>
      </c>
      <c r="U113" s="15">
        <v>0.14939101946381725</v>
      </c>
      <c r="V113" s="15">
        <v>1.1639028235979574E-4</v>
      </c>
      <c r="W113" s="15">
        <v>0</v>
      </c>
      <c r="X113" s="15">
        <v>18.996758590209559</v>
      </c>
      <c r="Y113" s="15">
        <v>0.10811634438527362</v>
      </c>
      <c r="Z113" s="15">
        <v>1.7876944805714581E-2</v>
      </c>
      <c r="AA113" s="15">
        <v>0.28838959998002844</v>
      </c>
      <c r="AB113" s="15">
        <v>8.146501143746814E-5</v>
      </c>
      <c r="AC113" s="15">
        <v>2.6148409322327964E-2</v>
      </c>
      <c r="AD113" s="15">
        <v>8.3673117559860959</v>
      </c>
      <c r="AE113" s="15">
        <v>4.4262942787074371</v>
      </c>
      <c r="AF113" s="15">
        <v>1.1157038526243697</v>
      </c>
      <c r="AG113" s="15">
        <v>0.45215648334946479</v>
      </c>
      <c r="AH113" s="15">
        <v>0.13518103797262562</v>
      </c>
      <c r="AI113" s="15">
        <v>2.3264496904469353E-2</v>
      </c>
      <c r="AJ113" s="15">
        <v>9.3034612745831941E-2</v>
      </c>
      <c r="AK113" s="15">
        <v>7.1139920006642382E-3</v>
      </c>
      <c r="AL113" s="15">
        <v>5.6444054240267975E-5</v>
      </c>
      <c r="AM113" s="15">
        <v>1.5094535659784941E-3</v>
      </c>
      <c r="AN113" s="15">
        <v>8.5922588015545077E-5</v>
      </c>
      <c r="AO113" s="15">
        <v>0</v>
      </c>
      <c r="AP113" s="15">
        <v>41.192249900773</v>
      </c>
      <c r="AQ113" s="15">
        <v>1.1360265300641352E-3</v>
      </c>
      <c r="AR113" s="15">
        <v>6.1462425126552046E-4</v>
      </c>
      <c r="AS113" s="15">
        <v>1.1584220603586099E-2</v>
      </c>
      <c r="AT113" s="15">
        <v>0.71587223427849711</v>
      </c>
      <c r="AU113" s="15">
        <v>5.0143955065615475E-2</v>
      </c>
      <c r="AV113" s="15">
        <v>2.6412579545241524E-2</v>
      </c>
      <c r="AW113" s="15">
        <v>0.35383945221159285</v>
      </c>
      <c r="AX113" s="15">
        <v>0.51406339665494094</v>
      </c>
      <c r="AY113" s="15">
        <f t="shared" si="5"/>
        <v>-138.09429896537765</v>
      </c>
      <c r="AZ113" s="15"/>
    </row>
    <row r="114" spans="1:64" hidden="1" x14ac:dyDescent="0.2">
      <c r="A114" s="15" t="s">
        <v>149</v>
      </c>
      <c r="B114" s="15">
        <v>160.58513094682823</v>
      </c>
      <c r="C114" s="15">
        <v>0.18026654082807225</v>
      </c>
      <c r="D114" s="15"/>
      <c r="E114" s="15">
        <v>80.89101358678937</v>
      </c>
      <c r="F114" s="15">
        <v>0</v>
      </c>
      <c r="G114" s="15">
        <v>4.8603758453184057E-2</v>
      </c>
      <c r="H114" s="15">
        <v>4.3074743825824739E-4</v>
      </c>
      <c r="I114" s="15">
        <v>1.7435435695118944E-2</v>
      </c>
      <c r="J114" s="15">
        <v>0</v>
      </c>
      <c r="K114" s="15">
        <v>0</v>
      </c>
      <c r="L114" s="15">
        <v>0.19246188460246427</v>
      </c>
      <c r="M114" s="15">
        <v>0.70733780803438484</v>
      </c>
      <c r="N114" s="15">
        <v>4.0956472053580641E-2</v>
      </c>
      <c r="O114" s="15">
        <v>1.4929920831700347E-2</v>
      </c>
      <c r="P114" s="15">
        <v>2.5332627469730959E-2</v>
      </c>
      <c r="Q114" s="15">
        <v>9.3760765294396056E-3</v>
      </c>
      <c r="R114" s="15">
        <v>1.4902334324282977E-3</v>
      </c>
      <c r="S114" s="15">
        <v>1.2176315305424576E-4</v>
      </c>
      <c r="T114" s="15">
        <v>1.0064132463296779E-4</v>
      </c>
      <c r="U114" s="15">
        <v>0.18182005660186432</v>
      </c>
      <c r="V114" s="15">
        <v>1.2651783699759814E-4</v>
      </c>
      <c r="W114" s="15">
        <v>0</v>
      </c>
      <c r="X114" s="15">
        <v>23.232707734401014</v>
      </c>
      <c r="Y114" s="15">
        <v>6.2502617226218457E-2</v>
      </c>
      <c r="Z114" s="15">
        <v>2.2965584175208123E-2</v>
      </c>
      <c r="AA114" s="15">
        <v>2.8874585277582058E-4</v>
      </c>
      <c r="AB114" s="15">
        <v>6.8456238141317318E-5</v>
      </c>
      <c r="AC114" s="15">
        <v>1.769032946946749E-2</v>
      </c>
      <c r="AD114" s="15">
        <v>9.6591530473028886</v>
      </c>
      <c r="AE114" s="15">
        <v>3.5590909266970558</v>
      </c>
      <c r="AF114" s="15">
        <v>0.91840911797379976</v>
      </c>
      <c r="AG114" s="15">
        <v>0.27893609846422246</v>
      </c>
      <c r="AH114" s="15">
        <v>0.10483265710097164</v>
      </c>
      <c r="AI114" s="15">
        <v>2.785865009839128E-2</v>
      </c>
      <c r="AJ114" s="15">
        <v>2.1649465948563641E-2</v>
      </c>
      <c r="AK114" s="15">
        <v>1.3458273337572501E-2</v>
      </c>
      <c r="AL114" s="15">
        <v>3.1629459249399534E-5</v>
      </c>
      <c r="AM114" s="15">
        <v>8.0324063794594345E-4</v>
      </c>
      <c r="AN114" s="15">
        <v>4.8124102693880212E-2</v>
      </c>
      <c r="AO114" s="15">
        <v>0</v>
      </c>
      <c r="AP114" s="15">
        <v>38.581093286486308</v>
      </c>
      <c r="AQ114" s="15">
        <v>2.9661295889671477E-4</v>
      </c>
      <c r="AR114" s="15">
        <v>7.6642239528183147E-4</v>
      </c>
      <c r="AS114" s="15">
        <v>2.3882682753538775E-2</v>
      </c>
      <c r="AT114" s="15">
        <v>0.74944351748809934</v>
      </c>
      <c r="AU114" s="15">
        <v>7.0138335053608947E-2</v>
      </c>
      <c r="AV114" s="15">
        <v>7.8826059562942224E-4</v>
      </c>
      <c r="AW114" s="15">
        <v>0.367801827315206</v>
      </c>
      <c r="AX114" s="15">
        <v>0.51054525362998071</v>
      </c>
      <c r="AY114" s="15">
        <f t="shared" si="5"/>
        <v>-157.65341383436476</v>
      </c>
      <c r="AZ114" s="15"/>
    </row>
    <row r="115" spans="1:64" hidden="1" x14ac:dyDescent="0.2">
      <c r="A115" s="15" t="s">
        <v>150</v>
      </c>
      <c r="B115" s="15">
        <v>170.706149817718</v>
      </c>
      <c r="C115" s="15">
        <v>0.17281407176349214</v>
      </c>
      <c r="D115" s="15"/>
      <c r="E115" s="15">
        <v>89.20616431921357</v>
      </c>
      <c r="F115" s="15">
        <v>0</v>
      </c>
      <c r="G115" s="15">
        <v>2.9714732337734438E-2</v>
      </c>
      <c r="H115" s="15">
        <v>1.1658410682441201E-3</v>
      </c>
      <c r="I115" s="15">
        <v>1.6531319269070106E-2</v>
      </c>
      <c r="J115" s="15">
        <v>0</v>
      </c>
      <c r="K115" s="15">
        <v>0</v>
      </c>
      <c r="L115" s="15">
        <v>0.2304189908464564</v>
      </c>
      <c r="M115" s="15">
        <v>0.71949596809897265</v>
      </c>
      <c r="N115" s="15">
        <v>3.2159174598237847E-2</v>
      </c>
      <c r="O115" s="15">
        <v>1.1971805712335439E-2</v>
      </c>
      <c r="P115" s="15">
        <v>2.3834481683811519E-2</v>
      </c>
      <c r="Q115" s="15">
        <v>1.9140408188305837E-2</v>
      </c>
      <c r="R115" s="15">
        <v>8.3159022018193095E-4</v>
      </c>
      <c r="S115" s="15">
        <v>6.5627032029606574E-5</v>
      </c>
      <c r="T115" s="15">
        <v>6.4603122627130365E-5</v>
      </c>
      <c r="U115" s="15">
        <v>9.9524198713197398E-2</v>
      </c>
      <c r="V115" s="15">
        <v>2.1534374209043449E-5</v>
      </c>
      <c r="W115" s="15">
        <v>0</v>
      </c>
      <c r="X115" s="15">
        <v>29.064485129641501</v>
      </c>
      <c r="Y115" s="15">
        <v>1.4868020060073146</v>
      </c>
      <c r="Z115" s="15">
        <v>1.6070334948989465E-2</v>
      </c>
      <c r="AA115" s="15">
        <v>2.7182792265440858E-2</v>
      </c>
      <c r="AB115" s="15">
        <v>8.9609696356508198E-4</v>
      </c>
      <c r="AC115" s="15">
        <v>6.8575674508199649E-3</v>
      </c>
      <c r="AD115" s="15">
        <v>6.8710810826770761</v>
      </c>
      <c r="AE115" s="15">
        <v>2.7057799987815931</v>
      </c>
      <c r="AF115" s="15">
        <v>0.99145833313353515</v>
      </c>
      <c r="AG115" s="15">
        <v>0.23035968569655921</v>
      </c>
      <c r="AH115" s="15">
        <v>0.10344995248197833</v>
      </c>
      <c r="AI115" s="15">
        <v>4.029291578278707E-2</v>
      </c>
      <c r="AJ115" s="15">
        <v>2.2319987887621153E-2</v>
      </c>
      <c r="AK115" s="15">
        <v>3.8219622024323234E-3</v>
      </c>
      <c r="AL115" s="15">
        <v>4.4297439701058359E-5</v>
      </c>
      <c r="AM115" s="15">
        <v>5.0162808618433772E-4</v>
      </c>
      <c r="AN115" s="15">
        <v>2.460825918145753E-2</v>
      </c>
      <c r="AO115" s="15">
        <v>0</v>
      </c>
      <c r="AP115" s="15">
        <v>36.658253835069068</v>
      </c>
      <c r="AQ115" s="15">
        <v>3.5439027652748125E-4</v>
      </c>
      <c r="AR115" s="15">
        <v>7.393468478438252E-4</v>
      </c>
      <c r="AS115" s="15">
        <v>3.7509814347397877E-2</v>
      </c>
      <c r="AT115" s="15">
        <v>0.80889448017593724</v>
      </c>
      <c r="AU115" s="15">
        <v>0.10152406548097284</v>
      </c>
      <c r="AV115" s="15">
        <v>2.7059753365939299E-2</v>
      </c>
      <c r="AW115" s="15">
        <v>0.42400072463417765</v>
      </c>
      <c r="AX115" s="15">
        <v>0.48788271064912764</v>
      </c>
      <c r="AY115" s="15">
        <f t="shared" si="5"/>
        <v>-167.7929191846996</v>
      </c>
      <c r="AZ115" s="15"/>
    </row>
    <row r="116" spans="1:64" hidden="1" x14ac:dyDescent="0.2">
      <c r="A116" s="15" t="s">
        <v>151</v>
      </c>
      <c r="B116" s="15">
        <v>204.02833842295135</v>
      </c>
      <c r="C116" s="15">
        <v>0.21823650440550341</v>
      </c>
      <c r="D116" s="15"/>
      <c r="E116" s="15">
        <v>94.903700963395266</v>
      </c>
      <c r="F116" s="15">
        <v>0</v>
      </c>
      <c r="G116" s="15">
        <v>2.3342490766927636E-2</v>
      </c>
      <c r="H116" s="15">
        <v>4.3254492028457119E-4</v>
      </c>
      <c r="I116" s="15">
        <v>0.97277925529465936</v>
      </c>
      <c r="J116" s="15">
        <v>0</v>
      </c>
      <c r="K116" s="15">
        <v>0</v>
      </c>
      <c r="L116" s="15">
        <v>0.2520889611277487</v>
      </c>
      <c r="M116" s="15">
        <v>4.1837913488671835E-3</v>
      </c>
      <c r="N116" s="15">
        <v>1.9223896256230194E-2</v>
      </c>
      <c r="O116" s="15">
        <v>1.1925560239521122E-2</v>
      </c>
      <c r="P116" s="15">
        <v>7.0096831892319522E-2</v>
      </c>
      <c r="Q116" s="15">
        <v>1.7296972886921846E-2</v>
      </c>
      <c r="R116" s="15">
        <v>1.0262665866024531E-3</v>
      </c>
      <c r="S116" s="15">
        <v>3.5964388326946205E-5</v>
      </c>
      <c r="T116" s="15">
        <v>6.3994202941884866E-5</v>
      </c>
      <c r="U116" s="15">
        <v>0.10818947149236818</v>
      </c>
      <c r="V116" s="15">
        <v>7.1104669935427634E-6</v>
      </c>
      <c r="W116" s="15">
        <v>0</v>
      </c>
      <c r="X116" s="15">
        <v>31.128689602409235</v>
      </c>
      <c r="Y116" s="15">
        <v>1.4915242285370383</v>
      </c>
      <c r="Z116" s="15">
        <v>9.8167010494307396E-3</v>
      </c>
      <c r="AA116" s="15">
        <v>5.8993363465320947E-5</v>
      </c>
      <c r="AB116" s="15">
        <v>2.7932285675658081E-4</v>
      </c>
      <c r="AC116" s="15">
        <v>4.396182647810265E-4</v>
      </c>
      <c r="AD116" s="15">
        <v>6.9478277200616807</v>
      </c>
      <c r="AE116" s="15">
        <v>2.6958462269120265</v>
      </c>
      <c r="AF116" s="15">
        <v>1.2029630994666243</v>
      </c>
      <c r="AG116" s="15">
        <v>0.21759240996379325</v>
      </c>
      <c r="AH116" s="15">
        <v>0.13994527671477028</v>
      </c>
      <c r="AI116" s="15">
        <v>4.0876588603656144E-2</v>
      </c>
      <c r="AJ116" s="15">
        <v>2.4272021872525688E-2</v>
      </c>
      <c r="AK116" s="15">
        <v>2.1805863027647694E-3</v>
      </c>
      <c r="AL116" s="15">
        <v>4.3898962038953741E-5</v>
      </c>
      <c r="AM116" s="15">
        <v>5.2900615109349508E-4</v>
      </c>
      <c r="AN116" s="15">
        <v>1.5869656733371896E-4</v>
      </c>
      <c r="AO116" s="15">
        <v>0</v>
      </c>
      <c r="AP116" s="15">
        <v>61.30940221076883</v>
      </c>
      <c r="AQ116" s="15">
        <v>4.1951755261902308E-4</v>
      </c>
      <c r="AR116" s="15">
        <v>8.5325603922513165E-4</v>
      </c>
      <c r="AS116" s="15">
        <v>4.6150729640288546E-2</v>
      </c>
      <c r="AT116" s="15">
        <v>1.0083136614723249</v>
      </c>
      <c r="AU116" s="15">
        <v>0.10710694087821146</v>
      </c>
      <c r="AV116" s="15">
        <v>7.579362663281787E-2</v>
      </c>
      <c r="AW116" s="15">
        <v>0.41294605302295734</v>
      </c>
      <c r="AX116" s="15">
        <v>0.56167784921359121</v>
      </c>
      <c r="AY116" s="15">
        <f t="shared" si="5"/>
        <v>-200.68826771302304</v>
      </c>
      <c r="AZ116" s="15"/>
    </row>
    <row r="117" spans="1:64" hidden="1" x14ac:dyDescent="0.2">
      <c r="A117" s="15" t="s">
        <v>152</v>
      </c>
      <c r="B117" s="15">
        <v>201.72515451063003</v>
      </c>
      <c r="C117" s="15">
        <v>0.23264725205990769</v>
      </c>
      <c r="D117" s="15"/>
      <c r="E117" s="15">
        <v>94.337408591554151</v>
      </c>
      <c r="F117" s="15">
        <v>0</v>
      </c>
      <c r="G117" s="15">
        <v>4.0160841072669158E-2</v>
      </c>
      <c r="H117" s="15">
        <v>0</v>
      </c>
      <c r="I117" s="15">
        <v>1.0587811286376738</v>
      </c>
      <c r="J117" s="15">
        <v>0</v>
      </c>
      <c r="K117" s="15">
        <v>0</v>
      </c>
      <c r="L117" s="15">
        <v>0.28547119116219111</v>
      </c>
      <c r="M117" s="15">
        <v>4.3499064629167221E-3</v>
      </c>
      <c r="N117" s="15">
        <v>1.7631754850628796E-2</v>
      </c>
      <c r="O117" s="15">
        <v>1.0761373262279335E-2</v>
      </c>
      <c r="P117" s="15">
        <v>1.7500851739339026E-3</v>
      </c>
      <c r="Q117" s="15">
        <v>5.0970779742529407E-2</v>
      </c>
      <c r="R117" s="15">
        <v>2.2931784454542688E-3</v>
      </c>
      <c r="S117" s="15">
        <v>5.9955342416070234E-5</v>
      </c>
      <c r="T117" s="15">
        <v>0</v>
      </c>
      <c r="U117" s="15">
        <v>6.4118525665627063E-2</v>
      </c>
      <c r="V117" s="15">
        <v>0</v>
      </c>
      <c r="W117" s="15">
        <v>1.4637634111384722E-5</v>
      </c>
      <c r="X117" s="15">
        <v>35.457205927275012</v>
      </c>
      <c r="Y117" s="15">
        <v>1.9261396281391006</v>
      </c>
      <c r="Z117" s="15">
        <v>2.7360188200637479E-2</v>
      </c>
      <c r="AA117" s="15">
        <v>0</v>
      </c>
      <c r="AB117" s="15">
        <v>9.4564165369733777E-2</v>
      </c>
      <c r="AC117" s="15">
        <v>2.324783376173269</v>
      </c>
      <c r="AD117" s="15">
        <v>6.3766620550821873</v>
      </c>
      <c r="AE117" s="15">
        <v>0.84799529537577967</v>
      </c>
      <c r="AF117" s="15">
        <v>0.18209290113857454</v>
      </c>
      <c r="AG117" s="15">
        <v>6.9376346773535585E-3</v>
      </c>
      <c r="AH117" s="15">
        <v>0.608593285100819</v>
      </c>
      <c r="AI117" s="15">
        <v>4.5359127169077064E-3</v>
      </c>
      <c r="AJ117" s="15">
        <v>4.7781377356923196E-3</v>
      </c>
      <c r="AK117" s="15">
        <v>3.1048032661361194E-3</v>
      </c>
      <c r="AL117" s="15">
        <v>4.0253493806307987E-5</v>
      </c>
      <c r="AM117" s="15">
        <v>3.5130321867323346E-4</v>
      </c>
      <c r="AN117" s="15">
        <v>3.0880760760519551E-5</v>
      </c>
      <c r="AO117" s="15">
        <v>0</v>
      </c>
      <c r="AP117" s="15">
        <v>55.242278313481151</v>
      </c>
      <c r="AQ117" s="15">
        <v>5.0089054486258076E-4</v>
      </c>
      <c r="AR117" s="15">
        <v>7.428599311527749E-4</v>
      </c>
      <c r="AS117" s="15">
        <v>5.7522861805189236E-2</v>
      </c>
      <c r="AT117" s="15">
        <v>0.98686646836970282</v>
      </c>
      <c r="AU117" s="15">
        <v>0.12792588252720963</v>
      </c>
      <c r="AV117" s="15">
        <v>7.4470997896279423E-2</v>
      </c>
      <c r="AW117" s="15">
        <v>0.54929263081630586</v>
      </c>
      <c r="AX117" s="15">
        <v>0.71395865646723466</v>
      </c>
      <c r="AY117" s="15">
        <f t="shared" si="5"/>
        <v>-195.3566491804157</v>
      </c>
      <c r="AZ117" s="15"/>
    </row>
    <row r="118" spans="1:64" hidden="1" x14ac:dyDescent="0.2">
      <c r="A118" s="15" t="s">
        <v>153</v>
      </c>
      <c r="B118" s="15">
        <v>199.19822665956198</v>
      </c>
      <c r="C118" s="15">
        <v>0.21372163942212591</v>
      </c>
      <c r="D118" s="15"/>
      <c r="E118" s="15">
        <v>93.811993312781127</v>
      </c>
      <c r="F118" s="15">
        <v>0</v>
      </c>
      <c r="G118" s="15">
        <v>4.7846889438249968E-2</v>
      </c>
      <c r="H118" s="15">
        <v>5.8355473467176242E-3</v>
      </c>
      <c r="I118" s="15">
        <v>0.94424575851771297</v>
      </c>
      <c r="J118" s="15">
        <v>0</v>
      </c>
      <c r="K118" s="15">
        <v>0</v>
      </c>
      <c r="L118" s="15">
        <v>0.26323393821653857</v>
      </c>
      <c r="M118" s="15">
        <v>6.5546884712135121E-3</v>
      </c>
      <c r="N118" s="15">
        <v>1.7016912588407668E-2</v>
      </c>
      <c r="O118" s="15">
        <v>1.1730741119540297E-2</v>
      </c>
      <c r="P118" s="15">
        <v>7.0391571295126978E-2</v>
      </c>
      <c r="Q118" s="15">
        <v>2.2464886107941062E-2</v>
      </c>
      <c r="R118" s="15">
        <v>3.6798970218814226E-3</v>
      </c>
      <c r="S118" s="15">
        <v>8.0948413169695585E-5</v>
      </c>
      <c r="T118" s="15">
        <v>0</v>
      </c>
      <c r="U118" s="15">
        <v>7.0049787782177061E-2</v>
      </c>
      <c r="V118" s="15">
        <v>4.4582954948708763E-4</v>
      </c>
      <c r="W118" s="15">
        <v>5.6607816766892017E-5</v>
      </c>
      <c r="X118" s="15">
        <v>31.067718451635862</v>
      </c>
      <c r="Y118" s="15">
        <v>1.9254803410579604</v>
      </c>
      <c r="Z118" s="15">
        <v>2.2355633679087501E-2</v>
      </c>
      <c r="AA118" s="15">
        <v>0</v>
      </c>
      <c r="AB118" s="15">
        <v>5.4559276727891848E-4</v>
      </c>
      <c r="AC118" s="15">
        <v>5.4559276727891848E-4</v>
      </c>
      <c r="AD118" s="15">
        <v>7.4131260585766334</v>
      </c>
      <c r="AE118" s="15">
        <v>2.3533754253777768</v>
      </c>
      <c r="AF118" s="15">
        <v>0.97759765031539425</v>
      </c>
      <c r="AG118" s="15">
        <v>0.19458834211324241</v>
      </c>
      <c r="AH118" s="15">
        <v>1.3839281832927909E-3</v>
      </c>
      <c r="AI118" s="15">
        <v>1.6137518839017304E-2</v>
      </c>
      <c r="AJ118" s="15">
        <v>1.0196256493129087E-2</v>
      </c>
      <c r="AK118" s="15">
        <v>3.98812876956666E-3</v>
      </c>
      <c r="AL118" s="15">
        <v>0</v>
      </c>
      <c r="AM118" s="15">
        <v>1.1357976283246049E-4</v>
      </c>
      <c r="AN118" s="15">
        <v>0</v>
      </c>
      <c r="AO118" s="15">
        <v>0</v>
      </c>
      <c r="AP118" s="15">
        <v>57.368349102801105</v>
      </c>
      <c r="AQ118" s="15">
        <v>1.3648209677833082E-4</v>
      </c>
      <c r="AR118" s="15">
        <v>6.9915482243713674E-4</v>
      </c>
      <c r="AS118" s="15">
        <v>7.2045988997133215E-2</v>
      </c>
      <c r="AT118" s="15">
        <v>1.1026614171075448</v>
      </c>
      <c r="AU118" s="15">
        <v>0.18346838095323528</v>
      </c>
      <c r="AV118" s="15">
        <v>0.18779439359369976</v>
      </c>
      <c r="AW118" s="15">
        <v>0.39591720502759931</v>
      </c>
      <c r="AX118" s="15">
        <v>0.41065307793586547</v>
      </c>
      <c r="AY118" s="15">
        <f t="shared" si="5"/>
        <v>-196.02030175965339</v>
      </c>
      <c r="AZ118" s="15"/>
    </row>
    <row r="119" spans="1:64" hidden="1" x14ac:dyDescent="0.2">
      <c r="A119" s="15" t="s">
        <v>154</v>
      </c>
      <c r="B119" s="15">
        <v>148.17966460963299</v>
      </c>
      <c r="C119" s="15">
        <v>0.18829982071541129</v>
      </c>
      <c r="D119" s="15"/>
      <c r="E119" s="15">
        <v>70.88008995949366</v>
      </c>
      <c r="F119" s="15">
        <v>0</v>
      </c>
      <c r="G119" s="15">
        <v>5.0475280648871551E-2</v>
      </c>
      <c r="H119" s="15">
        <v>5.7315037848415333E-4</v>
      </c>
      <c r="I119" s="15">
        <v>0.77846529238251705</v>
      </c>
      <c r="J119" s="15">
        <v>0</v>
      </c>
      <c r="K119" s="15">
        <v>0</v>
      </c>
      <c r="L119" s="15">
        <v>3.4744742953588419E-3</v>
      </c>
      <c r="M119" s="15">
        <v>1.135885924231185E-3</v>
      </c>
      <c r="N119" s="15">
        <v>1.5794635322959317E-2</v>
      </c>
      <c r="O119" s="15">
        <v>8.9055858018023265E-3</v>
      </c>
      <c r="P119" s="15">
        <v>6.3648732228464941E-2</v>
      </c>
      <c r="Q119" s="15">
        <v>3.3709718737904022E-2</v>
      </c>
      <c r="R119" s="15">
        <v>1.3348454108130102E-3</v>
      </c>
      <c r="S119" s="15">
        <v>1.0108364665392368E-4</v>
      </c>
      <c r="T119" s="15">
        <v>0</v>
      </c>
      <c r="U119" s="15">
        <v>4.8080846719446159E-2</v>
      </c>
      <c r="V119" s="15">
        <v>0</v>
      </c>
      <c r="W119" s="15">
        <v>1.206111606295832E-4</v>
      </c>
      <c r="X119" s="15">
        <v>19.524811852414381</v>
      </c>
      <c r="Y119" s="15">
        <v>1.1328248623866459</v>
      </c>
      <c r="Z119" s="15">
        <v>1.9476615732870125E-2</v>
      </c>
      <c r="AA119" s="15">
        <v>0</v>
      </c>
      <c r="AB119" s="15">
        <v>4.116611028319686E-4</v>
      </c>
      <c r="AC119" s="15">
        <v>4.116611028319686E-4</v>
      </c>
      <c r="AD119" s="15">
        <v>4.4082417173642749</v>
      </c>
      <c r="AE119" s="15">
        <v>3.1753944271323387</v>
      </c>
      <c r="AF119" s="15">
        <v>0.81522770202124983</v>
      </c>
      <c r="AG119" s="15">
        <v>0.18527882992687039</v>
      </c>
      <c r="AH119" s="15">
        <v>1.3937420583904896E-3</v>
      </c>
      <c r="AI119" s="15">
        <v>1.4918533991995667E-2</v>
      </c>
      <c r="AJ119" s="15">
        <v>9.6924097706101511E-3</v>
      </c>
      <c r="AK119" s="15">
        <v>2.9996988536605883E-3</v>
      </c>
      <c r="AL119" s="15">
        <v>2.7702530255531226E-5</v>
      </c>
      <c r="AM119" s="15">
        <v>9.3496039612417879E-5</v>
      </c>
      <c r="AN119" s="15">
        <v>0</v>
      </c>
      <c r="AO119" s="15">
        <v>0</v>
      </c>
      <c r="AP119" s="15">
        <v>45.124913306194067</v>
      </c>
      <c r="AQ119" s="15">
        <v>1.2541792841003105E-4</v>
      </c>
      <c r="AR119" s="15">
        <v>5.782903190842142E-4</v>
      </c>
      <c r="AS119" s="15">
        <v>8.286724810600915E-2</v>
      </c>
      <c r="AT119" s="15">
        <v>0.47742913475526128</v>
      </c>
      <c r="AU119" s="15">
        <v>0.24777653743267733</v>
      </c>
      <c r="AV119" s="15">
        <v>0.19072074549555781</v>
      </c>
      <c r="AW119" s="15">
        <v>0.35304144127510284</v>
      </c>
      <c r="AX119" s="15">
        <v>0.33679765283081053</v>
      </c>
      <c r="AY119" s="15">
        <f t="shared" si="5"/>
        <v>-145.53893296176187</v>
      </c>
      <c r="AZ119" s="15"/>
    </row>
    <row r="120" spans="1:64" x14ac:dyDescent="0.2">
      <c r="A120" s="15" t="s">
        <v>155</v>
      </c>
      <c r="B120" s="15">
        <v>132.31825885207573</v>
      </c>
      <c r="C120" s="15">
        <v>0.20890346095068674</v>
      </c>
      <c r="D120" s="15" t="s">
        <v>522</v>
      </c>
      <c r="E120" s="15">
        <v>60.933062928246152</v>
      </c>
      <c r="F120" s="15">
        <v>0</v>
      </c>
      <c r="G120" s="15">
        <v>4.1621991334219163E-2</v>
      </c>
      <c r="H120" s="15">
        <v>0</v>
      </c>
      <c r="I120" s="15">
        <v>1.4786276906384293E-2</v>
      </c>
      <c r="J120" s="15">
        <v>0</v>
      </c>
      <c r="K120" s="15">
        <v>0</v>
      </c>
      <c r="L120" s="15">
        <v>2.2893683537659557E-2</v>
      </c>
      <c r="M120" s="15">
        <v>0.60768370315171583</v>
      </c>
      <c r="N120" s="15">
        <v>1.5747574557333877E-2</v>
      </c>
      <c r="O120" s="15">
        <v>2.2855373750064155E-4</v>
      </c>
      <c r="P120" s="15">
        <v>6.0918483288263846E-2</v>
      </c>
      <c r="Q120" s="15">
        <v>3.310306463688846E-2</v>
      </c>
      <c r="R120" s="15">
        <v>1.3826038017777363E-3</v>
      </c>
      <c r="S120" s="15">
        <v>1.2289307653655734E-4</v>
      </c>
      <c r="T120" s="15">
        <v>0</v>
      </c>
      <c r="U120" s="15">
        <v>5.1931481416254401E-2</v>
      </c>
      <c r="V120" s="15">
        <v>0</v>
      </c>
      <c r="W120" s="15">
        <v>7.1292555561288591E-5</v>
      </c>
      <c r="X120" s="15">
        <v>16.721679318002238</v>
      </c>
      <c r="Y120" s="15">
        <v>0.99426226446145194</v>
      </c>
      <c r="Z120" s="15">
        <v>7.8352936000397021E-3</v>
      </c>
      <c r="AA120" s="15">
        <v>0</v>
      </c>
      <c r="AB120" s="15">
        <v>1.1924765464882447E-4</v>
      </c>
      <c r="AC120" s="15">
        <v>1.1924765464882447E-4</v>
      </c>
      <c r="AD120" s="15">
        <v>4.5620341178963368</v>
      </c>
      <c r="AE120" s="15">
        <v>5.3617172625343867</v>
      </c>
      <c r="AF120" s="15">
        <v>0.80900563201397924</v>
      </c>
      <c r="AG120" s="15">
        <v>0.16728696332708654</v>
      </c>
      <c r="AH120" s="15">
        <v>1.2400497338812158E-3</v>
      </c>
      <c r="AI120" s="15">
        <v>1.0957663886765839E-2</v>
      </c>
      <c r="AJ120" s="15">
        <v>9.8830611522573147E-3</v>
      </c>
      <c r="AK120" s="15">
        <v>3.864245225758981E-3</v>
      </c>
      <c r="AL120" s="15">
        <v>4.5290395906240376E-5</v>
      </c>
      <c r="AM120" s="15">
        <v>7.002591982426397E-4</v>
      </c>
      <c r="AN120" s="15">
        <v>0</v>
      </c>
      <c r="AO120" s="15">
        <v>0</v>
      </c>
      <c r="AP120" s="15">
        <v>39.889814151368533</v>
      </c>
      <c r="AQ120" s="15">
        <v>1.191205458499539E-4</v>
      </c>
      <c r="AR120" s="15">
        <v>6.1316228303833127E-4</v>
      </c>
      <c r="AS120" s="15">
        <v>9.68854853754893E-2</v>
      </c>
      <c r="AT120" s="15">
        <v>0.48797068646598352</v>
      </c>
      <c r="AU120" s="15">
        <v>0.20470774864817162</v>
      </c>
      <c r="AV120" s="15">
        <v>0.22634102323756697</v>
      </c>
      <c r="AW120" s="15">
        <v>0.35930712881556054</v>
      </c>
      <c r="AX120" s="15">
        <v>0.40929243740097432</v>
      </c>
      <c r="AY120" s="15">
        <f t="shared" si="5"/>
        <v>2.5604536390109249</v>
      </c>
      <c r="AZ120" s="15">
        <v>132.32</v>
      </c>
      <c r="BC120" t="s">
        <v>474</v>
      </c>
      <c r="BD120">
        <v>60.933062928246152</v>
      </c>
      <c r="BE120">
        <v>16.721679318002238</v>
      </c>
      <c r="BF120">
        <v>0.99426226446145194</v>
      </c>
      <c r="BG120">
        <v>4.5620341178963368</v>
      </c>
      <c r="BH120">
        <v>5.3617172625343867</v>
      </c>
      <c r="BI120">
        <v>0.80900563201397924</v>
      </c>
      <c r="BJ120">
        <v>39.889814151368533</v>
      </c>
      <c r="BK120">
        <v>0.48797068646598352</v>
      </c>
      <c r="BL120">
        <v>2.5604536390109249</v>
      </c>
    </row>
    <row r="121" spans="1:64" hidden="1" x14ac:dyDescent="0.2">
      <c r="A121" s="15" t="s">
        <v>156</v>
      </c>
      <c r="B121" s="15">
        <v>17.154039159691045</v>
      </c>
      <c r="C121" s="15">
        <v>7.7387292925035212E-2</v>
      </c>
      <c r="D121" s="15"/>
      <c r="E121" s="15">
        <v>0</v>
      </c>
      <c r="F121" s="15">
        <v>4.7572062079677142</v>
      </c>
      <c r="G121" s="15">
        <v>0</v>
      </c>
      <c r="H121" s="15">
        <v>0</v>
      </c>
      <c r="I121" s="15">
        <v>0</v>
      </c>
      <c r="J121" s="15">
        <v>0</v>
      </c>
      <c r="K121" s="15">
        <v>0</v>
      </c>
      <c r="L121" s="15">
        <v>5.1519806150409242E-2</v>
      </c>
      <c r="M121" s="15">
        <v>1.2748252844484002E-2</v>
      </c>
      <c r="N121" s="15">
        <v>4.8142654092895067E-3</v>
      </c>
      <c r="O121" s="15">
        <v>0</v>
      </c>
      <c r="P121" s="15">
        <v>3.1257063326201075E-3</v>
      </c>
      <c r="Q121" s="15">
        <v>2.4129269098030685E-3</v>
      </c>
      <c r="R121" s="15">
        <v>1.0261431755008577E-3</v>
      </c>
      <c r="S121" s="15">
        <v>4.1395118585053702E-2</v>
      </c>
      <c r="T121" s="15">
        <v>2.4763693677910473E-4</v>
      </c>
      <c r="U121" s="15">
        <v>0.24737105372046672</v>
      </c>
      <c r="V121" s="15">
        <v>4.4593916157400308E-5</v>
      </c>
      <c r="W121" s="15">
        <v>0</v>
      </c>
      <c r="X121" s="15">
        <v>1.1361557449929642</v>
      </c>
      <c r="Y121" s="15">
        <v>0.72236312677773395</v>
      </c>
      <c r="Z121" s="15">
        <v>9.3451341163657154E-3</v>
      </c>
      <c r="AA121" s="15">
        <v>0</v>
      </c>
      <c r="AB121" s="15">
        <v>7.1890446068730565E-3</v>
      </c>
      <c r="AC121" s="15">
        <v>2.0667128770786272E-2</v>
      </c>
      <c r="AD121" s="15">
        <v>0.55287029224426065</v>
      </c>
      <c r="AE121" s="15">
        <v>0.92499967738496214</v>
      </c>
      <c r="AF121" s="15">
        <v>0</v>
      </c>
      <c r="AG121" s="15">
        <v>1.7042588671500766E-2</v>
      </c>
      <c r="AH121" s="15">
        <v>5.2337941466422027E-3</v>
      </c>
      <c r="AI121" s="15">
        <v>3.0464735015858601E-3</v>
      </c>
      <c r="AJ121" s="15">
        <v>2.4583033560564285E-3</v>
      </c>
      <c r="AK121" s="15">
        <v>2.7433403052679627E-2</v>
      </c>
      <c r="AL121" s="15">
        <v>4.2735747993694615E-4</v>
      </c>
      <c r="AM121" s="15">
        <v>0</v>
      </c>
      <c r="AN121" s="15">
        <v>8.6556549935865837E-4</v>
      </c>
      <c r="AO121" s="15">
        <v>1.4277848056119114E-4</v>
      </c>
      <c r="AP121" s="15">
        <v>7.6862165185517561</v>
      </c>
      <c r="AQ121" s="15">
        <v>0.16575024003737129</v>
      </c>
      <c r="AR121" s="15">
        <v>2.0341257582604937E-4</v>
      </c>
      <c r="AS121" s="15">
        <v>4.7059474333746064E-3</v>
      </c>
      <c r="AT121" s="15">
        <v>0.13950540953751686</v>
      </c>
      <c r="AU121" s="15">
        <v>2.7663629146962507E-2</v>
      </c>
      <c r="AV121" s="15">
        <v>2.0402543150014069E-2</v>
      </c>
      <c r="AW121" s="15">
        <v>0.1941711001497011</v>
      </c>
      <c r="AX121" s="15">
        <v>0.28588094115294294</v>
      </c>
      <c r="AY121" s="15">
        <f t="shared" si="5"/>
        <v>-11.162110769489193</v>
      </c>
      <c r="AZ121" s="15"/>
    </row>
    <row r="122" spans="1:64" hidden="1" x14ac:dyDescent="0.2">
      <c r="A122" s="15" t="s">
        <v>157</v>
      </c>
      <c r="B122" s="15">
        <v>16.595463137979781</v>
      </c>
      <c r="C122" s="15">
        <v>0.16044263185443364</v>
      </c>
      <c r="D122" s="15"/>
      <c r="E122" s="15">
        <v>0</v>
      </c>
      <c r="F122" s="15">
        <v>4.7617100129791474</v>
      </c>
      <c r="G122" s="15">
        <v>0</v>
      </c>
      <c r="H122" s="15">
        <v>0</v>
      </c>
      <c r="I122" s="15">
        <v>0</v>
      </c>
      <c r="J122" s="15">
        <v>0</v>
      </c>
      <c r="K122" s="15">
        <v>0</v>
      </c>
      <c r="L122" s="15">
        <v>0.30853722654990107</v>
      </c>
      <c r="M122" s="15">
        <v>8.6783639676521251E-2</v>
      </c>
      <c r="N122" s="15">
        <v>1.9929476866853316E-2</v>
      </c>
      <c r="O122" s="15">
        <v>0</v>
      </c>
      <c r="P122" s="15">
        <v>0.23786565414597155</v>
      </c>
      <c r="Q122" s="15">
        <v>8.340535960409891E-4</v>
      </c>
      <c r="R122" s="15">
        <v>4.6920944186832458E-2</v>
      </c>
      <c r="S122" s="15">
        <v>6.7694069880553168E-2</v>
      </c>
      <c r="T122" s="15">
        <v>1.2292970115221758E-2</v>
      </c>
      <c r="U122" s="15">
        <v>0.1408293698905764</v>
      </c>
      <c r="V122" s="15">
        <v>5.4680223303788678E-3</v>
      </c>
      <c r="W122" s="15">
        <v>0</v>
      </c>
      <c r="X122" s="15">
        <v>8.1864595410640738E-3</v>
      </c>
      <c r="Y122" s="15">
        <v>1.3734267735945265</v>
      </c>
      <c r="Z122" s="15">
        <v>0.1075576797159144</v>
      </c>
      <c r="AA122" s="15">
        <v>0</v>
      </c>
      <c r="AB122" s="15">
        <v>8.3622776420430922E-2</v>
      </c>
      <c r="AC122" s="15">
        <v>9.0608077728547946E-3</v>
      </c>
      <c r="AD122" s="15">
        <v>2.0523092195508044</v>
      </c>
      <c r="AE122" s="15">
        <v>6.9445849819230682E-3</v>
      </c>
      <c r="AF122" s="15">
        <v>1.493438495585727E-2</v>
      </c>
      <c r="AG122" s="15">
        <v>4.9134796824371309E-2</v>
      </c>
      <c r="AH122" s="15">
        <v>2.8449338584484309E-2</v>
      </c>
      <c r="AI122" s="15">
        <v>3.6533333989918759E-2</v>
      </c>
      <c r="AJ122" s="15">
        <v>1.3069369720065054E-2</v>
      </c>
      <c r="AK122" s="15">
        <v>1.0769031631991226</v>
      </c>
      <c r="AL122" s="15">
        <v>9.5885286413399014E-5</v>
      </c>
      <c r="AM122" s="15">
        <v>0</v>
      </c>
      <c r="AN122" s="15">
        <v>2.8492908128201912E-2</v>
      </c>
      <c r="AO122" s="15">
        <v>0</v>
      </c>
      <c r="AP122" s="15">
        <v>4.9526359480920954</v>
      </c>
      <c r="AQ122" s="15">
        <v>1.0667809735615489E-3</v>
      </c>
      <c r="AR122" s="15">
        <v>4.1870560299332846E-4</v>
      </c>
      <c r="AS122" s="15">
        <v>2.0264228248641672E-2</v>
      </c>
      <c r="AT122" s="15">
        <v>0.21780954467977204</v>
      </c>
      <c r="AU122" s="15">
        <v>2.793243855512206E-2</v>
      </c>
      <c r="AV122" s="15">
        <v>4.3598839224293578E-4</v>
      </c>
      <c r="AW122" s="15">
        <v>0.22619340121499326</v>
      </c>
      <c r="AX122" s="15">
        <v>0.4106765478819725</v>
      </c>
      <c r="AY122" s="15">
        <f t="shared" si="5"/>
        <v>-8.6262469153960435</v>
      </c>
      <c r="AZ122" s="15"/>
    </row>
    <row r="123" spans="1:64" hidden="1" x14ac:dyDescent="0.2">
      <c r="A123" s="15" t="s">
        <v>158</v>
      </c>
      <c r="B123" s="15">
        <v>17.684086411251769</v>
      </c>
      <c r="C123" s="15">
        <v>0.16269107174387337</v>
      </c>
      <c r="D123" s="15"/>
      <c r="E123" s="15">
        <v>0</v>
      </c>
      <c r="F123" s="15">
        <v>4.5172444918637762</v>
      </c>
      <c r="G123" s="15">
        <v>0</v>
      </c>
      <c r="H123" s="15">
        <v>0</v>
      </c>
      <c r="I123" s="15">
        <v>0</v>
      </c>
      <c r="J123" s="15">
        <v>0</v>
      </c>
      <c r="K123" s="15">
        <v>0</v>
      </c>
      <c r="L123" s="15">
        <v>0.23996086318590196</v>
      </c>
      <c r="M123" s="15">
        <v>9.1336729381004553E-2</v>
      </c>
      <c r="N123" s="15">
        <v>2.5214306018237022E-2</v>
      </c>
      <c r="O123" s="15">
        <v>0</v>
      </c>
      <c r="P123" s="15">
        <v>0.35380642314897837</v>
      </c>
      <c r="Q123" s="15">
        <v>8.3741118441468191E-4</v>
      </c>
      <c r="R123" s="15">
        <v>4.4951020898285891E-2</v>
      </c>
      <c r="S123" s="15">
        <v>7.9999998938037692E-2</v>
      </c>
      <c r="T123" s="15">
        <v>1.6152497350072363E-3</v>
      </c>
      <c r="U123" s="15">
        <v>0.19700586938560016</v>
      </c>
      <c r="V123" s="15">
        <v>3.7260079776717269E-3</v>
      </c>
      <c r="W123" s="15">
        <v>0</v>
      </c>
      <c r="X123" s="15">
        <v>3.890290015178662E-3</v>
      </c>
      <c r="Y123" s="15">
        <v>1.4636490609822808</v>
      </c>
      <c r="Z123" s="15">
        <v>0.10085411704385679</v>
      </c>
      <c r="AA123" s="15">
        <v>5.1248879642893461E-3</v>
      </c>
      <c r="AB123" s="15">
        <v>5.7933892654636061E-2</v>
      </c>
      <c r="AC123" s="15">
        <v>1.6994523513756136E-2</v>
      </c>
      <c r="AD123" s="15">
        <v>1.2765682744131785</v>
      </c>
      <c r="AE123" s="15">
        <v>2.0979793299669557E-2</v>
      </c>
      <c r="AF123" s="15">
        <v>0</v>
      </c>
      <c r="AG123" s="15">
        <v>5.6934408726820679E-2</v>
      </c>
      <c r="AH123" s="15">
        <v>3.3564149291895065E-2</v>
      </c>
      <c r="AI123" s="15">
        <v>2.5709991225984101E-2</v>
      </c>
      <c r="AJ123" s="15">
        <v>1.7688502421215679E-2</v>
      </c>
      <c r="AK123" s="15">
        <v>1.7841311959097588</v>
      </c>
      <c r="AL123" s="15">
        <v>6.0116613497146346E-5</v>
      </c>
      <c r="AM123" s="15">
        <v>1.6455221191047183E-4</v>
      </c>
      <c r="AN123" s="15">
        <v>3.694611228387832E-2</v>
      </c>
      <c r="AO123" s="15">
        <v>2.7499459719690162</v>
      </c>
      <c r="AP123" s="15">
        <v>3.2842111896972122</v>
      </c>
      <c r="AQ123" s="15">
        <v>5.8645879848691037E-4</v>
      </c>
      <c r="AR123" s="15">
        <v>3.9409779959240373E-4</v>
      </c>
      <c r="AS123" s="15">
        <v>3.0256106712482314E-2</v>
      </c>
      <c r="AT123" s="15">
        <v>0.24945742378628794</v>
      </c>
      <c r="AU123" s="15">
        <v>3.9238147268834345E-2</v>
      </c>
      <c r="AV123" s="15">
        <v>1.4971458696571172E-2</v>
      </c>
      <c r="AW123" s="15">
        <v>0.25074710383870613</v>
      </c>
      <c r="AX123" s="15">
        <v>0.44469514065198856</v>
      </c>
      <c r="AY123" s="15">
        <f t="shared" si="5"/>
        <v>-6.2987560321938085</v>
      </c>
      <c r="AZ123" s="15"/>
    </row>
    <row r="124" spans="1:64" hidden="1" x14ac:dyDescent="0.2">
      <c r="A124" s="15" t="s">
        <v>159</v>
      </c>
      <c r="B124" s="15">
        <v>18.831601809111969</v>
      </c>
      <c r="C124" s="15">
        <v>0.20675011853012554</v>
      </c>
      <c r="D124" s="15"/>
      <c r="E124" s="15">
        <v>0</v>
      </c>
      <c r="F124" s="15">
        <v>4.3911320866276533</v>
      </c>
      <c r="G124" s="15">
        <v>0</v>
      </c>
      <c r="H124" s="15">
        <v>0</v>
      </c>
      <c r="I124" s="15">
        <v>0</v>
      </c>
      <c r="J124" s="15">
        <v>0</v>
      </c>
      <c r="K124" s="15">
        <v>0</v>
      </c>
      <c r="L124" s="15">
        <v>0.24411532686452098</v>
      </c>
      <c r="M124" s="15">
        <v>8.0007517973326586E-2</v>
      </c>
      <c r="N124" s="15">
        <v>1.6471052845014156E-2</v>
      </c>
      <c r="O124" s="15">
        <v>0</v>
      </c>
      <c r="P124" s="15">
        <v>7.3774496766229056E-3</v>
      </c>
      <c r="Q124" s="15">
        <v>5.6075781934037039E-3</v>
      </c>
      <c r="R124" s="15">
        <v>3.5661767781332968E-2</v>
      </c>
      <c r="S124" s="15">
        <v>7.429375673976564E-2</v>
      </c>
      <c r="T124" s="15">
        <v>2.3080030366654904E-3</v>
      </c>
      <c r="U124" s="15">
        <v>0.21840278663106413</v>
      </c>
      <c r="V124" s="15">
        <v>3.5539184389889473E-3</v>
      </c>
      <c r="W124" s="15">
        <v>0</v>
      </c>
      <c r="X124" s="15">
        <v>0.73516143960960534</v>
      </c>
      <c r="Y124" s="15">
        <v>2.8787668936447783</v>
      </c>
      <c r="Z124" s="15">
        <v>0.16982813607349623</v>
      </c>
      <c r="AA124" s="15">
        <v>3.846649361762406E-2</v>
      </c>
      <c r="AB124" s="15">
        <v>7.1680231722068471E-2</v>
      </c>
      <c r="AC124" s="15">
        <v>6.5193062770790141E-3</v>
      </c>
      <c r="AD124" s="15">
        <v>1.0406131374766814</v>
      </c>
      <c r="AE124" s="15">
        <v>6.8348783295926893E-4</v>
      </c>
      <c r="AF124" s="15">
        <v>0</v>
      </c>
      <c r="AG124" s="15">
        <v>7.9141017455090487E-2</v>
      </c>
      <c r="AH124" s="15">
        <v>2.4618219366116544E-2</v>
      </c>
      <c r="AI124" s="15">
        <v>8.486304276357301E-2</v>
      </c>
      <c r="AJ124" s="15">
        <v>1.7446473747441398E-2</v>
      </c>
      <c r="AK124" s="15">
        <v>1.8308354375470723</v>
      </c>
      <c r="AL124" s="15">
        <v>7.4673767440028811E-5</v>
      </c>
      <c r="AM124" s="15">
        <v>0</v>
      </c>
      <c r="AN124" s="15">
        <v>4.4007614981627786E-2</v>
      </c>
      <c r="AO124" s="15">
        <v>3.8635557936362729E-4</v>
      </c>
      <c r="AP124" s="15">
        <v>5.3852596525885987</v>
      </c>
      <c r="AQ124" s="15">
        <v>5.6593278438590703E-4</v>
      </c>
      <c r="AR124" s="15">
        <v>3.8635557936362729E-4</v>
      </c>
      <c r="AS124" s="15">
        <v>3.7399281512802328E-2</v>
      </c>
      <c r="AT124" s="15">
        <v>0.30799155272650308</v>
      </c>
      <c r="AU124" s="15">
        <v>4.6856927667331509E-2</v>
      </c>
      <c r="AV124" s="15">
        <v>3.9856277109161189E-2</v>
      </c>
      <c r="AW124" s="15">
        <v>0.24148363874364615</v>
      </c>
      <c r="AX124" s="15">
        <v>0.46302886559967726</v>
      </c>
      <c r="AY124" s="15">
        <f t="shared" si="5"/>
        <v>-10.348476163879125</v>
      </c>
      <c r="AZ124" s="15"/>
    </row>
    <row r="125" spans="1:64" hidden="1" x14ac:dyDescent="0.2">
      <c r="A125" s="15" t="s">
        <v>160</v>
      </c>
      <c r="B125" s="15">
        <v>18.378344137303444</v>
      </c>
      <c r="C125" s="15">
        <v>0.2197435049160564</v>
      </c>
      <c r="D125" s="15"/>
      <c r="E125" s="15">
        <v>0</v>
      </c>
      <c r="F125" s="15">
        <v>3.7955277330697217</v>
      </c>
      <c r="G125" s="15">
        <v>0</v>
      </c>
      <c r="H125" s="15">
        <v>0</v>
      </c>
      <c r="I125" s="15">
        <v>0</v>
      </c>
      <c r="J125" s="15">
        <v>1.1461576473760533</v>
      </c>
      <c r="K125" s="15">
        <v>0</v>
      </c>
      <c r="L125" s="15">
        <v>0.19806133340419468</v>
      </c>
      <c r="M125" s="15">
        <v>5.2258109773024163E-2</v>
      </c>
      <c r="N125" s="15">
        <v>3.3342526504543052E-3</v>
      </c>
      <c r="O125" s="15">
        <v>0</v>
      </c>
      <c r="P125" s="15">
        <v>7.9182591762872821E-3</v>
      </c>
      <c r="Q125" s="15">
        <v>4.1773567221125444E-3</v>
      </c>
      <c r="R125" s="15">
        <v>3.0717954770230503E-2</v>
      </c>
      <c r="S125" s="15">
        <v>4.1241319563381465E-2</v>
      </c>
      <c r="T125" s="15">
        <v>1.0106640031565309E-3</v>
      </c>
      <c r="U125" s="15">
        <v>0.12419526335438667</v>
      </c>
      <c r="V125" s="15">
        <v>4.2507403160795872E-3</v>
      </c>
      <c r="W125" s="15">
        <v>4.1782655167425881E-2</v>
      </c>
      <c r="X125" s="15">
        <v>1.7290956626904803</v>
      </c>
      <c r="Y125" s="15">
        <v>1.7439593906073603</v>
      </c>
      <c r="Z125" s="15">
        <v>1.8892248227105297E-2</v>
      </c>
      <c r="AA125" s="15">
        <v>5.9010762661847821E-2</v>
      </c>
      <c r="AB125" s="15">
        <v>0.34437981856156286</v>
      </c>
      <c r="AC125" s="15">
        <v>0.34440359628361827</v>
      </c>
      <c r="AD125" s="15">
        <v>0.38682361177990615</v>
      </c>
      <c r="AE125" s="15">
        <v>1.6579644958612152E-2</v>
      </c>
      <c r="AF125" s="15">
        <v>0</v>
      </c>
      <c r="AG125" s="15">
        <v>3.789280195793774E-2</v>
      </c>
      <c r="AH125" s="15">
        <v>1.841866580192267E-3</v>
      </c>
      <c r="AI125" s="15">
        <v>5.1654548062944838E-2</v>
      </c>
      <c r="AJ125" s="15">
        <v>1.4767699580429366E-2</v>
      </c>
      <c r="AK125" s="15">
        <v>1.5271064069420179</v>
      </c>
      <c r="AL125" s="15">
        <v>2.7451806480983975E-4</v>
      </c>
      <c r="AM125" s="15">
        <v>0</v>
      </c>
      <c r="AN125" s="15">
        <v>0</v>
      </c>
      <c r="AO125" s="15">
        <v>8.2789612913385514E-4</v>
      </c>
      <c r="AP125" s="15">
        <v>5.1191454492042139</v>
      </c>
      <c r="AQ125" s="15">
        <v>3.9623906144634524E-4</v>
      </c>
      <c r="AR125" s="15">
        <v>2.9308687541715594E-4</v>
      </c>
      <c r="AS125" s="15">
        <v>4.531397467939817E-2</v>
      </c>
      <c r="AT125" s="15">
        <v>0.31522238406484721</v>
      </c>
      <c r="AU125" s="15">
        <v>5.4660876584049077E-2</v>
      </c>
      <c r="AV125" s="15">
        <v>3.9888135969901754E-2</v>
      </c>
      <c r="AW125" s="15">
        <v>0.29013543550852955</v>
      </c>
      <c r="AX125" s="15">
        <v>0.56540128800511757</v>
      </c>
      <c r="AY125" s="15">
        <f t="shared" si="5"/>
        <v>-9.3108261433054196</v>
      </c>
      <c r="AZ125" s="15"/>
    </row>
    <row r="126" spans="1:64" hidden="1" x14ac:dyDescent="0.2">
      <c r="A126" s="15" t="s">
        <v>161</v>
      </c>
      <c r="B126" s="15">
        <v>17.463996738560759</v>
      </c>
      <c r="C126" s="15">
        <v>0.1954265962333625</v>
      </c>
      <c r="D126" s="15"/>
      <c r="E126" s="15">
        <v>0</v>
      </c>
      <c r="F126" s="15">
        <v>3.50922497758215</v>
      </c>
      <c r="G126" s="15">
        <v>0</v>
      </c>
      <c r="H126" s="15">
        <v>0</v>
      </c>
      <c r="I126" s="15">
        <v>0</v>
      </c>
      <c r="J126" s="15">
        <v>1.0916133785493538</v>
      </c>
      <c r="K126" s="15">
        <v>0</v>
      </c>
      <c r="L126" s="15">
        <v>0.16673049333080645</v>
      </c>
      <c r="M126" s="15">
        <v>5.180181442766988E-2</v>
      </c>
      <c r="N126" s="15">
        <v>2.3707736461349464E-3</v>
      </c>
      <c r="O126" s="15">
        <v>0</v>
      </c>
      <c r="P126" s="15">
        <v>1.0861844376470182E-2</v>
      </c>
      <c r="Q126" s="15">
        <v>4.6223810962182903E-3</v>
      </c>
      <c r="R126" s="15">
        <v>1.9591968638984818E-2</v>
      </c>
      <c r="S126" s="15">
        <v>4.145120758332009E-2</v>
      </c>
      <c r="T126" s="15">
        <v>3.4644874860668631E-4</v>
      </c>
      <c r="U126" s="15">
        <v>5.9393978301932243E-2</v>
      </c>
      <c r="V126" s="15">
        <v>3.8891639086485524E-3</v>
      </c>
      <c r="W126" s="15">
        <v>2.7141850008782463E-2</v>
      </c>
      <c r="X126" s="15">
        <v>0.316519395370635</v>
      </c>
      <c r="Y126" s="15">
        <v>2.7963349180470551</v>
      </c>
      <c r="Z126" s="15">
        <v>7.2193922432372798E-2</v>
      </c>
      <c r="AA126" s="15">
        <v>7.3353250052815384E-3</v>
      </c>
      <c r="AB126" s="15">
        <v>2.7974890580675572E-2</v>
      </c>
      <c r="AC126" s="15">
        <v>2.8001352476660614E-2</v>
      </c>
      <c r="AD126" s="15">
        <v>0.8425660655280367</v>
      </c>
      <c r="AE126" s="15">
        <v>8.515299922111275E-3</v>
      </c>
      <c r="AF126" s="15">
        <v>0</v>
      </c>
      <c r="AG126" s="15">
        <v>8.6015229900825874E-3</v>
      </c>
      <c r="AH126" s="15">
        <v>2.0670262538546634E-3</v>
      </c>
      <c r="AI126" s="15">
        <v>6.8820336792930776E-3</v>
      </c>
      <c r="AJ126" s="15">
        <v>8.541129024611311E-3</v>
      </c>
      <c r="AK126" s="15">
        <v>1.458342628716355</v>
      </c>
      <c r="AL126" s="15">
        <v>6.9963542524274802E-4</v>
      </c>
      <c r="AM126" s="15">
        <v>9.5203707884245812E-5</v>
      </c>
      <c r="AN126" s="15">
        <v>1.6868651748616077E-3</v>
      </c>
      <c r="AO126" s="15">
        <v>1.8742508929775765E-3</v>
      </c>
      <c r="AP126" s="15">
        <v>5.5223507066240947</v>
      </c>
      <c r="AQ126" s="15">
        <v>3.8940772140572463E-4</v>
      </c>
      <c r="AR126" s="15">
        <v>3.1417223601801111E-4</v>
      </c>
      <c r="AS126" s="15">
        <v>5.8363096562713213E-2</v>
      </c>
      <c r="AT126" s="15">
        <v>0.35120632209665598</v>
      </c>
      <c r="AU126" s="15">
        <v>7.874053197278158E-2</v>
      </c>
      <c r="AV126" s="15">
        <v>0.10299885907077637</v>
      </c>
      <c r="AW126" s="15">
        <v>0.22629302605714602</v>
      </c>
      <c r="AX126" s="15">
        <v>0.35064227455874153</v>
      </c>
      <c r="AY126" s="15">
        <f t="shared" si="5"/>
        <v>-9.8374927075885896</v>
      </c>
      <c r="AZ126" s="15"/>
    </row>
    <row r="127" spans="1:64" hidden="1" x14ac:dyDescent="0.2">
      <c r="A127" s="15" t="s">
        <v>162</v>
      </c>
      <c r="B127" s="15">
        <v>15.288791462108563</v>
      </c>
      <c r="C127" s="15">
        <v>0.22571242258188498</v>
      </c>
      <c r="D127" s="15"/>
      <c r="E127" s="15">
        <v>0</v>
      </c>
      <c r="F127" s="15">
        <v>0.31015279811414204</v>
      </c>
      <c r="G127" s="15">
        <v>0</v>
      </c>
      <c r="H127" s="15">
        <v>0</v>
      </c>
      <c r="I127" s="15">
        <v>0</v>
      </c>
      <c r="J127" s="15">
        <v>5.5298065769449248E-2</v>
      </c>
      <c r="K127" s="15">
        <v>0</v>
      </c>
      <c r="L127" s="15">
        <v>0.28257563211212361</v>
      </c>
      <c r="M127" s="15">
        <v>4.8560664397593649E-2</v>
      </c>
      <c r="N127" s="15">
        <v>2.5744521480321166E-3</v>
      </c>
      <c r="O127" s="15">
        <v>0</v>
      </c>
      <c r="P127" s="15">
        <v>8.9559601077221565E-3</v>
      </c>
      <c r="Q127" s="15">
        <v>2.5618122500536984E-2</v>
      </c>
      <c r="R127" s="15">
        <v>1.8014323417617856E-2</v>
      </c>
      <c r="S127" s="15">
        <v>3.6724180184910638E-2</v>
      </c>
      <c r="T127" s="15">
        <v>8.321690963622513E-4</v>
      </c>
      <c r="U127" s="15">
        <v>0.12126365595180155</v>
      </c>
      <c r="V127" s="15">
        <v>1.8491391231958277E-3</v>
      </c>
      <c r="W127" s="15">
        <v>2.9485708535745538E-2</v>
      </c>
      <c r="X127" s="15">
        <v>1.7401083597583251E-2</v>
      </c>
      <c r="Y127" s="15">
        <v>2.0689268537279362</v>
      </c>
      <c r="Z127" s="15">
        <v>7.4544535622728975E-2</v>
      </c>
      <c r="AA127" s="15">
        <v>7.3723106127188002E-3</v>
      </c>
      <c r="AB127" s="15">
        <v>1.6319301985594635E-2</v>
      </c>
      <c r="AC127" s="15">
        <v>1.6319301985594635E-2</v>
      </c>
      <c r="AD127" s="15">
        <v>0.8497257814899245</v>
      </c>
      <c r="AE127" s="15">
        <v>2.6819621941386074</v>
      </c>
      <c r="AF127" s="15">
        <v>0</v>
      </c>
      <c r="AG127" s="15">
        <v>8.2300098701471175E-3</v>
      </c>
      <c r="AH127" s="15">
        <v>4.1723950937453104E-2</v>
      </c>
      <c r="AI127" s="15">
        <v>4.710194396252472E-2</v>
      </c>
      <c r="AJ127" s="15">
        <v>1.9883899366151328E-2</v>
      </c>
      <c r="AK127" s="15">
        <v>0.79994626540755132</v>
      </c>
      <c r="AL127" s="15">
        <v>1.1478266273600006E-4</v>
      </c>
      <c r="AM127" s="15">
        <v>0</v>
      </c>
      <c r="AN127" s="15">
        <v>0</v>
      </c>
      <c r="AO127" s="15">
        <v>1.9845168630876586E-3</v>
      </c>
      <c r="AP127" s="15">
        <v>5.8549705266912113</v>
      </c>
      <c r="AQ127" s="15">
        <v>0.21263048756646655</v>
      </c>
      <c r="AR127" s="15">
        <v>2.0977521120717254E-4</v>
      </c>
      <c r="AS127" s="15">
        <v>1.1982821395451195E-2</v>
      </c>
      <c r="AT127" s="15">
        <v>0.44578777275481779</v>
      </c>
      <c r="AU127" s="15">
        <v>0.16087604737290598</v>
      </c>
      <c r="AV127" s="15">
        <v>0.1703198794220904</v>
      </c>
      <c r="AW127" s="15">
        <v>0.2448007599383383</v>
      </c>
      <c r="AX127" s="15">
        <v>0.36803936548461796</v>
      </c>
      <c r="AY127" s="15">
        <f t="shared" si="5"/>
        <v>-11.918774212400081</v>
      </c>
      <c r="AZ127" s="15"/>
    </row>
    <row r="128" spans="1:64" x14ac:dyDescent="0.2">
      <c r="A128" s="15" t="s">
        <v>195</v>
      </c>
      <c r="B128" s="15">
        <v>26.967857298658696</v>
      </c>
      <c r="C128" s="15">
        <v>0.72949411507087203</v>
      </c>
      <c r="D128" s="15" t="s">
        <v>523</v>
      </c>
      <c r="E128" s="15">
        <v>0</v>
      </c>
      <c r="F128" s="15">
        <v>0</v>
      </c>
      <c r="G128" s="15">
        <v>7.5151369330178916E-3</v>
      </c>
      <c r="H128" s="15">
        <v>0</v>
      </c>
      <c r="I128" s="15">
        <v>4.8784974933014147E-2</v>
      </c>
      <c r="J128" s="15">
        <v>0</v>
      </c>
      <c r="K128" s="15">
        <v>0</v>
      </c>
      <c r="L128" s="15">
        <v>0.74650666516735642</v>
      </c>
      <c r="M128" s="15">
        <v>8.4006726389961629E-3</v>
      </c>
      <c r="N128" s="15">
        <v>5.3131134056303785E-2</v>
      </c>
      <c r="O128" s="15">
        <v>0</v>
      </c>
      <c r="P128" s="15">
        <v>2.3888335354082198E-2</v>
      </c>
      <c r="Q128" s="15">
        <v>1.0103456163539082E-2</v>
      </c>
      <c r="R128" s="15">
        <v>9.2907996222614466E-4</v>
      </c>
      <c r="S128" s="15">
        <v>3.3636035001516809E-2</v>
      </c>
      <c r="T128" s="15">
        <v>7.3200392052723854E-3</v>
      </c>
      <c r="U128" s="15">
        <v>1.4870862805720206E-3</v>
      </c>
      <c r="V128" s="15">
        <v>0</v>
      </c>
      <c r="W128" s="15">
        <v>8.8751135209502886E-3</v>
      </c>
      <c r="X128" s="15">
        <v>0</v>
      </c>
      <c r="Y128" s="15">
        <v>7.7898425453583305E-3</v>
      </c>
      <c r="Z128" s="15">
        <v>0.14203483942147932</v>
      </c>
      <c r="AA128" s="15">
        <v>0</v>
      </c>
      <c r="AB128" s="15">
        <v>5.1415639437315235E-3</v>
      </c>
      <c r="AC128" s="15">
        <v>5.1415639437315235E-3</v>
      </c>
      <c r="AD128" s="15">
        <v>5.4017018585217951</v>
      </c>
      <c r="AE128" s="15">
        <v>2.9248952619991679</v>
      </c>
      <c r="AF128" s="15">
        <v>1.5156138817719458E-2</v>
      </c>
      <c r="AG128" s="15">
        <v>2.3020446968028733E-3</v>
      </c>
      <c r="AH128" s="15">
        <v>1.4208916113335717E-4</v>
      </c>
      <c r="AI128" s="15">
        <v>1.8322860147917387E-2</v>
      </c>
      <c r="AJ128" s="15">
        <v>0.10145257791391202</v>
      </c>
      <c r="AK128" s="15">
        <v>2.7693204803192631E-3</v>
      </c>
      <c r="AL128" s="15">
        <v>2.3083995286781863E-3</v>
      </c>
      <c r="AM128" s="15">
        <v>7.6099617512462346E-4</v>
      </c>
      <c r="AN128" s="15">
        <v>2.6247267618939474E-2</v>
      </c>
      <c r="AO128" s="15">
        <v>5.5625589401330351E-5</v>
      </c>
      <c r="AP128" s="15">
        <v>14.036062253980761</v>
      </c>
      <c r="AQ128" s="15">
        <v>1.2751159301269981E-3</v>
      </c>
      <c r="AR128" s="15">
        <v>2.8624950590643156E-2</v>
      </c>
      <c r="AS128" s="15">
        <v>0.2064332422724651</v>
      </c>
      <c r="AT128" s="15">
        <v>0.80550797180727096</v>
      </c>
      <c r="AU128" s="15"/>
      <c r="AV128" s="15"/>
      <c r="AW128" s="15"/>
      <c r="AX128" s="15"/>
      <c r="AY128" s="15">
        <f t="shared" si="5"/>
        <v>3.7788866723279253</v>
      </c>
      <c r="AZ128" s="15">
        <v>26.97</v>
      </c>
      <c r="BC128" t="s">
        <v>475</v>
      </c>
      <c r="BD128">
        <v>0</v>
      </c>
      <c r="BE128">
        <v>0</v>
      </c>
      <c r="BF128">
        <v>7.7898425453583305E-3</v>
      </c>
      <c r="BG128">
        <v>5.4017018585217951</v>
      </c>
      <c r="BH128">
        <v>2.9248952619991679</v>
      </c>
      <c r="BI128">
        <v>1.5156138817719458E-2</v>
      </c>
      <c r="BJ128">
        <v>14.036062253980761</v>
      </c>
      <c r="BK128">
        <v>0.80550797180727096</v>
      </c>
      <c r="BL128">
        <v>3.7788866723279253</v>
      </c>
    </row>
    <row r="129" spans="1:64" x14ac:dyDescent="0.2">
      <c r="A129" s="15" t="s">
        <v>497</v>
      </c>
      <c r="B129" s="15">
        <v>65.69234367281679</v>
      </c>
      <c r="C129" s="15">
        <v>0.26957982387596019</v>
      </c>
      <c r="D129" s="15" t="s">
        <v>524</v>
      </c>
      <c r="E129" s="15">
        <v>10.434105675723563</v>
      </c>
      <c r="F129" s="15">
        <v>0</v>
      </c>
      <c r="G129" s="15">
        <v>0</v>
      </c>
      <c r="H129" s="15">
        <v>8.0020354398497971E-5</v>
      </c>
      <c r="I129" s="15">
        <v>5.4456742943275885E-3</v>
      </c>
      <c r="J129" s="15">
        <v>0</v>
      </c>
      <c r="K129" s="15">
        <v>0</v>
      </c>
      <c r="L129" s="15">
        <v>0.24656286105552283</v>
      </c>
      <c r="M129" s="15">
        <v>8.111625102474454E-2</v>
      </c>
      <c r="N129" s="15">
        <v>2.1009012231973857E-2</v>
      </c>
      <c r="O129" s="15">
        <v>3.6660927163256261E-3</v>
      </c>
      <c r="P129" s="15">
        <v>0.48579412223412405</v>
      </c>
      <c r="Q129" s="15">
        <v>5.3545529444012756E-4</v>
      </c>
      <c r="R129" s="15">
        <v>0.15498125055102924</v>
      </c>
      <c r="S129" s="15">
        <v>4.3089055584209321E-2</v>
      </c>
      <c r="T129" s="15">
        <v>1.3594275541360356E-4</v>
      </c>
      <c r="U129" s="15">
        <v>4.5290737290785955E-2</v>
      </c>
      <c r="V129" s="15">
        <v>2.3366549994325598E-2</v>
      </c>
      <c r="W129" s="15">
        <v>0.2085457454893076</v>
      </c>
      <c r="X129" s="15">
        <v>16.12110342755</v>
      </c>
      <c r="Y129" s="15">
        <v>1.7448466241417007E-2</v>
      </c>
      <c r="Z129" s="15">
        <v>8.1233832721849877E-2</v>
      </c>
      <c r="AA129" s="15">
        <v>2.8646257085663054E-4</v>
      </c>
      <c r="AB129" s="15">
        <v>5.2682780340172477E-3</v>
      </c>
      <c r="AC129" s="15">
        <v>5.2682780340172477E-3</v>
      </c>
      <c r="AD129" s="15">
        <v>7.1530748970472517</v>
      </c>
      <c r="AE129" s="15">
        <v>0.70356847347658769</v>
      </c>
      <c r="AF129" s="15">
        <v>2.0136833696663348</v>
      </c>
      <c r="AG129" s="15">
        <v>7.9877377910696837E-3</v>
      </c>
      <c r="AH129" s="15">
        <v>0.15920180295492925</v>
      </c>
      <c r="AI129" s="15">
        <v>0.17112914648390709</v>
      </c>
      <c r="AJ129" s="15">
        <v>3.8275447562137903E-2</v>
      </c>
      <c r="AK129" s="15">
        <v>0.45171549719035936</v>
      </c>
      <c r="AL129" s="15">
        <v>9.3631691218947592E-3</v>
      </c>
      <c r="AM129" s="15">
        <v>1.5547832978165753E-2</v>
      </c>
      <c r="AN129" s="15">
        <v>0</v>
      </c>
      <c r="AO129" s="15">
        <v>4.7089737675062544E-5</v>
      </c>
      <c r="AP129" s="15">
        <v>23.984032156179019</v>
      </c>
      <c r="AQ129" s="15">
        <v>0</v>
      </c>
      <c r="AR129" s="15">
        <v>1.0202776496263554E-4</v>
      </c>
      <c r="AS129" s="15">
        <v>9.2540324047457906E-2</v>
      </c>
      <c r="AT129" s="15">
        <v>1.403645725563619</v>
      </c>
      <c r="AU129" s="15"/>
      <c r="AV129" s="15"/>
      <c r="AW129" s="15"/>
      <c r="AX129" s="15"/>
      <c r="AY129" s="15">
        <f t="shared" si="5"/>
        <v>2.1693378085522017</v>
      </c>
      <c r="AZ129" s="15">
        <v>64</v>
      </c>
      <c r="BC129" t="s">
        <v>476</v>
      </c>
      <c r="BD129">
        <v>10.434105675723563</v>
      </c>
      <c r="BE129">
        <v>16.12110342755</v>
      </c>
      <c r="BF129">
        <v>1.7448466241417007E-2</v>
      </c>
      <c r="BG129">
        <v>7.1530748970472517</v>
      </c>
      <c r="BH129">
        <v>0.70356847347658769</v>
      </c>
      <c r="BI129">
        <v>2.0136833696663348</v>
      </c>
      <c r="BJ129">
        <v>23.984032156179019</v>
      </c>
      <c r="BK129">
        <v>1.403645725563619</v>
      </c>
      <c r="BL129">
        <v>2.1693378085522017</v>
      </c>
    </row>
    <row r="130" spans="1:64" x14ac:dyDescent="0.2">
      <c r="A130" s="15" t="s">
        <v>218</v>
      </c>
      <c r="B130" s="15">
        <v>63.852006117175584</v>
      </c>
      <c r="C130" s="15">
        <v>0.24254486813838153</v>
      </c>
      <c r="D130" s="15" t="s">
        <v>525</v>
      </c>
      <c r="E130" s="15">
        <v>4.2779270752580647</v>
      </c>
      <c r="F130" s="15">
        <v>0.12385074241189477</v>
      </c>
      <c r="G130" s="15">
        <v>1.2186200760418296E-2</v>
      </c>
      <c r="H130" s="15">
        <v>5.5612894109766206E-2</v>
      </c>
      <c r="I130" s="15">
        <v>3.1648380685115808E-2</v>
      </c>
      <c r="J130" s="15">
        <v>5.0018661366206502E-2</v>
      </c>
      <c r="K130" s="15">
        <v>0</v>
      </c>
      <c r="L130" s="15">
        <v>0.30623853939532614</v>
      </c>
      <c r="M130" s="15">
        <v>0.37281985173472171</v>
      </c>
      <c r="N130" s="15">
        <v>0.21382831632600688</v>
      </c>
      <c r="O130" s="15">
        <v>3.0077831941975291E-3</v>
      </c>
      <c r="P130" s="15">
        <v>0.10021063923761667</v>
      </c>
      <c r="Q130" s="15">
        <v>4.4288458349074036E-2</v>
      </c>
      <c r="R130" s="15">
        <v>8.0959275477838946E-2</v>
      </c>
      <c r="S130" s="15">
        <v>6.732756623785871E-2</v>
      </c>
      <c r="T130" s="15">
        <v>1.7232144008849971E-2</v>
      </c>
      <c r="U130" s="15">
        <v>0.46571098275049083</v>
      </c>
      <c r="V130" s="15">
        <v>1.8099983400006122E-2</v>
      </c>
      <c r="W130" s="15">
        <v>1.502840909759558E-2</v>
      </c>
      <c r="X130" s="15">
        <v>1.8994262347923188</v>
      </c>
      <c r="Y130" s="15">
        <v>5.7987122257367227</v>
      </c>
      <c r="Z130" s="15">
        <v>0.27539482036494856</v>
      </c>
      <c r="AA130" s="15">
        <v>0.1024124485324983</v>
      </c>
      <c r="AB130" s="15">
        <v>8.4749137534987168E-2</v>
      </c>
      <c r="AC130" s="15">
        <v>8.4957754004115774E-2</v>
      </c>
      <c r="AD130" s="15">
        <v>4.5398503859530468</v>
      </c>
      <c r="AE130" s="15">
        <v>1.746948351803937</v>
      </c>
      <c r="AF130" s="15">
        <v>5.7216226122266907</v>
      </c>
      <c r="AG130" s="15">
        <v>6.3073058384013142E-2</v>
      </c>
      <c r="AH130" s="15">
        <v>6.1877219209125714E-2</v>
      </c>
      <c r="AI130" s="15">
        <v>7.287135933826043E-2</v>
      </c>
      <c r="AJ130" s="15">
        <v>6.3999837396591458E-2</v>
      </c>
      <c r="AK130" s="15">
        <v>6.8843633788204919E-2</v>
      </c>
      <c r="AL130" s="15">
        <v>4.1195521646174111E-3</v>
      </c>
      <c r="AM130" s="15">
        <v>3.256267370852869E-3</v>
      </c>
      <c r="AN130" s="15">
        <v>6.6402587242859286E-3</v>
      </c>
      <c r="AO130" s="15">
        <v>2.538594075739484E-3</v>
      </c>
      <c r="AP130" s="15">
        <v>26.071211394888305</v>
      </c>
      <c r="AQ130" s="15">
        <v>4.5293397731877459E-3</v>
      </c>
      <c r="AR130" s="15">
        <v>1.1362384355040753E-2</v>
      </c>
      <c r="AS130" s="15">
        <v>0.65533175985587755</v>
      </c>
      <c r="AT130" s="15">
        <v>5.7754744525498207</v>
      </c>
      <c r="AU130" s="15"/>
      <c r="AV130" s="15"/>
      <c r="AW130" s="15"/>
      <c r="AX130" s="15"/>
      <c r="AY130" s="15">
        <f t="shared" si="5"/>
        <v>8.0188272667911047</v>
      </c>
      <c r="AZ130" s="15">
        <v>63.85</v>
      </c>
      <c r="BC130" t="s">
        <v>477</v>
      </c>
      <c r="BD130">
        <v>4.2779270752580647</v>
      </c>
      <c r="BE130">
        <v>1.8994262347923188</v>
      </c>
      <c r="BF130">
        <v>5.7987122257367227</v>
      </c>
      <c r="BG130">
        <v>4.5398503859530468</v>
      </c>
      <c r="BH130">
        <v>1.746948351803937</v>
      </c>
      <c r="BI130">
        <v>5.7216226122266907</v>
      </c>
      <c r="BJ130">
        <v>26.071211394888305</v>
      </c>
      <c r="BK130">
        <v>5.7754744525498207</v>
      </c>
      <c r="BL130">
        <v>8.0188272667911047</v>
      </c>
    </row>
    <row r="131" spans="1:64" x14ac:dyDescent="0.2">
      <c r="A131" s="15" t="s">
        <v>292</v>
      </c>
      <c r="B131" s="15">
        <v>9.7005418922903459</v>
      </c>
      <c r="C131" s="15">
        <v>0.29291407305086242</v>
      </c>
      <c r="D131" s="15" t="s">
        <v>526</v>
      </c>
      <c r="E131" s="15">
        <v>4.1503121194931039</v>
      </c>
      <c r="F131" s="15">
        <v>0</v>
      </c>
      <c r="G131" s="15">
        <v>0</v>
      </c>
      <c r="H131" s="15">
        <v>0</v>
      </c>
      <c r="I131" s="15">
        <v>0</v>
      </c>
      <c r="J131" s="15">
        <v>0</v>
      </c>
      <c r="K131" s="15">
        <v>0</v>
      </c>
      <c r="L131" s="15">
        <v>3.4508723980138468E-2</v>
      </c>
      <c r="M131" s="15">
        <v>9.2839322570523186E-3</v>
      </c>
      <c r="N131" s="15">
        <v>0.16175798277540321</v>
      </c>
      <c r="O131" s="15">
        <v>9.1450367985347336E-3</v>
      </c>
      <c r="P131" s="15">
        <v>3.7649520599825959E-4</v>
      </c>
      <c r="Q131" s="15">
        <v>8.8682311281459651E-3</v>
      </c>
      <c r="R131" s="15">
        <v>8.2143603688904427E-4</v>
      </c>
      <c r="S131" s="15">
        <v>1.0511902144175123E-2</v>
      </c>
      <c r="T131" s="15">
        <v>1.8988860935735589E-3</v>
      </c>
      <c r="U131" s="15">
        <v>4.1803099879293286E-4</v>
      </c>
      <c r="V131" s="15">
        <v>4.4209709468084361E-3</v>
      </c>
      <c r="W131" s="15">
        <v>2.7564707276092923E-3</v>
      </c>
      <c r="X131" s="15">
        <v>0</v>
      </c>
      <c r="Y131" s="15">
        <v>0.48412361361036915</v>
      </c>
      <c r="Z131" s="15">
        <v>2.5316087075890718E-2</v>
      </c>
      <c r="AA131" s="15">
        <v>0</v>
      </c>
      <c r="AB131" s="15">
        <v>1.454520899126407E-3</v>
      </c>
      <c r="AC131" s="15">
        <v>1.4376860647020962E-3</v>
      </c>
      <c r="AD131" s="15">
        <v>1.2563653974932838</v>
      </c>
      <c r="AE131" s="15">
        <v>2.6891653469385062E-4</v>
      </c>
      <c r="AF131" s="15">
        <v>0</v>
      </c>
      <c r="AG131" s="15">
        <v>1.2001216447553766E-3</v>
      </c>
      <c r="AH131" s="15">
        <v>4.7108637721055078E-5</v>
      </c>
      <c r="AI131" s="15">
        <v>2.8798723926390623E-4</v>
      </c>
      <c r="AJ131" s="15">
        <v>1.2504646475259762E-3</v>
      </c>
      <c r="AK131" s="15">
        <v>3.9428978007350909E-5</v>
      </c>
      <c r="AL131" s="15">
        <v>0</v>
      </c>
      <c r="AM131" s="15">
        <v>0</v>
      </c>
      <c r="AN131" s="15">
        <v>0</v>
      </c>
      <c r="AO131" s="15">
        <v>0</v>
      </c>
      <c r="AP131" s="15">
        <v>0.69119486902866167</v>
      </c>
      <c r="AQ131" s="15">
        <v>3.5589148150498828E-5</v>
      </c>
      <c r="AR131" s="15">
        <v>0</v>
      </c>
      <c r="AS131" s="15">
        <v>0.10871806960500328</v>
      </c>
      <c r="AT131" s="15">
        <v>1.1842477445485977</v>
      </c>
      <c r="AU131" s="15"/>
      <c r="AV131" s="15"/>
      <c r="AW131" s="15"/>
      <c r="AX131" s="15"/>
      <c r="AY131" s="15">
        <f t="shared" si="5"/>
        <v>1.9334873392912895</v>
      </c>
      <c r="AZ131" s="15">
        <v>9.6999999999999993</v>
      </c>
      <c r="BC131" t="s">
        <v>478</v>
      </c>
      <c r="BD131">
        <v>4.1503121194931039</v>
      </c>
      <c r="BE131">
        <v>0</v>
      </c>
      <c r="BF131">
        <v>0.48412361361036915</v>
      </c>
      <c r="BG131">
        <v>1.2563653974932838</v>
      </c>
      <c r="BH131">
        <v>2.6891653469385062E-4</v>
      </c>
      <c r="BI131">
        <v>0</v>
      </c>
      <c r="BJ131">
        <v>0.69119486902866167</v>
      </c>
      <c r="BK131">
        <v>1.1842477445485977</v>
      </c>
      <c r="BL131">
        <v>1.9334873392912895</v>
      </c>
    </row>
    <row r="132" spans="1:64" x14ac:dyDescent="0.2">
      <c r="A132" s="15" t="s">
        <v>383</v>
      </c>
      <c r="B132" s="15">
        <v>95.287215421756216</v>
      </c>
      <c r="C132" s="15">
        <v>0.56398038026973152</v>
      </c>
      <c r="D132" s="15" t="s">
        <v>527</v>
      </c>
      <c r="E132" s="15">
        <v>23.011531380600356</v>
      </c>
      <c r="F132" s="15">
        <v>0</v>
      </c>
      <c r="G132" s="15">
        <v>8.3400663936882731E-3</v>
      </c>
      <c r="H132" s="15">
        <v>0</v>
      </c>
      <c r="I132" s="15">
        <v>8.4886713449818137E-3</v>
      </c>
      <c r="J132" s="15">
        <v>0</v>
      </c>
      <c r="K132" s="15">
        <v>0</v>
      </c>
      <c r="L132" s="15">
        <v>0.84896559296977014</v>
      </c>
      <c r="M132" s="15">
        <v>6.2523350879279335E-2</v>
      </c>
      <c r="N132" s="15">
        <v>6.3795642122875793E-2</v>
      </c>
      <c r="O132" s="15">
        <v>0</v>
      </c>
      <c r="P132" s="15">
        <v>0.21375874191112004</v>
      </c>
      <c r="Q132" s="15">
        <v>2.4739169644680151E-2</v>
      </c>
      <c r="R132" s="15">
        <v>8.9027830330680267E-3</v>
      </c>
      <c r="S132" s="15">
        <v>0</v>
      </c>
      <c r="T132" s="15">
        <v>1.3621513753437539E-3</v>
      </c>
      <c r="U132" s="15">
        <v>7.1749751548731602E-2</v>
      </c>
      <c r="V132" s="15">
        <v>3.8681587967400745E-3</v>
      </c>
      <c r="W132" s="15">
        <v>8.3142116341689831E-3</v>
      </c>
      <c r="X132" s="15">
        <v>20.836572284737937</v>
      </c>
      <c r="Y132" s="15">
        <v>1.2465422653336029</v>
      </c>
      <c r="Z132" s="15">
        <v>4.5883033937584861E-2</v>
      </c>
      <c r="AA132" s="15">
        <v>6.3072353256050776E-5</v>
      </c>
      <c r="AB132" s="15">
        <v>3.6921316242181458E-2</v>
      </c>
      <c r="AC132" s="15">
        <v>3.6921268252533709E-2</v>
      </c>
      <c r="AD132" s="15">
        <v>5.8659659052532191</v>
      </c>
      <c r="AE132" s="15">
        <v>15.335219505819895</v>
      </c>
      <c r="AF132" s="15">
        <v>1.9114592564564139E-3</v>
      </c>
      <c r="AG132" s="15">
        <v>0.12478675591466881</v>
      </c>
      <c r="AH132" s="15">
        <v>6.4180977511074253E-2</v>
      </c>
      <c r="AI132" s="15">
        <v>4.3515397355542343E-2</v>
      </c>
      <c r="AJ132" s="15">
        <v>4.5735065039910205E-2</v>
      </c>
      <c r="AK132" s="15">
        <v>4.7016508156553248E-2</v>
      </c>
      <c r="AL132" s="15">
        <v>0</v>
      </c>
      <c r="AM132" s="15">
        <v>1.3362551526044931E-4</v>
      </c>
      <c r="AN132" s="15">
        <v>1.6592918378397152E-3</v>
      </c>
      <c r="AO132" s="15">
        <v>1.5633282892686179E-5</v>
      </c>
      <c r="AP132" s="15">
        <v>20.251916331702201</v>
      </c>
      <c r="AQ132" s="15">
        <v>2.1953946075031834E-4</v>
      </c>
      <c r="AR132" s="15">
        <v>1.9137654441315008E-4</v>
      </c>
      <c r="AS132" s="15">
        <v>0.10878269263567894</v>
      </c>
      <c r="AT132" s="15">
        <v>0.93633218962272347</v>
      </c>
      <c r="AU132" s="15"/>
      <c r="AV132" s="15"/>
      <c r="AW132" s="15"/>
      <c r="AX132" s="15"/>
      <c r="AY132" s="15">
        <f t="shared" si="5"/>
        <v>7.8040086776736128</v>
      </c>
      <c r="AZ132" s="15">
        <v>95.29</v>
      </c>
      <c r="BC132" t="s">
        <v>479</v>
      </c>
      <c r="BD132">
        <v>23.011531380600356</v>
      </c>
      <c r="BE132">
        <v>20.836572284737937</v>
      </c>
      <c r="BF132">
        <v>1.2465422653336029</v>
      </c>
      <c r="BG132">
        <v>5.8659659052532191</v>
      </c>
      <c r="BH132">
        <v>15.335219505819895</v>
      </c>
      <c r="BI132">
        <v>1.9114592564564139E-3</v>
      </c>
      <c r="BJ132">
        <v>20.251916331702201</v>
      </c>
      <c r="BK132">
        <v>0.93633218962272347</v>
      </c>
      <c r="BL132">
        <v>7.8040086776736128</v>
      </c>
    </row>
    <row r="133" spans="1:64" x14ac:dyDescent="0.2">
      <c r="A133" s="15" t="s">
        <v>436</v>
      </c>
      <c r="B133" s="15">
        <v>227.38429666057127</v>
      </c>
      <c r="C133" s="15">
        <v>0.32549456391709075</v>
      </c>
      <c r="D133" s="15" t="s">
        <v>528</v>
      </c>
      <c r="E133" s="15">
        <v>118.92033830833364</v>
      </c>
      <c r="F133" s="15">
        <v>0</v>
      </c>
      <c r="G133" s="15">
        <v>1.7963065685459342E-2</v>
      </c>
      <c r="H133" s="15">
        <v>0</v>
      </c>
      <c r="I133" s="15">
        <v>6.1054360515418737E-3</v>
      </c>
      <c r="J133" s="15">
        <v>0</v>
      </c>
      <c r="K133" s="15">
        <v>0</v>
      </c>
      <c r="L133" s="15">
        <v>1.4032116878866728E-2</v>
      </c>
      <c r="M133" s="15">
        <v>2.071406377442668E-2</v>
      </c>
      <c r="N133" s="15">
        <v>6.0916756922571617E-3</v>
      </c>
      <c r="O133" s="15">
        <v>0</v>
      </c>
      <c r="P133" s="15">
        <v>0</v>
      </c>
      <c r="Q133" s="15">
        <v>6.614813287764078E-5</v>
      </c>
      <c r="R133" s="15">
        <v>0</v>
      </c>
      <c r="S133" s="15">
        <v>0</v>
      </c>
      <c r="T133" s="15">
        <v>0</v>
      </c>
      <c r="U133" s="15">
        <v>7.1389758907072663E-3</v>
      </c>
      <c r="V133" s="15">
        <v>0</v>
      </c>
      <c r="W133" s="15">
        <v>1.0118691291725582E-3</v>
      </c>
      <c r="X133" s="15">
        <v>39.448143669177085</v>
      </c>
      <c r="Y133" s="15">
        <v>2.7745409988289933</v>
      </c>
      <c r="Z133" s="15">
        <v>2.8277488753307444E-2</v>
      </c>
      <c r="AA133" s="15">
        <v>0</v>
      </c>
      <c r="AB133" s="15">
        <v>1.043260596557017E-2</v>
      </c>
      <c r="AC133" s="15">
        <v>0.86238814506992634</v>
      </c>
      <c r="AD133" s="15">
        <v>7.9233878478131636</v>
      </c>
      <c r="AE133" s="15">
        <v>8.0460936701367641E-2</v>
      </c>
      <c r="AF133" s="15">
        <v>5.1671246257587898E-3</v>
      </c>
      <c r="AG133" s="15">
        <v>6.1246758257716086E-3</v>
      </c>
      <c r="AH133" s="15">
        <v>2.3176063657393232E-3</v>
      </c>
      <c r="AI133" s="15">
        <v>6.312005183762911E-3</v>
      </c>
      <c r="AJ133" s="15">
        <v>0</v>
      </c>
      <c r="AK133" s="15">
        <v>1.1786006110388053E-4</v>
      </c>
      <c r="AL133" s="15">
        <v>0</v>
      </c>
      <c r="AM133" s="15">
        <v>6.1876388334441794E-6</v>
      </c>
      <c r="AN133" s="15">
        <v>0</v>
      </c>
      <c r="AO133" s="15">
        <v>0</v>
      </c>
      <c r="AP133" s="15">
        <v>53.01857470436817</v>
      </c>
      <c r="AQ133" s="15">
        <v>1.2375277666888359E-5</v>
      </c>
      <c r="AR133" s="15">
        <v>1.0761202729661348E-3</v>
      </c>
      <c r="AS133" s="15">
        <v>0.12625513890824208</v>
      </c>
      <c r="AT133" s="15">
        <v>1.3958889613740462</v>
      </c>
      <c r="AU133" s="15"/>
      <c r="AV133" s="15"/>
      <c r="AW133" s="15"/>
      <c r="AX133" s="15"/>
      <c r="AY133" s="15">
        <f t="shared" si="5"/>
        <v>3.8134974487777686</v>
      </c>
      <c r="AZ133" s="15">
        <v>227.38</v>
      </c>
      <c r="BC133" t="s">
        <v>480</v>
      </c>
      <c r="BD133">
        <v>118.92033830833364</v>
      </c>
      <c r="BE133">
        <v>39.448143669177085</v>
      </c>
      <c r="BF133">
        <v>2.7745409988289933</v>
      </c>
      <c r="BG133">
        <v>7.9233878478131636</v>
      </c>
      <c r="BH133">
        <v>8.0460936701367641E-2</v>
      </c>
      <c r="BI133">
        <v>5.1671246257587898E-3</v>
      </c>
      <c r="BJ133">
        <v>53.01857470436817</v>
      </c>
      <c r="BK133">
        <v>1.3958889613740462</v>
      </c>
      <c r="BL133">
        <v>3.8134974487777686</v>
      </c>
    </row>
    <row r="134" spans="1:64" x14ac:dyDescent="0.2">
      <c r="AU134" s="15">
        <v>0.14037163416515908</v>
      </c>
      <c r="AV134" s="15">
        <v>0.19833204940914367</v>
      </c>
      <c r="AW134" s="15">
        <v>0.27577245779733583</v>
      </c>
      <c r="AX134" s="15">
        <v>0.41592365081527616</v>
      </c>
      <c r="AY134" s="15"/>
      <c r="AZ134" s="15"/>
      <c r="BD134" t="s">
        <v>2</v>
      </c>
      <c r="BE134" t="s">
        <v>21</v>
      </c>
      <c r="BF134" t="s">
        <v>22</v>
      </c>
      <c r="BG134" t="s">
        <v>27</v>
      </c>
      <c r="BH134" t="s">
        <v>28</v>
      </c>
      <c r="BI134" t="s">
        <v>29</v>
      </c>
      <c r="BJ134" t="s">
        <v>39</v>
      </c>
      <c r="BK134" t="s">
        <v>43</v>
      </c>
      <c r="BL134" t="s">
        <v>532</v>
      </c>
    </row>
    <row r="135" spans="1:64" hidden="1" x14ac:dyDescent="0.2">
      <c r="A135" s="15" t="s">
        <v>163</v>
      </c>
      <c r="B135" s="15">
        <v>10.293139409629845</v>
      </c>
      <c r="C135" s="15">
        <v>5.7401769134246786E-2</v>
      </c>
      <c r="D135" s="15"/>
      <c r="E135" s="15">
        <v>1.5414657918760212E-2</v>
      </c>
      <c r="F135" s="15">
        <v>0</v>
      </c>
      <c r="G135" s="15">
        <v>1.2162982924596823E-3</v>
      </c>
      <c r="H135" s="15">
        <v>0.15196731767970906</v>
      </c>
      <c r="I135" s="15">
        <v>1.0148019082156278E-3</v>
      </c>
      <c r="J135" s="15">
        <v>0</v>
      </c>
      <c r="K135" s="15">
        <v>0</v>
      </c>
      <c r="L135" s="15">
        <v>5.7622673188683282E-4</v>
      </c>
      <c r="M135" s="15">
        <v>1.4905682140108296E-2</v>
      </c>
      <c r="N135" s="15">
        <v>6.812228003324422E-2</v>
      </c>
      <c r="O135" s="15">
        <v>0</v>
      </c>
      <c r="P135" s="15">
        <v>3.421776078072826E-2</v>
      </c>
      <c r="Q135" s="15">
        <v>0</v>
      </c>
      <c r="R135" s="15">
        <v>4.9733814848300562E-5</v>
      </c>
      <c r="S135" s="15">
        <v>2.5216054983957577E-2</v>
      </c>
      <c r="T135" s="15">
        <v>3.1316055215042855E-5</v>
      </c>
      <c r="U135" s="15">
        <v>3.9387914634608518E-3</v>
      </c>
      <c r="V135" s="15">
        <v>8.9474443471551003E-6</v>
      </c>
      <c r="W135" s="15">
        <v>0</v>
      </c>
      <c r="X135" s="15">
        <v>9.150258598316216E-2</v>
      </c>
      <c r="Y135" s="15">
        <v>0.88748549683240607</v>
      </c>
      <c r="Z135" s="15">
        <v>1.4939352545114319E-2</v>
      </c>
      <c r="AA135" s="15">
        <v>0.21168524125172725</v>
      </c>
      <c r="AB135" s="15">
        <v>5.2083815868026644E-4</v>
      </c>
      <c r="AC135" s="15">
        <v>1.3421166520732649E-5</v>
      </c>
      <c r="AD135" s="15">
        <v>1.2654563339094977</v>
      </c>
      <c r="AE135" s="15">
        <v>2.5432943689665869E-2</v>
      </c>
      <c r="AF135" s="15">
        <v>0.4254213722506382</v>
      </c>
      <c r="AG135" s="15">
        <v>3.5107044080225133E-3</v>
      </c>
      <c r="AH135" s="15">
        <v>1.1166145229473508E-2</v>
      </c>
      <c r="AI135" s="15">
        <v>1.0316539074343276E-2</v>
      </c>
      <c r="AJ135" s="15">
        <v>5.1416928298193411E-5</v>
      </c>
      <c r="AK135" s="15">
        <v>0</v>
      </c>
      <c r="AL135" s="15">
        <v>0</v>
      </c>
      <c r="AM135" s="15">
        <v>5.0557342176239623E-3</v>
      </c>
      <c r="AN135" s="15">
        <v>0</v>
      </c>
      <c r="AO135" s="15">
        <v>0</v>
      </c>
      <c r="AP135" s="15">
        <v>6.2234404316324836</v>
      </c>
      <c r="AQ135" s="15">
        <v>0</v>
      </c>
      <c r="AR135" s="15">
        <v>1.7728890880701567E-4</v>
      </c>
      <c r="AS135" s="15">
        <v>1.4552937162693329E-2</v>
      </c>
      <c r="AT135" s="15">
        <v>0.22673370792186573</v>
      </c>
      <c r="AU135" s="15">
        <v>2.1819427657667666E-2</v>
      </c>
      <c r="AV135" s="15">
        <v>1.7717286369232664E-2</v>
      </c>
      <c r="AW135" s="15">
        <v>5.3768838766914247E-2</v>
      </c>
      <c r="AX135" s="15">
        <v>0.40828972718381706</v>
      </c>
      <c r="AY135" s="15">
        <f t="shared" si="5"/>
        <v>-9.1608875301384813</v>
      </c>
      <c r="AZ135" s="15"/>
    </row>
    <row r="136" spans="1:64" hidden="1" x14ac:dyDescent="0.2">
      <c r="A136" s="15" t="s">
        <v>164</v>
      </c>
      <c r="B136" s="15">
        <v>11.025364176522713</v>
      </c>
      <c r="C136" s="15">
        <v>5.2212180905643849E-2</v>
      </c>
      <c r="D136" s="15"/>
      <c r="E136" s="15">
        <v>1.6650542677393299E-2</v>
      </c>
      <c r="F136" s="15">
        <v>0</v>
      </c>
      <c r="G136" s="15">
        <v>1.2627530485952551E-3</v>
      </c>
      <c r="H136" s="15">
        <v>0.15587450116546464</v>
      </c>
      <c r="I136" s="15">
        <v>1.5269116412804009E-3</v>
      </c>
      <c r="J136" s="15">
        <v>0</v>
      </c>
      <c r="K136" s="15">
        <v>0</v>
      </c>
      <c r="L136" s="15">
        <v>3.9224844172018429E-4</v>
      </c>
      <c r="M136" s="15">
        <v>1.4483771856581664E-2</v>
      </c>
      <c r="N136" s="15">
        <v>9.9399292785512822E-2</v>
      </c>
      <c r="O136" s="15">
        <v>0</v>
      </c>
      <c r="P136" s="15">
        <v>3.3299538858553586E-2</v>
      </c>
      <c r="Q136" s="15">
        <v>0</v>
      </c>
      <c r="R136" s="15">
        <v>2.9357694495859784E-4</v>
      </c>
      <c r="S136" s="15">
        <v>2.7494583281340201E-2</v>
      </c>
      <c r="T136" s="15">
        <v>7.9207796888117643E-5</v>
      </c>
      <c r="U136" s="15">
        <v>3.3786035209601383E-3</v>
      </c>
      <c r="V136" s="15">
        <v>2.2002165802254905E-5</v>
      </c>
      <c r="W136" s="15">
        <v>0</v>
      </c>
      <c r="X136" s="15">
        <v>7.1465735634620817E-2</v>
      </c>
      <c r="Y136" s="15">
        <v>0.59025314110084137</v>
      </c>
      <c r="Z136" s="15">
        <v>7.2620966547099573E-3</v>
      </c>
      <c r="AA136" s="15">
        <v>0.10130471274898623</v>
      </c>
      <c r="AB136" s="15">
        <v>6.6006497406764707E-5</v>
      </c>
      <c r="AC136" s="15">
        <v>3.0753599297398624E-4</v>
      </c>
      <c r="AD136" s="15">
        <v>1.494206944314679</v>
      </c>
      <c r="AE136" s="15">
        <v>1.1371083442277866E-2</v>
      </c>
      <c r="AF136" s="15">
        <v>0.51110766893910542</v>
      </c>
      <c r="AG136" s="15">
        <v>5.9510072688896904E-3</v>
      </c>
      <c r="AH136" s="15">
        <v>1.3337653209399163E-2</v>
      </c>
      <c r="AI136" s="15">
        <v>6.7573753920156061E-3</v>
      </c>
      <c r="AJ136" s="15">
        <v>3.6208260970953496E-5</v>
      </c>
      <c r="AK136" s="15">
        <v>0</v>
      </c>
      <c r="AL136" s="15">
        <v>0</v>
      </c>
      <c r="AM136" s="15">
        <v>5.5667243402567892E-3</v>
      </c>
      <c r="AN136" s="15">
        <v>0</v>
      </c>
      <c r="AO136" s="15">
        <v>0</v>
      </c>
      <c r="AP136" s="15">
        <v>7.1768156585399874</v>
      </c>
      <c r="AQ136" s="15">
        <v>0</v>
      </c>
      <c r="AR136" s="15">
        <v>2.0241992538074514E-4</v>
      </c>
      <c r="AS136" s="15">
        <v>1.3950013872107534E-2</v>
      </c>
      <c r="AT136" s="15">
        <v>0.22749172303876064</v>
      </c>
      <c r="AU136" s="15">
        <v>2.0567056964399328E-2</v>
      </c>
      <c r="AV136" s="15">
        <v>1.8692625914213879E-2</v>
      </c>
      <c r="AW136" s="15">
        <v>0.13933639427347227</v>
      </c>
      <c r="AX136" s="15">
        <v>0.20294467510656217</v>
      </c>
      <c r="AY136" s="15">
        <f t="shared" si="5"/>
        <v>-10.099362497687665</v>
      </c>
      <c r="AZ136" s="15"/>
    </row>
    <row r="137" spans="1:64" hidden="1" x14ac:dyDescent="0.2">
      <c r="A137" s="15" t="s">
        <v>165</v>
      </c>
      <c r="B137" s="15">
        <v>10.970601855139428</v>
      </c>
      <c r="C137" s="15">
        <v>5.2492595771350459E-2</v>
      </c>
      <c r="D137" s="15"/>
      <c r="E137" s="15">
        <v>1.7668225264612935E-2</v>
      </c>
      <c r="F137" s="15">
        <v>0</v>
      </c>
      <c r="G137" s="15">
        <v>2.6759002076676434E-4</v>
      </c>
      <c r="H137" s="15">
        <v>0.17221525285558853</v>
      </c>
      <c r="I137" s="15">
        <v>1.6293810943722978E-3</v>
      </c>
      <c r="J137" s="15">
        <v>0</v>
      </c>
      <c r="K137" s="15">
        <v>0</v>
      </c>
      <c r="L137" s="15">
        <v>4.457049012026855E-4</v>
      </c>
      <c r="M137" s="15">
        <v>7.9409680770015333E-3</v>
      </c>
      <c r="N137" s="15">
        <v>0.15200493364427353</v>
      </c>
      <c r="O137" s="15">
        <v>0</v>
      </c>
      <c r="P137" s="15">
        <v>3.2267247913317691E-2</v>
      </c>
      <c r="Q137" s="15">
        <v>0</v>
      </c>
      <c r="R137" s="15">
        <v>3.1780343407773856E-4</v>
      </c>
      <c r="S137" s="15">
        <v>5.6588972296539911E-4</v>
      </c>
      <c r="T137" s="15">
        <v>2.5035483503734338E-3</v>
      </c>
      <c r="U137" s="15">
        <v>2.2101730893929368E-3</v>
      </c>
      <c r="V137" s="15">
        <v>1.0617697076365407E-4</v>
      </c>
      <c r="W137" s="15">
        <v>0</v>
      </c>
      <c r="X137" s="15">
        <v>8.6895831582029417E-2</v>
      </c>
      <c r="Y137" s="15">
        <v>0.25039301211314252</v>
      </c>
      <c r="Z137" s="15">
        <v>8.8415977289939066E-3</v>
      </c>
      <c r="AA137" s="15">
        <v>1.3291737520706433</v>
      </c>
      <c r="AB137" s="15">
        <v>3.1790770140499969E-5</v>
      </c>
      <c r="AC137" s="15">
        <v>3.3385487145500464E-4</v>
      </c>
      <c r="AD137" s="15">
        <v>1.0779296625452282</v>
      </c>
      <c r="AE137" s="15">
        <v>3.8887023457423273E-2</v>
      </c>
      <c r="AF137" s="15">
        <v>5.8390965212371929E-2</v>
      </c>
      <c r="AG137" s="15">
        <v>5.1044081144415799E-3</v>
      </c>
      <c r="AH137" s="15">
        <v>1.6631605317527453E-2</v>
      </c>
      <c r="AI137" s="15">
        <v>1.2334904756860237E-2</v>
      </c>
      <c r="AJ137" s="15">
        <v>3.6188843468737116E-5</v>
      </c>
      <c r="AK137" s="15">
        <v>1.5833063981653733E-4</v>
      </c>
      <c r="AL137" s="15">
        <v>0</v>
      </c>
      <c r="AM137" s="15">
        <v>7.7211869969961208E-3</v>
      </c>
      <c r="AN137" s="15">
        <v>0</v>
      </c>
      <c r="AO137" s="15">
        <v>0</v>
      </c>
      <c r="AP137" s="15">
        <v>7.0661723719106986</v>
      </c>
      <c r="AQ137" s="15">
        <v>0</v>
      </c>
      <c r="AR137" s="15">
        <v>2.023113730989088E-4</v>
      </c>
      <c r="AS137" s="15">
        <v>8.9178196954997277E-3</v>
      </c>
      <c r="AT137" s="15">
        <v>0.20205196027284617</v>
      </c>
      <c r="AU137" s="15">
        <v>2.2936874405545163E-2</v>
      </c>
      <c r="AV137" s="15">
        <v>1.86036279847034E-2</v>
      </c>
      <c r="AW137" s="15">
        <v>0.12152642936150782</v>
      </c>
      <c r="AX137" s="15">
        <v>0.19469085400492969</v>
      </c>
      <c r="AY137" s="15">
        <f t="shared" si="5"/>
        <v>-8.7983890523583543</v>
      </c>
      <c r="AZ137" s="15"/>
    </row>
    <row r="138" spans="1:64" hidden="1" x14ac:dyDescent="0.2">
      <c r="A138" s="15" t="s">
        <v>166</v>
      </c>
      <c r="B138" s="15">
        <v>12.511780184995523</v>
      </c>
      <c r="C138" s="15">
        <v>4.6117683187957836E-2</v>
      </c>
      <c r="D138" s="15"/>
      <c r="E138" s="15">
        <v>1.522912174608148E-2</v>
      </c>
      <c r="F138" s="15">
        <v>0</v>
      </c>
      <c r="G138" s="15">
        <v>9.1333271874181898E-4</v>
      </c>
      <c r="H138" s="15">
        <v>0.18496522912874383</v>
      </c>
      <c r="I138" s="15">
        <v>1.3390865620940343E-3</v>
      </c>
      <c r="J138" s="15">
        <v>0</v>
      </c>
      <c r="K138" s="15">
        <v>0</v>
      </c>
      <c r="L138" s="15">
        <v>2.1036627641717689E-5</v>
      </c>
      <c r="M138" s="15">
        <v>3.2426805935863716E-2</v>
      </c>
      <c r="N138" s="15">
        <v>8.2801048932371002E-2</v>
      </c>
      <c r="O138" s="15">
        <v>0</v>
      </c>
      <c r="P138" s="15">
        <v>2.7711831075131914E-2</v>
      </c>
      <c r="Q138" s="15">
        <v>0</v>
      </c>
      <c r="R138" s="15">
        <v>3.8736333908537561E-4</v>
      </c>
      <c r="S138" s="15">
        <v>8.3303789823380742E-2</v>
      </c>
      <c r="T138" s="15">
        <v>2.8494555314137731E-3</v>
      </c>
      <c r="U138" s="15">
        <v>3.7617868893097669E-3</v>
      </c>
      <c r="V138" s="15">
        <v>1.2517783840962728E-4</v>
      </c>
      <c r="W138" s="15">
        <v>0</v>
      </c>
      <c r="X138" s="15">
        <v>5.4827129894056319E-4</v>
      </c>
      <c r="Y138" s="15">
        <v>0.27297527691124118</v>
      </c>
      <c r="Z138" s="15">
        <v>3.6250312990236001E-3</v>
      </c>
      <c r="AA138" s="15">
        <v>6.876642611366772E-2</v>
      </c>
      <c r="AB138" s="15">
        <v>1.35598505697534E-5</v>
      </c>
      <c r="AC138" s="15">
        <v>1.2950395355784783E-4</v>
      </c>
      <c r="AD138" s="15">
        <v>1.5961108134803581</v>
      </c>
      <c r="AE138" s="15">
        <v>3.4039516662627924E-2</v>
      </c>
      <c r="AF138" s="15">
        <v>6.9712495602236357E-2</v>
      </c>
      <c r="AG138" s="15">
        <v>6.2380533716677861E-4</v>
      </c>
      <c r="AH138" s="15">
        <v>7.4625016413054981E-3</v>
      </c>
      <c r="AI138" s="15">
        <v>2.4256020559852726E-2</v>
      </c>
      <c r="AJ138" s="15">
        <v>1.2859859053868509E-5</v>
      </c>
      <c r="AK138" s="15">
        <v>0</v>
      </c>
      <c r="AL138" s="15">
        <v>0</v>
      </c>
      <c r="AM138" s="15">
        <v>0</v>
      </c>
      <c r="AN138" s="15">
        <v>0</v>
      </c>
      <c r="AO138" s="15">
        <v>0</v>
      </c>
      <c r="AP138" s="15">
        <v>9.4024626864276737</v>
      </c>
      <c r="AQ138" s="15">
        <v>0</v>
      </c>
      <c r="AR138" s="15">
        <v>2.3140290405889458E-4</v>
      </c>
      <c r="AS138" s="15">
        <v>8.2259047476676821E-3</v>
      </c>
      <c r="AT138" s="15">
        <v>0.19284841132664401</v>
      </c>
      <c r="AU138" s="15">
        <v>2.3422260708873096E-2</v>
      </c>
      <c r="AV138" s="15">
        <v>1.9904621316712553E-2</v>
      </c>
      <c r="AW138" s="15">
        <v>0.11090291795858992</v>
      </c>
      <c r="AX138" s="15">
        <v>0.19355314769947196</v>
      </c>
      <c r="AY138" s="15">
        <f t="shared" si="5"/>
        <v>-11.583926593455804</v>
      </c>
      <c r="AZ138" s="15"/>
    </row>
    <row r="139" spans="1:64" hidden="1" x14ac:dyDescent="0.2">
      <c r="A139" s="15" t="s">
        <v>167</v>
      </c>
      <c r="B139" s="15">
        <v>14.684107830150323</v>
      </c>
      <c r="C139" s="15">
        <v>5.0076178302426971E-2</v>
      </c>
      <c r="D139" s="15"/>
      <c r="E139" s="15">
        <v>5.4629446664954534E-2</v>
      </c>
      <c r="F139" s="15">
        <v>0</v>
      </c>
      <c r="G139" s="15">
        <v>0.14496231924496086</v>
      </c>
      <c r="H139" s="15">
        <v>6.0387103081412184E-3</v>
      </c>
      <c r="I139" s="15">
        <v>3.0316491310428502E-3</v>
      </c>
      <c r="J139" s="15">
        <v>0</v>
      </c>
      <c r="K139" s="15">
        <v>0</v>
      </c>
      <c r="L139" s="15">
        <v>3.2315230150093494E-2</v>
      </c>
      <c r="M139" s="15">
        <v>1.9339301874287965E-2</v>
      </c>
      <c r="N139" s="15">
        <v>7.6796543115481564E-2</v>
      </c>
      <c r="O139" s="15">
        <v>1.4211160322903937E-2</v>
      </c>
      <c r="P139" s="15">
        <v>3.1287024391998389E-2</v>
      </c>
      <c r="Q139" s="15">
        <v>0</v>
      </c>
      <c r="R139" s="15">
        <v>3.4643088999209164E-4</v>
      </c>
      <c r="S139" s="15">
        <v>7.3812977897094262E-2</v>
      </c>
      <c r="T139" s="15">
        <v>1.9734337792228188E-3</v>
      </c>
      <c r="U139" s="15">
        <v>4.8651025337709151E-3</v>
      </c>
      <c r="V139" s="15">
        <v>4.1194995001345207E-4</v>
      </c>
      <c r="W139" s="15">
        <v>0</v>
      </c>
      <c r="X139" s="15">
        <v>0.2641952435437015</v>
      </c>
      <c r="Y139" s="15">
        <v>3.2202524293888013E-3</v>
      </c>
      <c r="Z139" s="15">
        <v>2.3767184737912987E-5</v>
      </c>
      <c r="AA139" s="15">
        <v>4.2069715992231371E-4</v>
      </c>
      <c r="AB139" s="15">
        <v>5.2815966084251071E-6</v>
      </c>
      <c r="AC139" s="15">
        <v>6.8238882583400277E-5</v>
      </c>
      <c r="AD139" s="15">
        <v>1.5943505562450926</v>
      </c>
      <c r="AE139" s="15">
        <v>6.6915917746375661E-2</v>
      </c>
      <c r="AF139" s="15">
        <v>0.15801817444087632</v>
      </c>
      <c r="AG139" s="15">
        <v>4.5025109805270046E-3</v>
      </c>
      <c r="AH139" s="15">
        <v>7.6288082652614083E-3</v>
      </c>
      <c r="AI139" s="15">
        <v>2.7619379899592442E-2</v>
      </c>
      <c r="AJ139" s="15">
        <v>2.1746757691554031E-2</v>
      </c>
      <c r="AK139" s="15">
        <v>7.8344849201055834E-4</v>
      </c>
      <c r="AL139" s="15">
        <v>0</v>
      </c>
      <c r="AM139" s="15">
        <v>5.0962414249502231E-3</v>
      </c>
      <c r="AN139" s="15">
        <v>0</v>
      </c>
      <c r="AO139" s="15">
        <v>0</v>
      </c>
      <c r="AP139" s="15">
        <v>9.7875117877104802</v>
      </c>
      <c r="AQ139" s="15">
        <v>1.4389803205801159</v>
      </c>
      <c r="AR139" s="15">
        <v>5.608628019345836E-4</v>
      </c>
      <c r="AS139" s="15">
        <v>3.2976231904890563E-3</v>
      </c>
      <c r="AT139" s="15">
        <v>0.43664670859328042</v>
      </c>
      <c r="AU139" s="15">
        <v>2.5005725476217194E-2</v>
      </c>
      <c r="AV139" s="15">
        <v>1.9596468372627438E-2</v>
      </c>
      <c r="AW139" s="15">
        <v>0.13249675380318265</v>
      </c>
      <c r="AX139" s="15">
        <v>0.17131884508242573</v>
      </c>
      <c r="AY139" s="15">
        <f t="shared" si="5"/>
        <v>-12.36548808737415</v>
      </c>
      <c r="AZ139" s="15"/>
    </row>
    <row r="140" spans="1:64" hidden="1" x14ac:dyDescent="0.2">
      <c r="A140" s="15" t="s">
        <v>168</v>
      </c>
      <c r="B140" s="15">
        <v>15.516104100439081</v>
      </c>
      <c r="C140" s="15">
        <v>8.1111814481356848E-2</v>
      </c>
      <c r="D140" s="15"/>
      <c r="E140" s="15">
        <v>2.4152987584909455E-2</v>
      </c>
      <c r="F140" s="15">
        <v>0</v>
      </c>
      <c r="G140" s="15">
        <v>9.8068729418143166E-2</v>
      </c>
      <c r="H140" s="15">
        <v>0.24399818365305789</v>
      </c>
      <c r="I140" s="15">
        <v>8.8132154143663669E-3</v>
      </c>
      <c r="J140" s="15">
        <v>0</v>
      </c>
      <c r="K140" s="15">
        <v>0</v>
      </c>
      <c r="L140" s="15">
        <v>3.527473889500108E-2</v>
      </c>
      <c r="M140" s="15">
        <v>1.918350461689108E-2</v>
      </c>
      <c r="N140" s="15">
        <v>6.8282448215791061E-2</v>
      </c>
      <c r="O140" s="15">
        <v>1.3625343888434342E-2</v>
      </c>
      <c r="P140" s="15">
        <v>2.7845053290222306E-2</v>
      </c>
      <c r="Q140" s="15">
        <v>0</v>
      </c>
      <c r="R140" s="15">
        <v>3.7922343629522031E-4</v>
      </c>
      <c r="S140" s="15">
        <v>6.6921450294397847E-2</v>
      </c>
      <c r="T140" s="15">
        <v>1.3043279752765649E-3</v>
      </c>
      <c r="U140" s="15">
        <v>3.6730618262380932E-3</v>
      </c>
      <c r="V140" s="15">
        <v>1.2897345450504967E-4</v>
      </c>
      <c r="W140" s="15">
        <v>0</v>
      </c>
      <c r="X140" s="15">
        <v>3.7039522473616034E-2</v>
      </c>
      <c r="Y140" s="15">
        <v>1.9800188217628202E-3</v>
      </c>
      <c r="Z140" s="15">
        <v>1.0288978589231123E-3</v>
      </c>
      <c r="AA140" s="15">
        <v>1.3919962864155212E-4</v>
      </c>
      <c r="AB140" s="15">
        <v>3.0350713592165276E-5</v>
      </c>
      <c r="AC140" s="15">
        <v>1.115490910483436E-4</v>
      </c>
      <c r="AD140" s="15">
        <v>1.6133611521720792</v>
      </c>
      <c r="AE140" s="15">
        <v>1.1055359007051048E-2</v>
      </c>
      <c r="AF140" s="15">
        <v>1.0308990384717813</v>
      </c>
      <c r="AG140" s="15">
        <v>1.1021225783141931E-3</v>
      </c>
      <c r="AH140" s="15">
        <v>6.074695055646469E-3</v>
      </c>
      <c r="AI140" s="15">
        <v>2.2379708190693466E-2</v>
      </c>
      <c r="AJ140" s="15">
        <v>1.0517914269286997E-2</v>
      </c>
      <c r="AK140" s="15">
        <v>5.8331938291243961E-4</v>
      </c>
      <c r="AL140" s="15">
        <v>2.2741606837239866E-5</v>
      </c>
      <c r="AM140" s="15">
        <v>5.6974587066006867E-3</v>
      </c>
      <c r="AN140" s="15">
        <v>0</v>
      </c>
      <c r="AO140" s="15">
        <v>0</v>
      </c>
      <c r="AP140" s="15">
        <v>10.612089736988301</v>
      </c>
      <c r="AQ140" s="15">
        <v>0.46440554792104655</v>
      </c>
      <c r="AR140" s="15">
        <v>2.1604526495377872E-4</v>
      </c>
      <c r="AS140" s="15">
        <v>2.3595129972025387E-3</v>
      </c>
      <c r="AT140" s="15">
        <v>0.51949357226656012</v>
      </c>
      <c r="AU140" s="15">
        <v>2.3483951088399648E-2</v>
      </c>
      <c r="AV140" s="15">
        <v>1.9389224164852108E-2</v>
      </c>
      <c r="AW140" s="15">
        <v>0.20371162116718491</v>
      </c>
      <c r="AX140" s="15">
        <v>0.23616878410690709</v>
      </c>
      <c r="AY140" s="15">
        <f t="shared" si="5"/>
        <v>-13.850071387786061</v>
      </c>
      <c r="AZ140" s="15"/>
    </row>
    <row r="141" spans="1:64" hidden="1" x14ac:dyDescent="0.2">
      <c r="A141" s="15" t="s">
        <v>169</v>
      </c>
      <c r="B141" s="15">
        <v>20.871393818819008</v>
      </c>
      <c r="C141" s="15">
        <v>8.7067725318494563E-2</v>
      </c>
      <c r="D141" s="15"/>
      <c r="E141" s="15">
        <v>2.4610146576856187E-2</v>
      </c>
      <c r="F141" s="15">
        <v>0</v>
      </c>
      <c r="G141" s="15">
        <v>8.7951468714225184E-2</v>
      </c>
      <c r="H141" s="15">
        <v>0.75017939878207374</v>
      </c>
      <c r="I141" s="15">
        <v>1.1291862613569183E-2</v>
      </c>
      <c r="J141" s="15">
        <v>0</v>
      </c>
      <c r="K141" s="15">
        <v>0</v>
      </c>
      <c r="L141" s="15">
        <v>3.8438701504762765E-2</v>
      </c>
      <c r="M141" s="15">
        <v>2.5611559887092031E-2</v>
      </c>
      <c r="N141" s="15">
        <v>7.8396217058114628E-2</v>
      </c>
      <c r="O141" s="15">
        <v>1.4802528835032733E-2</v>
      </c>
      <c r="P141" s="15">
        <v>0.10883101700629648</v>
      </c>
      <c r="Q141" s="15">
        <v>0</v>
      </c>
      <c r="R141" s="15">
        <v>4.3784664110760253E-4</v>
      </c>
      <c r="S141" s="15">
        <v>8.0243493184863388E-2</v>
      </c>
      <c r="T141" s="15">
        <v>9.9699405955469187E-4</v>
      </c>
      <c r="U141" s="15">
        <v>1.3767489501902428E-2</v>
      </c>
      <c r="V141" s="15">
        <v>1.3656727071699419E-4</v>
      </c>
      <c r="W141" s="15">
        <v>2.3844984916431594E-4</v>
      </c>
      <c r="X141" s="15">
        <v>0.23081255702378137</v>
      </c>
      <c r="Y141" s="15">
        <v>6.873465578278665E-3</v>
      </c>
      <c r="Z141" s="15">
        <v>9.5689661507720642E-5</v>
      </c>
      <c r="AA141" s="15">
        <v>5.1378990913879944E-5</v>
      </c>
      <c r="AB141" s="15">
        <v>2.2911787393705685E-5</v>
      </c>
      <c r="AC141" s="15">
        <v>2.2946470785184222E-4</v>
      </c>
      <c r="AD141" s="15">
        <v>1.7020004146127281</v>
      </c>
      <c r="AE141" s="15">
        <v>4.2828591678058477E-2</v>
      </c>
      <c r="AF141" s="15">
        <v>1.8037970526636187</v>
      </c>
      <c r="AG141" s="15">
        <v>5.8922386039237506E-3</v>
      </c>
      <c r="AH141" s="15">
        <v>6.5904306642581706E-3</v>
      </c>
      <c r="AI141" s="15">
        <v>2.1548481555563451E-2</v>
      </c>
      <c r="AJ141" s="15">
        <v>1.0219820809238658E-2</v>
      </c>
      <c r="AK141" s="15">
        <v>5.9068311068487419E-4</v>
      </c>
      <c r="AL141" s="15">
        <v>6.6375430538638154E-3</v>
      </c>
      <c r="AM141" s="15">
        <v>5.2833882994632311E-3</v>
      </c>
      <c r="AN141" s="15">
        <v>0</v>
      </c>
      <c r="AO141" s="15">
        <v>0</v>
      </c>
      <c r="AP141" s="15">
        <v>12.729577880253522</v>
      </c>
      <c r="AQ141" s="15">
        <v>1.9671213956308617</v>
      </c>
      <c r="AR141" s="15">
        <v>3.7586108560339494E-4</v>
      </c>
      <c r="AS141" s="15">
        <v>5.6776042015571505E-3</v>
      </c>
      <c r="AT141" s="15">
        <v>0.52214941339538601</v>
      </c>
      <c r="AU141" s="15">
        <v>2.5966723987437414E-2</v>
      </c>
      <c r="AV141" s="15">
        <v>1.8722144126931937E-2</v>
      </c>
      <c r="AW141" s="15">
        <v>0.19463678186995181</v>
      </c>
      <c r="AX141" s="15">
        <v>0.24069043466279555</v>
      </c>
      <c r="AY141" s="15">
        <f t="shared" si="5"/>
        <v>-17.06264952178223</v>
      </c>
      <c r="AZ141" s="15"/>
    </row>
    <row r="142" spans="1:64" hidden="1" x14ac:dyDescent="0.2">
      <c r="A142" s="15" t="s">
        <v>170</v>
      </c>
      <c r="B142" s="15">
        <v>25.783183642215224</v>
      </c>
      <c r="C142" s="15">
        <v>9.1214888600750679E-2</v>
      </c>
      <c r="D142" s="15"/>
      <c r="E142" s="15">
        <v>4.1441477038363414E-2</v>
      </c>
      <c r="F142" s="15">
        <v>0</v>
      </c>
      <c r="G142" s="15">
        <v>7.3986057904455158E-2</v>
      </c>
      <c r="H142" s="15">
        <v>0.59229748313032782</v>
      </c>
      <c r="I142" s="15">
        <v>1.201822445277682E-2</v>
      </c>
      <c r="J142" s="15">
        <v>0</v>
      </c>
      <c r="K142" s="15">
        <v>0</v>
      </c>
      <c r="L142" s="15">
        <v>2.9810780041520837E-2</v>
      </c>
      <c r="M142" s="15">
        <v>2.9366621960694318E-2</v>
      </c>
      <c r="N142" s="15">
        <v>0.11416455746719273</v>
      </c>
      <c r="O142" s="15">
        <v>1.713602843884985E-2</v>
      </c>
      <c r="P142" s="15">
        <v>7.092905900741843E-2</v>
      </c>
      <c r="Q142" s="15">
        <v>4.7644757393347658E-5</v>
      </c>
      <c r="R142" s="15">
        <v>4.5777831642109467E-4</v>
      </c>
      <c r="S142" s="15">
        <v>7.2883707302797668E-2</v>
      </c>
      <c r="T142" s="15">
        <v>1.7858502170445515E-3</v>
      </c>
      <c r="U142" s="15">
        <v>1.6523749280697452E-2</v>
      </c>
      <c r="V142" s="15">
        <v>1.6218093782716537E-4</v>
      </c>
      <c r="W142" s="15">
        <v>0</v>
      </c>
      <c r="X142" s="15">
        <v>1.9037787172541238E-4</v>
      </c>
      <c r="Y142" s="15">
        <v>0.32558251295881502</v>
      </c>
      <c r="Z142" s="15">
        <v>5.2918517556425435E-3</v>
      </c>
      <c r="AA142" s="15">
        <v>2.9921333450082906E-2</v>
      </c>
      <c r="AB142" s="15">
        <v>1.3945615765784062E-3</v>
      </c>
      <c r="AC142" s="15">
        <v>2.5075051572375877E-3</v>
      </c>
      <c r="AD142" s="15">
        <v>0.85004005193395871</v>
      </c>
      <c r="AE142" s="15">
        <v>6.8092312213044945E-2</v>
      </c>
      <c r="AF142" s="15">
        <v>2.7392902351341784</v>
      </c>
      <c r="AG142" s="15">
        <v>3.7170428737748111E-2</v>
      </c>
      <c r="AH142" s="15">
        <v>4.8315980005551066E-3</v>
      </c>
      <c r="AI142" s="15">
        <v>1.7037309427109643E-2</v>
      </c>
      <c r="AJ142" s="15">
        <v>1.2838005730591765E-2</v>
      </c>
      <c r="AK142" s="15">
        <v>4.4241560436679973E-5</v>
      </c>
      <c r="AL142" s="15">
        <v>7.394964591157187E-3</v>
      </c>
      <c r="AM142" s="15">
        <v>5.4677917097843932E-3</v>
      </c>
      <c r="AN142" s="15">
        <v>1.515578381612102E-3</v>
      </c>
      <c r="AO142" s="15">
        <v>0</v>
      </c>
      <c r="AP142" s="15">
        <v>16.464547446154477</v>
      </c>
      <c r="AQ142" s="15">
        <v>2.961618532695073</v>
      </c>
      <c r="AR142" s="15">
        <v>4.2945384435454494E-4</v>
      </c>
      <c r="AS142" s="15">
        <v>6.9383331850483166E-3</v>
      </c>
      <c r="AT142" s="15">
        <v>0.64288637456019659</v>
      </c>
      <c r="AU142" s="15">
        <v>2.4838075262710851E-2</v>
      </c>
      <c r="AV142" s="15">
        <v>1.0871775863889996E-2</v>
      </c>
      <c r="AW142" s="15">
        <v>0.16644802233028846</v>
      </c>
      <c r="AX142" s="15">
        <v>0.23176887927439968</v>
      </c>
      <c r="AY142" s="15">
        <f t="shared" ref="AY142:AY170" si="10">AZ142-E142-X142-Y142-AD142-AE142-AF142-AP142-AT142</f>
        <v>-21.132070787864759</v>
      </c>
      <c r="AZ142" s="15"/>
    </row>
    <row r="143" spans="1:64" hidden="1" x14ac:dyDescent="0.2">
      <c r="A143" s="15" t="s">
        <v>171</v>
      </c>
      <c r="B143" s="15">
        <v>26.208175660281253</v>
      </c>
      <c r="C143" s="15">
        <v>0.10454231409542908</v>
      </c>
      <c r="D143" s="15"/>
      <c r="E143" s="15">
        <v>4.2889027655546232E-2</v>
      </c>
      <c r="F143" s="15">
        <v>0</v>
      </c>
      <c r="G143" s="15">
        <v>9.3930629194210441E-2</v>
      </c>
      <c r="H143" s="15">
        <v>0.64485178457235948</v>
      </c>
      <c r="I143" s="15">
        <v>4.8426769676656753E-2</v>
      </c>
      <c r="J143" s="15">
        <v>0</v>
      </c>
      <c r="K143" s="15">
        <v>0</v>
      </c>
      <c r="L143" s="15">
        <v>2.9903847375856999E-2</v>
      </c>
      <c r="M143" s="15">
        <v>3.2692936073422198E-2</v>
      </c>
      <c r="N143" s="15">
        <v>0.15344035665935887</v>
      </c>
      <c r="O143" s="15">
        <v>1.2875550371206071E-2</v>
      </c>
      <c r="P143" s="15">
        <v>8.4346539323670467E-3</v>
      </c>
      <c r="Q143" s="15">
        <v>3.9682843904528402E-5</v>
      </c>
      <c r="R143" s="15">
        <v>4.595304756932588E-4</v>
      </c>
      <c r="S143" s="15">
        <v>8.641181696650338E-2</v>
      </c>
      <c r="T143" s="15">
        <v>3.918414227959556E-3</v>
      </c>
      <c r="U143" s="15">
        <v>1.4722938663427259E-2</v>
      </c>
      <c r="V143" s="15">
        <v>4.9624737631662891E-3</v>
      </c>
      <c r="W143" s="15">
        <v>0</v>
      </c>
      <c r="X143" s="15">
        <v>2.0927211285346842E-4</v>
      </c>
      <c r="Y143" s="15">
        <v>0.53984079327537127</v>
      </c>
      <c r="Z143" s="15">
        <v>3.8923929091322119E-2</v>
      </c>
      <c r="AA143" s="15">
        <v>2.4013864511100214E-2</v>
      </c>
      <c r="AB143" s="15">
        <v>1.3674548234971847E-3</v>
      </c>
      <c r="AC143" s="15">
        <v>1.3508361602181463E-3</v>
      </c>
      <c r="AD143" s="15">
        <v>0.90621424648867077</v>
      </c>
      <c r="AE143" s="15">
        <v>9.124393839751839E-2</v>
      </c>
      <c r="AF143" s="15">
        <v>6.4758035853709472</v>
      </c>
      <c r="AG143" s="15">
        <v>0.12865773811109965</v>
      </c>
      <c r="AH143" s="15">
        <v>4.8080161699803146E-3</v>
      </c>
      <c r="AI143" s="15">
        <v>2.2482216997717651E-2</v>
      </c>
      <c r="AJ143" s="15">
        <v>1.2504267231228994E-2</v>
      </c>
      <c r="AK143" s="15">
        <v>1.3919025895631665E-4</v>
      </c>
      <c r="AL143" s="15">
        <v>4.5067255873336614E-3</v>
      </c>
      <c r="AM143" s="15">
        <v>2.9755421467137231E-3</v>
      </c>
      <c r="AN143" s="15">
        <v>1.7725727866781458E-3</v>
      </c>
      <c r="AO143" s="15">
        <v>0</v>
      </c>
      <c r="AP143" s="15">
        <v>12.66260479347712</v>
      </c>
      <c r="AQ143" s="15">
        <v>3.1381582402421579</v>
      </c>
      <c r="AR143" s="15">
        <v>4.0115274415361145E-4</v>
      </c>
      <c r="AS143" s="15">
        <v>7.6465226368903063E-3</v>
      </c>
      <c r="AT143" s="15">
        <v>0.428230429172894</v>
      </c>
      <c r="AU143" s="15">
        <v>2.9995809824663596E-2</v>
      </c>
      <c r="AV143" s="15">
        <v>1.5799844906153694E-2</v>
      </c>
      <c r="AW143" s="15">
        <v>0.11882471552302933</v>
      </c>
      <c r="AX143" s="15">
        <v>0.26719723568591386</v>
      </c>
      <c r="AY143" s="15">
        <f t="shared" si="10"/>
        <v>-21.147036085950923</v>
      </c>
      <c r="AZ143" s="15"/>
    </row>
    <row r="144" spans="1:64" hidden="1" x14ac:dyDescent="0.2">
      <c r="A144" s="15" t="s">
        <v>172</v>
      </c>
      <c r="B144" s="15">
        <v>24.879199132097792</v>
      </c>
      <c r="C144" s="15">
        <v>9.8572140392890847E-2</v>
      </c>
      <c r="D144" s="15"/>
      <c r="E144" s="15">
        <v>3.7504678487551062E-2</v>
      </c>
      <c r="F144" s="15">
        <v>0</v>
      </c>
      <c r="G144" s="15">
        <v>7.7964444337773109E-2</v>
      </c>
      <c r="H144" s="15">
        <v>0.36090055740728344</v>
      </c>
      <c r="I144" s="15">
        <v>5.9269284672876781E-2</v>
      </c>
      <c r="J144" s="15">
        <v>0</v>
      </c>
      <c r="K144" s="15">
        <v>0</v>
      </c>
      <c r="L144" s="15">
        <v>2.4897522135646027E-2</v>
      </c>
      <c r="M144" s="15">
        <v>4.2614231883232418E-3</v>
      </c>
      <c r="N144" s="15">
        <v>0.15429854078315411</v>
      </c>
      <c r="O144" s="15">
        <v>1.5263869883429359E-2</v>
      </c>
      <c r="P144" s="15">
        <v>2.1449589220292132E-3</v>
      </c>
      <c r="Q144" s="15">
        <v>9.9266208632674391E-5</v>
      </c>
      <c r="R144" s="15">
        <v>0</v>
      </c>
      <c r="S144" s="15">
        <v>0.10618871598073021</v>
      </c>
      <c r="T144" s="15">
        <v>4.8054081144095631E-3</v>
      </c>
      <c r="U144" s="15">
        <v>3.1562222526384277E-2</v>
      </c>
      <c r="V144" s="15">
        <v>2.9844430363051551E-4</v>
      </c>
      <c r="W144" s="15">
        <v>0</v>
      </c>
      <c r="X144" s="15">
        <v>9.6918917281337714E-3</v>
      </c>
      <c r="Y144" s="15">
        <v>1.2338465766118438</v>
      </c>
      <c r="Z144" s="15">
        <v>3.4884925831859225E-2</v>
      </c>
      <c r="AA144" s="15">
        <v>5.568796383264412E-2</v>
      </c>
      <c r="AB144" s="15">
        <v>1.6195751856976565E-3</v>
      </c>
      <c r="AC144" s="15">
        <v>3.404299256400159E-2</v>
      </c>
      <c r="AD144" s="15">
        <v>2.6536700343573401</v>
      </c>
      <c r="AE144" s="15">
        <v>1.3688490677933797E-2</v>
      </c>
      <c r="AF144" s="15">
        <v>4.1020266978307136</v>
      </c>
      <c r="AG144" s="15">
        <v>1.5952536208645639E-2</v>
      </c>
      <c r="AH144" s="15">
        <v>9.7262934341361268E-2</v>
      </c>
      <c r="AI144" s="15">
        <v>2.2173541172135356E-2</v>
      </c>
      <c r="AJ144" s="15">
        <v>1.2867710579276305E-2</v>
      </c>
      <c r="AK144" s="15">
        <v>2.4833214762545546E-4</v>
      </c>
      <c r="AL144" s="15">
        <v>5.0728289455063153E-3</v>
      </c>
      <c r="AM144" s="15">
        <v>3.3289845872876388E-3</v>
      </c>
      <c r="AN144" s="15">
        <v>1.8875533933185951E-3</v>
      </c>
      <c r="AO144" s="15">
        <v>0</v>
      </c>
      <c r="AP144" s="15">
        <v>11.442266862904319</v>
      </c>
      <c r="AQ144" s="15">
        <v>2.6921781662195499</v>
      </c>
      <c r="AR144" s="15">
        <v>1.2652616659058634E-3</v>
      </c>
      <c r="AS144" s="15">
        <v>1.8033131811060584E-2</v>
      </c>
      <c r="AT144" s="15">
        <v>1.0223861055555505</v>
      </c>
      <c r="AU144" s="15">
        <v>3.6235635305028852E-2</v>
      </c>
      <c r="AV144" s="15">
        <v>3.9331935108623018E-4</v>
      </c>
      <c r="AW144" s="15">
        <v>0.11895664007850087</v>
      </c>
      <c r="AX144" s="15">
        <v>0.27149896186671763</v>
      </c>
      <c r="AY144" s="15">
        <f t="shared" si="10"/>
        <v>-20.515081338153387</v>
      </c>
      <c r="AZ144" s="15"/>
    </row>
    <row r="145" spans="1:64" hidden="1" x14ac:dyDescent="0.2">
      <c r="A145" s="15" t="s">
        <v>173</v>
      </c>
      <c r="B145" s="15">
        <v>23.962754042829875</v>
      </c>
      <c r="C145" s="15">
        <v>0.10545439438592251</v>
      </c>
      <c r="D145" s="15"/>
      <c r="E145" s="15">
        <v>0.22220200198081358</v>
      </c>
      <c r="F145" s="15">
        <v>0</v>
      </c>
      <c r="G145" s="15">
        <v>7.503292747245123E-2</v>
      </c>
      <c r="H145" s="15">
        <v>0.40932648148904338</v>
      </c>
      <c r="I145" s="15">
        <v>8.3029465728918547E-2</v>
      </c>
      <c r="J145" s="15">
        <v>0</v>
      </c>
      <c r="K145" s="15">
        <v>0</v>
      </c>
      <c r="L145" s="15">
        <v>1.7832138318852029E-2</v>
      </c>
      <c r="M145" s="15">
        <v>1.0279612022764291E-2</v>
      </c>
      <c r="N145" s="15">
        <v>0.16938863144020166</v>
      </c>
      <c r="O145" s="15">
        <v>1.07109223167751E-2</v>
      </c>
      <c r="P145" s="15">
        <v>9.5480512569672948E-4</v>
      </c>
      <c r="Q145" s="15">
        <v>5.7948602938450647E-5</v>
      </c>
      <c r="R145" s="15">
        <v>0</v>
      </c>
      <c r="S145" s="15">
        <v>0.10928764779970908</v>
      </c>
      <c r="T145" s="15">
        <v>2.5936974500888684E-3</v>
      </c>
      <c r="U145" s="15">
        <v>2.0004198137792278E-2</v>
      </c>
      <c r="V145" s="15">
        <v>3.9747443034966377E-4</v>
      </c>
      <c r="W145" s="15">
        <v>0</v>
      </c>
      <c r="X145" s="15">
        <v>5.3947025478186129E-3</v>
      </c>
      <c r="Y145" s="15">
        <v>1.5875206642256354</v>
      </c>
      <c r="Z145" s="15">
        <v>5.1985768523349407E-2</v>
      </c>
      <c r="AA145" s="15">
        <v>7.1138927786257022E-2</v>
      </c>
      <c r="AB145" s="15">
        <v>1.4599229653440423E-3</v>
      </c>
      <c r="AC145" s="15">
        <v>4.2585918254219764E-2</v>
      </c>
      <c r="AD145" s="15">
        <v>1.0388265495093338</v>
      </c>
      <c r="AE145" s="15">
        <v>0.82446295946121584</v>
      </c>
      <c r="AF145" s="15">
        <v>2.4413406420742025</v>
      </c>
      <c r="AG145" s="15">
        <v>1.2814823463077881E-2</v>
      </c>
      <c r="AH145" s="15">
        <v>9.1101115752012622E-3</v>
      </c>
      <c r="AI145" s="15">
        <v>1.890730903489652E-2</v>
      </c>
      <c r="AJ145" s="15">
        <v>1.6094955345692913E-2</v>
      </c>
      <c r="AK145" s="15">
        <v>3.3894877904546751E-4</v>
      </c>
      <c r="AL145" s="15">
        <v>5.6646846502873315E-3</v>
      </c>
      <c r="AM145" s="15">
        <v>4.1710106225058426E-4</v>
      </c>
      <c r="AN145" s="15">
        <v>3.6026776167771739E-3</v>
      </c>
      <c r="AO145" s="15">
        <v>0</v>
      </c>
      <c r="AP145" s="15">
        <v>12.04938752564756</v>
      </c>
      <c r="AQ145" s="15">
        <v>2.8738268347223972</v>
      </c>
      <c r="AR145" s="15">
        <v>8.975663620644041E-4</v>
      </c>
      <c r="AS145" s="15">
        <v>2.8519095868142622E-2</v>
      </c>
      <c r="AT145" s="15">
        <v>1.1733364251016249</v>
      </c>
      <c r="AU145" s="15">
        <v>4.8372273354366273E-2</v>
      </c>
      <c r="AV145" s="15">
        <v>1.4216480527076997E-2</v>
      </c>
      <c r="AW145" s="15">
        <v>0.14289582461224784</v>
      </c>
      <c r="AX145" s="15">
        <v>0.26308300305747412</v>
      </c>
      <c r="AY145" s="15">
        <f t="shared" si="10"/>
        <v>-19.342471470548205</v>
      </c>
      <c r="AZ145" s="15"/>
    </row>
    <row r="146" spans="1:64" hidden="1" x14ac:dyDescent="0.2">
      <c r="A146" s="15" t="s">
        <v>174</v>
      </c>
      <c r="B146" s="15">
        <v>27.191393191290999</v>
      </c>
      <c r="C146" s="15">
        <v>0.13069217411660053</v>
      </c>
      <c r="D146" s="15"/>
      <c r="E146" s="15">
        <v>0.28857331046003104</v>
      </c>
      <c r="F146" s="15">
        <v>0</v>
      </c>
      <c r="G146" s="15">
        <v>6.4663639515050442E-2</v>
      </c>
      <c r="H146" s="15">
        <v>0.44104593959912508</v>
      </c>
      <c r="I146" s="15">
        <v>0.10113405718074051</v>
      </c>
      <c r="J146" s="15">
        <v>0</v>
      </c>
      <c r="K146" s="15">
        <v>0</v>
      </c>
      <c r="L146" s="15">
        <v>1.3022574969443564E-2</v>
      </c>
      <c r="M146" s="15">
        <v>2.0643813249758822E-2</v>
      </c>
      <c r="N146" s="15">
        <v>0.15060613795923114</v>
      </c>
      <c r="O146" s="15">
        <v>6.8895927876218939E-3</v>
      </c>
      <c r="P146" s="15">
        <v>8.4469905553981881E-4</v>
      </c>
      <c r="Q146" s="15">
        <v>0</v>
      </c>
      <c r="R146" s="15">
        <v>0</v>
      </c>
      <c r="S146" s="15">
        <v>0.10577441426614516</v>
      </c>
      <c r="T146" s="15">
        <v>3.0946721774208334E-3</v>
      </c>
      <c r="U146" s="15">
        <v>1.5170000962320608E-2</v>
      </c>
      <c r="V146" s="15">
        <v>2.6021604405842641E-4</v>
      </c>
      <c r="W146" s="15">
        <v>0</v>
      </c>
      <c r="X146" s="15">
        <v>5.9909424196565864E-3</v>
      </c>
      <c r="Y146" s="15">
        <v>1.9054591782470995</v>
      </c>
      <c r="Z146" s="15">
        <v>5.7292070839277745E-2</v>
      </c>
      <c r="AA146" s="15">
        <v>8.7663949696082072E-2</v>
      </c>
      <c r="AB146" s="15">
        <v>1.8487954390719371E-3</v>
      </c>
      <c r="AC146" s="15">
        <v>4.185751161137917E-2</v>
      </c>
      <c r="AD146" s="15">
        <v>2.786227125582057</v>
      </c>
      <c r="AE146" s="15">
        <v>1.0593707911332349E-2</v>
      </c>
      <c r="AF146" s="15">
        <v>3.4400204111121124</v>
      </c>
      <c r="AG146" s="15">
        <v>1.2305757431858881E-2</v>
      </c>
      <c r="AH146" s="15">
        <v>1.7594101600938473E-2</v>
      </c>
      <c r="AI146" s="15">
        <v>1.326009954173666E-2</v>
      </c>
      <c r="AJ146" s="15">
        <v>1.5707794059504173E-2</v>
      </c>
      <c r="AK146" s="15">
        <v>3.5877602429115399E-4</v>
      </c>
      <c r="AL146" s="15">
        <v>6.4809858534487094E-4</v>
      </c>
      <c r="AM146" s="15">
        <v>2.0996242096614083E-4</v>
      </c>
      <c r="AN146" s="15">
        <v>3.2959049477579191E-3</v>
      </c>
      <c r="AO146" s="15">
        <v>0</v>
      </c>
      <c r="AP146" s="15">
        <v>11.976145852980027</v>
      </c>
      <c r="AQ146" s="15">
        <v>3.5189070197813801</v>
      </c>
      <c r="AR146" s="15">
        <v>8.9449527780552937E-4</v>
      </c>
      <c r="AS146" s="15">
        <v>3.5568000744420139E-2</v>
      </c>
      <c r="AT146" s="15">
        <v>1.3761939766951341</v>
      </c>
      <c r="AU146" s="15">
        <v>5.3874032007560121E-2</v>
      </c>
      <c r="AV146" s="15">
        <v>4.0729930665023395E-2</v>
      </c>
      <c r="AW146" s="15">
        <v>0.14028204912276396</v>
      </c>
      <c r="AX146" s="15">
        <v>0.30604840420333101</v>
      </c>
      <c r="AY146" s="15">
        <f t="shared" si="10"/>
        <v>-21.789204505407451</v>
      </c>
      <c r="AZ146" s="15"/>
    </row>
    <row r="147" spans="1:64" hidden="1" x14ac:dyDescent="0.2">
      <c r="A147" s="15" t="s">
        <v>175</v>
      </c>
      <c r="B147" s="15">
        <v>25.783370266482009</v>
      </c>
      <c r="C147" s="15">
        <v>0.14447558126218568</v>
      </c>
      <c r="D147" s="15"/>
      <c r="E147" s="15">
        <v>0.1863714567029944</v>
      </c>
      <c r="F147" s="15">
        <v>0</v>
      </c>
      <c r="G147" s="15">
        <v>7.6283140114332307E-2</v>
      </c>
      <c r="H147" s="15">
        <v>0.43678830628574561</v>
      </c>
      <c r="I147" s="15">
        <v>8.9451418267654778E-2</v>
      </c>
      <c r="J147" s="15">
        <v>0</v>
      </c>
      <c r="K147" s="15">
        <v>0</v>
      </c>
      <c r="L147" s="15">
        <v>1.208441259330225E-2</v>
      </c>
      <c r="M147" s="15">
        <v>1.1484195908653827E-2</v>
      </c>
      <c r="N147" s="15">
        <v>0.13462898956434033</v>
      </c>
      <c r="O147" s="15">
        <v>6.5247448700901066E-3</v>
      </c>
      <c r="P147" s="15">
        <v>6.1707184413609996E-4</v>
      </c>
      <c r="Q147" s="15">
        <v>0</v>
      </c>
      <c r="R147" s="15">
        <v>0</v>
      </c>
      <c r="S147" s="15">
        <v>0.10068850827135638</v>
      </c>
      <c r="T147" s="15">
        <v>3.9813783138861435E-3</v>
      </c>
      <c r="U147" s="15">
        <v>1.4946920715733846E-2</v>
      </c>
      <c r="V147" s="15">
        <v>1.7720749824230676E-4</v>
      </c>
      <c r="W147" s="15">
        <v>3.8462706846129654E-3</v>
      </c>
      <c r="X147" s="15">
        <v>7.56035182613864E-3</v>
      </c>
      <c r="Y147" s="15">
        <v>1.6201560140786069</v>
      </c>
      <c r="Z147" s="15">
        <v>7.0073716895358393E-2</v>
      </c>
      <c r="AA147" s="15">
        <v>5.6879656074742067E-2</v>
      </c>
      <c r="AB147" s="15">
        <v>2.6959129806962051E-2</v>
      </c>
      <c r="AC147" s="15">
        <v>2.6959129806962051E-2</v>
      </c>
      <c r="AD147" s="15">
        <v>3.5561518440590714</v>
      </c>
      <c r="AE147" s="15">
        <v>1.0580811639659222E-2</v>
      </c>
      <c r="AF147" s="15">
        <v>4.074841673387148</v>
      </c>
      <c r="AG147" s="15">
        <v>2.4358616152621481E-2</v>
      </c>
      <c r="AH147" s="15">
        <v>5.8592858790318522E-3</v>
      </c>
      <c r="AI147" s="15">
        <v>1.3856299846445326E-2</v>
      </c>
      <c r="AJ147" s="15">
        <v>1.6208617144329897E-2</v>
      </c>
      <c r="AK147" s="15">
        <v>3.631723127122112E-4</v>
      </c>
      <c r="AL147" s="15">
        <v>2.1474313165312613E-3</v>
      </c>
      <c r="AM147" s="15">
        <v>3.0353999123615519E-4</v>
      </c>
      <c r="AN147" s="15">
        <v>0</v>
      </c>
      <c r="AO147" s="15">
        <v>0</v>
      </c>
      <c r="AP147" s="15">
        <v>10.106845680570888</v>
      </c>
      <c r="AQ147" s="15">
        <v>2.8596269671038823</v>
      </c>
      <c r="AR147" s="15">
        <v>1.1336756609685078E-3</v>
      </c>
      <c r="AS147" s="15">
        <v>4.5795015312188672E-2</v>
      </c>
      <c r="AT147" s="15">
        <v>1.3938158003991883</v>
      </c>
      <c r="AU147" s="15">
        <v>6.4053785825688644E-2</v>
      </c>
      <c r="AV147" s="15">
        <v>3.7309469744617837E-2</v>
      </c>
      <c r="AW147" s="15">
        <v>0.15354332772069504</v>
      </c>
      <c r="AX147" s="15">
        <v>0.38563765102906977</v>
      </c>
      <c r="AY147" s="15">
        <f t="shared" si="10"/>
        <v>-20.956323632663697</v>
      </c>
      <c r="AZ147" s="15"/>
    </row>
    <row r="148" spans="1:64" hidden="1" x14ac:dyDescent="0.2">
      <c r="A148" s="15" t="s">
        <v>176</v>
      </c>
      <c r="B148" s="15">
        <v>28.737958585370762</v>
      </c>
      <c r="C148" s="15">
        <v>0.13105258627587868</v>
      </c>
      <c r="D148" s="15"/>
      <c r="E148" s="15">
        <v>1.168120293400972</v>
      </c>
      <c r="F148" s="15">
        <v>0</v>
      </c>
      <c r="G148" s="15">
        <v>4.1989440095264771E-2</v>
      </c>
      <c r="H148" s="15">
        <v>0.40845808066575151</v>
      </c>
      <c r="I148" s="15">
        <v>0.10224946391648088</v>
      </c>
      <c r="J148" s="15">
        <v>0</v>
      </c>
      <c r="K148" s="15">
        <v>0</v>
      </c>
      <c r="L148" s="15">
        <v>9.0842855281380239E-3</v>
      </c>
      <c r="M148" s="15">
        <v>1.3036215946836191E-2</v>
      </c>
      <c r="N148" s="15">
        <v>0.12706627934320944</v>
      </c>
      <c r="O148" s="15">
        <v>8.0209701097080817E-3</v>
      </c>
      <c r="P148" s="15">
        <v>4.7552700605452716E-4</v>
      </c>
      <c r="Q148" s="15">
        <v>0</v>
      </c>
      <c r="R148" s="15">
        <v>0</v>
      </c>
      <c r="S148" s="15">
        <v>0.10890902091445175</v>
      </c>
      <c r="T148" s="15">
        <v>4.9159027087741667E-3</v>
      </c>
      <c r="U148" s="15">
        <v>1.3939236870972605E-2</v>
      </c>
      <c r="V148" s="15">
        <v>1.6224258699663516E-4</v>
      </c>
      <c r="W148" s="15">
        <v>2.6237402978091643E-3</v>
      </c>
      <c r="X148" s="15">
        <v>2.1152151658188567E-2</v>
      </c>
      <c r="Y148" s="15">
        <v>1.0803995664707682</v>
      </c>
      <c r="Z148" s="15">
        <v>3.6517043229648993E-2</v>
      </c>
      <c r="AA148" s="15">
        <v>3.6938887687069356E-2</v>
      </c>
      <c r="AB148" s="15">
        <v>1.6420603505927431E-2</v>
      </c>
      <c r="AC148" s="15">
        <v>1.6420603505927431E-2</v>
      </c>
      <c r="AD148" s="15">
        <v>3.4509896326547929</v>
      </c>
      <c r="AE148" s="15">
        <v>1.4608059508956167E-2</v>
      </c>
      <c r="AF148" s="15">
        <v>7.1810572405283066</v>
      </c>
      <c r="AG148" s="15">
        <v>2.7985693329627245E-2</v>
      </c>
      <c r="AH148" s="15">
        <v>3.563045994705021E-3</v>
      </c>
      <c r="AI148" s="15">
        <v>1.3483173031571028E-2</v>
      </c>
      <c r="AJ148" s="15">
        <v>1.9091870649695232E-2</v>
      </c>
      <c r="AK148" s="15">
        <v>8.6968531617101366E-4</v>
      </c>
      <c r="AL148" s="15">
        <v>3.73574144147366E-3</v>
      </c>
      <c r="AM148" s="15">
        <v>4.6012534186309022E-4</v>
      </c>
      <c r="AN148" s="15">
        <v>0</v>
      </c>
      <c r="AO148" s="15">
        <v>0</v>
      </c>
      <c r="AP148" s="15">
        <v>10.028292172624617</v>
      </c>
      <c r="AQ148" s="15">
        <v>2.4754348111041127</v>
      </c>
      <c r="AR148" s="15">
        <v>1.0008127190268053E-3</v>
      </c>
      <c r="AS148" s="15">
        <v>5.9758881943080537E-2</v>
      </c>
      <c r="AT148" s="15">
        <v>1.5586396092120756</v>
      </c>
      <c r="AU148" s="15">
        <v>9.2787797623546511E-2</v>
      </c>
      <c r="AV148" s="15">
        <v>9.6068747144022623E-2</v>
      </c>
      <c r="AW148" s="15">
        <v>0.11498426331249198</v>
      </c>
      <c r="AX148" s="15">
        <v>0.24719508016579478</v>
      </c>
      <c r="AY148" s="15">
        <f t="shared" si="10"/>
        <v>-24.503258726058679</v>
      </c>
      <c r="AZ148" s="15"/>
    </row>
    <row r="149" spans="1:64" hidden="1" x14ac:dyDescent="0.2">
      <c r="A149" s="15" t="s">
        <v>177</v>
      </c>
      <c r="B149" s="15">
        <v>26.547760058732138</v>
      </c>
      <c r="C149" s="15">
        <v>0.16145086402028447</v>
      </c>
      <c r="D149" s="15"/>
      <c r="E149" s="15">
        <v>0.77662030479081356</v>
      </c>
      <c r="F149" s="15">
        <v>0</v>
      </c>
      <c r="G149" s="15">
        <v>4.4675206862324013E-2</v>
      </c>
      <c r="H149" s="15">
        <v>0.43101303268707747</v>
      </c>
      <c r="I149" s="15">
        <v>0.11425219532622044</v>
      </c>
      <c r="J149" s="15">
        <v>0</v>
      </c>
      <c r="K149" s="15">
        <v>0</v>
      </c>
      <c r="L149" s="15">
        <v>9.813371415534464E-3</v>
      </c>
      <c r="M149" s="15">
        <v>1.3475716838372932E-2</v>
      </c>
      <c r="N149" s="15">
        <v>0.1248831430410892</v>
      </c>
      <c r="O149" s="15">
        <v>5.5720202042558783E-3</v>
      </c>
      <c r="P149" s="15">
        <v>4.7325940235514743E-5</v>
      </c>
      <c r="Q149" s="15">
        <v>0</v>
      </c>
      <c r="R149" s="15">
        <v>0</v>
      </c>
      <c r="S149" s="15">
        <v>0.1087191767677162</v>
      </c>
      <c r="T149" s="15">
        <v>5.1989910969031444E-3</v>
      </c>
      <c r="U149" s="15">
        <v>1.1742256472738683E-2</v>
      </c>
      <c r="V149" s="15">
        <v>2.0594375636007185E-3</v>
      </c>
      <c r="W149" s="15">
        <v>3.1077648422815875E-6</v>
      </c>
      <c r="X149" s="15">
        <v>1.424437826552816E-2</v>
      </c>
      <c r="Y149" s="15">
        <v>3.9465187542533937</v>
      </c>
      <c r="Z149" s="15">
        <v>4.4549293115201422E-2</v>
      </c>
      <c r="AA149" s="15">
        <v>3.8671697739318209E-2</v>
      </c>
      <c r="AB149" s="15">
        <v>2.1452284990967411E-2</v>
      </c>
      <c r="AC149" s="15">
        <v>2.1452284990967411E-2</v>
      </c>
      <c r="AD149" s="15">
        <v>3.4004761371031762</v>
      </c>
      <c r="AE149" s="15">
        <v>1.4894504440310461E-2</v>
      </c>
      <c r="AF149" s="15">
        <v>4.9759391613608406</v>
      </c>
      <c r="AG149" s="15">
        <v>1.4770734064028882E-2</v>
      </c>
      <c r="AH149" s="15">
        <v>4.6052566657068502E-3</v>
      </c>
      <c r="AI149" s="15">
        <v>1.3433144483269901E-2</v>
      </c>
      <c r="AJ149" s="15">
        <v>2.1653421856998346E-2</v>
      </c>
      <c r="AK149" s="15">
        <v>1.3599135507906185E-3</v>
      </c>
      <c r="AL149" s="15">
        <v>5.1070220221735201E-3</v>
      </c>
      <c r="AM149" s="15">
        <v>3.6961935673628191E-4</v>
      </c>
      <c r="AN149" s="15">
        <v>0</v>
      </c>
      <c r="AO149" s="15">
        <v>0</v>
      </c>
      <c r="AP149" s="15">
        <v>9.6884998540373957</v>
      </c>
      <c r="AQ149" s="15">
        <v>0.40997919850220582</v>
      </c>
      <c r="AR149" s="15">
        <v>3.3172884298604386E-4</v>
      </c>
      <c r="AS149" s="15">
        <v>8.458306988826432E-2</v>
      </c>
      <c r="AT149" s="15">
        <v>1.3426144379155909</v>
      </c>
      <c r="AU149" s="15">
        <v>0.16314171856685641</v>
      </c>
      <c r="AV149" s="15">
        <v>0.11472602539610631</v>
      </c>
      <c r="AW149" s="15">
        <v>0.28513124484904295</v>
      </c>
      <c r="AX149" s="15">
        <v>0.10972902168226911</v>
      </c>
      <c r="AY149" s="15">
        <f t="shared" si="10"/>
        <v>-24.159807532167047</v>
      </c>
      <c r="AZ149" s="15"/>
    </row>
    <row r="150" spans="1:64" x14ac:dyDescent="0.2">
      <c r="A150" s="15" t="s">
        <v>344</v>
      </c>
      <c r="B150" s="15">
        <v>18.397777313160617</v>
      </c>
      <c r="C150" s="15">
        <v>0.25312104595382584</v>
      </c>
      <c r="D150" s="15" t="s">
        <v>529</v>
      </c>
      <c r="E150" s="15">
        <v>0</v>
      </c>
      <c r="F150" s="15">
        <v>0.45477346474010394</v>
      </c>
      <c r="G150" s="15">
        <v>0</v>
      </c>
      <c r="H150" s="15">
        <v>0</v>
      </c>
      <c r="I150" s="15">
        <v>0</v>
      </c>
      <c r="J150" s="15">
        <v>1.5916946962750169</v>
      </c>
      <c r="K150" s="15">
        <v>0</v>
      </c>
      <c r="L150" s="15">
        <v>0.12064236691497067</v>
      </c>
      <c r="M150" s="15">
        <v>2.4981520650749035E-2</v>
      </c>
      <c r="N150" s="15">
        <v>2.7501889509517195E-3</v>
      </c>
      <c r="O150" s="15">
        <v>0</v>
      </c>
      <c r="P150" s="15">
        <v>4.6953951500124493E-3</v>
      </c>
      <c r="Q150" s="15">
        <v>1.0757151503084481E-3</v>
      </c>
      <c r="R150" s="15">
        <v>2.8446339165564154E-2</v>
      </c>
      <c r="S150" s="15">
        <v>2.358009690494239E-2</v>
      </c>
      <c r="T150" s="15">
        <v>4.5326585917712832E-4</v>
      </c>
      <c r="U150" s="15">
        <v>2.4090927991506739E-2</v>
      </c>
      <c r="V150" s="15">
        <v>2.1525993331466815E-3</v>
      </c>
      <c r="W150" s="15">
        <v>2.2495425282958243E-2</v>
      </c>
      <c r="X150" s="15">
        <v>7.1389784273007103E-3</v>
      </c>
      <c r="Y150" s="15">
        <v>4.3798452182625942</v>
      </c>
      <c r="Z150" s="15">
        <v>4.0367448600506783E-2</v>
      </c>
      <c r="AA150" s="15">
        <v>0</v>
      </c>
      <c r="AB150" s="15">
        <v>5.0848720460793502E-3</v>
      </c>
      <c r="AC150" s="15">
        <v>5.117491027461619E-3</v>
      </c>
      <c r="AD150" s="15">
        <v>0.94252147778776174</v>
      </c>
      <c r="AE150" s="15">
        <v>4.9898343788713096E-3</v>
      </c>
      <c r="AF150" s="15">
        <v>0</v>
      </c>
      <c r="AG150" s="15">
        <v>1.0226634945841723E-2</v>
      </c>
      <c r="AH150" s="15">
        <v>4.0771487607856186E-3</v>
      </c>
      <c r="AI150" s="15">
        <v>1.2980793212830303E-2</v>
      </c>
      <c r="AJ150" s="15">
        <v>1.0245152010047921E-2</v>
      </c>
      <c r="AK150" s="15">
        <v>0.77576747115397371</v>
      </c>
      <c r="AL150" s="15">
        <v>2.7157187679714543E-4</v>
      </c>
      <c r="AM150" s="15">
        <v>0</v>
      </c>
      <c r="AN150" s="15">
        <v>0</v>
      </c>
      <c r="AO150" s="15">
        <v>2.6706617580814786E-3</v>
      </c>
      <c r="AP150" s="15">
        <v>8.0044410075726997</v>
      </c>
      <c r="AQ150" s="15">
        <v>8.2264071701777589E-2</v>
      </c>
      <c r="AR150" s="15">
        <v>2.6266788083658332E-4</v>
      </c>
      <c r="AS150" s="15">
        <v>3.5779349790899369E-2</v>
      </c>
      <c r="AT150" s="15">
        <v>0.48837262145532279</v>
      </c>
      <c r="AU150" s="15">
        <v>5.2654023554444332E-2</v>
      </c>
      <c r="AV150" s="15">
        <v>0.23732883979708394</v>
      </c>
      <c r="AW150" s="15">
        <v>0.1037206554533262</v>
      </c>
      <c r="AX150" s="15">
        <v>0.30068141511630031</v>
      </c>
      <c r="AY150" s="15">
        <f t="shared" si="10"/>
        <v>4.5726908621154472</v>
      </c>
      <c r="AZ150" s="15">
        <v>18.399999999999999</v>
      </c>
      <c r="BC150" t="s">
        <v>491</v>
      </c>
      <c r="BD150">
        <v>0</v>
      </c>
      <c r="BE150">
        <v>7.1389784273007103E-3</v>
      </c>
      <c r="BF150">
        <v>4.3798452182625942</v>
      </c>
      <c r="BG150">
        <v>0.94252147778776174</v>
      </c>
      <c r="BH150">
        <v>4.9898343788713096E-3</v>
      </c>
      <c r="BI150">
        <v>0</v>
      </c>
      <c r="BJ150">
        <v>8.0044410075726997</v>
      </c>
      <c r="BK150">
        <v>0.48837262145532279</v>
      </c>
      <c r="BL150">
        <v>4.5726908621154472</v>
      </c>
    </row>
    <row r="151" spans="1:64" hidden="1" x14ac:dyDescent="0.2">
      <c r="A151" s="15" t="s">
        <v>345</v>
      </c>
      <c r="B151" s="15">
        <v>8.8176609098843848</v>
      </c>
      <c r="C151" s="15">
        <v>0.31477969913553028</v>
      </c>
      <c r="D151" s="15"/>
      <c r="E151" s="15">
        <v>1.1309988763455623</v>
      </c>
      <c r="F151" s="15">
        <v>0</v>
      </c>
      <c r="G151" s="15">
        <v>0</v>
      </c>
      <c r="H151" s="15">
        <v>0</v>
      </c>
      <c r="I151" s="15">
        <v>0</v>
      </c>
      <c r="J151" s="15">
        <v>0</v>
      </c>
      <c r="K151" s="15">
        <v>0</v>
      </c>
      <c r="L151" s="15">
        <v>0</v>
      </c>
      <c r="M151" s="15">
        <v>0.18375941470363849</v>
      </c>
      <c r="N151" s="15">
        <v>0.17326570163015959</v>
      </c>
      <c r="O151" s="15">
        <v>1.9980074742710695E-2</v>
      </c>
      <c r="P151" s="15">
        <v>3.9626332416363763E-2</v>
      </c>
      <c r="Q151" s="15">
        <v>1.3535459948159142E-4</v>
      </c>
      <c r="R151" s="15">
        <v>4.2508370245321449E-3</v>
      </c>
      <c r="S151" s="15">
        <v>3.5660865561507604E-2</v>
      </c>
      <c r="T151" s="15">
        <v>0</v>
      </c>
      <c r="U151" s="15">
        <v>7.6749797648667281E-2</v>
      </c>
      <c r="V151" s="15">
        <v>9.7128607314441096E-5</v>
      </c>
      <c r="W151" s="15">
        <v>0</v>
      </c>
      <c r="X151" s="15">
        <v>1.5481860737319027E-2</v>
      </c>
      <c r="Y151" s="15">
        <v>7.6048646587725047E-2</v>
      </c>
      <c r="Z151" s="15">
        <v>1.0385451488705696E-2</v>
      </c>
      <c r="AA151" s="15">
        <v>0</v>
      </c>
      <c r="AB151" s="15">
        <v>7.4165177224892991E-4</v>
      </c>
      <c r="AC151" s="15">
        <v>3.4801087074634966E-3</v>
      </c>
      <c r="AD151" s="15">
        <v>0.47648466692414693</v>
      </c>
      <c r="AE151" s="15">
        <v>1.7565306175730828E-3</v>
      </c>
      <c r="AF151" s="15">
        <v>0</v>
      </c>
      <c r="AG151" s="15">
        <v>7.7652964242993464E-2</v>
      </c>
      <c r="AH151" s="15">
        <v>2.9785653225737972E-2</v>
      </c>
      <c r="AI151" s="15">
        <v>1.9972347675701121E-3</v>
      </c>
      <c r="AJ151" s="15">
        <v>2.6824282673963383E-3</v>
      </c>
      <c r="AK151" s="15">
        <v>6.3142606533772901E-3</v>
      </c>
      <c r="AL151" s="15">
        <v>0</v>
      </c>
      <c r="AM151" s="15">
        <v>0</v>
      </c>
      <c r="AN151" s="15">
        <v>6.149071087651236E-3</v>
      </c>
      <c r="AO151" s="15">
        <v>0</v>
      </c>
      <c r="AP151" s="15">
        <v>3.9316653229799785</v>
      </c>
      <c r="AQ151" s="15">
        <v>0</v>
      </c>
      <c r="AR151" s="15">
        <v>7.1812624336823813E-5</v>
      </c>
      <c r="AS151" s="15">
        <v>1.9236500124825237E-2</v>
      </c>
      <c r="AT151" s="15">
        <v>0.24219674218054563</v>
      </c>
      <c r="AU151" s="15">
        <v>3.0903365776105019E-2</v>
      </c>
      <c r="AV151" s="15">
        <v>2.5494317314783774E-2</v>
      </c>
      <c r="AW151" s="15">
        <v>9.4109041261512663E-2</v>
      </c>
      <c r="AX151" s="15">
        <v>1.785719196126921</v>
      </c>
      <c r="AY151" s="15">
        <f t="shared" si="10"/>
        <v>-5.8746326463728504</v>
      </c>
      <c r="AZ151" s="15"/>
    </row>
    <row r="152" spans="1:64" hidden="1" x14ac:dyDescent="0.2">
      <c r="A152" s="15" t="s">
        <v>346</v>
      </c>
      <c r="B152" s="15">
        <v>47.971735479168828</v>
      </c>
      <c r="C152" s="15">
        <v>0.27873679724536959</v>
      </c>
      <c r="D152" s="15"/>
      <c r="E152" s="15">
        <v>32.316408995443517</v>
      </c>
      <c r="F152" s="15">
        <v>0</v>
      </c>
      <c r="G152" s="15">
        <v>0</v>
      </c>
      <c r="H152" s="15">
        <v>0</v>
      </c>
      <c r="I152" s="15">
        <v>0</v>
      </c>
      <c r="J152" s="15">
        <v>0</v>
      </c>
      <c r="K152" s="15">
        <v>0</v>
      </c>
      <c r="L152" s="15">
        <v>3.1420486601178764E-2</v>
      </c>
      <c r="M152" s="15">
        <v>5.362240138283738E-2</v>
      </c>
      <c r="N152" s="15">
        <v>6.816885777442977E-2</v>
      </c>
      <c r="O152" s="15">
        <v>0</v>
      </c>
      <c r="P152" s="15">
        <v>2.1145353097408622E-2</v>
      </c>
      <c r="Q152" s="15">
        <v>0</v>
      </c>
      <c r="R152" s="15">
        <v>7.4011029980269386E-3</v>
      </c>
      <c r="S152" s="15">
        <v>2.3008784229776254E-2</v>
      </c>
      <c r="T152" s="15">
        <v>1.8997089849316135E-4</v>
      </c>
      <c r="U152" s="15">
        <v>0.16360613649999775</v>
      </c>
      <c r="V152" s="15">
        <v>4.4249575011919033E-3</v>
      </c>
      <c r="W152" s="15">
        <v>1.7704724957703906E-3</v>
      </c>
      <c r="X152" s="15">
        <v>0</v>
      </c>
      <c r="Y152" s="15">
        <v>1.4799218789956554</v>
      </c>
      <c r="Z152" s="15">
        <v>0.15699085247951139</v>
      </c>
      <c r="AA152" s="15">
        <v>0</v>
      </c>
      <c r="AB152" s="15">
        <v>3.0834545837931064E-5</v>
      </c>
      <c r="AC152" s="15">
        <v>0</v>
      </c>
      <c r="AD152" s="15">
        <v>0.8208368408776896</v>
      </c>
      <c r="AE152" s="15">
        <v>2.9621964976410554E-2</v>
      </c>
      <c r="AF152" s="15">
        <v>4.8628211617835412E-3</v>
      </c>
      <c r="AG152" s="15">
        <v>8.7219121685610843E-2</v>
      </c>
      <c r="AH152" s="15">
        <v>1.3136200832875781E-2</v>
      </c>
      <c r="AI152" s="15">
        <v>2.6230111367827168E-3</v>
      </c>
      <c r="AJ152" s="15">
        <v>6.6004292336238786E-3</v>
      </c>
      <c r="AK152" s="15">
        <v>2.0125828526911128E-3</v>
      </c>
      <c r="AL152" s="15">
        <v>6.6586096313949508E-5</v>
      </c>
      <c r="AM152" s="15">
        <v>0</v>
      </c>
      <c r="AN152" s="15">
        <v>9.7422556736474694E-3</v>
      </c>
      <c r="AO152" s="15">
        <v>0</v>
      </c>
      <c r="AP152" s="15">
        <v>10.839095511620988</v>
      </c>
      <c r="AQ152" s="15">
        <v>0</v>
      </c>
      <c r="AR152" s="15">
        <v>1.2905252581572904E-4</v>
      </c>
      <c r="AS152" s="15">
        <v>5.988036887263108E-3</v>
      </c>
      <c r="AT152" s="15">
        <v>0.39794994905376813</v>
      </c>
      <c r="AU152" s="15">
        <v>3.7786917771950826E-2</v>
      </c>
      <c r="AV152" s="15">
        <v>3.5423891895748225E-2</v>
      </c>
      <c r="AW152" s="15">
        <v>0.38634043638033311</v>
      </c>
      <c r="AX152" s="15">
        <v>0.68545198631651572</v>
      </c>
      <c r="AY152" s="15">
        <f t="shared" si="10"/>
        <v>-45.888697962129818</v>
      </c>
      <c r="AZ152" s="15"/>
    </row>
    <row r="153" spans="1:64" hidden="1" x14ac:dyDescent="0.2">
      <c r="A153" s="15" t="s">
        <v>179</v>
      </c>
      <c r="B153" s="15">
        <v>55.25094219151525</v>
      </c>
      <c r="C153" s="15">
        <v>0.48999244859484337</v>
      </c>
      <c r="D153" s="15"/>
      <c r="E153" s="15">
        <v>38.48105669562576</v>
      </c>
      <c r="F153" s="15">
        <v>0</v>
      </c>
      <c r="G153" s="15">
        <v>0</v>
      </c>
      <c r="H153" s="15">
        <v>0</v>
      </c>
      <c r="I153" s="15">
        <v>0</v>
      </c>
      <c r="J153" s="15">
        <v>0</v>
      </c>
      <c r="K153" s="15">
        <v>0</v>
      </c>
      <c r="L153" s="15">
        <v>4.4936197926351888E-2</v>
      </c>
      <c r="M153" s="15">
        <v>7.8419725441334687E-2</v>
      </c>
      <c r="N153" s="15">
        <v>5.6623332952678025E-2</v>
      </c>
      <c r="O153" s="15">
        <v>0</v>
      </c>
      <c r="P153" s="15">
        <v>3.021294419198375E-2</v>
      </c>
      <c r="Q153" s="15">
        <v>3.15869104517907E-4</v>
      </c>
      <c r="R153" s="15">
        <v>1.0791162097040743E-2</v>
      </c>
      <c r="S153" s="15">
        <v>2.2128570242584994E-2</v>
      </c>
      <c r="T153" s="15">
        <v>2.5082909231646305E-3</v>
      </c>
      <c r="U153" s="15">
        <v>0.20877690953849429</v>
      </c>
      <c r="V153" s="15">
        <v>7.1112055696948223E-3</v>
      </c>
      <c r="W153" s="15">
        <v>6.3250891789456845E-3</v>
      </c>
      <c r="X153" s="15">
        <v>1.4532990252172811E-3</v>
      </c>
      <c r="Y153" s="15">
        <v>2.2492721651514724E-2</v>
      </c>
      <c r="Z153" s="15">
        <v>1.2700734672318149E-2</v>
      </c>
      <c r="AA153" s="15">
        <v>0</v>
      </c>
      <c r="AB153" s="15">
        <v>2.0332699172759624E-4</v>
      </c>
      <c r="AC153" s="15">
        <v>6.4681086426515006E-5</v>
      </c>
      <c r="AD153" s="15">
        <v>0.86357293869401119</v>
      </c>
      <c r="AE153" s="15">
        <v>4.3784060632905415E-2</v>
      </c>
      <c r="AF153" s="15">
        <v>1.5004261544474947E-4</v>
      </c>
      <c r="AG153" s="15">
        <v>7.8165022356965264E-2</v>
      </c>
      <c r="AH153" s="15">
        <v>1.1002213676620453E-2</v>
      </c>
      <c r="AI153" s="15">
        <v>2.4405901890769853E-3</v>
      </c>
      <c r="AJ153" s="15">
        <v>7.7177814463011722E-3</v>
      </c>
      <c r="AK153" s="15">
        <v>5.8614330763360426E-4</v>
      </c>
      <c r="AL153" s="15">
        <v>4.3426859758566939E-5</v>
      </c>
      <c r="AM153" s="15">
        <v>6.7068086810529609E-4</v>
      </c>
      <c r="AN153" s="15">
        <v>1.3577085464103567E-2</v>
      </c>
      <c r="AO153" s="15">
        <v>0</v>
      </c>
      <c r="AP153" s="15">
        <v>12.479318379575213</v>
      </c>
      <c r="AQ153" s="15">
        <v>0</v>
      </c>
      <c r="AR153" s="15">
        <v>2.1593013184392258E-4</v>
      </c>
      <c r="AS153" s="15">
        <v>1.47297256901021E-2</v>
      </c>
      <c r="AT153" s="15">
        <v>0.56100868649875157</v>
      </c>
      <c r="AU153" s="15">
        <v>4.6638206493971636E-2</v>
      </c>
      <c r="AV153" s="15">
        <v>3.479993011868536E-2</v>
      </c>
      <c r="AW153" s="15">
        <v>0.72674154794449686</v>
      </c>
      <c r="AX153" s="15">
        <v>0.88966659413664839</v>
      </c>
      <c r="AY153" s="15">
        <f t="shared" si="10"/>
        <v>-52.452836824318823</v>
      </c>
      <c r="AZ153" s="15"/>
    </row>
    <row r="154" spans="1:64" hidden="1" x14ac:dyDescent="0.2">
      <c r="A154" s="15" t="s">
        <v>180</v>
      </c>
      <c r="B154" s="15">
        <v>43.051252267879988</v>
      </c>
      <c r="C154" s="15">
        <v>0.48510494186870901</v>
      </c>
      <c r="D154" s="15"/>
      <c r="E154" s="15">
        <v>27.647878492451362</v>
      </c>
      <c r="F154" s="15">
        <v>0</v>
      </c>
      <c r="G154" s="15">
        <v>0</v>
      </c>
      <c r="H154" s="15">
        <v>0</v>
      </c>
      <c r="I154" s="15">
        <v>0</v>
      </c>
      <c r="J154" s="15">
        <v>0</v>
      </c>
      <c r="K154" s="15">
        <v>0</v>
      </c>
      <c r="L154" s="15">
        <v>9.2910331282712449E-2</v>
      </c>
      <c r="M154" s="15">
        <v>8.6660739992407143E-2</v>
      </c>
      <c r="N154" s="15">
        <v>0.16299613983792874</v>
      </c>
      <c r="O154" s="15">
        <v>0</v>
      </c>
      <c r="P154" s="15">
        <v>2.7732587803553352E-2</v>
      </c>
      <c r="Q154" s="15">
        <v>3.9385529443940789E-4</v>
      </c>
      <c r="R154" s="15">
        <v>2.6441442086401375E-2</v>
      </c>
      <c r="S154" s="15">
        <v>2.3583789988783618E-2</v>
      </c>
      <c r="T154" s="15">
        <v>9.9889245701493537E-4</v>
      </c>
      <c r="U154" s="15">
        <v>0.22671320940010423</v>
      </c>
      <c r="V154" s="15">
        <v>1.1856070328425908E-2</v>
      </c>
      <c r="W154" s="15">
        <v>1.4765332862172794E-3</v>
      </c>
      <c r="X154" s="15">
        <v>1.7994546178490498E-6</v>
      </c>
      <c r="Y154" s="15">
        <v>4.8394818614435411E-2</v>
      </c>
      <c r="Z154" s="15">
        <v>1.9412944992224294E-2</v>
      </c>
      <c r="AA154" s="15">
        <v>0</v>
      </c>
      <c r="AB154" s="15">
        <v>0</v>
      </c>
      <c r="AC154" s="15">
        <v>1.1897838664644538E-3</v>
      </c>
      <c r="AD154" s="15">
        <v>0.93690473393871221</v>
      </c>
      <c r="AE154" s="15">
        <v>0.14585298468727795</v>
      </c>
      <c r="AF154" s="15">
        <v>0</v>
      </c>
      <c r="AG154" s="15">
        <v>7.9263901214981225E-2</v>
      </c>
      <c r="AH154" s="15">
        <v>1.034990719057669E-2</v>
      </c>
      <c r="AI154" s="15">
        <v>9.8712468518395158E-3</v>
      </c>
      <c r="AJ154" s="15">
        <v>1.1384879281664208E-2</v>
      </c>
      <c r="AK154" s="15">
        <v>7.1170656237533169E-3</v>
      </c>
      <c r="AL154" s="15">
        <v>2.4474762744458476E-3</v>
      </c>
      <c r="AM154" s="15">
        <v>2.5778586485789262E-4</v>
      </c>
      <c r="AN154" s="15">
        <v>1.3155660751796127E-2</v>
      </c>
      <c r="AO154" s="15">
        <v>0</v>
      </c>
      <c r="AP154" s="15">
        <v>10.721002340565304</v>
      </c>
      <c r="AQ154" s="15">
        <v>0</v>
      </c>
      <c r="AR154" s="15">
        <v>1.6331770841709779E-3</v>
      </c>
      <c r="AS154" s="15">
        <v>1.8136427955910108E-2</v>
      </c>
      <c r="AT154" s="15">
        <v>0.69157318779174315</v>
      </c>
      <c r="AU154" s="15">
        <v>4.5054510648340533E-2</v>
      </c>
      <c r="AV154" s="15">
        <v>2.0965525323933365E-2</v>
      </c>
      <c r="AW154" s="15">
        <v>0.61556451981116822</v>
      </c>
      <c r="AX154" s="15">
        <v>0.8569705640137002</v>
      </c>
      <c r="AY154" s="15">
        <f t="shared" si="10"/>
        <v>-40.191608357503455</v>
      </c>
      <c r="AZ154" s="15"/>
    </row>
    <row r="155" spans="1:64" hidden="1" x14ac:dyDescent="0.2">
      <c r="A155" s="15" t="s">
        <v>347</v>
      </c>
      <c r="B155" s="15">
        <v>65.865381650229054</v>
      </c>
      <c r="C155" s="15">
        <v>0.48600194195620722</v>
      </c>
      <c r="D155" s="15"/>
      <c r="E155" s="15">
        <v>15.671340073612917</v>
      </c>
      <c r="F155" s="15">
        <v>0.16945957274141996</v>
      </c>
      <c r="G155" s="15">
        <v>1.8311886187764546E-2</v>
      </c>
      <c r="H155" s="15">
        <v>6.3417543210948613E-2</v>
      </c>
      <c r="I155" s="15">
        <v>6.0025359272744098E-2</v>
      </c>
      <c r="J155" s="15">
        <v>2.5034358663862019E-5</v>
      </c>
      <c r="K155" s="15">
        <v>0</v>
      </c>
      <c r="L155" s="15">
        <v>0.51285760466500596</v>
      </c>
      <c r="M155" s="15">
        <v>0.58553511640817746</v>
      </c>
      <c r="N155" s="15">
        <v>0.43677930991150066</v>
      </c>
      <c r="O155" s="15">
        <v>6.2581141298098117E-3</v>
      </c>
      <c r="P155" s="15">
        <v>0.38919723288998909</v>
      </c>
      <c r="Q155" s="15">
        <v>2.1138219127659581E-2</v>
      </c>
      <c r="R155" s="15">
        <v>7.7781090048518686E-2</v>
      </c>
      <c r="S155" s="15">
        <v>0.1556901344911242</v>
      </c>
      <c r="T155" s="15">
        <v>1.4179414431273352E-2</v>
      </c>
      <c r="U155" s="15">
        <v>0.93410808983665483</v>
      </c>
      <c r="V155" s="15">
        <v>1.6313004451131534E-2</v>
      </c>
      <c r="W155" s="15">
        <v>2.0374969838760442E-3</v>
      </c>
      <c r="X155" s="15">
        <v>3.7611770727146596</v>
      </c>
      <c r="Y155" s="15">
        <v>3.574385034065005</v>
      </c>
      <c r="Z155" s="15">
        <v>0.19550790168571169</v>
      </c>
      <c r="AA155" s="15">
        <v>0.17628392065095411</v>
      </c>
      <c r="AB155" s="15">
        <v>0.19102304581682228</v>
      </c>
      <c r="AC155" s="15">
        <v>7.0021718446466943E-2</v>
      </c>
      <c r="AD155" s="15">
        <v>4.3777073677203679</v>
      </c>
      <c r="AE155" s="15">
        <v>0.88577121915939405</v>
      </c>
      <c r="AF155" s="15">
        <v>2.3552909635817127</v>
      </c>
      <c r="AG155" s="15">
        <v>0.10110844884932142</v>
      </c>
      <c r="AH155" s="15">
        <v>0.20658450634940506</v>
      </c>
      <c r="AI155" s="15">
        <v>0.20452905171627167</v>
      </c>
      <c r="AJ155" s="15">
        <v>0.10011254003126883</v>
      </c>
      <c r="AK155" s="15">
        <v>6.6818465072688057E-2</v>
      </c>
      <c r="AL155" s="15">
        <v>9.3737297947225733E-3</v>
      </c>
      <c r="AM155" s="15">
        <v>9.5021640650627438E-3</v>
      </c>
      <c r="AN155" s="15">
        <v>0.16204448435344188</v>
      </c>
      <c r="AO155" s="15">
        <v>8.6243400886600787E-3</v>
      </c>
      <c r="AP155" s="15">
        <v>26.983149103266825</v>
      </c>
      <c r="AQ155" s="15">
        <v>0.41240630112615639</v>
      </c>
      <c r="AR155" s="15">
        <v>7.8295034958877636E-4</v>
      </c>
      <c r="AS155" s="15">
        <v>1.9646424588047415E-2</v>
      </c>
      <c r="AT155" s="15">
        <v>0.86778091774042376</v>
      </c>
      <c r="AU155" s="15">
        <v>5.1041528776714043E-2</v>
      </c>
      <c r="AV155" s="15">
        <v>2.3159816554117647E-2</v>
      </c>
      <c r="AW155" s="15">
        <v>0.45843681820414861</v>
      </c>
      <c r="AX155" s="15">
        <v>0.97265557674571901</v>
      </c>
      <c r="AY155" s="15">
        <f t="shared" si="10"/>
        <v>-58.47660175186131</v>
      </c>
      <c r="AZ155" s="15"/>
    </row>
    <row r="156" spans="1:64" hidden="1" x14ac:dyDescent="0.2">
      <c r="A156" s="15" t="s">
        <v>181</v>
      </c>
      <c r="B156" s="15">
        <v>139.1530667747389</v>
      </c>
      <c r="C156" s="15">
        <v>0.45117789295773447</v>
      </c>
      <c r="D156" s="15"/>
      <c r="E156" s="15">
        <v>16.953461972724948</v>
      </c>
      <c r="F156" s="15">
        <v>0</v>
      </c>
      <c r="G156" s="15">
        <v>0</v>
      </c>
      <c r="H156" s="15">
        <v>0</v>
      </c>
      <c r="I156" s="15">
        <v>0</v>
      </c>
      <c r="J156" s="15">
        <v>0</v>
      </c>
      <c r="K156" s="15">
        <v>0</v>
      </c>
      <c r="L156" s="15">
        <v>0.54449888382685308</v>
      </c>
      <c r="M156" s="15">
        <v>0.64365045171122914</v>
      </c>
      <c r="N156" s="15">
        <v>0.45473681761523121</v>
      </c>
      <c r="O156" s="15">
        <v>0</v>
      </c>
      <c r="P156" s="15">
        <v>0.30871593537393821</v>
      </c>
      <c r="Q156" s="15">
        <v>3.1320905725853838E-2</v>
      </c>
      <c r="R156" s="15">
        <v>9.1033401202018999E-2</v>
      </c>
      <c r="S156" s="15">
        <v>0.16706319050644192</v>
      </c>
      <c r="T156" s="15">
        <v>1.672695866858271E-2</v>
      </c>
      <c r="U156" s="15">
        <v>1.00948643380418</v>
      </c>
      <c r="V156" s="15">
        <v>1.4383401343201362E-2</v>
      </c>
      <c r="W156" s="15">
        <v>2.0554771207226541E-3</v>
      </c>
      <c r="X156" s="15">
        <v>3.8165349365509522</v>
      </c>
      <c r="Y156" s="15">
        <v>3.4255123473464884</v>
      </c>
      <c r="Z156" s="15">
        <v>0.28121085441614402</v>
      </c>
      <c r="AA156" s="15">
        <v>0.16939374507661922</v>
      </c>
      <c r="AB156" s="15">
        <v>0.18543543065755547</v>
      </c>
      <c r="AC156" s="15">
        <v>0.17201716491712724</v>
      </c>
      <c r="AD156" s="15">
        <v>4.9956939415520054</v>
      </c>
      <c r="AE156" s="15">
        <v>0.801544936081661</v>
      </c>
      <c r="AF156" s="15">
        <v>3.6425219885768816</v>
      </c>
      <c r="AG156" s="15">
        <v>0.11956166174144675</v>
      </c>
      <c r="AH156" s="15">
        <v>0.26490003529029454</v>
      </c>
      <c r="AI156" s="15">
        <v>0.20089651258855654</v>
      </c>
      <c r="AJ156" s="15">
        <v>0.10388428398141733</v>
      </c>
      <c r="AK156" s="15">
        <v>9.2159632003045111E-2</v>
      </c>
      <c r="AL156" s="15">
        <v>1.2568862332391786E-2</v>
      </c>
      <c r="AM156" s="15">
        <v>1.1663570652810167E-2</v>
      </c>
      <c r="AN156" s="15">
        <v>0.17735944624713035</v>
      </c>
      <c r="AO156" s="15">
        <v>1.1228859920415227E-2</v>
      </c>
      <c r="AP156" s="15">
        <v>97.227828179046654</v>
      </c>
      <c r="AQ156" s="15">
        <v>0.4341228477673611</v>
      </c>
      <c r="AR156" s="15">
        <v>1.9426993331470676E-3</v>
      </c>
      <c r="AS156" s="15">
        <v>5.2875804830016498E-2</v>
      </c>
      <c r="AT156" s="15">
        <v>0.85017392710278827</v>
      </c>
      <c r="AU156" s="15">
        <v>7.6338137135675152E-2</v>
      </c>
      <c r="AV156" s="15">
        <v>2.9071821025304773E-2</v>
      </c>
      <c r="AW156" s="15">
        <v>0.32105626754274319</v>
      </c>
      <c r="AX156" s="15">
        <v>0.98725715844135764</v>
      </c>
      <c r="AY156" s="15">
        <f t="shared" si="10"/>
        <v>-131.71327222898236</v>
      </c>
      <c r="AZ156" s="15"/>
    </row>
    <row r="157" spans="1:64" hidden="1" x14ac:dyDescent="0.2">
      <c r="A157" s="15"/>
      <c r="B157" s="15">
        <f>B156*1.11643</f>
        <v>155.35465833932176</v>
      </c>
      <c r="C157" s="15">
        <f t="shared" ref="C157:AT160" si="11">C156*1.11643</f>
        <v>0.50370853503480351</v>
      </c>
      <c r="D157" s="15"/>
      <c r="E157" s="15">
        <f t="shared" si="11"/>
        <v>18.927353550209315</v>
      </c>
      <c r="F157" s="15">
        <f t="shared" si="11"/>
        <v>0</v>
      </c>
      <c r="G157" s="15">
        <f t="shared" si="11"/>
        <v>0</v>
      </c>
      <c r="H157" s="15">
        <f t="shared" si="11"/>
        <v>0</v>
      </c>
      <c r="I157" s="15">
        <f t="shared" si="11"/>
        <v>0</v>
      </c>
      <c r="J157" s="15">
        <f t="shared" si="11"/>
        <v>0</v>
      </c>
      <c r="K157" s="15">
        <f t="shared" si="11"/>
        <v>0</v>
      </c>
      <c r="L157" s="15">
        <f t="shared" si="11"/>
        <v>0.60789488887081355</v>
      </c>
      <c r="M157" s="15">
        <f t="shared" si="11"/>
        <v>0.71859067380396757</v>
      </c>
      <c r="N157" s="15">
        <f t="shared" si="11"/>
        <v>0.50768182529017258</v>
      </c>
      <c r="O157" s="15">
        <f t="shared" si="11"/>
        <v>0</v>
      </c>
      <c r="P157" s="15">
        <f t="shared" si="11"/>
        <v>0.34465973172952585</v>
      </c>
      <c r="Q157" s="15">
        <f t="shared" si="11"/>
        <v>3.4967598779515004E-2</v>
      </c>
      <c r="R157" s="15">
        <f t="shared" si="11"/>
        <v>0.10163242010397007</v>
      </c>
      <c r="S157" s="15">
        <f t="shared" si="11"/>
        <v>0.18651435777710695</v>
      </c>
      <c r="T157" s="15">
        <f t="shared" si="11"/>
        <v>1.8674478466365795E-2</v>
      </c>
      <c r="U157" s="15">
        <f t="shared" si="11"/>
        <v>1.1270209392920008</v>
      </c>
      <c r="V157" s="15">
        <f t="shared" si="11"/>
        <v>1.6058060761590297E-2</v>
      </c>
      <c r="W157" s="15">
        <f t="shared" si="11"/>
        <v>2.2947963218883927E-3</v>
      </c>
      <c r="X157" s="15">
        <f t="shared" si="11"/>
        <v>4.26089409921358</v>
      </c>
      <c r="Y157" s="15">
        <f t="shared" si="11"/>
        <v>3.8243447499480401</v>
      </c>
      <c r="Z157" s="15">
        <f t="shared" si="11"/>
        <v>0.31395223419581569</v>
      </c>
      <c r="AA157" s="15">
        <f t="shared" si="11"/>
        <v>0.18911625881589</v>
      </c>
      <c r="AB157" s="15">
        <f t="shared" si="11"/>
        <v>0.20702567784901466</v>
      </c>
      <c r="AC157" s="15">
        <f t="shared" si="11"/>
        <v>0.19204512342842836</v>
      </c>
      <c r="AD157" s="15">
        <f t="shared" si="11"/>
        <v>5.577342587166906</v>
      </c>
      <c r="AE157" s="15">
        <f t="shared" si="11"/>
        <v>0.89486881298964882</v>
      </c>
      <c r="AF157" s="15">
        <f t="shared" si="11"/>
        <v>4.0666208237068879</v>
      </c>
      <c r="AG157" s="15">
        <f t="shared" si="11"/>
        <v>0.13348222601800341</v>
      </c>
      <c r="AH157" s="15">
        <f t="shared" si="11"/>
        <v>0.29574234639914354</v>
      </c>
      <c r="AI157" s="15">
        <f t="shared" si="11"/>
        <v>0.22428689354924217</v>
      </c>
      <c r="AJ157" s="15">
        <f t="shared" si="11"/>
        <v>0.11597953116537375</v>
      </c>
      <c r="AK157" s="15">
        <f t="shared" si="11"/>
        <v>0.10288977795715966</v>
      </c>
      <c r="AL157" s="15">
        <f t="shared" si="11"/>
        <v>1.4032254973752161E-2</v>
      </c>
      <c r="AM157" s="15">
        <f t="shared" si="11"/>
        <v>1.3021560183916855E-2</v>
      </c>
      <c r="AN157" s="15">
        <f t="shared" si="11"/>
        <v>0.19800940657368374</v>
      </c>
      <c r="AO157" s="15">
        <f t="shared" si="11"/>
        <v>1.2536236080949172E-2</v>
      </c>
      <c r="AP157" s="15">
        <f t="shared" si="11"/>
        <v>108.54806421393306</v>
      </c>
      <c r="AQ157" s="15">
        <f t="shared" si="11"/>
        <v>0.48466777093291497</v>
      </c>
      <c r="AR157" s="15">
        <f t="shared" si="11"/>
        <v>2.1688878165053807E-3</v>
      </c>
      <c r="AS157" s="15">
        <f t="shared" si="11"/>
        <v>5.9032134786375319E-2</v>
      </c>
      <c r="AT157" s="15">
        <f t="shared" si="11"/>
        <v>0.94915967743536589</v>
      </c>
      <c r="AU157" s="15"/>
      <c r="AV157" s="15"/>
      <c r="AW157" s="15"/>
      <c r="AX157" s="15"/>
      <c r="AY157" s="15">
        <f t="shared" si="10"/>
        <v>-147.0486485146028</v>
      </c>
      <c r="AZ157" s="15"/>
    </row>
    <row r="158" spans="1:64" hidden="1" x14ac:dyDescent="0.2">
      <c r="A158" s="15"/>
      <c r="B158" s="15">
        <f>B157*1.11643</f>
        <v>173.44260120976901</v>
      </c>
      <c r="C158" s="15">
        <f t="shared" si="11"/>
        <v>0.56235531976890574</v>
      </c>
      <c r="D158" s="15"/>
      <c r="E158" s="15">
        <f t="shared" si="11"/>
        <v>21.131065324060184</v>
      </c>
      <c r="F158" s="15">
        <f t="shared" si="11"/>
        <v>0</v>
      </c>
      <c r="G158" s="15">
        <f t="shared" si="11"/>
        <v>0</v>
      </c>
      <c r="H158" s="15">
        <f t="shared" si="11"/>
        <v>0</v>
      </c>
      <c r="I158" s="15">
        <f t="shared" si="11"/>
        <v>0</v>
      </c>
      <c r="J158" s="15">
        <f t="shared" si="11"/>
        <v>0</v>
      </c>
      <c r="K158" s="15">
        <f t="shared" si="11"/>
        <v>0</v>
      </c>
      <c r="L158" s="15">
        <f t="shared" si="11"/>
        <v>0.67867209078204238</v>
      </c>
      <c r="M158" s="15">
        <f t="shared" si="11"/>
        <v>0.80225618595496351</v>
      </c>
      <c r="N158" s="15">
        <f t="shared" si="11"/>
        <v>0.56679122020870742</v>
      </c>
      <c r="O158" s="15">
        <f t="shared" si="11"/>
        <v>0</v>
      </c>
      <c r="P158" s="15">
        <f t="shared" si="11"/>
        <v>0.38478846429479457</v>
      </c>
      <c r="Q158" s="15">
        <f t="shared" si="11"/>
        <v>3.9038876305413937E-2</v>
      </c>
      <c r="R158" s="15">
        <f t="shared" si="11"/>
        <v>0.11346548277667531</v>
      </c>
      <c r="S158" s="15">
        <f t="shared" si="11"/>
        <v>0.20823022445309552</v>
      </c>
      <c r="T158" s="15">
        <f t="shared" si="11"/>
        <v>2.0848747994204764E-2</v>
      </c>
      <c r="U158" s="15">
        <f t="shared" si="11"/>
        <v>1.2582399872537684</v>
      </c>
      <c r="V158" s="15">
        <f t="shared" si="11"/>
        <v>1.7927700776062254E-2</v>
      </c>
      <c r="W158" s="15">
        <f t="shared" si="11"/>
        <v>2.5619794576458581E-3</v>
      </c>
      <c r="X158" s="15">
        <f t="shared" si="11"/>
        <v>4.7569899991850173</v>
      </c>
      <c r="Y158" s="15">
        <f t="shared" si="11"/>
        <v>4.2696132091844907</v>
      </c>
      <c r="Z158" s="15">
        <f t="shared" si="11"/>
        <v>0.35050569282323452</v>
      </c>
      <c r="AA158" s="15">
        <f t="shared" si="11"/>
        <v>0.21113506482982408</v>
      </c>
      <c r="AB158" s="15">
        <f t="shared" si="11"/>
        <v>0.23112967752097544</v>
      </c>
      <c r="AC158" s="15">
        <f t="shared" si="11"/>
        <v>0.21440493714920028</v>
      </c>
      <c r="AD158" s="15">
        <f t="shared" si="11"/>
        <v>6.2267125845907492</v>
      </c>
      <c r="AE158" s="15">
        <f t="shared" si="11"/>
        <v>0.99905838888603371</v>
      </c>
      <c r="AF158" s="15">
        <f t="shared" si="11"/>
        <v>4.5400974862110814</v>
      </c>
      <c r="AG158" s="15">
        <f t="shared" si="11"/>
        <v>0.14902356159327956</v>
      </c>
      <c r="AH158" s="15">
        <f t="shared" si="11"/>
        <v>0.33017562779039583</v>
      </c>
      <c r="AI158" s="15">
        <f t="shared" si="11"/>
        <v>0.25040061656518042</v>
      </c>
      <c r="AJ158" s="15">
        <f t="shared" si="11"/>
        <v>0.12948302797895822</v>
      </c>
      <c r="AK158" s="15">
        <f t="shared" si="11"/>
        <v>0.11486923480471176</v>
      </c>
      <c r="AL158" s="15">
        <f t="shared" si="11"/>
        <v>1.5666030420346127E-2</v>
      </c>
      <c r="AM158" s="15">
        <f t="shared" si="11"/>
        <v>1.4537660436130296E-2</v>
      </c>
      <c r="AN158" s="15">
        <f t="shared" si="11"/>
        <v>0.22106364178105775</v>
      </c>
      <c r="AO158" s="15">
        <f t="shared" si="11"/>
        <v>1.3995830047854084E-2</v>
      </c>
      <c r="AP158" s="15">
        <f t="shared" si="11"/>
        <v>121.1863153303613</v>
      </c>
      <c r="AQ158" s="15">
        <f t="shared" si="11"/>
        <v>0.54109763950263423</v>
      </c>
      <c r="AR158" s="15">
        <f t="shared" si="11"/>
        <v>2.421411424981102E-3</v>
      </c>
      <c r="AS158" s="15">
        <f t="shared" si="11"/>
        <v>6.5905246239553003E-2</v>
      </c>
      <c r="AT158" s="15">
        <f t="shared" si="11"/>
        <v>1.0596703386791655</v>
      </c>
      <c r="AU158" s="15">
        <f>AU157*1.11643</f>
        <v>0</v>
      </c>
      <c r="AV158" s="15">
        <f>AV157*1.11643</f>
        <v>0</v>
      </c>
      <c r="AW158" s="15">
        <f>AW157*1.11643</f>
        <v>0</v>
      </c>
      <c r="AX158" s="15">
        <f>AX157*1.11643</f>
        <v>0</v>
      </c>
      <c r="AY158" s="15">
        <f t="shared" si="10"/>
        <v>-164.169522661158</v>
      </c>
      <c r="AZ158" s="15"/>
    </row>
    <row r="159" spans="1:64" hidden="1" x14ac:dyDescent="0.2">
      <c r="A159" s="15"/>
      <c r="B159" s="15">
        <f>B158*1.11643</f>
        <v>193.63652326862243</v>
      </c>
      <c r="C159" s="15">
        <f t="shared" si="11"/>
        <v>0.6278303496495995</v>
      </c>
      <c r="D159" s="15"/>
      <c r="E159" s="15">
        <f t="shared" si="11"/>
        <v>23.591355259740514</v>
      </c>
      <c r="F159" s="15">
        <f t="shared" si="11"/>
        <v>0</v>
      </c>
      <c r="G159" s="15">
        <f t="shared" si="11"/>
        <v>0</v>
      </c>
      <c r="H159" s="15">
        <f t="shared" si="11"/>
        <v>0</v>
      </c>
      <c r="I159" s="15">
        <f t="shared" si="11"/>
        <v>0</v>
      </c>
      <c r="J159" s="15">
        <f t="shared" si="11"/>
        <v>0</v>
      </c>
      <c r="K159" s="15">
        <f t="shared" si="11"/>
        <v>0</v>
      </c>
      <c r="L159" s="15">
        <f t="shared" si="11"/>
        <v>0.75768988231179557</v>
      </c>
      <c r="M159" s="15">
        <f t="shared" si="11"/>
        <v>0.89566287368569997</v>
      </c>
      <c r="N159" s="15">
        <f t="shared" si="11"/>
        <v>0.63278272197760721</v>
      </c>
      <c r="O159" s="15">
        <f t="shared" si="11"/>
        <v>0</v>
      </c>
      <c r="P159" s="15">
        <f t="shared" si="11"/>
        <v>0.42958938519263751</v>
      </c>
      <c r="Q159" s="15">
        <f t="shared" si="11"/>
        <v>4.3584172673653283E-2</v>
      </c>
      <c r="R159" s="15">
        <f t="shared" si="11"/>
        <v>0.12667626893636363</v>
      </c>
      <c r="S159" s="15">
        <f t="shared" si="11"/>
        <v>0.23247446948616945</v>
      </c>
      <c r="T159" s="15">
        <f t="shared" si="11"/>
        <v>2.3276167723170024E-2</v>
      </c>
      <c r="U159" s="15">
        <f t="shared" si="11"/>
        <v>1.4047368689697246</v>
      </c>
      <c r="V159" s="15">
        <f t="shared" si="11"/>
        <v>2.0015022977419184E-2</v>
      </c>
      <c r="W159" s="15">
        <f t="shared" si="11"/>
        <v>2.8602707258995655E-3</v>
      </c>
      <c r="X159" s="15">
        <f t="shared" si="11"/>
        <v>5.3108463447901286</v>
      </c>
      <c r="Y159" s="15">
        <f t="shared" si="11"/>
        <v>4.7667242751298415</v>
      </c>
      <c r="Z159" s="15">
        <f t="shared" si="11"/>
        <v>0.39131507063864374</v>
      </c>
      <c r="AA159" s="15">
        <f t="shared" si="11"/>
        <v>0.23571752042796051</v>
      </c>
      <c r="AB159" s="15">
        <f t="shared" si="11"/>
        <v>0.25804010587474263</v>
      </c>
      <c r="AC159" s="15">
        <f t="shared" si="11"/>
        <v>0.23936810398148167</v>
      </c>
      <c r="AD159" s="15">
        <f t="shared" si="11"/>
        <v>6.9516887308146504</v>
      </c>
      <c r="AE159" s="15">
        <f t="shared" si="11"/>
        <v>1.1153787571040346</v>
      </c>
      <c r="AF159" s="15">
        <f t="shared" si="11"/>
        <v>5.068701036530638</v>
      </c>
      <c r="AG159" s="15">
        <f t="shared" si="11"/>
        <v>0.16637437486958512</v>
      </c>
      <c r="AH159" s="15">
        <f t="shared" si="11"/>
        <v>0.36861797613403163</v>
      </c>
      <c r="AI159" s="15">
        <f t="shared" si="11"/>
        <v>0.27955476035186438</v>
      </c>
      <c r="AJ159" s="15">
        <f t="shared" si="11"/>
        <v>0.14455873692654833</v>
      </c>
      <c r="AK159" s="15">
        <f t="shared" si="11"/>
        <v>0.12824345981302435</v>
      </c>
      <c r="AL159" s="15">
        <f t="shared" si="11"/>
        <v>1.7490026342187028E-2</v>
      </c>
      <c r="AM159" s="15">
        <f t="shared" si="11"/>
        <v>1.6230280240708946E-2</v>
      </c>
      <c r="AN159" s="15">
        <f t="shared" si="11"/>
        <v>0.24680208159362632</v>
      </c>
      <c r="AO159" s="15">
        <f t="shared" si="11"/>
        <v>1.5625364540325735E-2</v>
      </c>
      <c r="AP159" s="15">
        <f t="shared" si="11"/>
        <v>135.29603802427528</v>
      </c>
      <c r="AQ159" s="15">
        <f t="shared" si="11"/>
        <v>0.60409763766992597</v>
      </c>
      <c r="AR159" s="15">
        <f t="shared" si="11"/>
        <v>2.7033363571916519E-3</v>
      </c>
      <c r="AS159" s="15">
        <f t="shared" si="11"/>
        <v>7.3578594059224164E-2</v>
      </c>
      <c r="AT159" s="15">
        <f t="shared" si="11"/>
        <v>1.1830477562115809</v>
      </c>
      <c r="AU159" s="15"/>
      <c r="AV159" s="15"/>
      <c r="AW159" s="15"/>
      <c r="AX159" s="15"/>
      <c r="AY159" s="15">
        <f t="shared" si="10"/>
        <v>-183.28378018459665</v>
      </c>
      <c r="AZ159" s="15"/>
    </row>
    <row r="160" spans="1:64" hidden="1" x14ac:dyDescent="0.2">
      <c r="A160" s="15"/>
      <c r="B160" s="15">
        <f>B159*1.11643</f>
        <v>216.18162367278813</v>
      </c>
      <c r="C160" s="15">
        <f t="shared" si="11"/>
        <v>0.70092863725930243</v>
      </c>
      <c r="D160" s="15"/>
      <c r="E160" s="15">
        <f t="shared" si="11"/>
        <v>26.338096752632101</v>
      </c>
      <c r="F160" s="15">
        <f t="shared" si="11"/>
        <v>0</v>
      </c>
      <c r="G160" s="15">
        <f t="shared" si="11"/>
        <v>0</v>
      </c>
      <c r="H160" s="15">
        <f t="shared" si="11"/>
        <v>0</v>
      </c>
      <c r="I160" s="15">
        <f t="shared" si="11"/>
        <v>0</v>
      </c>
      <c r="J160" s="15">
        <f t="shared" si="11"/>
        <v>0</v>
      </c>
      <c r="K160" s="15">
        <f t="shared" si="11"/>
        <v>0</v>
      </c>
      <c r="L160" s="15">
        <f t="shared" si="11"/>
        <v>0.84590771530935793</v>
      </c>
      <c r="M160" s="15">
        <f t="shared" si="11"/>
        <v>0.99994490206892606</v>
      </c>
      <c r="N160" s="15">
        <f t="shared" si="11"/>
        <v>0.70645761429746001</v>
      </c>
      <c r="O160" s="15">
        <f t="shared" si="11"/>
        <v>0</v>
      </c>
      <c r="P160" s="15">
        <f t="shared" si="11"/>
        <v>0.47960647731061629</v>
      </c>
      <c r="Q160" s="15">
        <f t="shared" si="11"/>
        <v>4.8658677898046739E-2</v>
      </c>
      <c r="R160" s="15">
        <f t="shared" si="11"/>
        <v>0.14142518692862446</v>
      </c>
      <c r="S160" s="15">
        <f t="shared" si="11"/>
        <v>0.25954147196844418</v>
      </c>
      <c r="T160" s="15">
        <f t="shared" si="11"/>
        <v>2.5986211931178713E-2</v>
      </c>
      <c r="U160" s="15">
        <f t="shared" si="11"/>
        <v>1.5682903826238697</v>
      </c>
      <c r="V160" s="15">
        <f t="shared" si="11"/>
        <v>2.2345372102680099E-2</v>
      </c>
      <c r="W160" s="15">
        <f t="shared" si="11"/>
        <v>3.1932920465160522E-3</v>
      </c>
      <c r="X160" s="15">
        <f t="shared" si="11"/>
        <v>5.9291881847140431</v>
      </c>
      <c r="Y160" s="15">
        <f t="shared" si="11"/>
        <v>5.3217139824832094</v>
      </c>
      <c r="Z160" s="15">
        <f t="shared" si="11"/>
        <v>0.43687588431310104</v>
      </c>
      <c r="AA160" s="15">
        <f t="shared" si="11"/>
        <v>0.26316211133138795</v>
      </c>
      <c r="AB160" s="15">
        <f t="shared" si="11"/>
        <v>0.28808371540173894</v>
      </c>
      <c r="AC160" s="15">
        <f t="shared" si="11"/>
        <v>0.2672377323280456</v>
      </c>
      <c r="AD160" s="15">
        <f t="shared" si="11"/>
        <v>7.7610738497434006</v>
      </c>
      <c r="AE160" s="15">
        <f t="shared" si="11"/>
        <v>1.2452423057936572</v>
      </c>
      <c r="AF160" s="15">
        <f t="shared" si="11"/>
        <v>5.6588498982139006</v>
      </c>
      <c r="AG160" s="15">
        <f t="shared" si="11"/>
        <v>0.18574534333565093</v>
      </c>
      <c r="AH160" s="15">
        <f t="shared" si="11"/>
        <v>0.41153616709531693</v>
      </c>
      <c r="AI160" s="15">
        <f t="shared" si="11"/>
        <v>0.31210332109963196</v>
      </c>
      <c r="AJ160" s="15">
        <f t="shared" si="11"/>
        <v>0.16138971066690636</v>
      </c>
      <c r="AK160" s="15">
        <f t="shared" si="11"/>
        <v>0.14317484583905477</v>
      </c>
      <c r="AL160" s="15">
        <f t="shared" si="11"/>
        <v>1.9526390109207863E-2</v>
      </c>
      <c r="AM160" s="15">
        <f t="shared" si="11"/>
        <v>1.8119971769134689E-2</v>
      </c>
      <c r="AN160" s="15">
        <f t="shared" si="11"/>
        <v>0.27553724795357226</v>
      </c>
      <c r="AO160" s="15">
        <f t="shared" si="11"/>
        <v>1.744462573375586E-2</v>
      </c>
      <c r="AP160" s="15">
        <f t="shared" si="11"/>
        <v>151.04855573144164</v>
      </c>
      <c r="AQ160" s="15">
        <f t="shared" si="11"/>
        <v>0.67443272562383549</v>
      </c>
      <c r="AR160" s="15">
        <f t="shared" si="11"/>
        <v>3.018085809259476E-3</v>
      </c>
      <c r="AS160" s="15">
        <f t="shared" si="11"/>
        <v>8.2145349765539638E-2</v>
      </c>
      <c r="AT160" s="15">
        <f t="shared" si="11"/>
        <v>1.3207900064672953</v>
      </c>
      <c r="AU160" s="15"/>
      <c r="AV160" s="15"/>
      <c r="AW160" s="15"/>
      <c r="AX160" s="15"/>
      <c r="AY160" s="15">
        <f t="shared" si="10"/>
        <v>-204.62351071148925</v>
      </c>
      <c r="AZ160" s="15"/>
    </row>
    <row r="161" spans="1:64" x14ac:dyDescent="0.2">
      <c r="A161" s="15" t="s">
        <v>350</v>
      </c>
      <c r="B161" s="15">
        <v>38.962900045219058</v>
      </c>
      <c r="C161" s="15">
        <v>0.60292250157314975</v>
      </c>
      <c r="D161" s="15" t="s">
        <v>530</v>
      </c>
      <c r="E161" s="15">
        <v>9.7745572832167973</v>
      </c>
      <c r="F161" s="15">
        <v>3.855160866258165E-2</v>
      </c>
      <c r="G161" s="15">
        <v>2.5972458119773592E-3</v>
      </c>
      <c r="H161" s="15">
        <v>1.3752806795117575E-2</v>
      </c>
      <c r="I161" s="15">
        <v>1.0426139381135522E-2</v>
      </c>
      <c r="J161" s="15">
        <v>6.7740933569480979E-3</v>
      </c>
      <c r="K161" s="15">
        <v>0</v>
      </c>
      <c r="L161" s="15">
        <v>0.11484887937274339</v>
      </c>
      <c r="M161" s="15">
        <v>0.13956860866755008</v>
      </c>
      <c r="N161" s="15">
        <v>8.148665700658822E-2</v>
      </c>
      <c r="O161" s="15">
        <v>1.3429307690066056E-3</v>
      </c>
      <c r="P161" s="15">
        <v>3.7073201778710881E-2</v>
      </c>
      <c r="Q161" s="15">
        <v>1.6613117318988797E-2</v>
      </c>
      <c r="R161" s="15">
        <v>3.1481612120600286E-2</v>
      </c>
      <c r="S161" s="15">
        <v>2.4781863670252858E-2</v>
      </c>
      <c r="T161" s="15">
        <v>6.2409796070152799E-3</v>
      </c>
      <c r="U161" s="15">
        <v>0.17733991231974566</v>
      </c>
      <c r="V161" s="15">
        <v>6.663115856412714E-3</v>
      </c>
      <c r="W161" s="15">
        <v>5.3638743569847172E-3</v>
      </c>
      <c r="X161" s="15">
        <v>0.8987884719838114</v>
      </c>
      <c r="Y161" s="15">
        <v>3.965620075570048E-3</v>
      </c>
      <c r="Z161" s="15">
        <v>1.6491731988994877E-3</v>
      </c>
      <c r="AA161" s="15">
        <v>8.2665452728914181E-5</v>
      </c>
      <c r="AB161" s="15">
        <v>8.9591933230655739E-4</v>
      </c>
      <c r="AC161" s="15">
        <v>9.6010479719159923E-4</v>
      </c>
      <c r="AD161" s="15">
        <v>8.2075779753721321</v>
      </c>
      <c r="AE161" s="15">
        <v>0.33223793911222421</v>
      </c>
      <c r="AF161" s="15">
        <v>2.1794423493979682</v>
      </c>
      <c r="AG161" s="15">
        <v>2.1558349000964389E-2</v>
      </c>
      <c r="AH161" s="15">
        <v>2.0955078857645606E-2</v>
      </c>
      <c r="AI161" s="15">
        <v>2.3824160678576265E-2</v>
      </c>
      <c r="AJ161" s="15">
        <v>2.1933991417421628E-2</v>
      </c>
      <c r="AK161" s="15">
        <v>3.59184381444171E-2</v>
      </c>
      <c r="AL161" s="15">
        <v>6.9548939078489099E-3</v>
      </c>
      <c r="AM161" s="15">
        <v>9.2683802052178428E-4</v>
      </c>
      <c r="AN161" s="15">
        <v>1.9473567724962797E-3</v>
      </c>
      <c r="AO161" s="15">
        <v>8.2336548092782095E-4</v>
      </c>
      <c r="AP161" s="15">
        <v>9.9940830444535411</v>
      </c>
      <c r="AQ161" s="15">
        <v>3.5927342980171709E-2</v>
      </c>
      <c r="AR161" s="15">
        <v>4.2310643561956802E-3</v>
      </c>
      <c r="AS161" s="15">
        <v>0.91584968328113003</v>
      </c>
      <c r="AT161" s="15">
        <v>3.137686045810304</v>
      </c>
      <c r="AU161" s="15"/>
      <c r="AV161" s="15"/>
      <c r="AW161" s="15"/>
      <c r="AX161" s="15"/>
      <c r="AY161" s="15">
        <f t="shared" si="10"/>
        <v>4.4316612705776564</v>
      </c>
      <c r="AZ161" s="15">
        <v>38.96</v>
      </c>
      <c r="BC161" t="s">
        <v>492</v>
      </c>
      <c r="BD161">
        <v>9.7745572832167973</v>
      </c>
      <c r="BE161">
        <v>0.8987884719838114</v>
      </c>
      <c r="BF161">
        <v>3.965620075570048E-3</v>
      </c>
      <c r="BG161">
        <v>8.2075779753721321</v>
      </c>
      <c r="BH161">
        <v>0.33223793911222421</v>
      </c>
      <c r="BI161">
        <v>2.1794423493979682</v>
      </c>
      <c r="BJ161">
        <v>9.9940830444535411</v>
      </c>
      <c r="BK161">
        <v>3.137686045810304</v>
      </c>
      <c r="BL161">
        <v>4.4316612705776564</v>
      </c>
    </row>
    <row r="162" spans="1:64" hidden="1" x14ac:dyDescent="0.2">
      <c r="A162" s="15" t="s">
        <v>182</v>
      </c>
      <c r="B162" s="15">
        <v>29.819442917146581</v>
      </c>
      <c r="C162" s="15">
        <v>0.16355092418601597</v>
      </c>
      <c r="D162" s="15"/>
      <c r="E162" s="15">
        <v>8.8527305687672726</v>
      </c>
      <c r="F162" s="15">
        <v>8.8315532570830649E-2</v>
      </c>
      <c r="G162" s="15">
        <v>7.7327866661040402E-3</v>
      </c>
      <c r="H162" s="15">
        <v>2.359726474875648E-2</v>
      </c>
      <c r="I162" s="15">
        <v>1.8761174137668195E-2</v>
      </c>
      <c r="J162" s="15">
        <v>1.7415490520700952E-6</v>
      </c>
      <c r="K162" s="15">
        <v>0</v>
      </c>
      <c r="L162" s="15">
        <v>0.21078495409390868</v>
      </c>
      <c r="M162" s="15">
        <v>0.22462075244493321</v>
      </c>
      <c r="N162" s="15">
        <v>0.1620095479064089</v>
      </c>
      <c r="O162" s="15">
        <v>2.4652261241179343E-3</v>
      </c>
      <c r="P162" s="15">
        <v>0.11977670522312173</v>
      </c>
      <c r="Q162" s="15">
        <v>1.3096684157642677E-2</v>
      </c>
      <c r="R162" s="15">
        <v>3.9760217033925474E-2</v>
      </c>
      <c r="S162" s="15">
        <v>5.5625258553525958E-2</v>
      </c>
      <c r="T162" s="15">
        <v>6.4960625995508121E-3</v>
      </c>
      <c r="U162" s="15">
        <v>0.3450879489858199</v>
      </c>
      <c r="V162" s="15">
        <v>7.7583113661978424E-3</v>
      </c>
      <c r="W162" s="15">
        <v>5.6513245902955968E-4</v>
      </c>
      <c r="X162" s="15">
        <v>1.8094834032389042</v>
      </c>
      <c r="Y162" s="15">
        <v>8.6972952948753679E-2</v>
      </c>
      <c r="Z162" s="15">
        <v>3.661668153850895E-3</v>
      </c>
      <c r="AA162" s="15">
        <v>5.2440745979755437E-4</v>
      </c>
      <c r="AB162" s="15">
        <v>3.5239428989276306E-3</v>
      </c>
      <c r="AC162" s="15">
        <v>3.3933004524671056E-3</v>
      </c>
      <c r="AD162" s="15">
        <v>4.4054195354751435</v>
      </c>
      <c r="AE162" s="15">
        <v>0.52443204240922414</v>
      </c>
      <c r="AF162" s="15">
        <v>1.387793330360551</v>
      </c>
      <c r="AG162" s="15">
        <v>5.274378362718176E-2</v>
      </c>
      <c r="AH162" s="15">
        <v>0.1163525123589384</v>
      </c>
      <c r="AI162" s="15">
        <v>8.4185421348743364E-2</v>
      </c>
      <c r="AJ162" s="15">
        <v>6.0900740573535755E-2</v>
      </c>
      <c r="AK162" s="15">
        <v>4.0618556194605748E-2</v>
      </c>
      <c r="AL162" s="15">
        <v>6.5129610704735327E-3</v>
      </c>
      <c r="AM162" s="15">
        <v>3.5588815191574859E-3</v>
      </c>
      <c r="AN162" s="15">
        <v>6.9118032476060701E-2</v>
      </c>
      <c r="AO162" s="15">
        <v>6.4752527848422718E-3</v>
      </c>
      <c r="AP162" s="15">
        <v>8.583864640745313</v>
      </c>
      <c r="AQ162" s="15">
        <v>0.16980543510547486</v>
      </c>
      <c r="AR162" s="15">
        <v>4.4951867272012075E-4</v>
      </c>
      <c r="AS162" s="15">
        <v>6.5275688317921354E-2</v>
      </c>
      <c r="AT162" s="15">
        <v>0.80971385186791212</v>
      </c>
      <c r="AU162" s="15">
        <v>6.8720514901144572E-2</v>
      </c>
      <c r="AV162" s="15">
        <v>2.4010115424174618E-2</v>
      </c>
      <c r="AW162" s="15">
        <v>0.34350264600064645</v>
      </c>
      <c r="AX162" s="15">
        <v>0.7456929871862269</v>
      </c>
      <c r="AY162" s="15">
        <f t="shared" si="10"/>
        <v>-26.460410325813072</v>
      </c>
      <c r="AZ162" s="15"/>
    </row>
    <row r="163" spans="1:64" hidden="1" x14ac:dyDescent="0.2">
      <c r="A163" s="15" t="s">
        <v>183</v>
      </c>
      <c r="B163" s="15">
        <v>30.070193988061899</v>
      </c>
      <c r="C163" s="15">
        <v>0.24960516538369573</v>
      </c>
      <c r="D163" s="15"/>
      <c r="E163" s="15">
        <v>7.7077837280287067</v>
      </c>
      <c r="F163" s="15">
        <v>6.1347046224571683E-2</v>
      </c>
      <c r="G163" s="15">
        <v>1.3158476410316481E-2</v>
      </c>
      <c r="H163" s="15">
        <v>3.1686587329906833E-2</v>
      </c>
      <c r="I163" s="15">
        <v>2.9666982083985806E-2</v>
      </c>
      <c r="J163" s="15">
        <v>1.2798715178456348E-5</v>
      </c>
      <c r="K163" s="15">
        <v>0</v>
      </c>
      <c r="L163" s="15">
        <v>0.25825176055938198</v>
      </c>
      <c r="M163" s="15">
        <v>0.29536002644820486</v>
      </c>
      <c r="N163" s="15">
        <v>0.22013403541809168</v>
      </c>
      <c r="O163" s="15">
        <v>3.2567823408485878E-3</v>
      </c>
      <c r="P163" s="15">
        <v>0.18954558502856414</v>
      </c>
      <c r="Q163" s="15">
        <v>1.0653844921811758E-2</v>
      </c>
      <c r="R163" s="15">
        <v>3.9739921809068046E-2</v>
      </c>
      <c r="S163" s="15">
        <v>7.8400926163271725E-2</v>
      </c>
      <c r="T163" s="15">
        <v>7.1071943507737458E-3</v>
      </c>
      <c r="U163" s="15">
        <v>0.46999750743838481</v>
      </c>
      <c r="V163" s="15">
        <v>8.2217956073759139E-3</v>
      </c>
      <c r="W163" s="15">
        <v>1.0169032972022305E-3</v>
      </c>
      <c r="X163" s="15">
        <v>1.7940572226836895</v>
      </c>
      <c r="Y163" s="15">
        <v>1.6352344875773906E-2</v>
      </c>
      <c r="Z163" s="15">
        <v>1.9814444721598977E-3</v>
      </c>
      <c r="AA163" s="15">
        <v>5.5705584540910935E-4</v>
      </c>
      <c r="AB163" s="15">
        <v>8.1134302024105293E-4</v>
      </c>
      <c r="AC163" s="15">
        <v>1.0095407835416421E-3</v>
      </c>
      <c r="AD163" s="15">
        <v>4.048915920447631</v>
      </c>
      <c r="AE163" s="15">
        <v>0.62746610509352507</v>
      </c>
      <c r="AF163" s="15">
        <v>1.1800810853511714</v>
      </c>
      <c r="AG163" s="15">
        <v>5.5805913384017684E-2</v>
      </c>
      <c r="AH163" s="15">
        <v>0.11793157998833986</v>
      </c>
      <c r="AI163" s="15">
        <v>0.10496860382864949</v>
      </c>
      <c r="AJ163" s="15">
        <v>7.3837410682124779E-2</v>
      </c>
      <c r="AK163" s="15">
        <v>3.9557954522466576E-2</v>
      </c>
      <c r="AL163" s="15">
        <v>7.6994267879794678E-3</v>
      </c>
      <c r="AM163" s="15">
        <v>4.894978090704924E-3</v>
      </c>
      <c r="AN163" s="15">
        <v>8.14795597379291E-2</v>
      </c>
      <c r="AO163" s="15">
        <v>4.3611731733610264E-3</v>
      </c>
      <c r="AP163" s="15">
        <v>9.482132331798713</v>
      </c>
      <c r="AQ163" s="15">
        <v>0.20494856943893039</v>
      </c>
      <c r="AR163" s="15">
        <v>4.0733895445917194E-4</v>
      </c>
      <c r="AS163" s="15">
        <v>2.3239407286491369E-2</v>
      </c>
      <c r="AT163" s="15">
        <v>1.433843134860266</v>
      </c>
      <c r="AU163" s="15">
        <v>4.6394286082915903E-2</v>
      </c>
      <c r="AV163" s="15">
        <v>2.4419366597152371E-2</v>
      </c>
      <c r="AW163" s="15">
        <v>0.28754457020313895</v>
      </c>
      <c r="AX163" s="15">
        <v>0.7305492525117826</v>
      </c>
      <c r="AY163" s="15">
        <f t="shared" si="10"/>
        <v>-26.290631873139471</v>
      </c>
      <c r="AZ163" s="15"/>
    </row>
    <row r="164" spans="1:64" hidden="1" x14ac:dyDescent="0.2">
      <c r="A164" s="15" t="s">
        <v>184</v>
      </c>
      <c r="B164" s="15">
        <v>28.514706310937459</v>
      </c>
      <c r="C164" s="15">
        <v>0.17782615271115765</v>
      </c>
      <c r="D164" s="15"/>
      <c r="E164" s="15">
        <v>8.1806674926320433</v>
      </c>
      <c r="F164" s="15">
        <v>5.2266195394264109E-2</v>
      </c>
      <c r="G164" s="15">
        <v>7.1455683114411122E-3</v>
      </c>
      <c r="H164" s="15">
        <v>1.73344153130871E-2</v>
      </c>
      <c r="I164" s="15">
        <v>2.7585310100133525E-2</v>
      </c>
      <c r="J164" s="15">
        <v>9.2011603948040611E-7</v>
      </c>
      <c r="K164" s="15">
        <v>0</v>
      </c>
      <c r="L164" s="15">
        <v>0.21689207185170514</v>
      </c>
      <c r="M164" s="15">
        <v>0.248710754498287</v>
      </c>
      <c r="N164" s="15">
        <v>0.1668313794990621</v>
      </c>
      <c r="O164" s="15">
        <v>2.6998858149160946E-3</v>
      </c>
      <c r="P164" s="15">
        <v>0.11951685015007514</v>
      </c>
      <c r="Q164" s="15">
        <v>1.2335011187548532E-2</v>
      </c>
      <c r="R164" s="15">
        <v>4.2107613235099574E-2</v>
      </c>
      <c r="S164" s="15">
        <v>6.5318789871003313E-2</v>
      </c>
      <c r="T164" s="15">
        <v>6.6368493256655833E-3</v>
      </c>
      <c r="U164" s="15">
        <v>0.37146474922040529</v>
      </c>
      <c r="V164" s="15">
        <v>5.8362597343411416E-3</v>
      </c>
      <c r="W164" s="15">
        <v>7.2870597227446207E-4</v>
      </c>
      <c r="X164" s="15">
        <v>1.575299918865904</v>
      </c>
      <c r="Y164" s="15">
        <v>9.0880399228424925E-3</v>
      </c>
      <c r="Z164" s="15">
        <v>1.7577168800245373E-3</v>
      </c>
      <c r="AA164" s="15">
        <v>2.5181898284547911E-4</v>
      </c>
      <c r="AB164" s="15">
        <v>9.1719192184543661E-4</v>
      </c>
      <c r="AC164" s="15">
        <v>1.2842326523409364E-3</v>
      </c>
      <c r="AD164" s="15">
        <v>4.8546436998270011</v>
      </c>
      <c r="AE164" s="15">
        <v>0.60444562386076028</v>
      </c>
      <c r="AF164" s="15">
        <v>1.2807567277540137</v>
      </c>
      <c r="AG164" s="15">
        <v>5.6507774875953952E-2</v>
      </c>
      <c r="AH164" s="15">
        <v>0.13060404505961559</v>
      </c>
      <c r="AI164" s="15">
        <v>7.5860263533469405E-2</v>
      </c>
      <c r="AJ164" s="15">
        <v>7.048275322565567E-2</v>
      </c>
      <c r="AK164" s="15">
        <v>3.1354052948857854E-2</v>
      </c>
      <c r="AL164" s="15">
        <v>6.485312096948889E-3</v>
      </c>
      <c r="AM164" s="15">
        <v>4.0217090669706565E-3</v>
      </c>
      <c r="AN164" s="15">
        <v>6.4837082662394699E-2</v>
      </c>
      <c r="AO164" s="15">
        <v>7.2429893233898947E-3</v>
      </c>
      <c r="AP164" s="15">
        <v>8.0483524166721025</v>
      </c>
      <c r="AQ164" s="15">
        <v>0.15690180745142557</v>
      </c>
      <c r="AR164" s="15">
        <v>3.5263021308613792E-4</v>
      </c>
      <c r="AS164" s="15">
        <v>3.6183163712363846E-2</v>
      </c>
      <c r="AT164" s="15">
        <v>0.68110386163936765</v>
      </c>
      <c r="AU164" s="15">
        <v>5.2590689501978594E-2</v>
      </c>
      <c r="AV164" s="15">
        <v>7.0939449811870429E-4</v>
      </c>
      <c r="AW164" s="15">
        <v>0.28596067342217435</v>
      </c>
      <c r="AX164" s="15">
        <v>0.7548057454274536</v>
      </c>
      <c r="AY164" s="15">
        <f t="shared" si="10"/>
        <v>-25.234357781174037</v>
      </c>
      <c r="AZ164" s="15"/>
    </row>
    <row r="165" spans="1:64" hidden="1" x14ac:dyDescent="0.2">
      <c r="A165" s="15" t="s">
        <v>185</v>
      </c>
      <c r="B165" s="15">
        <v>29.819442917146581</v>
      </c>
      <c r="C165" s="15">
        <v>0.16355092418601597</v>
      </c>
      <c r="D165" s="15"/>
      <c r="E165" s="15">
        <v>8.8527305687672726</v>
      </c>
      <c r="F165" s="15">
        <v>8.8315532570830649E-2</v>
      </c>
      <c r="G165" s="15">
        <v>7.7327866661040402E-3</v>
      </c>
      <c r="H165" s="15">
        <v>2.359726474875648E-2</v>
      </c>
      <c r="I165" s="15">
        <v>1.8761174137668195E-2</v>
      </c>
      <c r="J165" s="15">
        <v>1.7415490520700952E-6</v>
      </c>
      <c r="K165" s="15">
        <v>0</v>
      </c>
      <c r="L165" s="15">
        <v>0.21078495409390868</v>
      </c>
      <c r="M165" s="15">
        <v>0.22462075244493321</v>
      </c>
      <c r="N165" s="15">
        <v>0.1620095479064089</v>
      </c>
      <c r="O165" s="15">
        <v>2.4652261241179343E-3</v>
      </c>
      <c r="P165" s="15">
        <v>0.11977670522312173</v>
      </c>
      <c r="Q165" s="15">
        <v>1.3096684157642677E-2</v>
      </c>
      <c r="R165" s="15">
        <v>3.9760217033925474E-2</v>
      </c>
      <c r="S165" s="15">
        <v>5.5625258553525958E-2</v>
      </c>
      <c r="T165" s="15">
        <v>6.4960625995508121E-3</v>
      </c>
      <c r="U165" s="15">
        <v>0.3450879489858199</v>
      </c>
      <c r="V165" s="15">
        <v>7.7583113661978424E-3</v>
      </c>
      <c r="W165" s="15">
        <v>5.6513245902955968E-4</v>
      </c>
      <c r="X165" s="15">
        <v>1.8094834032389042</v>
      </c>
      <c r="Y165" s="15">
        <v>8.6972952948753679E-2</v>
      </c>
      <c r="Z165" s="15">
        <v>3.661668153850895E-3</v>
      </c>
      <c r="AA165" s="15">
        <v>5.2440745979755437E-4</v>
      </c>
      <c r="AB165" s="15">
        <v>3.5239428989276306E-3</v>
      </c>
      <c r="AC165" s="15">
        <v>3.3933004524671056E-3</v>
      </c>
      <c r="AD165" s="15">
        <v>4.4054195354751435</v>
      </c>
      <c r="AE165" s="15">
        <v>0.52443204240922414</v>
      </c>
      <c r="AF165" s="15">
        <v>1.387793330360551</v>
      </c>
      <c r="AG165" s="15">
        <v>5.274378362718176E-2</v>
      </c>
      <c r="AH165" s="15">
        <v>0.1163525123589384</v>
      </c>
      <c r="AI165" s="15">
        <v>8.4185421348743364E-2</v>
      </c>
      <c r="AJ165" s="15">
        <v>6.0900740573535755E-2</v>
      </c>
      <c r="AK165" s="15">
        <v>4.0618556194605748E-2</v>
      </c>
      <c r="AL165" s="15">
        <v>6.5129610704735327E-3</v>
      </c>
      <c r="AM165" s="15">
        <v>3.5588815191574859E-3</v>
      </c>
      <c r="AN165" s="15">
        <v>6.9118032476060701E-2</v>
      </c>
      <c r="AO165" s="15">
        <v>6.4752527848422718E-3</v>
      </c>
      <c r="AP165" s="15">
        <v>8.583864640745313</v>
      </c>
      <c r="AQ165" s="15">
        <v>0.16980543510547486</v>
      </c>
      <c r="AR165" s="15">
        <v>4.4951867272012075E-4</v>
      </c>
      <c r="AS165" s="15">
        <v>6.5275688317921354E-2</v>
      </c>
      <c r="AT165" s="15">
        <v>0.80971385186791212</v>
      </c>
      <c r="AU165" s="15">
        <v>6.8720514901144572E-2</v>
      </c>
      <c r="AV165" s="15">
        <v>2.4010115424174618E-2</v>
      </c>
      <c r="AW165" s="15">
        <v>0.34350264600064645</v>
      </c>
      <c r="AX165" s="15">
        <v>0.7456929871862269</v>
      </c>
      <c r="AY165" s="15">
        <f t="shared" si="10"/>
        <v>-26.460410325813072</v>
      </c>
      <c r="AZ165" s="15"/>
    </row>
    <row r="166" spans="1:64" hidden="1" x14ac:dyDescent="0.2">
      <c r="A166" s="15" t="s">
        <v>186</v>
      </c>
      <c r="B166" s="15">
        <v>32.16912526110584</v>
      </c>
      <c r="C166" s="15">
        <v>0.30153770244626293</v>
      </c>
      <c r="D166" s="15"/>
      <c r="E166" s="15">
        <v>9.2389995962480995</v>
      </c>
      <c r="F166" s="15">
        <v>5.4650737651460342E-2</v>
      </c>
      <c r="G166" s="15">
        <v>7.2437711466673913E-3</v>
      </c>
      <c r="H166" s="15">
        <v>1.5734154525514119E-2</v>
      </c>
      <c r="I166" s="15">
        <v>4.0637081458463974E-2</v>
      </c>
      <c r="J166" s="15">
        <v>5.8506795332649569E-6</v>
      </c>
      <c r="K166" s="15">
        <v>0</v>
      </c>
      <c r="L166" s="15">
        <v>0.18335968302111283</v>
      </c>
      <c r="M166" s="15">
        <v>0.16192200858810382</v>
      </c>
      <c r="N166" s="15">
        <v>0.14583140083260385</v>
      </c>
      <c r="O166" s="15">
        <v>2.2406294780808952E-3</v>
      </c>
      <c r="P166" s="15">
        <v>9.4107161814891871E-2</v>
      </c>
      <c r="Q166" s="15">
        <v>1.4760379635966969E-2</v>
      </c>
      <c r="R166" s="15">
        <v>3.8982255873607326E-2</v>
      </c>
      <c r="S166" s="15">
        <v>4.6565504927081079E-2</v>
      </c>
      <c r="T166" s="15">
        <v>6.7237988407765868E-3</v>
      </c>
      <c r="U166" s="15">
        <v>0.34182084858886846</v>
      </c>
      <c r="V166" s="15">
        <v>6.293555297934854E-3</v>
      </c>
      <c r="W166" s="15">
        <v>3.357399776781317E-4</v>
      </c>
      <c r="X166" s="15">
        <v>0.93354944474816592</v>
      </c>
      <c r="Y166" s="15">
        <v>2.5788598980258724E-2</v>
      </c>
      <c r="Z166" s="15">
        <v>2.5063492971095819E-3</v>
      </c>
      <c r="AA166" s="15">
        <v>5.7245111476691523E-4</v>
      </c>
      <c r="AB166" s="15">
        <v>1.6054590695925822E-3</v>
      </c>
      <c r="AC166" s="15">
        <v>1.650251910412427E-3</v>
      </c>
      <c r="AD166" s="15">
        <v>5.4696422481268687</v>
      </c>
      <c r="AE166" s="15">
        <v>0.39547273038677716</v>
      </c>
      <c r="AF166" s="15">
        <v>1.28654779040251</v>
      </c>
      <c r="AG166" s="15">
        <v>3.9510308256916732E-2</v>
      </c>
      <c r="AH166" s="15">
        <v>9.5506403560207578E-2</v>
      </c>
      <c r="AI166" s="15">
        <v>6.2702130313047943E-2</v>
      </c>
      <c r="AJ166" s="15">
        <v>4.7428249855310474E-2</v>
      </c>
      <c r="AK166" s="15">
        <v>2.7810048271020498E-2</v>
      </c>
      <c r="AL166" s="15">
        <v>6.6450185635154174E-3</v>
      </c>
      <c r="AM166" s="15">
        <v>3.1301748350734309E-3</v>
      </c>
      <c r="AN166" s="15">
        <v>1.7993295968787518E-2</v>
      </c>
      <c r="AO166" s="15">
        <v>2.9911198217292168E-3</v>
      </c>
      <c r="AP166" s="15">
        <v>10.081374044635222</v>
      </c>
      <c r="AQ166" s="15">
        <v>0.17645757351332947</v>
      </c>
      <c r="AR166" s="15">
        <v>2.6664878944715909E-4</v>
      </c>
      <c r="AS166" s="15">
        <v>8.1408776321932025E-2</v>
      </c>
      <c r="AT166" s="15">
        <v>1.3051590388919285</v>
      </c>
      <c r="AU166" s="15">
        <v>0.10164942423798258</v>
      </c>
      <c r="AV166" s="15">
        <v>8.9966515725428381E-2</v>
      </c>
      <c r="AW166" s="15">
        <v>0.33773355881850298</v>
      </c>
      <c r="AX166" s="15">
        <v>0.87230574565728358</v>
      </c>
      <c r="AY166" s="15">
        <f t="shared" si="10"/>
        <v>-28.736533492419831</v>
      </c>
      <c r="AZ166" s="15"/>
    </row>
    <row r="167" spans="1:64" hidden="1" x14ac:dyDescent="0.2">
      <c r="A167" s="15" t="s">
        <v>348</v>
      </c>
      <c r="B167" s="15">
        <v>31.386671512419817</v>
      </c>
      <c r="C167" s="15">
        <v>0.31956290751643401</v>
      </c>
      <c r="D167" s="15"/>
      <c r="E167" s="15">
        <v>8.3469573458993871</v>
      </c>
      <c r="F167" s="15">
        <v>4.0635848067036164E-2</v>
      </c>
      <c r="G167" s="15">
        <v>5.0599703182699811E-3</v>
      </c>
      <c r="H167" s="15">
        <v>1.4094834998995756E-2</v>
      </c>
      <c r="I167" s="15">
        <v>3.7126363119378725E-2</v>
      </c>
      <c r="J167" s="15">
        <v>1.7856556645811473E-2</v>
      </c>
      <c r="K167" s="15">
        <v>0</v>
      </c>
      <c r="L167" s="15">
        <v>0.13670205287876611</v>
      </c>
      <c r="M167" s="15">
        <v>0.11027251644542638</v>
      </c>
      <c r="N167" s="15">
        <v>0.10660943470868388</v>
      </c>
      <c r="O167" s="15">
        <v>2.0781893896847773E-3</v>
      </c>
      <c r="P167" s="15">
        <v>6.335771563346819E-2</v>
      </c>
      <c r="Q167" s="15">
        <v>1.083999030059225E-2</v>
      </c>
      <c r="R167" s="15">
        <v>3.1290772737080912E-2</v>
      </c>
      <c r="S167" s="15">
        <v>3.8931340458855997E-2</v>
      </c>
      <c r="T167" s="15">
        <v>6.9077044115891393E-3</v>
      </c>
      <c r="U167" s="15">
        <v>0.265903479816823</v>
      </c>
      <c r="V167" s="15">
        <v>5.9810436132769797E-3</v>
      </c>
      <c r="W167" s="15">
        <v>6.590195233596885E-3</v>
      </c>
      <c r="X167" s="15">
        <v>1.0571063147748345</v>
      </c>
      <c r="Y167" s="15">
        <v>1.3317551029056837E-2</v>
      </c>
      <c r="Z167" s="15">
        <v>2.3371786220892444E-3</v>
      </c>
      <c r="AA167" s="15">
        <v>1.3044825998082302E-4</v>
      </c>
      <c r="AB167" s="15">
        <v>1.3016633251150588E-3</v>
      </c>
      <c r="AC167" s="15">
        <v>1.3975499542706381E-3</v>
      </c>
      <c r="AD167" s="15">
        <v>6.6077327908003252</v>
      </c>
      <c r="AE167" s="15">
        <v>0.35770101962592371</v>
      </c>
      <c r="AF167" s="15">
        <v>1.1422573974401673</v>
      </c>
      <c r="AG167" s="15">
        <v>4.241805697192505E-2</v>
      </c>
      <c r="AH167" s="15">
        <v>3.5458047519911016E-2</v>
      </c>
      <c r="AI167" s="15">
        <v>3.5984952309860659E-2</v>
      </c>
      <c r="AJ167" s="15">
        <v>3.7381673455065885E-2</v>
      </c>
      <c r="AK167" s="15">
        <v>2.7083056888141874E-2</v>
      </c>
      <c r="AL167" s="15">
        <v>7.7309422390451181E-3</v>
      </c>
      <c r="AM167" s="15">
        <v>2.0107259587576459E-3</v>
      </c>
      <c r="AN167" s="15">
        <v>2.8408279673458707E-3</v>
      </c>
      <c r="AO167" s="15">
        <v>1.4325602434131651E-3</v>
      </c>
      <c r="AP167" s="15">
        <v>9.3270611274768811</v>
      </c>
      <c r="AQ167" s="15">
        <v>0.13315449659488987</v>
      </c>
      <c r="AR167" s="15">
        <v>4.9323517103703714E-4</v>
      </c>
      <c r="AS167" s="15">
        <v>9.9907455172818863E-2</v>
      </c>
      <c r="AT167" s="15">
        <v>1.3337651036366587</v>
      </c>
      <c r="AU167" s="15">
        <v>0.12250964604020542</v>
      </c>
      <c r="AV167" s="15">
        <v>8.7455988146703315E-2</v>
      </c>
      <c r="AW167" s="15">
        <v>0.57798634002880289</v>
      </c>
      <c r="AX167" s="15">
        <v>0.76195710057342025</v>
      </c>
      <c r="AY167" s="15">
        <f t="shared" si="10"/>
        <v>-28.185898650683235</v>
      </c>
      <c r="AZ167" s="15"/>
    </row>
    <row r="168" spans="1:64" hidden="1" x14ac:dyDescent="0.2">
      <c r="A168" s="15" t="s">
        <v>187</v>
      </c>
      <c r="B168" s="15">
        <v>32.249344685610858</v>
      </c>
      <c r="C168" s="15">
        <v>0.27914891746992687</v>
      </c>
      <c r="D168" s="15"/>
      <c r="E168" s="15">
        <v>8.9067096027842823</v>
      </c>
      <c r="F168" s="15">
        <v>4.1345387523177207E-2</v>
      </c>
      <c r="G168" s="15">
        <v>4.4043194581935736E-3</v>
      </c>
      <c r="H168" s="15">
        <v>1.1608076189198313E-2</v>
      </c>
      <c r="I168" s="15">
        <v>3.2352837340596498E-2</v>
      </c>
      <c r="J168" s="15">
        <v>1.7510837618784716E-2</v>
      </c>
      <c r="K168" s="15">
        <v>0</v>
      </c>
      <c r="L168" s="15">
        <v>0.11235987402466023</v>
      </c>
      <c r="M168" s="15">
        <v>0.10881039590932967</v>
      </c>
      <c r="N168" s="15">
        <v>9.9713761741425475E-2</v>
      </c>
      <c r="O168" s="15">
        <v>2.2107381843361126E-3</v>
      </c>
      <c r="P168" s="15">
        <v>4.9581999828741764E-2</v>
      </c>
      <c r="Q168" s="15">
        <v>1.1671065823638634E-2</v>
      </c>
      <c r="R168" s="15">
        <v>2.5952073255181646E-2</v>
      </c>
      <c r="S168" s="15">
        <v>2.6749789758068285E-2</v>
      </c>
      <c r="T168" s="15">
        <v>6.6971376835566528E-3</v>
      </c>
      <c r="U168" s="15">
        <v>0.21319359523679507</v>
      </c>
      <c r="V168" s="15">
        <v>6.7478519150197085E-3</v>
      </c>
      <c r="W168" s="15">
        <v>5.6128841568534949E-3</v>
      </c>
      <c r="X168" s="15">
        <v>0.80868788736728769</v>
      </c>
      <c r="Y168" s="15">
        <v>1.7760680954400893E-2</v>
      </c>
      <c r="Z168" s="15">
        <v>1.9162096754218089E-3</v>
      </c>
      <c r="AA168" s="15">
        <v>9.8939535477824575E-4</v>
      </c>
      <c r="AB168" s="15">
        <v>9.9970130966162618E-4</v>
      </c>
      <c r="AC168" s="15">
        <v>1.0786502351670113E-3</v>
      </c>
      <c r="AD168" s="15">
        <v>7.0094505942222822</v>
      </c>
      <c r="AE168" s="15">
        <v>0.27411462024152633</v>
      </c>
      <c r="AF168" s="15">
        <v>1.5076226171322054</v>
      </c>
      <c r="AG168" s="15">
        <v>1.7215150851505299E-2</v>
      </c>
      <c r="AH168" s="15">
        <v>3.0690028884859766E-2</v>
      </c>
      <c r="AI168" s="15">
        <v>2.6121042155805376E-2</v>
      </c>
      <c r="AJ168" s="15">
        <v>2.9327289783609749E-2</v>
      </c>
      <c r="AK168" s="15">
        <v>2.7373457546856605E-2</v>
      </c>
      <c r="AL168" s="15">
        <v>7.7523362120478397E-3</v>
      </c>
      <c r="AM168" s="15">
        <v>1.8051201802786446E-3</v>
      </c>
      <c r="AN168" s="15">
        <v>8.2031102829121395E-3</v>
      </c>
      <c r="AO168" s="15">
        <v>1.1626957975711355E-3</v>
      </c>
      <c r="AP168" s="15">
        <v>9.4172516908795156</v>
      </c>
      <c r="AQ168" s="15">
        <v>0.1059522350435369</v>
      </c>
      <c r="AR168" s="15">
        <v>6.2329995032152992E-4</v>
      </c>
      <c r="AS168" s="15">
        <v>0.12807883887419291</v>
      </c>
      <c r="AT168" s="15">
        <v>1.4817324487993497</v>
      </c>
      <c r="AU168" s="15">
        <v>0.13167453338917343</v>
      </c>
      <c r="AV168" s="15">
        <v>0.25261422292412877</v>
      </c>
      <c r="AW168" s="15">
        <v>0.31116040306262926</v>
      </c>
      <c r="AX168" s="15">
        <v>0.68560527859806253</v>
      </c>
      <c r="AY168" s="15">
        <f t="shared" si="10"/>
        <v>-29.423330142380848</v>
      </c>
      <c r="AZ168" s="15"/>
    </row>
    <row r="169" spans="1:64" hidden="1" x14ac:dyDescent="0.2">
      <c r="A169" s="15" t="s">
        <v>349</v>
      </c>
      <c r="B169" s="15">
        <v>33.305892449640268</v>
      </c>
      <c r="C169" s="15">
        <v>0.32375444641614631</v>
      </c>
      <c r="D169" s="15"/>
      <c r="E169" s="15">
        <v>9.3651624061773635</v>
      </c>
      <c r="F169" s="15">
        <v>3.5806485235385641E-2</v>
      </c>
      <c r="G169" s="15">
        <v>3.9164077459932101E-3</v>
      </c>
      <c r="H169" s="15">
        <v>1.1329900600385509E-2</v>
      </c>
      <c r="I169" s="15">
        <v>3.1577510859008222E-2</v>
      </c>
      <c r="J169" s="15">
        <v>8.4190933393295184E-3</v>
      </c>
      <c r="K169" s="15">
        <v>0</v>
      </c>
      <c r="L169" s="15">
        <v>9.9345363681581103E-2</v>
      </c>
      <c r="M169" s="15">
        <v>0.11350991224363392</v>
      </c>
      <c r="N169" s="15">
        <v>8.6706042231500483E-2</v>
      </c>
      <c r="O169" s="15">
        <v>1.5085181425033255E-3</v>
      </c>
      <c r="P169" s="15">
        <v>4.1532821344516538E-2</v>
      </c>
      <c r="Q169" s="15">
        <v>1.5859265139821933E-2</v>
      </c>
      <c r="R169" s="15">
        <v>2.5077632604661278E-2</v>
      </c>
      <c r="S169" s="15">
        <v>2.4289515468226535E-2</v>
      </c>
      <c r="T169" s="15">
        <v>5.2060236038109194E-3</v>
      </c>
      <c r="U169" s="15">
        <v>0.19278337478144109</v>
      </c>
      <c r="V169" s="15">
        <v>5.4792409730983439E-3</v>
      </c>
      <c r="W169" s="15">
        <v>5.2180510293424872E-3</v>
      </c>
      <c r="X169" s="15">
        <v>0.680698724359591</v>
      </c>
      <c r="Y169" s="15">
        <v>4.4497523875154819E-3</v>
      </c>
      <c r="Z169" s="15">
        <v>1.6596731030678118E-3</v>
      </c>
      <c r="AA169" s="15">
        <v>8.3541744999159604E-5</v>
      </c>
      <c r="AB169" s="15">
        <v>9.0653668122118818E-4</v>
      </c>
      <c r="AC169" s="15">
        <v>9.7294295442630684E-4</v>
      </c>
      <c r="AD169" s="15">
        <v>8.1744369050551811</v>
      </c>
      <c r="AE169" s="15">
        <v>0.28981092056746199</v>
      </c>
      <c r="AF169" s="15">
        <v>1.770964547382303</v>
      </c>
      <c r="AG169" s="15">
        <v>2.1603020668947773E-2</v>
      </c>
      <c r="AH169" s="15">
        <v>2.2203692171278197E-2</v>
      </c>
      <c r="AI169" s="15">
        <v>2.3465957993452524E-2</v>
      </c>
      <c r="AJ169" s="15">
        <v>2.3410578407716955E-2</v>
      </c>
      <c r="AK169" s="15">
        <v>2.3986095434982958E-2</v>
      </c>
      <c r="AL169" s="15">
        <v>6.4052567327169945E-3</v>
      </c>
      <c r="AM169" s="15">
        <v>1.1915561253315996E-3</v>
      </c>
      <c r="AN169" s="15">
        <v>5.4673280229262421E-3</v>
      </c>
      <c r="AO169" s="15">
        <v>1.5506558613640107E-3</v>
      </c>
      <c r="AP169" s="15">
        <v>9.010785753037295</v>
      </c>
      <c r="AQ169" s="15">
        <v>2.9487231483621951E-2</v>
      </c>
      <c r="AR169" s="15">
        <v>1.8201764322463672E-4</v>
      </c>
      <c r="AS169" s="15">
        <v>0.17679067815523938</v>
      </c>
      <c r="AT169" s="15">
        <v>1.0363107072201976</v>
      </c>
      <c r="AU169" s="15">
        <v>0.32015605367302424</v>
      </c>
      <c r="AV169" s="15">
        <v>0.30546011843042659</v>
      </c>
      <c r="AW169" s="15">
        <v>0.47903458059876275</v>
      </c>
      <c r="AX169" s="15">
        <v>0.49793561212624771</v>
      </c>
      <c r="AY169" s="15">
        <f t="shared" si="10"/>
        <v>-30.332619716186908</v>
      </c>
      <c r="AZ169" s="15"/>
    </row>
    <row r="170" spans="1:64" x14ac:dyDescent="0.2">
      <c r="A170" s="15" t="s">
        <v>299</v>
      </c>
      <c r="B170" s="15">
        <v>11.634292758173894</v>
      </c>
      <c r="C170" s="15">
        <v>0.43005794417672777</v>
      </c>
      <c r="D170" s="15" t="s">
        <v>531</v>
      </c>
      <c r="E170" s="15">
        <v>2.6832887140037596E-3</v>
      </c>
      <c r="F170" s="15">
        <v>0</v>
      </c>
      <c r="G170" s="15">
        <v>0</v>
      </c>
      <c r="H170" s="15">
        <v>0</v>
      </c>
      <c r="I170" s="15">
        <v>0</v>
      </c>
      <c r="J170" s="15">
        <v>0</v>
      </c>
      <c r="K170" s="15">
        <v>0</v>
      </c>
      <c r="L170" s="15">
        <v>2.8933398909477215E-2</v>
      </c>
      <c r="M170" s="15">
        <v>3.9953401420635151E-2</v>
      </c>
      <c r="N170" s="15">
        <v>2.1655721439346815E-2</v>
      </c>
      <c r="O170" s="15">
        <v>2.6712218926769994E-5</v>
      </c>
      <c r="P170" s="15">
        <v>5.0906650517855406E-3</v>
      </c>
      <c r="Q170" s="15">
        <v>9.2561410519954824E-4</v>
      </c>
      <c r="R170" s="15">
        <v>2.0613985050760291E-3</v>
      </c>
      <c r="S170" s="15">
        <v>4.4717169707601716E-3</v>
      </c>
      <c r="T170" s="15">
        <v>4.8922108071101601E-3</v>
      </c>
      <c r="U170" s="15">
        <v>1.4612135346409778E-2</v>
      </c>
      <c r="V170" s="15">
        <v>3.7217048929708139E-2</v>
      </c>
      <c r="W170" s="15">
        <v>4.5009277777125021E-3</v>
      </c>
      <c r="X170" s="15">
        <v>0</v>
      </c>
      <c r="Y170" s="15">
        <v>1.425174192459767</v>
      </c>
      <c r="Z170" s="15">
        <v>6.4392187549027384E-3</v>
      </c>
      <c r="AA170" s="15">
        <v>2.7762914042649585E-3</v>
      </c>
      <c r="AB170" s="15">
        <v>6.0385714466486393E-4</v>
      </c>
      <c r="AC170" s="15">
        <v>6.0385714466486393E-4</v>
      </c>
      <c r="AD170" s="15">
        <v>0.9704374341707096</v>
      </c>
      <c r="AE170" s="15">
        <v>1.0632102314868501E-3</v>
      </c>
      <c r="AF170" s="15">
        <v>1.2140504856810687E-2</v>
      </c>
      <c r="AG170" s="15">
        <v>9.9680717346643582E-4</v>
      </c>
      <c r="AH170" s="15">
        <v>1.4821767908414186E-4</v>
      </c>
      <c r="AI170" s="15">
        <v>4.0373072250676047E-3</v>
      </c>
      <c r="AJ170" s="15">
        <v>9.3768421741965567E-4</v>
      </c>
      <c r="AK170" s="15">
        <v>4.1303044728872321E-2</v>
      </c>
      <c r="AL170" s="15">
        <v>0</v>
      </c>
      <c r="AM170" s="15">
        <v>0</v>
      </c>
      <c r="AN170" s="15">
        <v>0</v>
      </c>
      <c r="AO170" s="15">
        <v>0.18640694507215727</v>
      </c>
      <c r="AP170" s="15">
        <v>4.9195313676647228</v>
      </c>
      <c r="AQ170" s="15">
        <v>0</v>
      </c>
      <c r="AR170" s="15">
        <v>0</v>
      </c>
      <c r="AS170" s="15">
        <v>0.12468131011887548</v>
      </c>
      <c r="AT170" s="15">
        <v>1.2170035332276015</v>
      </c>
      <c r="AU170" s="15"/>
      <c r="AV170" s="15"/>
      <c r="AW170" s="15"/>
      <c r="AX170" s="15"/>
      <c r="AY170" s="15">
        <f t="shared" si="10"/>
        <v>3.0819664686748967</v>
      </c>
      <c r="AZ170" s="15">
        <v>11.63</v>
      </c>
      <c r="BC170" t="s">
        <v>493</v>
      </c>
      <c r="BD170">
        <v>2.6832887140037596E-3</v>
      </c>
      <c r="BE170">
        <v>0</v>
      </c>
      <c r="BF170">
        <v>1.425174192459767</v>
      </c>
      <c r="BG170">
        <v>0.9704374341707096</v>
      </c>
      <c r="BH170">
        <v>1.0632102314868501E-3</v>
      </c>
      <c r="BI170">
        <v>1.2140504856810687E-2</v>
      </c>
      <c r="BJ170">
        <v>4.9195313676647228</v>
      </c>
      <c r="BK170">
        <v>1.2170035332276015</v>
      </c>
      <c r="BL170">
        <v>3.0819664686748967</v>
      </c>
    </row>
    <row r="171" spans="1:64" x14ac:dyDescent="0.2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  <c r="AG171" s="15"/>
      <c r="AH171" s="15"/>
      <c r="AI171" s="15"/>
      <c r="AJ171" s="15"/>
      <c r="AK171" s="15"/>
      <c r="AL171" s="15"/>
      <c r="AM171" s="15"/>
      <c r="AN171" s="15"/>
      <c r="AO171" s="15"/>
      <c r="AP171" s="15"/>
      <c r="AQ171" s="15"/>
      <c r="AR171" s="15"/>
      <c r="AS171" s="15"/>
      <c r="AT171" s="15"/>
      <c r="AU171" s="15"/>
      <c r="AV171" s="15"/>
      <c r="AW171" s="15"/>
      <c r="AX171" s="15"/>
      <c r="AY171" s="15"/>
      <c r="AZ171" s="15"/>
    </row>
    <row r="172" spans="1:64" x14ac:dyDescent="0.2">
      <c r="AU172" s="15"/>
      <c r="AV172" s="15"/>
      <c r="AW172" s="15"/>
      <c r="AX172" s="15"/>
      <c r="AY172" s="15"/>
    </row>
    <row r="173" spans="1:64" x14ac:dyDescent="0.2">
      <c r="AU173" s="15">
        <v>0.39552162439485417</v>
      </c>
      <c r="AV173" s="15">
        <v>0.61919525101636042</v>
      </c>
      <c r="AW173" s="15">
        <v>0.48817924906591581</v>
      </c>
      <c r="AX173" s="15">
        <v>0.51939761721462208</v>
      </c>
      <c r="AY173" s="15"/>
    </row>
    <row r="174" spans="1:64" hidden="1" x14ac:dyDescent="0.2">
      <c r="A174" s="15" t="s">
        <v>351</v>
      </c>
      <c r="B174" s="15">
        <v>20.804494148535994</v>
      </c>
      <c r="C174" s="15">
        <v>0.38844876944459805</v>
      </c>
      <c r="D174" s="15"/>
      <c r="E174" s="15">
        <v>0</v>
      </c>
      <c r="F174" s="15">
        <v>0</v>
      </c>
      <c r="G174" s="15">
        <v>2.0682877289674166E-3</v>
      </c>
      <c r="H174" s="15">
        <v>3.8951837866495117E-4</v>
      </c>
      <c r="I174" s="15">
        <v>0.17309687325304013</v>
      </c>
      <c r="J174" s="15">
        <v>0</v>
      </c>
      <c r="K174" s="15">
        <v>0</v>
      </c>
      <c r="L174" s="15">
        <v>0.68549791127970949</v>
      </c>
      <c r="M174" s="15">
        <v>5.4981778953585355E-3</v>
      </c>
      <c r="N174" s="15">
        <v>0.14904988360466145</v>
      </c>
      <c r="O174" s="15">
        <v>0</v>
      </c>
      <c r="P174" s="15">
        <v>2.2102182403658504E-2</v>
      </c>
      <c r="Q174" s="15">
        <v>3.4747785973249525E-3</v>
      </c>
      <c r="R174" s="15">
        <v>8.9951506637823819E-3</v>
      </c>
      <c r="S174" s="15">
        <v>2.5037947155184034E-3</v>
      </c>
      <c r="T174" s="15">
        <v>3.3625843802054566E-3</v>
      </c>
      <c r="U174" s="15">
        <v>6.7787233434730022E-3</v>
      </c>
      <c r="V174" s="15">
        <v>0</v>
      </c>
      <c r="W174" s="15">
        <v>0</v>
      </c>
      <c r="X174" s="15">
        <v>1.4088644801134724E-6</v>
      </c>
      <c r="Y174" s="15">
        <v>2.3152636745186954</v>
      </c>
      <c r="Z174" s="15">
        <v>3.797981698788707E-2</v>
      </c>
      <c r="AA174" s="15">
        <v>0</v>
      </c>
      <c r="AB174" s="15">
        <v>0.26379279516935655</v>
      </c>
      <c r="AC174" s="15">
        <v>5.4960483835352252E-3</v>
      </c>
      <c r="AD174" s="15">
        <v>2.3471923795509726</v>
      </c>
      <c r="AE174" s="15">
        <v>2.9792283211638564</v>
      </c>
      <c r="AF174" s="15">
        <v>7.6749144445533476E-2</v>
      </c>
      <c r="AG174" s="15">
        <v>4.4526637942768746E-2</v>
      </c>
      <c r="AH174" s="15">
        <v>3.2537092474081902E-2</v>
      </c>
      <c r="AI174" s="15">
        <v>5.0353125050859614E-2</v>
      </c>
      <c r="AJ174" s="15">
        <v>2.879243609743475E-3</v>
      </c>
      <c r="AK174" s="15">
        <v>4.1729714073222412E-3</v>
      </c>
      <c r="AL174" s="15">
        <v>1.0781441211835627E-4</v>
      </c>
      <c r="AM174" s="15">
        <v>1.9633123800396287E-3</v>
      </c>
      <c r="AN174" s="15">
        <v>2.6311090714767418E-2</v>
      </c>
      <c r="AO174" s="15">
        <v>0</v>
      </c>
      <c r="AP174" s="15">
        <v>9.0124172947332895</v>
      </c>
      <c r="AQ174" s="15">
        <v>0</v>
      </c>
      <c r="AR174" s="15">
        <v>0</v>
      </c>
      <c r="AS174" s="15">
        <v>1.6142813239788677E-2</v>
      </c>
      <c r="AT174" s="15">
        <v>0.49733944625384857</v>
      </c>
      <c r="AU174" s="15">
        <v>5.6052625339229736E-2</v>
      </c>
      <c r="AV174" s="15">
        <v>3.7293968891688789E-2</v>
      </c>
      <c r="AW174" s="15">
        <v>0.6790335848696063</v>
      </c>
      <c r="AX174" s="15">
        <v>0.86639290244355682</v>
      </c>
      <c r="AY174" s="15"/>
    </row>
    <row r="175" spans="1:64" hidden="1" x14ac:dyDescent="0.2">
      <c r="A175" s="15" t="s">
        <v>188</v>
      </c>
      <c r="B175" s="15">
        <v>25.425257918328896</v>
      </c>
      <c r="C175" s="15">
        <v>0.42428472837649012</v>
      </c>
      <c r="D175" s="15"/>
      <c r="E175" s="15">
        <v>0</v>
      </c>
      <c r="F175" s="15">
        <v>0</v>
      </c>
      <c r="G175" s="15">
        <v>9.8679757472202537E-3</v>
      </c>
      <c r="H175" s="15">
        <v>1.2372531182814647E-3</v>
      </c>
      <c r="I175" s="15">
        <v>0.14978155950662783</v>
      </c>
      <c r="J175" s="15">
        <v>0</v>
      </c>
      <c r="K175" s="15">
        <v>0</v>
      </c>
      <c r="L175" s="15">
        <v>0.6454978744029729</v>
      </c>
      <c r="M175" s="15">
        <v>6.3368760237329791E-3</v>
      </c>
      <c r="N175" s="15">
        <v>0.10792381092513237</v>
      </c>
      <c r="O175" s="15">
        <v>0</v>
      </c>
      <c r="P175" s="15">
        <v>2.2352508183607102E-2</v>
      </c>
      <c r="Q175" s="15">
        <v>2.5300011499589988E-3</v>
      </c>
      <c r="R175" s="15">
        <v>6.4890383013417761E-3</v>
      </c>
      <c r="S175" s="15">
        <v>1.2061716801601664E-2</v>
      </c>
      <c r="T175" s="15">
        <v>3.1025084507324109E-3</v>
      </c>
      <c r="U175" s="15">
        <v>8.1699789473906291E-3</v>
      </c>
      <c r="V175" s="15">
        <v>0</v>
      </c>
      <c r="W175" s="15">
        <v>6.7000526743387734E-5</v>
      </c>
      <c r="X175" s="15">
        <v>1.786406886627784E-5</v>
      </c>
      <c r="Y175" s="15">
        <v>3.7340312500550423</v>
      </c>
      <c r="Z175" s="15">
        <v>9.1785768060074477E-2</v>
      </c>
      <c r="AA175" s="15">
        <v>0</v>
      </c>
      <c r="AB175" s="15">
        <v>0.8072044060475897</v>
      </c>
      <c r="AC175" s="15">
        <v>1.2888096025901184E-2</v>
      </c>
      <c r="AD175" s="15">
        <v>2.5271119093593839</v>
      </c>
      <c r="AE175" s="15">
        <v>7.8151844650035134</v>
      </c>
      <c r="AF175" s="15">
        <v>0.10068223594035572</v>
      </c>
      <c r="AG175" s="15">
        <v>0.10699608317610286</v>
      </c>
      <c r="AH175" s="15">
        <v>8.7520612353671562E-2</v>
      </c>
      <c r="AI175" s="15">
        <v>2.0601469507254937E-2</v>
      </c>
      <c r="AJ175" s="15">
        <v>2.0854760881498919E-2</v>
      </c>
      <c r="AK175" s="15">
        <v>6.5409491222456961E-3</v>
      </c>
      <c r="AL175" s="15">
        <v>0</v>
      </c>
      <c r="AM175" s="15">
        <v>2.3851329548777511E-2</v>
      </c>
      <c r="AN175" s="15">
        <v>3.0794999380386406E-2</v>
      </c>
      <c r="AO175" s="15">
        <v>0</v>
      </c>
      <c r="AP175" s="15">
        <v>6.5485825919990939</v>
      </c>
      <c r="AQ175" s="15">
        <v>0</v>
      </c>
      <c r="AR175" s="15">
        <v>1.3400105348677547E-4</v>
      </c>
      <c r="AS175" s="15">
        <v>2.1561006630964562E-2</v>
      </c>
      <c r="AT175" s="15">
        <v>0.82273460487659444</v>
      </c>
      <c r="AU175" s="15">
        <v>6.599247904592008E-2</v>
      </c>
      <c r="AV175" s="15">
        <v>2.4621284831726341E-2</v>
      </c>
      <c r="AW175" s="15">
        <v>0.38261031459543943</v>
      </c>
      <c r="AX175" s="15">
        <v>0.77325260630317516</v>
      </c>
      <c r="AY175" s="15"/>
    </row>
    <row r="176" spans="1:64" hidden="1" x14ac:dyDescent="0.2">
      <c r="A176" s="15" t="s">
        <v>189</v>
      </c>
      <c r="B176" s="15">
        <v>33.359560860412941</v>
      </c>
      <c r="C176" s="15">
        <v>0.40179228878571238</v>
      </c>
      <c r="D176" s="15"/>
      <c r="E176" s="15">
        <v>0</v>
      </c>
      <c r="F176" s="15">
        <v>0</v>
      </c>
      <c r="G176" s="15">
        <v>1.8333324368570329E-2</v>
      </c>
      <c r="H176" s="15">
        <v>1.3170337405263866E-4</v>
      </c>
      <c r="I176" s="15">
        <v>0.2428241299769078</v>
      </c>
      <c r="J176" s="15">
        <v>0</v>
      </c>
      <c r="K176" s="15">
        <v>0</v>
      </c>
      <c r="L176" s="15">
        <v>0.57662572053973538</v>
      </c>
      <c r="M176" s="15">
        <v>9.8996577213034294E-3</v>
      </c>
      <c r="N176" s="15">
        <v>4.4882017678175561E-2</v>
      </c>
      <c r="O176" s="15">
        <v>0</v>
      </c>
      <c r="P176" s="15">
        <v>2.924328074599843E-2</v>
      </c>
      <c r="Q176" s="15">
        <v>1.8657977990790475E-4</v>
      </c>
      <c r="R176" s="15">
        <v>1.222207730530816E-4</v>
      </c>
      <c r="S176" s="15">
        <v>1.3777811198934965E-2</v>
      </c>
      <c r="T176" s="15">
        <v>3.0250639261105712E-3</v>
      </c>
      <c r="U176" s="15">
        <v>7.6861322760078512E-3</v>
      </c>
      <c r="V176" s="15">
        <v>0</v>
      </c>
      <c r="W176" s="15">
        <v>8.2314608782899158E-5</v>
      </c>
      <c r="X176" s="15">
        <v>0</v>
      </c>
      <c r="Y176" s="15">
        <v>3.6348078630230609</v>
      </c>
      <c r="Z176" s="15">
        <v>9.2244839316728999E-2</v>
      </c>
      <c r="AA176" s="15">
        <v>0</v>
      </c>
      <c r="AB176" s="15">
        <v>1.037321594117077</v>
      </c>
      <c r="AC176" s="15">
        <v>1.6165468957980437E-2</v>
      </c>
      <c r="AD176" s="15">
        <v>4.1885829268718373</v>
      </c>
      <c r="AE176" s="15">
        <v>7.7066878812228197</v>
      </c>
      <c r="AF176" s="15">
        <v>9.0584138255104196E-2</v>
      </c>
      <c r="AG176" s="15">
        <v>0.13463877208803832</v>
      </c>
      <c r="AH176" s="15">
        <v>7.8368676739234616E-2</v>
      </c>
      <c r="AI176" s="15">
        <v>2.5772656014298928E-2</v>
      </c>
      <c r="AJ176" s="15">
        <v>4.9249321253106278E-2</v>
      </c>
      <c r="AK176" s="15">
        <v>2.4773343215166023E-3</v>
      </c>
      <c r="AL176" s="15">
        <v>1.1524045229605882E-4</v>
      </c>
      <c r="AM176" s="15">
        <v>9.424751862170587E-3</v>
      </c>
      <c r="AN176" s="15">
        <v>3.6193114629558536E-2</v>
      </c>
      <c r="AO176" s="15">
        <v>0</v>
      </c>
      <c r="AP176" s="15">
        <v>12.818224385216693</v>
      </c>
      <c r="AQ176" s="15">
        <v>0</v>
      </c>
      <c r="AR176" s="15">
        <v>1.5365393639474512E-4</v>
      </c>
      <c r="AS176" s="15">
        <v>4.0951971331485301E-2</v>
      </c>
      <c r="AT176" s="15">
        <v>0.80311027371370247</v>
      </c>
      <c r="AU176" s="15">
        <v>6.0850979789580303E-2</v>
      </c>
      <c r="AV176" s="15">
        <v>8.97761835852183E-4</v>
      </c>
      <c r="AW176" s="15">
        <v>0.40504027559150774</v>
      </c>
      <c r="AX176" s="15">
        <v>0.77908473411965207</v>
      </c>
      <c r="AY176" s="15"/>
    </row>
    <row r="177" spans="1:51" hidden="1" x14ac:dyDescent="0.2">
      <c r="A177" s="15" t="s">
        <v>190</v>
      </c>
      <c r="B177" s="15">
        <v>29.72630791119197</v>
      </c>
      <c r="C177" s="15">
        <v>0.43390040241829758</v>
      </c>
      <c r="D177" s="15"/>
      <c r="E177" s="15">
        <v>0</v>
      </c>
      <c r="F177" s="15">
        <v>0</v>
      </c>
      <c r="G177" s="15">
        <v>1.7956248434622294E-2</v>
      </c>
      <c r="H177" s="15">
        <v>0</v>
      </c>
      <c r="I177" s="15">
        <v>0.14443003718649583</v>
      </c>
      <c r="J177" s="15">
        <v>0</v>
      </c>
      <c r="K177" s="15">
        <v>0</v>
      </c>
      <c r="L177" s="15">
        <v>0.5385691348635836</v>
      </c>
      <c r="M177" s="15">
        <v>1.2107454279546501E-2</v>
      </c>
      <c r="N177" s="15">
        <v>3.4626497264134637E-2</v>
      </c>
      <c r="O177" s="15">
        <v>0</v>
      </c>
      <c r="P177" s="15">
        <v>1.947684414063364E-2</v>
      </c>
      <c r="Q177" s="15">
        <v>1.5482451699797738E-4</v>
      </c>
      <c r="R177" s="15">
        <v>4.9484696011353291E-4</v>
      </c>
      <c r="S177" s="15">
        <v>1.1344289358746623E-2</v>
      </c>
      <c r="T177" s="15">
        <v>2.70492991282074E-3</v>
      </c>
      <c r="U177" s="15">
        <v>0</v>
      </c>
      <c r="V177" s="15">
        <v>0</v>
      </c>
      <c r="W177" s="15">
        <v>9.2057820917716254E-5</v>
      </c>
      <c r="X177" s="15">
        <v>0</v>
      </c>
      <c r="Y177" s="15">
        <v>2.236030712176396</v>
      </c>
      <c r="Z177" s="15">
        <v>0.10665037805718827</v>
      </c>
      <c r="AA177" s="15">
        <v>0</v>
      </c>
      <c r="AB177" s="15">
        <v>0.82032987303701288</v>
      </c>
      <c r="AC177" s="15">
        <v>1.2380779308679712E-2</v>
      </c>
      <c r="AD177" s="15">
        <v>4.4149854252852823</v>
      </c>
      <c r="AE177" s="15">
        <v>6.3391926936325191</v>
      </c>
      <c r="AF177" s="15">
        <v>5.6821711477736597E-2</v>
      </c>
      <c r="AG177" s="15">
        <v>5.6715043557390453E-2</v>
      </c>
      <c r="AH177" s="15">
        <v>3.4605507420850355E-2</v>
      </c>
      <c r="AI177" s="15">
        <v>1.6384173149903907E-2</v>
      </c>
      <c r="AJ177" s="15">
        <v>2.0085360085254883E-2</v>
      </c>
      <c r="AK177" s="15">
        <v>2.6500879989097797E-3</v>
      </c>
      <c r="AL177" s="15">
        <v>0</v>
      </c>
      <c r="AM177" s="15">
        <v>8.1545106837350705E-3</v>
      </c>
      <c r="AN177" s="15">
        <v>3.3897216171244443E-2</v>
      </c>
      <c r="AO177" s="15">
        <v>0</v>
      </c>
      <c r="AP177" s="15">
        <v>11.835024641487912</v>
      </c>
      <c r="AQ177" s="15">
        <v>0</v>
      </c>
      <c r="AR177" s="15">
        <v>1.9248453464613401E-4</v>
      </c>
      <c r="AS177" s="15">
        <v>6.510307335013861E-2</v>
      </c>
      <c r="AT177" s="15">
        <v>0.85356079135650187</v>
      </c>
      <c r="AU177" s="15">
        <v>7.2864320552059852E-2</v>
      </c>
      <c r="AV177" s="15">
        <v>3.4070997855014794E-2</v>
      </c>
      <c r="AW177" s="15">
        <v>0.64855516579860784</v>
      </c>
      <c r="AX177" s="15">
        <v>0.84219539705807256</v>
      </c>
      <c r="AY177" s="15"/>
    </row>
    <row r="178" spans="1:51" hidden="1" x14ac:dyDescent="0.2">
      <c r="A178" s="15" t="s">
        <v>191</v>
      </c>
      <c r="B178" s="15">
        <v>29.557218582753237</v>
      </c>
      <c r="C178" s="15">
        <v>0.53106814729033047</v>
      </c>
      <c r="D178" s="15"/>
      <c r="E178" s="15">
        <v>0</v>
      </c>
      <c r="F178" s="15">
        <v>0</v>
      </c>
      <c r="G178" s="15">
        <v>1.5042065583761871E-2</v>
      </c>
      <c r="H178" s="15">
        <v>0</v>
      </c>
      <c r="I178" s="15">
        <v>0.19062227793666225</v>
      </c>
      <c r="J178" s="15">
        <v>0</v>
      </c>
      <c r="K178" s="15">
        <v>0</v>
      </c>
      <c r="L178" s="15">
        <v>0.77286263588311999</v>
      </c>
      <c r="M178" s="15">
        <v>4.0371043543190321E-2</v>
      </c>
      <c r="N178" s="15">
        <v>3.7812275340407639E-2</v>
      </c>
      <c r="O178" s="15">
        <v>1.0242152022730912E-2</v>
      </c>
      <c r="P178" s="15">
        <v>1.3911048380904539E-2</v>
      </c>
      <c r="Q178" s="15">
        <v>7.8453925790341311E-3</v>
      </c>
      <c r="R178" s="15">
        <v>1.6095696781701547E-3</v>
      </c>
      <c r="S178" s="15">
        <v>2.1563390951768544E-2</v>
      </c>
      <c r="T178" s="15">
        <v>3.5708547378630493E-3</v>
      </c>
      <c r="U178" s="15">
        <v>0</v>
      </c>
      <c r="V178" s="15">
        <v>0</v>
      </c>
      <c r="W178" s="15">
        <v>1.597839629131188E-4</v>
      </c>
      <c r="X178" s="15">
        <v>0</v>
      </c>
      <c r="Y178" s="15">
        <v>1.1428784744479978</v>
      </c>
      <c r="Z178" s="15">
        <v>7.9651313344125951E-2</v>
      </c>
      <c r="AA178" s="15">
        <v>0</v>
      </c>
      <c r="AB178" s="15">
        <v>0.18137123381643588</v>
      </c>
      <c r="AC178" s="15">
        <v>1.8601400304795242E-2</v>
      </c>
      <c r="AD178" s="15">
        <v>4.5138998255421701</v>
      </c>
      <c r="AE178" s="15">
        <v>7.2064736285830833</v>
      </c>
      <c r="AF178" s="15">
        <v>7.1237025932851056E-2</v>
      </c>
      <c r="AG178" s="15">
        <v>4.1546507090429632E-2</v>
      </c>
      <c r="AH178" s="15">
        <v>2.3652527431121728E-2</v>
      </c>
      <c r="AI178" s="15">
        <v>2.5136225774145399E-2</v>
      </c>
      <c r="AJ178" s="15">
        <v>7.9817283351813706E-2</v>
      </c>
      <c r="AK178" s="15">
        <v>5.3638066842281278E-3</v>
      </c>
      <c r="AL178" s="15">
        <v>8.9479019231346508E-4</v>
      </c>
      <c r="AM178" s="15">
        <v>2.6816640339965949E-3</v>
      </c>
      <c r="AN178" s="15">
        <v>3.2264006457700799E-2</v>
      </c>
      <c r="AO178" s="15">
        <v>0</v>
      </c>
      <c r="AP178" s="15">
        <v>11.908713106190111</v>
      </c>
      <c r="AQ178" s="15">
        <v>3.1956792582623756E-5</v>
      </c>
      <c r="AR178" s="15">
        <v>4.3141669986542072E-4</v>
      </c>
      <c r="AS178" s="15">
        <v>7.9423900068849237E-2</v>
      </c>
      <c r="AT178" s="15">
        <v>1.1329059911183199</v>
      </c>
      <c r="AU178" s="15">
        <v>9.1979375226845142E-2</v>
      </c>
      <c r="AV178" s="15">
        <v>6.0548895856137638E-2</v>
      </c>
      <c r="AW178" s="15">
        <v>0.45031819161635406</v>
      </c>
      <c r="AX178" s="15">
        <v>0.76071539830610269</v>
      </c>
      <c r="AY178" s="15"/>
    </row>
    <row r="179" spans="1:51" hidden="1" x14ac:dyDescent="0.2">
      <c r="A179" s="15" t="s">
        <v>192</v>
      </c>
      <c r="B179" s="15">
        <v>29.839139961055572</v>
      </c>
      <c r="C179" s="15">
        <v>0.60238967925977049</v>
      </c>
      <c r="D179" s="15"/>
      <c r="E179" s="15">
        <v>0</v>
      </c>
      <c r="F179" s="15">
        <v>0</v>
      </c>
      <c r="G179" s="15">
        <v>1.1271223383660002E-2</v>
      </c>
      <c r="H179" s="15">
        <v>2.7880966646129536E-5</v>
      </c>
      <c r="I179" s="15">
        <v>6.471439423812167E-2</v>
      </c>
      <c r="J179" s="15">
        <v>0</v>
      </c>
      <c r="K179" s="15">
        <v>0</v>
      </c>
      <c r="L179" s="15">
        <v>0.5157517594766875</v>
      </c>
      <c r="M179" s="15">
        <v>8.7181458403838927E-3</v>
      </c>
      <c r="N179" s="15">
        <v>3.1193500389654152E-2</v>
      </c>
      <c r="O179" s="15">
        <v>0</v>
      </c>
      <c r="P179" s="15">
        <v>1.0223794858883205E-2</v>
      </c>
      <c r="Q179" s="15">
        <v>8.4478155942997193E-4</v>
      </c>
      <c r="R179" s="15">
        <v>1.4532583044386586E-3</v>
      </c>
      <c r="S179" s="15">
        <v>2.1954719893582199E-2</v>
      </c>
      <c r="T179" s="15">
        <v>3.6119027491439853E-3</v>
      </c>
      <c r="U179" s="15">
        <v>1.4052457028774902E-3</v>
      </c>
      <c r="V179" s="15">
        <v>3.9033353304581348E-5</v>
      </c>
      <c r="W179" s="15">
        <v>1.729272698139516E-3</v>
      </c>
      <c r="X179" s="15">
        <v>0</v>
      </c>
      <c r="Y179" s="15">
        <v>0.32727212051410437</v>
      </c>
      <c r="Z179" s="15">
        <v>9.7643537980857953E-2</v>
      </c>
      <c r="AA179" s="15">
        <v>1.1944218575616107E-3</v>
      </c>
      <c r="AB179" s="15">
        <v>6.6005042344498216E-3</v>
      </c>
      <c r="AC179" s="15">
        <v>6.6005042344498216E-3</v>
      </c>
      <c r="AD179" s="15">
        <v>4.6454272240654237</v>
      </c>
      <c r="AE179" s="15">
        <v>7.6454508451301093</v>
      </c>
      <c r="AF179" s="15">
        <v>4.234547305581747E-2</v>
      </c>
      <c r="AG179" s="15">
        <v>5.0738687975462726E-3</v>
      </c>
      <c r="AH179" s="15">
        <v>2.720503210611984E-3</v>
      </c>
      <c r="AI179" s="15">
        <v>1.8165472712906597E-2</v>
      </c>
      <c r="AJ179" s="15">
        <v>3.7993459758253509E-2</v>
      </c>
      <c r="AK179" s="15">
        <v>2.7168768182877735E-3</v>
      </c>
      <c r="AL179" s="15">
        <v>9.1515421483730349E-4</v>
      </c>
      <c r="AM179" s="15">
        <v>2.9383194705881995E-3</v>
      </c>
      <c r="AN179" s="15">
        <v>2.3289663280796236E-2</v>
      </c>
      <c r="AO179" s="15">
        <v>8.2939892900848512E-4</v>
      </c>
      <c r="AP179" s="15">
        <v>12.731183536808208</v>
      </c>
      <c r="AQ179" s="15">
        <v>0</v>
      </c>
      <c r="AR179" s="15">
        <v>8.0675551731125179E-3</v>
      </c>
      <c r="AS179" s="15">
        <v>9.5700444760609321E-2</v>
      </c>
      <c r="AT179" s="15">
        <v>1.1679119043395656</v>
      </c>
      <c r="AU179" s="15">
        <v>0.10821348438382776</v>
      </c>
      <c r="AV179" s="15">
        <v>6.9618620373691625E-2</v>
      </c>
      <c r="AW179" s="15">
        <v>0.55742556113449759</v>
      </c>
      <c r="AX179" s="15">
        <v>0.95851291314172282</v>
      </c>
      <c r="AY179" s="15"/>
    </row>
    <row r="180" spans="1:51" hidden="1" x14ac:dyDescent="0.2">
      <c r="A180" s="15" t="s">
        <v>193</v>
      </c>
      <c r="B180" s="15">
        <v>27.97972984450508</v>
      </c>
      <c r="C180" s="15">
        <v>0.55165974758212766</v>
      </c>
      <c r="D180" s="15"/>
      <c r="E180" s="15">
        <v>0</v>
      </c>
      <c r="F180" s="15">
        <v>0</v>
      </c>
      <c r="G180" s="15">
        <v>6.4549516958735502E-3</v>
      </c>
      <c r="H180" s="15">
        <v>0</v>
      </c>
      <c r="I180" s="15">
        <v>6.5276708031539232E-2</v>
      </c>
      <c r="J180" s="15">
        <v>0</v>
      </c>
      <c r="K180" s="15">
        <v>0</v>
      </c>
      <c r="L180" s="15">
        <v>0.51364045488054821</v>
      </c>
      <c r="M180" s="15">
        <v>7.3716342698737607E-3</v>
      </c>
      <c r="N180" s="15">
        <v>5.0327281435594007E-2</v>
      </c>
      <c r="O180" s="15">
        <v>0</v>
      </c>
      <c r="P180" s="15">
        <v>1.831090555931596E-2</v>
      </c>
      <c r="Q180" s="15">
        <v>7.3098474413372562E-3</v>
      </c>
      <c r="R180" s="15">
        <v>2.9839523956978137E-3</v>
      </c>
      <c r="S180" s="15">
        <v>3.651627282878963E-2</v>
      </c>
      <c r="T180" s="15">
        <v>5.784266891169218E-3</v>
      </c>
      <c r="U180" s="15">
        <v>1.0979698098965403E-3</v>
      </c>
      <c r="V180" s="15">
        <v>0</v>
      </c>
      <c r="W180" s="15">
        <v>2.8864606665145415E-3</v>
      </c>
      <c r="X180" s="15">
        <v>0</v>
      </c>
      <c r="Y180" s="15">
        <v>1.039733687069418E-2</v>
      </c>
      <c r="Z180" s="15">
        <v>0.14878940875354191</v>
      </c>
      <c r="AA180" s="15">
        <v>0</v>
      </c>
      <c r="AB180" s="15">
        <v>5.6422119819024025E-3</v>
      </c>
      <c r="AC180" s="15">
        <v>5.6422119819024025E-3</v>
      </c>
      <c r="AD180" s="15">
        <v>2.3437074109083835</v>
      </c>
      <c r="AE180" s="15">
        <v>7.7157152841580405</v>
      </c>
      <c r="AF180" s="15">
        <v>3.32725819025768E-2</v>
      </c>
      <c r="AG180" s="15">
        <v>6.8425253493970828E-3</v>
      </c>
      <c r="AH180" s="15">
        <v>9.3682077350614444E-4</v>
      </c>
      <c r="AI180" s="15">
        <v>1.6703002968345218E-2</v>
      </c>
      <c r="AJ180" s="15">
        <v>0.10396905013406224</v>
      </c>
      <c r="AK180" s="15">
        <v>2.1684167905814049E-3</v>
      </c>
      <c r="AL180" s="15">
        <v>4.212091122740064E-3</v>
      </c>
      <c r="AM180" s="15">
        <v>9.9542512716337096E-5</v>
      </c>
      <c r="AN180" s="15">
        <v>1.8164844216336185E-2</v>
      </c>
      <c r="AO180" s="15">
        <v>6.4702633265619109E-4</v>
      </c>
      <c r="AP180" s="15">
        <v>13.578909741582768</v>
      </c>
      <c r="AQ180" s="15">
        <v>0</v>
      </c>
      <c r="AR180" s="15">
        <v>2.4745111006943907E-2</v>
      </c>
      <c r="AS180" s="15">
        <v>0.12126071345459735</v>
      </c>
      <c r="AT180" s="15">
        <v>1.3043047709077296</v>
      </c>
      <c r="AU180" s="15">
        <v>8.3636812839520097E-2</v>
      </c>
      <c r="AV180" s="15">
        <v>0.1498855974190865</v>
      </c>
      <c r="AW180" s="15">
        <v>0.43575522196016275</v>
      </c>
      <c r="AX180" s="15">
        <v>0.59470165508861461</v>
      </c>
      <c r="AY180" s="15"/>
    </row>
    <row r="181" spans="1:51" hidden="1" x14ac:dyDescent="0.2">
      <c r="A181" s="15" t="s">
        <v>194</v>
      </c>
      <c r="B181" s="15">
        <v>30.125303622783605</v>
      </c>
      <c r="C181" s="15">
        <v>0.62741063536010955</v>
      </c>
      <c r="D181" s="15"/>
      <c r="E181" s="15">
        <v>0</v>
      </c>
      <c r="F181" s="15">
        <v>0</v>
      </c>
      <c r="G181" s="15">
        <v>5.7856255812694345E-3</v>
      </c>
      <c r="H181" s="15">
        <v>0</v>
      </c>
      <c r="I181" s="15">
        <v>6.4126300388287732E-2</v>
      </c>
      <c r="J181" s="15">
        <v>0</v>
      </c>
      <c r="K181" s="15">
        <v>0</v>
      </c>
      <c r="L181" s="15">
        <v>0.55926204189676942</v>
      </c>
      <c r="M181" s="15">
        <v>6.6248180647852676E-3</v>
      </c>
      <c r="N181" s="15">
        <v>4.5969969952015716E-2</v>
      </c>
      <c r="O181" s="15">
        <v>0</v>
      </c>
      <c r="P181" s="15">
        <v>1.6204336931281912E-2</v>
      </c>
      <c r="Q181" s="15">
        <v>1.5501214873392644E-2</v>
      </c>
      <c r="R181" s="15">
        <v>2.5179726546958529E-3</v>
      </c>
      <c r="S181" s="15">
        <v>2.1699598548454081E-2</v>
      </c>
      <c r="T181" s="15">
        <v>1.6663925326386317E-2</v>
      </c>
      <c r="U181" s="15">
        <v>1.3419931347179695E-3</v>
      </c>
      <c r="V181" s="15">
        <v>0</v>
      </c>
      <c r="W181" s="15">
        <v>5.1076971145981274E-3</v>
      </c>
      <c r="X181" s="15">
        <v>0</v>
      </c>
      <c r="Y181" s="15">
        <v>6.3219122582170266E-3</v>
      </c>
      <c r="Z181" s="15">
        <v>0.14952128659645975</v>
      </c>
      <c r="AA181" s="15">
        <v>0</v>
      </c>
      <c r="AB181" s="15">
        <v>7.0453087094619242E-3</v>
      </c>
      <c r="AC181" s="15">
        <v>7.0453087094619242E-3</v>
      </c>
      <c r="AD181" s="15">
        <v>4.4088897031486667</v>
      </c>
      <c r="AE181" s="15">
        <v>9.3456691748296539</v>
      </c>
      <c r="AF181" s="15">
        <v>0.38028358672299478</v>
      </c>
      <c r="AG181" s="15">
        <v>6.7210388835841732E-3</v>
      </c>
      <c r="AH181" s="15">
        <v>0</v>
      </c>
      <c r="AI181" s="15">
        <v>2.3421079322701731E-2</v>
      </c>
      <c r="AJ181" s="15">
        <v>0.12066357652639263</v>
      </c>
      <c r="AK181" s="15">
        <v>2.8415136756633668E-3</v>
      </c>
      <c r="AL181" s="15">
        <v>2.4158923824631248E-3</v>
      </c>
      <c r="AM181" s="15">
        <v>5.2873917764247698E-4</v>
      </c>
      <c r="AN181" s="15">
        <v>5.207386193048542E-3</v>
      </c>
      <c r="AO181" s="15">
        <v>5.3596076142720411E-5</v>
      </c>
      <c r="AP181" s="15">
        <v>11.684628078912521</v>
      </c>
      <c r="AQ181" s="15">
        <v>0</v>
      </c>
      <c r="AR181" s="15">
        <v>2.8465068220611851E-2</v>
      </c>
      <c r="AS181" s="15">
        <v>0.17108342740675686</v>
      </c>
      <c r="AT181" s="15">
        <v>0.86661861125369222</v>
      </c>
      <c r="AU181" s="15">
        <v>0.24055828186260644</v>
      </c>
      <c r="AV181" s="15">
        <v>0.1867336256297803</v>
      </c>
      <c r="AW181" s="15">
        <v>0.46360684925300849</v>
      </c>
      <c r="AX181" s="15">
        <v>0.62876444720530478</v>
      </c>
      <c r="AY181" s="15"/>
    </row>
    <row r="182" spans="1:51" x14ac:dyDescent="0.2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  <c r="AG182" s="15"/>
      <c r="AH182" s="15"/>
      <c r="AI182" s="15"/>
      <c r="AJ182" s="15"/>
      <c r="AK182" s="15"/>
      <c r="AL182" s="15"/>
      <c r="AM182" s="15"/>
      <c r="AN182" s="15"/>
      <c r="AO182" s="15"/>
      <c r="AP182" s="15"/>
      <c r="AQ182" s="15"/>
      <c r="AR182" s="15"/>
      <c r="AS182" s="15"/>
      <c r="AT182" s="15"/>
      <c r="AU182" s="15">
        <v>0.19379312437161508</v>
      </c>
      <c r="AV182" s="15">
        <v>0.23111297863003719</v>
      </c>
      <c r="AW182" s="15">
        <v>0.47724752088147548</v>
      </c>
      <c r="AX182" s="15">
        <v>0.65150604540136858</v>
      </c>
      <c r="AY182" s="15"/>
    </row>
    <row r="183" spans="1:51" hidden="1" x14ac:dyDescent="0.2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  <c r="AO183" s="15"/>
      <c r="AP183" s="15"/>
      <c r="AQ183" s="15"/>
      <c r="AR183" s="15"/>
      <c r="AS183" s="15"/>
      <c r="AT183" s="15"/>
      <c r="AU183" s="15">
        <v>4.6484265879327919E-6</v>
      </c>
      <c r="AV183" s="15">
        <v>2.3726745947313809E-6</v>
      </c>
      <c r="AW183" s="15">
        <v>0.42285923497350558</v>
      </c>
      <c r="AX183" s="15">
        <v>0.43740055246224185</v>
      </c>
      <c r="AY183" s="15"/>
    </row>
    <row r="184" spans="1:51" hidden="1" x14ac:dyDescent="0.2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  <c r="AG184" s="15"/>
      <c r="AH184" s="15"/>
      <c r="AI184" s="15"/>
      <c r="AJ184" s="15"/>
      <c r="AK184" s="15"/>
      <c r="AL184" s="15"/>
      <c r="AM184" s="15"/>
      <c r="AN184" s="15"/>
      <c r="AO184" s="15"/>
      <c r="AP184" s="15"/>
      <c r="AQ184" s="15"/>
      <c r="AR184" s="15"/>
      <c r="AS184" s="15"/>
      <c r="AT184" s="15"/>
      <c r="AU184" s="15">
        <v>5.270899276683029E-2</v>
      </c>
      <c r="AV184" s="15">
        <v>2.4830197070385189E-2</v>
      </c>
      <c r="AW184" s="15">
        <v>0.44781094174590419</v>
      </c>
      <c r="AX184" s="15">
        <v>0.46176734016153914</v>
      </c>
      <c r="AY184" s="15"/>
    </row>
    <row r="185" spans="1:51" hidden="1" x14ac:dyDescent="0.2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  <c r="AG185" s="15"/>
      <c r="AH185" s="15"/>
      <c r="AI185" s="15"/>
      <c r="AJ185" s="15"/>
      <c r="AK185" s="15"/>
      <c r="AL185" s="15"/>
      <c r="AM185" s="15"/>
      <c r="AN185" s="15"/>
      <c r="AO185" s="15"/>
      <c r="AP185" s="15"/>
      <c r="AQ185" s="15"/>
      <c r="AR185" s="15"/>
      <c r="AS185" s="15"/>
      <c r="AT185" s="15"/>
      <c r="AU185" s="15">
        <v>5.1992403753743616E-2</v>
      </c>
      <c r="AV185" s="15">
        <v>1.4939223905175179E-2</v>
      </c>
      <c r="AW185" s="15">
        <v>0.40427697272890817</v>
      </c>
      <c r="AX185" s="15">
        <v>0.43294867036108814</v>
      </c>
      <c r="AY185" s="15"/>
    </row>
    <row r="186" spans="1:51" hidden="1" x14ac:dyDescent="0.2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  <c r="AG186" s="15"/>
      <c r="AH186" s="15"/>
      <c r="AI186" s="15"/>
      <c r="AJ186" s="15"/>
      <c r="AK186" s="15"/>
      <c r="AL186" s="15"/>
      <c r="AM186" s="15"/>
      <c r="AN186" s="15"/>
      <c r="AO186" s="15"/>
      <c r="AP186" s="15"/>
      <c r="AQ186" s="15"/>
      <c r="AR186" s="15"/>
      <c r="AS186" s="15"/>
      <c r="AT186" s="15"/>
      <c r="AU186" s="15">
        <v>5.7910805936744691E-2</v>
      </c>
      <c r="AV186" s="15">
        <v>5.8397129690842544E-4</v>
      </c>
      <c r="AW186" s="15">
        <v>0.31483892389545881</v>
      </c>
      <c r="AX186" s="15">
        <v>0.48376305216605237</v>
      </c>
      <c r="AY186" s="15"/>
    </row>
    <row r="187" spans="1:51" hidden="1" x14ac:dyDescent="0.2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  <c r="AG187" s="15"/>
      <c r="AH187" s="15"/>
      <c r="AI187" s="15"/>
      <c r="AJ187" s="15"/>
      <c r="AK187" s="15"/>
      <c r="AL187" s="15"/>
      <c r="AM187" s="15"/>
      <c r="AN187" s="15"/>
      <c r="AO187" s="15"/>
      <c r="AP187" s="15"/>
      <c r="AQ187" s="15"/>
      <c r="AR187" s="15"/>
      <c r="AS187" s="15"/>
      <c r="AT187" s="15"/>
      <c r="AU187" s="15">
        <v>4.5640857219895942E-2</v>
      </c>
      <c r="AV187" s="15">
        <v>2.7971628691368884E-2</v>
      </c>
      <c r="AW187" s="15">
        <v>0.3904371595922026</v>
      </c>
      <c r="AX187" s="15">
        <v>0.49221981217204847</v>
      </c>
      <c r="AY187" s="15"/>
    </row>
    <row r="188" spans="1:51" hidden="1" x14ac:dyDescent="0.2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  <c r="AG188" s="15"/>
      <c r="AH188" s="15"/>
      <c r="AI188" s="15"/>
      <c r="AJ188" s="15"/>
      <c r="AK188" s="15"/>
      <c r="AL188" s="15"/>
      <c r="AM188" s="15"/>
      <c r="AN188" s="15"/>
      <c r="AO188" s="15"/>
      <c r="AP188" s="15"/>
      <c r="AQ188" s="15"/>
      <c r="AR188" s="15"/>
      <c r="AS188" s="15"/>
      <c r="AT188" s="15"/>
      <c r="AU188" s="15">
        <v>0.16724054256604265</v>
      </c>
      <c r="AV188" s="15">
        <v>1.7130237805590934E-2</v>
      </c>
      <c r="AW188" s="15">
        <v>0.39885906673878513</v>
      </c>
      <c r="AX188" s="15">
        <v>0.55289944710847538</v>
      </c>
      <c r="AY188" s="15"/>
    </row>
    <row r="189" spans="1:51" hidden="1" x14ac:dyDescent="0.2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  <c r="AG189" s="15"/>
      <c r="AH189" s="15"/>
      <c r="AI189" s="15"/>
      <c r="AJ189" s="15"/>
      <c r="AK189" s="15"/>
      <c r="AL189" s="15"/>
      <c r="AM189" s="15"/>
      <c r="AN189" s="15"/>
      <c r="AO189" s="15"/>
      <c r="AP189" s="15"/>
      <c r="AQ189" s="15"/>
      <c r="AR189" s="15"/>
      <c r="AS189" s="15"/>
      <c r="AT189" s="15"/>
      <c r="AU189" s="15">
        <v>0.18395417383296386</v>
      </c>
      <c r="AV189" s="15">
        <v>0.14252641289523249</v>
      </c>
      <c r="AW189" s="15">
        <v>0.36582770412782045</v>
      </c>
      <c r="AX189" s="15">
        <v>0.42169753724465392</v>
      </c>
      <c r="AY189" s="15"/>
    </row>
    <row r="190" spans="1:51" hidden="1" x14ac:dyDescent="0.2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  <c r="AG190" s="15"/>
      <c r="AH190" s="15"/>
      <c r="AI190" s="15"/>
      <c r="AJ190" s="15"/>
      <c r="AK190" s="15"/>
      <c r="AL190" s="15"/>
      <c r="AM190" s="15"/>
      <c r="AN190" s="15"/>
      <c r="AO190" s="15"/>
      <c r="AP190" s="15"/>
      <c r="AQ190" s="15"/>
      <c r="AR190" s="15"/>
      <c r="AS190" s="15"/>
      <c r="AT190" s="15"/>
      <c r="AU190" s="15"/>
      <c r="AV190" s="15"/>
      <c r="AW190" s="15"/>
      <c r="AX190" s="15"/>
      <c r="AY190" s="15"/>
    </row>
    <row r="191" spans="1:51" x14ac:dyDescent="0.2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  <c r="AG191" s="15"/>
      <c r="AH191" s="15"/>
      <c r="AI191" s="15"/>
      <c r="AJ191" s="15"/>
      <c r="AK191" s="15"/>
      <c r="AL191" s="15"/>
      <c r="AM191" s="15"/>
      <c r="AN191" s="15"/>
      <c r="AO191" s="15"/>
      <c r="AP191" s="15"/>
      <c r="AQ191" s="15"/>
      <c r="AR191" s="15"/>
      <c r="AS191" s="15"/>
      <c r="AT191" s="15"/>
      <c r="AU191" s="15"/>
      <c r="AV191" s="15"/>
      <c r="AW191" s="15"/>
      <c r="AX191" s="15"/>
      <c r="AY191" s="15"/>
    </row>
    <row r="192" spans="1:51" hidden="1" x14ac:dyDescent="0.2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  <c r="AG192" s="15"/>
      <c r="AH192" s="15"/>
      <c r="AI192" s="15"/>
      <c r="AJ192" s="15"/>
      <c r="AK192" s="15"/>
      <c r="AL192" s="15"/>
      <c r="AM192" s="15"/>
      <c r="AN192" s="15"/>
      <c r="AO192" s="15"/>
      <c r="AP192" s="15"/>
      <c r="AQ192" s="15"/>
      <c r="AR192" s="15"/>
      <c r="AS192" s="15"/>
      <c r="AT192" s="15"/>
      <c r="AU192" s="15">
        <v>0.14875735328235712</v>
      </c>
      <c r="AV192" s="15">
        <v>0.11543679922391011</v>
      </c>
      <c r="AW192" s="15">
        <v>0.331828851816037</v>
      </c>
      <c r="AX192" s="15">
        <v>0.77204843941933099</v>
      </c>
      <c r="AY192" s="15"/>
    </row>
    <row r="193" spans="1:51" hidden="1" x14ac:dyDescent="0.2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  <c r="AG193" s="15"/>
      <c r="AH193" s="15"/>
      <c r="AI193" s="15"/>
      <c r="AJ193" s="15"/>
      <c r="AK193" s="15"/>
      <c r="AL193" s="15"/>
      <c r="AM193" s="15"/>
      <c r="AN193" s="15"/>
      <c r="AO193" s="15"/>
      <c r="AP193" s="15"/>
      <c r="AQ193" s="15"/>
      <c r="AR193" s="15"/>
      <c r="AS193" s="15"/>
      <c r="AT193" s="15"/>
      <c r="AU193" s="15">
        <v>0.14368585824146929</v>
      </c>
      <c r="AV193" s="15">
        <v>0.13143012485275529</v>
      </c>
      <c r="AW193" s="15">
        <v>0.86371400154281974</v>
      </c>
      <c r="AX193" s="15">
        <v>0.38714316682649907</v>
      </c>
      <c r="AY193" s="15"/>
    </row>
    <row r="194" spans="1:51" hidden="1" x14ac:dyDescent="0.2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  <c r="AG194" s="15"/>
      <c r="AH194" s="15"/>
      <c r="AI194" s="15"/>
      <c r="AJ194" s="15"/>
      <c r="AK194" s="15"/>
      <c r="AL194" s="15"/>
      <c r="AM194" s="15"/>
      <c r="AN194" s="15"/>
      <c r="AO194" s="15"/>
      <c r="AP194" s="15"/>
      <c r="AQ194" s="15"/>
      <c r="AR194" s="15"/>
      <c r="AS194" s="15"/>
      <c r="AT194" s="15"/>
      <c r="AU194" s="15">
        <v>0.1604191631254776</v>
      </c>
      <c r="AV194" s="15">
        <v>0.13747683148125592</v>
      </c>
      <c r="AW194" s="15">
        <v>0.75338854382611331</v>
      </c>
      <c r="AX194" s="15">
        <v>0.37283446389700531</v>
      </c>
      <c r="AY194" s="15"/>
    </row>
    <row r="195" spans="1:51" hidden="1" x14ac:dyDescent="0.2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  <c r="AG195" s="15"/>
      <c r="AH195" s="15"/>
      <c r="AI195" s="15"/>
      <c r="AJ195" s="15"/>
      <c r="AK195" s="15"/>
      <c r="AL195" s="15"/>
      <c r="AM195" s="15"/>
      <c r="AN195" s="15"/>
      <c r="AO195" s="15"/>
      <c r="AP195" s="15"/>
      <c r="AQ195" s="15"/>
      <c r="AR195" s="15"/>
      <c r="AS195" s="15"/>
      <c r="AT195" s="15"/>
      <c r="AU195" s="15">
        <v>0.16762631166121431</v>
      </c>
      <c r="AV195" s="15">
        <v>0.14156740190788786</v>
      </c>
      <c r="AW195" s="15">
        <v>0.70318658426607816</v>
      </c>
      <c r="AX195" s="15">
        <v>0.36758452149235366</v>
      </c>
      <c r="AY195" s="15"/>
    </row>
    <row r="196" spans="1:51" hidden="1" x14ac:dyDescent="0.2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  <c r="AG196" s="15"/>
      <c r="AH196" s="15"/>
      <c r="AI196" s="15"/>
      <c r="AJ196" s="15"/>
      <c r="AK196" s="15"/>
      <c r="AL196" s="15"/>
      <c r="AM196" s="15"/>
      <c r="AN196" s="15"/>
      <c r="AO196" s="15"/>
      <c r="AP196" s="15"/>
      <c r="AQ196" s="15"/>
      <c r="AR196" s="15"/>
      <c r="AS196" s="15"/>
      <c r="AT196" s="15"/>
      <c r="AU196" s="15">
        <v>0.18390040739819541</v>
      </c>
      <c r="AV196" s="15">
        <v>0.14500193257883143</v>
      </c>
      <c r="AW196" s="15">
        <v>0.82160218135518748</v>
      </c>
      <c r="AX196" s="15">
        <v>0.32869210879493393</v>
      </c>
      <c r="AY196" s="15"/>
    </row>
    <row r="197" spans="1:51" hidden="1" x14ac:dyDescent="0.2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  <c r="AG197" s="15"/>
      <c r="AH197" s="15"/>
      <c r="AI197" s="15"/>
      <c r="AJ197" s="15"/>
      <c r="AK197" s="15"/>
      <c r="AL197" s="15"/>
      <c r="AM197" s="15"/>
      <c r="AN197" s="15"/>
      <c r="AO197" s="15"/>
      <c r="AP197" s="15"/>
      <c r="AQ197" s="15"/>
      <c r="AR197" s="15"/>
      <c r="AS197" s="15"/>
      <c r="AT197" s="15"/>
      <c r="AU197" s="15">
        <v>0.18388275886393496</v>
      </c>
      <c r="AV197" s="15">
        <v>0.16694722032766052</v>
      </c>
      <c r="AW197" s="15">
        <v>1.3172722053216079</v>
      </c>
      <c r="AX197" s="15">
        <v>0.44123001826061092</v>
      </c>
      <c r="AY197" s="15"/>
    </row>
    <row r="198" spans="1:51" hidden="1" x14ac:dyDescent="0.2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  <c r="AG198" s="15"/>
      <c r="AH198" s="15"/>
      <c r="AI198" s="15"/>
      <c r="AJ198" s="15"/>
      <c r="AK198" s="15"/>
      <c r="AL198" s="15"/>
      <c r="AM198" s="15"/>
      <c r="AN198" s="15"/>
      <c r="AO198" s="15"/>
      <c r="AP198" s="15"/>
      <c r="AQ198" s="15"/>
      <c r="AR198" s="15"/>
      <c r="AS198" s="15"/>
      <c r="AT198" s="15"/>
      <c r="AU198" s="15">
        <v>0.2114930038743148</v>
      </c>
      <c r="AV198" s="15">
        <v>0.17590420380590438</v>
      </c>
      <c r="AW198" s="15">
        <v>1.2653056209951139</v>
      </c>
      <c r="AX198" s="15">
        <v>0.45091163786233013</v>
      </c>
      <c r="AY198" s="15"/>
    </row>
    <row r="199" spans="1:51" hidden="1" x14ac:dyDescent="0.2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  <c r="AG199" s="15"/>
      <c r="AH199" s="15"/>
      <c r="AI199" s="15"/>
      <c r="AJ199" s="15"/>
      <c r="AK199" s="15"/>
      <c r="AL199" s="15"/>
      <c r="AM199" s="15"/>
      <c r="AN199" s="15"/>
      <c r="AO199" s="15"/>
      <c r="AP199" s="15"/>
      <c r="AQ199" s="15"/>
      <c r="AR199" s="15"/>
      <c r="AS199" s="15"/>
      <c r="AT199" s="15"/>
      <c r="AU199" s="15">
        <v>0.22635620199132253</v>
      </c>
      <c r="AV199" s="15">
        <v>0.10935590434227935</v>
      </c>
      <c r="AW199" s="15">
        <v>1.1180770765729608</v>
      </c>
      <c r="AX199" s="15">
        <v>0.4237241856493843</v>
      </c>
      <c r="AY199" s="15"/>
    </row>
    <row r="200" spans="1:51" hidden="1" x14ac:dyDescent="0.2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  <c r="AG200" s="15"/>
      <c r="AH200" s="15"/>
      <c r="AI200" s="15"/>
      <c r="AJ200" s="15"/>
      <c r="AK200" s="15"/>
      <c r="AL200" s="15"/>
      <c r="AM200" s="15"/>
      <c r="AN200" s="15"/>
      <c r="AO200" s="15"/>
      <c r="AP200" s="15"/>
      <c r="AQ200" s="15"/>
      <c r="AR200" s="15"/>
      <c r="AS200" s="15"/>
      <c r="AT200" s="15"/>
      <c r="AU200" s="15">
        <v>0.25395412461454869</v>
      </c>
      <c r="AV200" s="15">
        <v>0.11396789835238608</v>
      </c>
      <c r="AW200" s="15">
        <v>0.81409561469273706</v>
      </c>
      <c r="AX200" s="15">
        <v>0.48051930198333392</v>
      </c>
      <c r="AY200" s="15"/>
    </row>
    <row r="201" spans="1:51" hidden="1" x14ac:dyDescent="0.2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  <c r="AG201" s="15"/>
      <c r="AH201" s="15"/>
      <c r="AI201" s="15"/>
      <c r="AJ201" s="15"/>
      <c r="AK201" s="15"/>
      <c r="AL201" s="15"/>
      <c r="AM201" s="15"/>
      <c r="AN201" s="15"/>
      <c r="AO201" s="15"/>
      <c r="AP201" s="15"/>
      <c r="AQ201" s="15"/>
      <c r="AR201" s="15"/>
      <c r="AS201" s="15"/>
      <c r="AT201" s="15"/>
      <c r="AU201" s="15">
        <v>0.24318260083506957</v>
      </c>
      <c r="AV201" s="15">
        <v>4.4929286052616856E-3</v>
      </c>
      <c r="AW201" s="15">
        <v>0.83410608437599121</v>
      </c>
      <c r="AX201" s="15">
        <v>0.4788481587684344</v>
      </c>
      <c r="AY201" s="15"/>
    </row>
    <row r="202" spans="1:51" hidden="1" x14ac:dyDescent="0.2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  <c r="AG202" s="15"/>
      <c r="AH202" s="15"/>
      <c r="AI202" s="15"/>
      <c r="AJ202" s="15"/>
      <c r="AK202" s="15"/>
      <c r="AL202" s="15"/>
      <c r="AM202" s="15"/>
      <c r="AN202" s="15"/>
      <c r="AO202" s="15"/>
      <c r="AP202" s="15"/>
      <c r="AQ202" s="15"/>
      <c r="AR202" s="15"/>
      <c r="AS202" s="15"/>
      <c r="AT202" s="15"/>
      <c r="AU202" s="15">
        <v>0.33671081204935743</v>
      </c>
      <c r="AV202" s="15">
        <v>0.15836930273384422</v>
      </c>
      <c r="AW202" s="15">
        <v>0.70978765506953145</v>
      </c>
      <c r="AX202" s="15">
        <v>0.89299855815418361</v>
      </c>
      <c r="AY202" s="15"/>
    </row>
    <row r="203" spans="1:51" hidden="1" x14ac:dyDescent="0.2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  <c r="AG203" s="15"/>
      <c r="AH203" s="15"/>
      <c r="AI203" s="15"/>
      <c r="AJ203" s="15"/>
      <c r="AK203" s="15"/>
      <c r="AL203" s="15"/>
      <c r="AM203" s="15"/>
      <c r="AN203" s="15"/>
      <c r="AO203" s="15"/>
      <c r="AP203" s="15"/>
      <c r="AQ203" s="15"/>
      <c r="AR203" s="15"/>
      <c r="AS203" s="15"/>
      <c r="AT203" s="15"/>
      <c r="AU203" s="15">
        <v>0.4213179770294514</v>
      </c>
      <c r="AV203" s="15">
        <v>0.45672646132080963</v>
      </c>
      <c r="AW203" s="15">
        <v>1.1677676159276855</v>
      </c>
      <c r="AX203" s="15">
        <v>0.60878097469064607</v>
      </c>
      <c r="AY203" s="15"/>
    </row>
    <row r="204" spans="1:51" hidden="1" x14ac:dyDescent="0.2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  <c r="AG204" s="15"/>
      <c r="AH204" s="15"/>
      <c r="AI204" s="15"/>
      <c r="AJ204" s="15"/>
      <c r="AK204" s="15"/>
      <c r="AL204" s="15"/>
      <c r="AM204" s="15"/>
      <c r="AN204" s="15"/>
      <c r="AO204" s="15"/>
      <c r="AP204" s="15"/>
      <c r="AQ204" s="15"/>
      <c r="AR204" s="15"/>
      <c r="AS204" s="15"/>
      <c r="AT204" s="15"/>
      <c r="AU204" s="15">
        <v>0.51805366961795585</v>
      </c>
      <c r="AV204" s="15">
        <v>0.42643252286916139</v>
      </c>
      <c r="AW204" s="15">
        <v>1.3674759296689518</v>
      </c>
      <c r="AX204" s="15">
        <v>0.73897317422376674</v>
      </c>
      <c r="AY204" s="15"/>
    </row>
    <row r="205" spans="1:51" hidden="1" x14ac:dyDescent="0.2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  <c r="AM205" s="15"/>
      <c r="AN205" s="15"/>
      <c r="AO205" s="15"/>
      <c r="AP205" s="15"/>
      <c r="AQ205" s="15"/>
      <c r="AR205" s="15"/>
      <c r="AS205" s="15"/>
      <c r="AT205" s="15"/>
      <c r="AU205" s="15">
        <v>0.73735292763596227</v>
      </c>
      <c r="AV205" s="15">
        <v>1.1197279990135287</v>
      </c>
      <c r="AW205" s="15">
        <v>1.0619134298029203</v>
      </c>
      <c r="AX205" s="15">
        <v>0.46738236392059901</v>
      </c>
      <c r="AY205" s="15"/>
    </row>
    <row r="206" spans="1:51" hidden="1" x14ac:dyDescent="0.2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  <c r="AM206" s="15"/>
      <c r="AN206" s="15"/>
      <c r="AO206" s="15"/>
      <c r="AP206" s="15"/>
      <c r="AQ206" s="15"/>
      <c r="AR206" s="15"/>
      <c r="AS206" s="15"/>
      <c r="AT206" s="15"/>
      <c r="AU206" s="15">
        <v>1.3009054360977805</v>
      </c>
      <c r="AV206" s="15">
        <v>1.3842489213738303</v>
      </c>
      <c r="AW206" s="15">
        <v>1.1282419691795247</v>
      </c>
      <c r="AX206" s="15">
        <v>0.49486789576806128</v>
      </c>
      <c r="AY206" s="15"/>
    </row>
    <row r="207" spans="1:51" x14ac:dyDescent="0.2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  <c r="AG207" s="15"/>
      <c r="AH207" s="15"/>
      <c r="AI207" s="15"/>
      <c r="AJ207" s="15"/>
      <c r="AK207" s="15"/>
      <c r="AL207" s="15"/>
      <c r="AM207" s="15"/>
      <c r="AN207" s="15"/>
      <c r="AO207" s="15"/>
      <c r="AP207" s="15"/>
      <c r="AQ207" s="15"/>
      <c r="AR207" s="15"/>
      <c r="AS207" s="15"/>
      <c r="AT207" s="15"/>
      <c r="AU207" s="15">
        <v>0.71379904707802999</v>
      </c>
      <c r="AV207" s="15">
        <v>1.8417104048787087</v>
      </c>
      <c r="AW207" s="15">
        <v>1.1629127111677353</v>
      </c>
      <c r="AX207" s="15">
        <v>0.5158400992884945</v>
      </c>
      <c r="AY207" s="15"/>
    </row>
    <row r="208" spans="1:51" hidden="1" x14ac:dyDescent="0.2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  <c r="AG208" s="15"/>
      <c r="AH208" s="15"/>
      <c r="AI208" s="15"/>
      <c r="AJ208" s="15"/>
      <c r="AK208" s="15"/>
      <c r="AL208" s="15"/>
      <c r="AM208" s="15"/>
      <c r="AN208" s="15"/>
      <c r="AO208" s="15"/>
      <c r="AP208" s="15"/>
      <c r="AQ208" s="15"/>
      <c r="AR208" s="15"/>
      <c r="AS208" s="15"/>
      <c r="AT208" s="15"/>
      <c r="AU208" s="15">
        <v>8.2714403235683395E-2</v>
      </c>
      <c r="AV208" s="15">
        <v>1.3707006036232307E-3</v>
      </c>
      <c r="AW208" s="15">
        <v>0.21715121795118109</v>
      </c>
      <c r="AX208" s="15">
        <v>1.1618369530859936</v>
      </c>
      <c r="AY208" s="15"/>
    </row>
    <row r="209" spans="1:51" hidden="1" x14ac:dyDescent="0.2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  <c r="AG209" s="15"/>
      <c r="AH209" s="15"/>
      <c r="AI209" s="15"/>
      <c r="AJ209" s="15"/>
      <c r="AK209" s="15"/>
      <c r="AL209" s="15"/>
      <c r="AM209" s="15"/>
      <c r="AN209" s="15"/>
      <c r="AO209" s="15"/>
      <c r="AP209" s="15"/>
      <c r="AQ209" s="15"/>
      <c r="AR209" s="15"/>
      <c r="AS209" s="15"/>
      <c r="AT209" s="15"/>
      <c r="AU209" s="15">
        <v>3.8331855776089746E-2</v>
      </c>
      <c r="AV209" s="15">
        <v>3.4620936341550675E-2</v>
      </c>
      <c r="AW209" s="15">
        <v>0.20871681529686775</v>
      </c>
      <c r="AX209" s="15">
        <v>1.153822713155946</v>
      </c>
      <c r="AY209" s="15"/>
    </row>
    <row r="210" spans="1:51" hidden="1" x14ac:dyDescent="0.2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  <c r="AG210" s="15"/>
      <c r="AH210" s="15"/>
      <c r="AI210" s="15"/>
      <c r="AJ210" s="15"/>
      <c r="AK210" s="15"/>
      <c r="AL210" s="15"/>
      <c r="AM210" s="15"/>
      <c r="AN210" s="15"/>
      <c r="AO210" s="15"/>
      <c r="AP210" s="15"/>
      <c r="AQ210" s="15"/>
      <c r="AR210" s="15"/>
      <c r="AS210" s="15"/>
      <c r="AT210" s="15"/>
      <c r="AU210" s="15">
        <v>5.3342544470547648E-2</v>
      </c>
      <c r="AV210" s="15">
        <v>3.4041320436413496E-2</v>
      </c>
      <c r="AW210" s="15">
        <v>0.36959418995113591</v>
      </c>
      <c r="AX210" s="15">
        <v>1.4392054952616535</v>
      </c>
      <c r="AY210" s="15"/>
    </row>
    <row r="211" spans="1:51" hidden="1" x14ac:dyDescent="0.2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  <c r="AG211" s="15"/>
      <c r="AH211" s="15"/>
      <c r="AI211" s="15"/>
      <c r="AJ211" s="15"/>
      <c r="AK211" s="15"/>
      <c r="AL211" s="15"/>
      <c r="AM211" s="15"/>
      <c r="AN211" s="15"/>
      <c r="AO211" s="15"/>
      <c r="AP211" s="15"/>
      <c r="AQ211" s="15"/>
      <c r="AR211" s="15"/>
      <c r="AS211" s="15"/>
      <c r="AT211" s="15"/>
      <c r="AU211" s="15">
        <v>5.9012964166245928E-2</v>
      </c>
      <c r="AV211" s="15">
        <v>3.2402766242376965E-2</v>
      </c>
      <c r="AW211" s="15">
        <v>0</v>
      </c>
      <c r="AX211" s="15">
        <v>0</v>
      </c>
      <c r="AY211" s="15"/>
    </row>
    <row r="212" spans="1:51" hidden="1" x14ac:dyDescent="0.2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  <c r="AG212" s="15"/>
      <c r="AH212" s="15"/>
      <c r="AI212" s="15"/>
      <c r="AJ212" s="15"/>
      <c r="AK212" s="15"/>
      <c r="AL212" s="15"/>
      <c r="AM212" s="15"/>
      <c r="AN212" s="15"/>
      <c r="AO212" s="15"/>
      <c r="AP212" s="15"/>
      <c r="AQ212" s="15"/>
      <c r="AR212" s="15"/>
      <c r="AS212" s="15"/>
      <c r="AT212" s="15"/>
      <c r="AU212" s="15">
        <v>5.8010817049996916E-2</v>
      </c>
      <c r="AV212" s="15">
        <v>2.0297099768363035E-2</v>
      </c>
      <c r="AW212" s="15">
        <v>0.63989852125189128</v>
      </c>
      <c r="AX212" s="15">
        <v>1.0890667584340772</v>
      </c>
      <c r="AY212" s="15"/>
    </row>
    <row r="213" spans="1:51" hidden="1" x14ac:dyDescent="0.2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  <c r="AG213" s="15"/>
      <c r="AH213" s="15"/>
      <c r="AI213" s="15"/>
      <c r="AJ213" s="15"/>
      <c r="AK213" s="15"/>
      <c r="AL213" s="15"/>
      <c r="AM213" s="15"/>
      <c r="AN213" s="15"/>
      <c r="AO213" s="15"/>
      <c r="AP213" s="15"/>
      <c r="AQ213" s="15"/>
      <c r="AR213" s="15"/>
      <c r="AS213" s="15"/>
      <c r="AT213" s="15"/>
      <c r="AU213" s="15">
        <v>6.4184665094548149E-2</v>
      </c>
      <c r="AV213" s="15">
        <v>2.3506725689896462E-2</v>
      </c>
      <c r="AW213" s="15">
        <v>0.52647516529210225</v>
      </c>
      <c r="AX213" s="15">
        <v>1.3487902370271534</v>
      </c>
      <c r="AY213" s="15"/>
    </row>
    <row r="214" spans="1:51" hidden="1" x14ac:dyDescent="0.2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  <c r="AG214" s="15"/>
      <c r="AH214" s="15"/>
      <c r="AI214" s="15"/>
      <c r="AJ214" s="15"/>
      <c r="AK214" s="15"/>
      <c r="AL214" s="15"/>
      <c r="AM214" s="15"/>
      <c r="AN214" s="15"/>
      <c r="AO214" s="15"/>
      <c r="AP214" s="15"/>
      <c r="AQ214" s="15"/>
      <c r="AR214" s="15"/>
      <c r="AS214" s="15"/>
      <c r="AT214" s="15"/>
      <c r="AU214" s="15">
        <v>2.3546281427981017E-2</v>
      </c>
      <c r="AV214" s="15">
        <v>1.086728724024997E-3</v>
      </c>
      <c r="AW214" s="15">
        <v>0.51784006560271967</v>
      </c>
      <c r="AX214" s="15">
        <v>1.2318382266108878</v>
      </c>
      <c r="AY214" s="15"/>
    </row>
    <row r="215" spans="1:51" hidden="1" x14ac:dyDescent="0.2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  <c r="AG215" s="15"/>
      <c r="AH215" s="15"/>
      <c r="AI215" s="15"/>
      <c r="AJ215" s="15"/>
      <c r="AK215" s="15"/>
      <c r="AL215" s="15"/>
      <c r="AM215" s="15"/>
      <c r="AN215" s="15"/>
      <c r="AO215" s="15"/>
      <c r="AP215" s="15"/>
      <c r="AQ215" s="15"/>
      <c r="AR215" s="15"/>
      <c r="AS215" s="15"/>
      <c r="AT215" s="15"/>
      <c r="AU215" s="15">
        <v>8.8706148182998226E-2</v>
      </c>
      <c r="AV215" s="15">
        <v>2.8237772410399639E-2</v>
      </c>
      <c r="AW215" s="15">
        <v>0.55538120027553961</v>
      </c>
      <c r="AX215" s="15">
        <v>1.0659104898070568</v>
      </c>
      <c r="AY215" s="15"/>
    </row>
    <row r="216" spans="1:51" hidden="1" x14ac:dyDescent="0.2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  <c r="AG216" s="15"/>
      <c r="AH216" s="15"/>
      <c r="AI216" s="15"/>
      <c r="AJ216" s="15"/>
      <c r="AK216" s="15"/>
      <c r="AL216" s="15"/>
      <c r="AM216" s="15"/>
      <c r="AN216" s="15"/>
      <c r="AO216" s="15"/>
      <c r="AP216" s="15"/>
      <c r="AQ216" s="15"/>
      <c r="AR216" s="15"/>
      <c r="AS216" s="15"/>
      <c r="AT216" s="15"/>
      <c r="AU216" s="15">
        <v>9.9659526587569991E-2</v>
      </c>
      <c r="AV216" s="15">
        <v>5.9023478082233044E-2</v>
      </c>
      <c r="AW216" s="15">
        <v>0.57355567684686404</v>
      </c>
      <c r="AX216" s="15">
        <v>1.1980334627610891</v>
      </c>
      <c r="AY216" s="15"/>
    </row>
    <row r="217" spans="1:51" hidden="1" x14ac:dyDescent="0.2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  <c r="AG217" s="15"/>
      <c r="AH217" s="15"/>
      <c r="AI217" s="15"/>
      <c r="AJ217" s="15"/>
      <c r="AK217" s="15"/>
      <c r="AL217" s="15"/>
      <c r="AM217" s="15"/>
      <c r="AN217" s="15"/>
      <c r="AO217" s="15"/>
      <c r="AP217" s="15"/>
      <c r="AQ217" s="15"/>
      <c r="AR217" s="15"/>
      <c r="AS217" s="15"/>
      <c r="AT217" s="15"/>
      <c r="AU217" s="15">
        <v>0.16501243744263219</v>
      </c>
      <c r="AV217" s="15">
        <v>0.18758675246677664</v>
      </c>
      <c r="AW217" s="15">
        <v>0.52619595992509616</v>
      </c>
      <c r="AX217" s="15">
        <v>0.88493150956809463</v>
      </c>
      <c r="AY217" s="15"/>
    </row>
    <row r="218" spans="1:51" hidden="1" x14ac:dyDescent="0.2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  <c r="AG218" s="15"/>
      <c r="AH218" s="15"/>
      <c r="AI218" s="15"/>
      <c r="AJ218" s="15"/>
      <c r="AK218" s="15"/>
      <c r="AL218" s="15"/>
      <c r="AM218" s="15"/>
      <c r="AN218" s="15"/>
      <c r="AO218" s="15"/>
      <c r="AP218" s="15"/>
      <c r="AQ218" s="15"/>
      <c r="AR218" s="15"/>
      <c r="AS218" s="15"/>
      <c r="AT218" s="15"/>
      <c r="AU218" s="15">
        <v>0.28028770480324677</v>
      </c>
      <c r="AV218" s="15">
        <v>0.25670196585495475</v>
      </c>
      <c r="AW218" s="15">
        <v>0.56119253348454312</v>
      </c>
      <c r="AX218" s="15">
        <v>0.9356526565786325</v>
      </c>
      <c r="AY218" s="15"/>
    </row>
    <row r="219" spans="1:51" s="13" customFormat="1" hidden="1" x14ac:dyDescent="0.2">
      <c r="A219" s="16"/>
      <c r="B219" s="16"/>
      <c r="C219" s="16"/>
      <c r="D219" s="16"/>
      <c r="E219" s="16"/>
      <c r="F219" s="16"/>
      <c r="G219" s="16"/>
      <c r="H219" s="16"/>
      <c r="I219" s="16"/>
      <c r="J219" s="16"/>
      <c r="K219" s="16"/>
      <c r="L219" s="16"/>
      <c r="M219" s="16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16"/>
      <c r="AA219" s="16"/>
      <c r="AB219" s="16"/>
      <c r="AC219" s="16"/>
      <c r="AD219" s="16"/>
      <c r="AE219" s="16"/>
      <c r="AF219" s="16"/>
      <c r="AG219" s="16"/>
      <c r="AH219" s="16"/>
      <c r="AI219" s="16"/>
      <c r="AJ219" s="16"/>
      <c r="AK219" s="16"/>
      <c r="AL219" s="16"/>
      <c r="AM219" s="16"/>
      <c r="AN219" s="16"/>
      <c r="AO219" s="16"/>
      <c r="AP219" s="16"/>
      <c r="AQ219" s="16"/>
      <c r="AR219" s="16"/>
      <c r="AS219" s="16"/>
      <c r="AT219" s="16"/>
      <c r="AU219" s="16">
        <v>0.2274073544036698</v>
      </c>
      <c r="AV219" s="16">
        <v>0.30749012167922612</v>
      </c>
      <c r="AW219" s="16">
        <v>0.75164174404885897</v>
      </c>
      <c r="AX219" s="16">
        <v>1.2591630142247705</v>
      </c>
      <c r="AY219" s="16"/>
    </row>
    <row r="220" spans="1:51" s="13" customFormat="1" hidden="1" x14ac:dyDescent="0.2">
      <c r="A220" s="16"/>
      <c r="B220" s="16"/>
      <c r="C220" s="16"/>
      <c r="D220" s="16"/>
      <c r="E220" s="16"/>
      <c r="F220" s="16"/>
      <c r="G220" s="16"/>
      <c r="H220" s="16"/>
      <c r="I220" s="16"/>
      <c r="J220" s="16"/>
      <c r="K220" s="16"/>
      <c r="L220" s="16"/>
      <c r="M220" s="16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16"/>
      <c r="AA220" s="16"/>
      <c r="AB220" s="16"/>
      <c r="AC220" s="16"/>
      <c r="AD220" s="16"/>
      <c r="AE220" s="16"/>
      <c r="AF220" s="16"/>
      <c r="AG220" s="16"/>
      <c r="AH220" s="16"/>
      <c r="AI220" s="16"/>
      <c r="AJ220" s="16"/>
      <c r="AK220" s="16"/>
      <c r="AL220" s="16"/>
      <c r="AM220" s="16"/>
      <c r="AN220" s="16"/>
      <c r="AO220" s="16"/>
      <c r="AP220" s="16"/>
      <c r="AQ220" s="16"/>
      <c r="AR220" s="16"/>
      <c r="AS220" s="16"/>
      <c r="AT220" s="16"/>
      <c r="AU220" s="16">
        <v>5.2661116342216208E-2</v>
      </c>
      <c r="AV220" s="16">
        <v>1.9372124456477187E-2</v>
      </c>
      <c r="AW220" s="16">
        <v>0.54068944818958253</v>
      </c>
      <c r="AX220" s="16">
        <v>0.92838477768150851</v>
      </c>
      <c r="AY220" s="16"/>
    </row>
    <row r="221" spans="1:51" s="13" customFormat="1" hidden="1" x14ac:dyDescent="0.2">
      <c r="A221" s="16"/>
      <c r="B221" s="16"/>
      <c r="C221" s="16"/>
      <c r="D221" s="16"/>
      <c r="E221" s="16"/>
      <c r="F221" s="16"/>
      <c r="G221" s="16"/>
      <c r="H221" s="16"/>
      <c r="I221" s="16"/>
      <c r="J221" s="16"/>
      <c r="K221" s="16"/>
      <c r="L221" s="16"/>
      <c r="M221" s="16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16"/>
      <c r="AA221" s="16"/>
      <c r="AB221" s="16"/>
      <c r="AC221" s="16"/>
      <c r="AD221" s="16"/>
      <c r="AE221" s="16"/>
      <c r="AF221" s="16"/>
      <c r="AG221" s="16"/>
      <c r="AH221" s="16"/>
      <c r="AI221" s="16"/>
      <c r="AJ221" s="16"/>
      <c r="AK221" s="16"/>
      <c r="AL221" s="16"/>
      <c r="AM221" s="16"/>
      <c r="AN221" s="16"/>
      <c r="AO221" s="16"/>
      <c r="AP221" s="16"/>
      <c r="AQ221" s="16"/>
      <c r="AR221" s="16"/>
      <c r="AS221" s="16"/>
      <c r="AT221" s="16"/>
      <c r="AU221" s="16">
        <v>6.0475501422009401E-2</v>
      </c>
      <c r="AV221" s="16">
        <v>2.1846651194228937E-2</v>
      </c>
      <c r="AW221" s="16">
        <v>0.41276878267423339</v>
      </c>
      <c r="AX221" s="16">
        <v>1.04985046378903</v>
      </c>
      <c r="AY221" s="16"/>
    </row>
    <row r="222" spans="1:51" s="13" customFormat="1" hidden="1" x14ac:dyDescent="0.2">
      <c r="A222" s="16"/>
      <c r="B222" s="16"/>
      <c r="C222" s="16"/>
      <c r="D222" s="16"/>
      <c r="E222" s="16"/>
      <c r="F222" s="16"/>
      <c r="G222" s="16"/>
      <c r="H222" s="16"/>
      <c r="I222" s="16"/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  <c r="AA222" s="16"/>
      <c r="AB222" s="16"/>
      <c r="AC222" s="16"/>
      <c r="AD222" s="16"/>
      <c r="AE222" s="16"/>
      <c r="AF222" s="16"/>
      <c r="AG222" s="16"/>
      <c r="AH222" s="16"/>
      <c r="AI222" s="16"/>
      <c r="AJ222" s="16"/>
      <c r="AK222" s="16"/>
      <c r="AL222" s="16"/>
      <c r="AM222" s="16"/>
      <c r="AN222" s="16"/>
      <c r="AO222" s="16"/>
      <c r="AP222" s="16"/>
      <c r="AQ222" s="16"/>
      <c r="AR222" s="16"/>
      <c r="AS222" s="16"/>
      <c r="AT222" s="16"/>
      <c r="AU222" s="16">
        <v>6.2182973946058366E-2</v>
      </c>
      <c r="AV222" s="16">
        <v>8.1006803306220981E-4</v>
      </c>
      <c r="AW222" s="16">
        <v>0.4400748514005412</v>
      </c>
      <c r="AX222" s="16">
        <v>1.0458330732079044</v>
      </c>
      <c r="AY222" s="16"/>
    </row>
    <row r="223" spans="1:51" s="13" customFormat="1" hidden="1" x14ac:dyDescent="0.2">
      <c r="A223" s="16"/>
      <c r="B223" s="16"/>
      <c r="C223" s="16"/>
      <c r="D223" s="16"/>
      <c r="E223" s="16"/>
      <c r="F223" s="16"/>
      <c r="G223" s="16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16"/>
      <c r="AA223" s="16"/>
      <c r="AB223" s="16"/>
      <c r="AC223" s="16"/>
      <c r="AD223" s="16"/>
      <c r="AE223" s="16"/>
      <c r="AF223" s="16"/>
      <c r="AG223" s="16"/>
      <c r="AH223" s="16"/>
      <c r="AI223" s="16"/>
      <c r="AJ223" s="16"/>
      <c r="AK223" s="16"/>
      <c r="AL223" s="16"/>
      <c r="AM223" s="16"/>
      <c r="AN223" s="16"/>
      <c r="AO223" s="16"/>
      <c r="AP223" s="16"/>
      <c r="AQ223" s="16"/>
      <c r="AR223" s="16"/>
      <c r="AS223" s="16"/>
      <c r="AT223" s="16"/>
      <c r="AU223" s="16">
        <v>8.4495996062930498E-2</v>
      </c>
      <c r="AV223" s="16">
        <v>2.8919385768274783E-2</v>
      </c>
      <c r="AW223" s="16">
        <v>0.44883570159110037</v>
      </c>
      <c r="AX223" s="16">
        <v>0.86157137536777051</v>
      </c>
      <c r="AY223" s="16"/>
    </row>
    <row r="224" spans="1:51" s="13" customFormat="1" hidden="1" x14ac:dyDescent="0.2">
      <c r="A224" s="16"/>
      <c r="B224" s="16"/>
      <c r="C224" s="16"/>
      <c r="D224" s="16"/>
      <c r="E224" s="16"/>
      <c r="F224" s="16"/>
      <c r="G224" s="16"/>
      <c r="H224" s="16"/>
      <c r="I224" s="16"/>
      <c r="J224" s="16"/>
      <c r="K224" s="16"/>
      <c r="L224" s="16"/>
      <c r="M224" s="16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16"/>
      <c r="AA224" s="16"/>
      <c r="AB224" s="16"/>
      <c r="AC224" s="16"/>
      <c r="AD224" s="16"/>
      <c r="AE224" s="16"/>
      <c r="AF224" s="16"/>
      <c r="AG224" s="16"/>
      <c r="AH224" s="16"/>
      <c r="AI224" s="16"/>
      <c r="AJ224" s="16"/>
      <c r="AK224" s="16"/>
      <c r="AL224" s="16"/>
      <c r="AM224" s="16"/>
      <c r="AN224" s="16"/>
      <c r="AO224" s="16"/>
      <c r="AP224" s="16"/>
      <c r="AQ224" s="16"/>
      <c r="AR224" s="16"/>
      <c r="AS224" s="16"/>
      <c r="AT224" s="16"/>
      <c r="AU224" s="16">
        <v>9.2235067892684861E-2</v>
      </c>
      <c r="AV224" s="16">
        <v>8.2935187347859873E-2</v>
      </c>
      <c r="AW224" s="16">
        <v>0.45357252362442169</v>
      </c>
      <c r="AX224" s="16">
        <v>0.94754852242971932</v>
      </c>
      <c r="AY224" s="16"/>
    </row>
    <row r="225" spans="1:51" s="13" customFormat="1" hidden="1" x14ac:dyDescent="0.2">
      <c r="A225" s="16"/>
      <c r="B225" s="16"/>
      <c r="C225" s="16"/>
      <c r="D225" s="16"/>
      <c r="E225" s="16"/>
      <c r="F225" s="16"/>
      <c r="G225" s="16"/>
      <c r="H225" s="16"/>
      <c r="I225" s="16"/>
      <c r="J225" s="16"/>
      <c r="K225" s="16"/>
      <c r="L225" s="16"/>
      <c r="M225" s="16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16"/>
      <c r="AA225" s="16"/>
      <c r="AB225" s="16"/>
      <c r="AC225" s="16"/>
      <c r="AD225" s="16"/>
      <c r="AE225" s="16"/>
      <c r="AF225" s="16"/>
      <c r="AG225" s="16"/>
      <c r="AH225" s="16"/>
      <c r="AI225" s="16"/>
      <c r="AJ225" s="16"/>
      <c r="AK225" s="16"/>
      <c r="AL225" s="16"/>
      <c r="AM225" s="16"/>
      <c r="AN225" s="16"/>
      <c r="AO225" s="16"/>
      <c r="AP225" s="16"/>
      <c r="AQ225" s="16"/>
      <c r="AR225" s="16"/>
      <c r="AS225" s="16"/>
      <c r="AT225" s="16"/>
      <c r="AU225" s="16">
        <v>0.10576268641382898</v>
      </c>
      <c r="AV225" s="16">
        <v>7.6061220917532049E-2</v>
      </c>
      <c r="AW225" s="16">
        <v>0.53001118927542401</v>
      </c>
      <c r="AX225" s="16">
        <v>1.1210961161303188</v>
      </c>
      <c r="AY225" s="16"/>
    </row>
    <row r="226" spans="1:51" s="13" customFormat="1" hidden="1" x14ac:dyDescent="0.2">
      <c r="A226" s="16"/>
      <c r="B226" s="16"/>
      <c r="C226" s="16"/>
      <c r="D226" s="16"/>
      <c r="E226" s="16"/>
      <c r="F226" s="16"/>
      <c r="G226" s="16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  <c r="AA226" s="16"/>
      <c r="AB226" s="16"/>
      <c r="AC226" s="16"/>
      <c r="AD226" s="16"/>
      <c r="AE226" s="16"/>
      <c r="AF226" s="16"/>
      <c r="AG226" s="16"/>
      <c r="AH226" s="16"/>
      <c r="AI226" s="16"/>
      <c r="AJ226" s="16"/>
      <c r="AK226" s="16"/>
      <c r="AL226" s="16"/>
      <c r="AM226" s="16"/>
      <c r="AN226" s="16"/>
      <c r="AO226" s="16"/>
      <c r="AP226" s="16"/>
      <c r="AQ226" s="16"/>
      <c r="AR226" s="16"/>
      <c r="AS226" s="16"/>
      <c r="AT226" s="16"/>
      <c r="AU226" s="16">
        <v>0.15295574601609296</v>
      </c>
      <c r="AV226" s="16">
        <v>0.19620871800787512</v>
      </c>
      <c r="AW226" s="16">
        <v>0.41508699008853456</v>
      </c>
      <c r="AX226" s="16">
        <v>0.69356115099944926</v>
      </c>
      <c r="AY226" s="16"/>
    </row>
    <row r="227" spans="1:51" s="13" customFormat="1" hidden="1" x14ac:dyDescent="0.2">
      <c r="A227" s="16"/>
      <c r="B227" s="16"/>
      <c r="C227" s="16"/>
      <c r="D227" s="16"/>
      <c r="E227" s="16"/>
      <c r="F227" s="16"/>
      <c r="G227" s="16"/>
      <c r="H227" s="16"/>
      <c r="I227" s="16"/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  <c r="AA227" s="16"/>
      <c r="AB227" s="16"/>
      <c r="AC227" s="16"/>
      <c r="AD227" s="16"/>
      <c r="AE227" s="16"/>
      <c r="AF227" s="16"/>
      <c r="AG227" s="16"/>
      <c r="AH227" s="16"/>
      <c r="AI227" s="16"/>
      <c r="AJ227" s="16"/>
      <c r="AK227" s="16"/>
      <c r="AL227" s="16"/>
      <c r="AM227" s="16"/>
      <c r="AN227" s="16"/>
      <c r="AO227" s="16"/>
      <c r="AP227" s="16"/>
      <c r="AQ227" s="16"/>
      <c r="AR227" s="16"/>
      <c r="AS227" s="16"/>
      <c r="AT227" s="16"/>
      <c r="AU227" s="16">
        <v>0.26643528969679131</v>
      </c>
      <c r="AV227" s="16">
        <v>0.2343300680548856</v>
      </c>
      <c r="AW227" s="16">
        <v>0.40207203952462334</v>
      </c>
      <c r="AX227" s="16">
        <v>0.63449320474949977</v>
      </c>
      <c r="AY227" s="16"/>
    </row>
    <row r="228" spans="1:51" s="13" customFormat="1" hidden="1" x14ac:dyDescent="0.2">
      <c r="A228" s="16"/>
      <c r="B228" s="16"/>
      <c r="C228" s="16"/>
      <c r="D228" s="16"/>
      <c r="E228" s="16"/>
      <c r="F228" s="16"/>
      <c r="G228" s="16"/>
      <c r="H228" s="16"/>
      <c r="I228" s="16"/>
      <c r="J228" s="16"/>
      <c r="K228" s="16"/>
      <c r="L228" s="16"/>
      <c r="M228" s="16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16"/>
      <c r="AA228" s="16"/>
      <c r="AB228" s="16"/>
      <c r="AC228" s="16"/>
      <c r="AD228" s="16"/>
      <c r="AE228" s="16"/>
      <c r="AF228" s="16"/>
      <c r="AG228" s="16"/>
      <c r="AH228" s="16"/>
      <c r="AI228" s="16"/>
      <c r="AJ228" s="16"/>
      <c r="AK228" s="16"/>
      <c r="AL228" s="16"/>
      <c r="AM228" s="16"/>
      <c r="AN228" s="16"/>
      <c r="AO228" s="16"/>
      <c r="AP228" s="16"/>
      <c r="AQ228" s="16"/>
      <c r="AR228" s="16"/>
      <c r="AS228" s="16"/>
      <c r="AT228" s="16"/>
      <c r="AU228" s="16">
        <v>0.19768784017588564</v>
      </c>
      <c r="AV228" s="16">
        <v>0.26210971990350113</v>
      </c>
      <c r="AW228" s="16">
        <v>0.54048416860869242</v>
      </c>
      <c r="AX228" s="16">
        <v>0.85761938449459063</v>
      </c>
      <c r="AY228" s="16"/>
    </row>
    <row r="229" spans="1:51" hidden="1" x14ac:dyDescent="0.2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  <c r="AG229" s="15"/>
      <c r="AH229" s="15"/>
      <c r="AI229" s="15"/>
      <c r="AJ229" s="15"/>
      <c r="AK229" s="15"/>
      <c r="AL229" s="15"/>
      <c r="AM229" s="15"/>
      <c r="AN229" s="15"/>
      <c r="AO229" s="15"/>
      <c r="AP229" s="15"/>
      <c r="AQ229" s="15"/>
      <c r="AR229" s="15"/>
      <c r="AS229" s="15"/>
      <c r="AT229" s="15"/>
      <c r="AU229" s="15">
        <v>6.7019876363465278E-2</v>
      </c>
      <c r="AV229" s="15">
        <v>1.7385755352096098E-2</v>
      </c>
      <c r="AW229" s="15">
        <v>0.38293709201588821</v>
      </c>
      <c r="AX229" s="15">
        <v>0.13894306991810343</v>
      </c>
      <c r="AY229" s="15"/>
    </row>
    <row r="230" spans="1:51" hidden="1" x14ac:dyDescent="0.2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  <c r="AG230" s="15"/>
      <c r="AH230" s="15"/>
      <c r="AI230" s="15"/>
      <c r="AJ230" s="15"/>
      <c r="AK230" s="15"/>
      <c r="AL230" s="15"/>
      <c r="AM230" s="15"/>
      <c r="AN230" s="15"/>
      <c r="AO230" s="15"/>
      <c r="AP230" s="15"/>
      <c r="AQ230" s="15"/>
      <c r="AR230" s="15"/>
      <c r="AS230" s="15"/>
      <c r="AT230" s="15"/>
      <c r="AU230" s="15">
        <v>3.7312144933733575E-2</v>
      </c>
      <c r="AV230" s="15">
        <v>7.3362718377392458E-2</v>
      </c>
      <c r="AW230" s="15">
        <v>0.19128318470397554</v>
      </c>
      <c r="AX230" s="15">
        <v>0.13354330888841451</v>
      </c>
      <c r="AY230" s="15"/>
    </row>
    <row r="231" spans="1:51" hidden="1" x14ac:dyDescent="0.2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  <c r="AM231" s="15"/>
      <c r="AN231" s="15"/>
      <c r="AO231" s="15"/>
      <c r="AP231" s="15"/>
      <c r="AQ231" s="15"/>
      <c r="AR231" s="15"/>
      <c r="AS231" s="15"/>
      <c r="AT231" s="15"/>
      <c r="AU231" s="15">
        <v>3.8790323149431663E-2</v>
      </c>
      <c r="AV231" s="15">
        <v>8.8595557563797417E-2</v>
      </c>
      <c r="AW231" s="15">
        <v>0.19270256191664259</v>
      </c>
      <c r="AX231" s="15">
        <v>0.1494687268642392</v>
      </c>
      <c r="AY231" s="15"/>
    </row>
    <row r="232" spans="1:51" hidden="1" x14ac:dyDescent="0.2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  <c r="AG232" s="15"/>
      <c r="AH232" s="15"/>
      <c r="AI232" s="15"/>
      <c r="AJ232" s="15"/>
      <c r="AK232" s="15"/>
      <c r="AL232" s="15"/>
      <c r="AM232" s="15"/>
      <c r="AN232" s="15"/>
      <c r="AO232" s="15"/>
      <c r="AP232" s="15"/>
      <c r="AQ232" s="15"/>
      <c r="AR232" s="15"/>
      <c r="AS232" s="15"/>
      <c r="AT232" s="15"/>
      <c r="AU232" s="15">
        <v>5.1202782188404676E-2</v>
      </c>
      <c r="AV232" s="15">
        <v>9.0030408663485384E-2</v>
      </c>
      <c r="AW232" s="15">
        <v>0.23031806995075416</v>
      </c>
      <c r="AX232" s="15">
        <v>1.6389533046417555E-2</v>
      </c>
      <c r="AY232" s="15"/>
    </row>
    <row r="233" spans="1:51" hidden="1" x14ac:dyDescent="0.2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  <c r="AG233" s="15"/>
      <c r="AH233" s="15"/>
      <c r="AI233" s="15"/>
      <c r="AJ233" s="15"/>
      <c r="AK233" s="15"/>
      <c r="AL233" s="15"/>
      <c r="AM233" s="15"/>
      <c r="AN233" s="15"/>
      <c r="AO233" s="15"/>
      <c r="AP233" s="15"/>
      <c r="AQ233" s="15"/>
      <c r="AR233" s="15"/>
      <c r="AS233" s="15"/>
      <c r="AT233" s="15"/>
      <c r="AU233" s="15">
        <v>6.6628699118585502E-2</v>
      </c>
      <c r="AV233" s="15">
        <v>9.167486596943758E-2</v>
      </c>
      <c r="AW233" s="15">
        <v>0.19956634846622484</v>
      </c>
      <c r="AX233" s="15">
        <v>0.18353883376148472</v>
      </c>
      <c r="AY233" s="15"/>
    </row>
    <row r="234" spans="1:51" hidden="1" x14ac:dyDescent="0.2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  <c r="AG234" s="15"/>
      <c r="AH234" s="15"/>
      <c r="AI234" s="15"/>
      <c r="AJ234" s="15"/>
      <c r="AK234" s="15"/>
      <c r="AL234" s="15"/>
      <c r="AM234" s="15"/>
      <c r="AN234" s="15"/>
      <c r="AO234" s="15"/>
      <c r="AP234" s="15"/>
      <c r="AQ234" s="15"/>
      <c r="AR234" s="15"/>
      <c r="AS234" s="15"/>
      <c r="AT234" s="15"/>
      <c r="AU234" s="15">
        <v>8.4454210348619371E-2</v>
      </c>
      <c r="AV234" s="15">
        <v>0.10271288662204604</v>
      </c>
      <c r="AW234" s="15">
        <v>0.20964752441757734</v>
      </c>
      <c r="AX234" s="15">
        <v>0.1649460271663076</v>
      </c>
      <c r="AY234" s="15"/>
    </row>
    <row r="235" spans="1:51" hidden="1" x14ac:dyDescent="0.2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  <c r="AG235" s="15"/>
      <c r="AH235" s="15"/>
      <c r="AI235" s="15"/>
      <c r="AJ235" s="15"/>
      <c r="AK235" s="15"/>
      <c r="AL235" s="15"/>
      <c r="AM235" s="15"/>
      <c r="AN235" s="15"/>
      <c r="AO235" s="15"/>
      <c r="AP235" s="15"/>
      <c r="AQ235" s="15"/>
      <c r="AR235" s="15"/>
      <c r="AS235" s="15"/>
      <c r="AT235" s="15"/>
      <c r="AU235" s="15">
        <v>0.11149533635108524</v>
      </c>
      <c r="AV235" s="15">
        <v>0.14749804205730876</v>
      </c>
      <c r="AW235" s="15">
        <v>0.24253218377631464</v>
      </c>
      <c r="AX235" s="15">
        <v>0.39299503825697008</v>
      </c>
      <c r="AY235" s="15"/>
    </row>
    <row r="236" spans="1:51" hidden="1" x14ac:dyDescent="0.2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  <c r="AG236" s="15"/>
      <c r="AH236" s="15"/>
      <c r="AI236" s="15"/>
      <c r="AJ236" s="15"/>
      <c r="AK236" s="15"/>
      <c r="AL236" s="15"/>
      <c r="AM236" s="15"/>
      <c r="AN236" s="15"/>
      <c r="AO236" s="15"/>
      <c r="AP236" s="15"/>
      <c r="AQ236" s="15"/>
      <c r="AR236" s="15"/>
      <c r="AS236" s="15"/>
      <c r="AT236" s="15"/>
      <c r="AU236" s="15">
        <v>9.8861331756009793E-2</v>
      </c>
      <c r="AV236" s="15">
        <v>0.14607771056236218</v>
      </c>
      <c r="AW236" s="15">
        <v>0.46188457525417587</v>
      </c>
      <c r="AX236" s="15">
        <v>0.25952230235323398</v>
      </c>
      <c r="AY236" s="15"/>
    </row>
    <row r="237" spans="1:51" x14ac:dyDescent="0.2">
      <c r="AU237" s="15">
        <v>0.11526099458310787</v>
      </c>
      <c r="AV237" s="15">
        <v>0.17783359372134391</v>
      </c>
      <c r="AW237" s="15">
        <v>0.48941586610116056</v>
      </c>
      <c r="AX237" s="15">
        <v>0.29918271869928476</v>
      </c>
      <c r="AY237" s="15"/>
    </row>
    <row r="238" spans="1:51" hidden="1" x14ac:dyDescent="0.2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  <c r="AG238" s="15"/>
      <c r="AH238" s="15"/>
      <c r="AI238" s="15"/>
      <c r="AJ238" s="15"/>
      <c r="AK238" s="15"/>
      <c r="AL238" s="15"/>
      <c r="AM238" s="15"/>
      <c r="AN238" s="15"/>
      <c r="AO238" s="15"/>
      <c r="AP238" s="15"/>
      <c r="AQ238" s="15"/>
      <c r="AR238" s="15"/>
      <c r="AS238" s="15"/>
      <c r="AT238" s="15"/>
      <c r="AU238" s="15">
        <v>0.10574234632293093</v>
      </c>
      <c r="AV238" s="15">
        <v>1.1725140548744078E-2</v>
      </c>
      <c r="AW238" s="15">
        <v>0.54804820548660738</v>
      </c>
      <c r="AX238" s="15">
        <v>0.20324017361584368</v>
      </c>
      <c r="AY238" s="15"/>
    </row>
    <row r="239" spans="1:51" hidden="1" x14ac:dyDescent="0.2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  <c r="AG239" s="15"/>
      <c r="AH239" s="15"/>
      <c r="AI239" s="15"/>
      <c r="AJ239" s="15"/>
      <c r="AK239" s="15"/>
      <c r="AL239" s="15"/>
      <c r="AM239" s="15"/>
      <c r="AN239" s="15"/>
      <c r="AO239" s="15"/>
      <c r="AP239" s="15"/>
      <c r="AQ239" s="15"/>
      <c r="AR239" s="15"/>
      <c r="AS239" s="15"/>
      <c r="AT239" s="15"/>
      <c r="AU239" s="15">
        <v>8.6553918435125124E-2</v>
      </c>
      <c r="AV239" s="15">
        <v>1.8805707813275892E-2</v>
      </c>
      <c r="AW239" s="15">
        <v>0.5412899896560821</v>
      </c>
      <c r="AX239" s="15">
        <v>0.19924528831246568</v>
      </c>
      <c r="AY239" s="15"/>
    </row>
    <row r="240" spans="1:51" hidden="1" x14ac:dyDescent="0.2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  <c r="AG240" s="15"/>
      <c r="AH240" s="15"/>
      <c r="AI240" s="15"/>
      <c r="AJ240" s="15"/>
      <c r="AK240" s="15"/>
      <c r="AL240" s="15"/>
      <c r="AM240" s="15"/>
      <c r="AN240" s="15"/>
      <c r="AO240" s="15"/>
      <c r="AP240" s="15"/>
      <c r="AQ240" s="15"/>
      <c r="AR240" s="15"/>
      <c r="AS240" s="15"/>
      <c r="AT240" s="15"/>
      <c r="AU240" s="15">
        <v>4.2230200306815416E-2</v>
      </c>
      <c r="AV240" s="15">
        <v>4.8768349845411001E-2</v>
      </c>
      <c r="AW240" s="15">
        <v>0.5884484765390553</v>
      </c>
      <c r="AX240" s="15">
        <v>0.14541305538709623</v>
      </c>
      <c r="AY240" s="15"/>
    </row>
    <row r="241" spans="1:51" hidden="1" x14ac:dyDescent="0.2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  <c r="AG241" s="15"/>
      <c r="AH241" s="15"/>
      <c r="AI241" s="15"/>
      <c r="AJ241" s="15"/>
      <c r="AK241" s="15"/>
      <c r="AL241" s="15"/>
      <c r="AM241" s="15"/>
      <c r="AN241" s="15"/>
      <c r="AO241" s="15"/>
      <c r="AP241" s="15"/>
      <c r="AQ241" s="15"/>
      <c r="AR241" s="15"/>
      <c r="AS241" s="15"/>
      <c r="AT241" s="15"/>
      <c r="AU241" s="15">
        <v>4.9646161595882643E-2</v>
      </c>
      <c r="AV241" s="15">
        <v>5.7668875010823073E-2</v>
      </c>
      <c r="AW241" s="15">
        <v>0.37704557391857718</v>
      </c>
      <c r="AX241" s="15">
        <v>0.22959316928481996</v>
      </c>
      <c r="AY241" s="15"/>
    </row>
    <row r="242" spans="1:51" hidden="1" x14ac:dyDescent="0.2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  <c r="AG242" s="15"/>
      <c r="AH242" s="15"/>
      <c r="AI242" s="15"/>
      <c r="AJ242" s="15"/>
      <c r="AK242" s="15"/>
      <c r="AL242" s="15"/>
      <c r="AM242" s="15"/>
      <c r="AN242" s="15"/>
      <c r="AO242" s="15"/>
      <c r="AP242" s="15"/>
      <c r="AQ242" s="15"/>
      <c r="AR242" s="15"/>
      <c r="AS242" s="15"/>
      <c r="AT242" s="15"/>
      <c r="AU242" s="15">
        <v>9.8876553011860227E-3</v>
      </c>
      <c r="AV242" s="15">
        <v>9.6173387447445829E-2</v>
      </c>
      <c r="AW242" s="15">
        <v>0.15039003051577152</v>
      </c>
      <c r="AX242" s="15">
        <v>0.30966056722788204</v>
      </c>
      <c r="AY242" s="15"/>
    </row>
    <row r="243" spans="1:51" hidden="1" x14ac:dyDescent="0.2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  <c r="AG243" s="15"/>
      <c r="AH243" s="15"/>
      <c r="AI243" s="15"/>
      <c r="AJ243" s="15"/>
      <c r="AK243" s="15"/>
      <c r="AL243" s="15"/>
      <c r="AM243" s="15"/>
      <c r="AN243" s="15"/>
      <c r="AO243" s="15"/>
      <c r="AP243" s="15"/>
      <c r="AQ243" s="15"/>
      <c r="AR243" s="15"/>
      <c r="AS243" s="15"/>
      <c r="AT243" s="15"/>
      <c r="AU243" s="15">
        <v>8.5806334200834805E-2</v>
      </c>
      <c r="AV243" s="15">
        <v>6.1583891697225529E-2</v>
      </c>
      <c r="AW243" s="15">
        <v>0.36629531369161883</v>
      </c>
      <c r="AX243" s="15">
        <v>0.29068348088420054</v>
      </c>
      <c r="AY243" s="15"/>
    </row>
    <row r="244" spans="1:51" hidden="1" x14ac:dyDescent="0.2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  <c r="AG244" s="15"/>
      <c r="AH244" s="15"/>
      <c r="AI244" s="15"/>
      <c r="AJ244" s="15"/>
      <c r="AK244" s="15"/>
      <c r="AL244" s="15"/>
      <c r="AM244" s="15"/>
      <c r="AN244" s="15"/>
      <c r="AO244" s="15"/>
      <c r="AP244" s="15"/>
      <c r="AQ244" s="15"/>
      <c r="AR244" s="15"/>
      <c r="AS244" s="15"/>
      <c r="AT244" s="15"/>
      <c r="AU244" s="15">
        <v>8.6441368239175143E-2</v>
      </c>
      <c r="AV244" s="15">
        <v>7.5929014725493377E-2</v>
      </c>
      <c r="AW244" s="15">
        <v>0.71869530955507543</v>
      </c>
      <c r="AX244" s="15">
        <v>0.15457158859058501</v>
      </c>
      <c r="AY244" s="15"/>
    </row>
    <row r="245" spans="1:51" hidden="1" x14ac:dyDescent="0.2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  <c r="AG245" s="15"/>
      <c r="AH245" s="15"/>
      <c r="AI245" s="15"/>
      <c r="AJ245" s="15"/>
      <c r="AK245" s="15"/>
      <c r="AL245" s="15"/>
      <c r="AM245" s="15"/>
      <c r="AN245" s="15"/>
      <c r="AO245" s="15"/>
      <c r="AP245" s="15"/>
      <c r="AQ245" s="15"/>
      <c r="AR245" s="15"/>
      <c r="AS245" s="15"/>
      <c r="AT245" s="15"/>
      <c r="AU245" s="15">
        <v>0.11408950150066444</v>
      </c>
      <c r="AV245" s="15">
        <v>0.1075493923219023</v>
      </c>
      <c r="AW245" s="15">
        <v>0.94088423078063566</v>
      </c>
      <c r="AX245" s="15">
        <v>0.36229752038588009</v>
      </c>
      <c r="AY245" s="15"/>
    </row>
    <row r="246" spans="1:51" hidden="1" x14ac:dyDescent="0.2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  <c r="AG246" s="15"/>
      <c r="AH246" s="15"/>
      <c r="AI246" s="15"/>
      <c r="AJ246" s="15"/>
      <c r="AK246" s="15"/>
      <c r="AL246" s="15"/>
      <c r="AM246" s="15"/>
      <c r="AN246" s="15"/>
      <c r="AO246" s="15"/>
      <c r="AP246" s="15"/>
      <c r="AQ246" s="15"/>
      <c r="AR246" s="15"/>
      <c r="AS246" s="15"/>
      <c r="AT246" s="15"/>
      <c r="AU246" s="15">
        <v>0.10204429647001101</v>
      </c>
      <c r="AV246" s="15">
        <v>0.12077548818609712</v>
      </c>
      <c r="AW246" s="15">
        <v>0.42428290270621871</v>
      </c>
      <c r="AX246" s="15">
        <v>0.53853540581266046</v>
      </c>
      <c r="AY246" s="15"/>
    </row>
    <row r="247" spans="1:51" x14ac:dyDescent="0.2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  <c r="AG247" s="15"/>
      <c r="AH247" s="15"/>
      <c r="AI247" s="15"/>
      <c r="AJ247" s="15"/>
      <c r="AK247" s="15"/>
      <c r="AL247" s="15"/>
      <c r="AM247" s="15"/>
      <c r="AN247" s="15"/>
      <c r="AO247" s="15"/>
      <c r="AP247" s="15"/>
      <c r="AQ247" s="15"/>
      <c r="AR247" s="15"/>
      <c r="AS247" s="15"/>
      <c r="AT247" s="15"/>
      <c r="AU247" s="15">
        <v>0.1114585475550802</v>
      </c>
      <c r="AV247" s="15">
        <v>0.12876592828340599</v>
      </c>
      <c r="AW247" s="15">
        <v>0.38651515206879888</v>
      </c>
      <c r="AX247" s="15">
        <v>0.62982036759022197</v>
      </c>
      <c r="AY247" s="15"/>
    </row>
    <row r="248" spans="1:51" hidden="1" x14ac:dyDescent="0.2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  <c r="AG248" s="15"/>
      <c r="AH248" s="15"/>
      <c r="AI248" s="15"/>
      <c r="AJ248" s="15"/>
      <c r="AK248" s="15"/>
      <c r="AL248" s="15"/>
      <c r="AM248" s="15"/>
      <c r="AN248" s="15"/>
      <c r="AO248" s="15"/>
      <c r="AP248" s="15"/>
      <c r="AQ248" s="15"/>
      <c r="AR248" s="15"/>
      <c r="AS248" s="15"/>
      <c r="AT248" s="15"/>
      <c r="AU248" s="15">
        <v>4.2934698479227052E-6</v>
      </c>
      <c r="AV248" s="15">
        <v>8.7986382483567277E-6</v>
      </c>
      <c r="AW248" s="15">
        <v>0.81135384414970191</v>
      </c>
      <c r="AX248" s="15">
        <v>0.20903813744566646</v>
      </c>
      <c r="AY248" s="15"/>
    </row>
    <row r="249" spans="1:51" hidden="1" x14ac:dyDescent="0.2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  <c r="AG249" s="15"/>
      <c r="AH249" s="15"/>
      <c r="AI249" s="15"/>
      <c r="AJ249" s="15"/>
      <c r="AK249" s="15"/>
      <c r="AL249" s="15"/>
      <c r="AM249" s="15"/>
      <c r="AN249" s="15"/>
      <c r="AO249" s="15"/>
      <c r="AP249" s="15"/>
      <c r="AQ249" s="15"/>
      <c r="AR249" s="15"/>
      <c r="AS249" s="15"/>
      <c r="AT249" s="15"/>
      <c r="AU249" s="15">
        <v>5.1288174511785523E-2</v>
      </c>
      <c r="AV249" s="15">
        <v>9.1733583295161805E-2</v>
      </c>
      <c r="AW249" s="15">
        <v>0.51432122980936146</v>
      </c>
      <c r="AX249" s="15">
        <v>0.32308240191424015</v>
      </c>
      <c r="AY249" s="15"/>
    </row>
    <row r="250" spans="1:51" hidden="1" x14ac:dyDescent="0.2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  <c r="AG250" s="15"/>
      <c r="AH250" s="15"/>
      <c r="AI250" s="15"/>
      <c r="AJ250" s="15"/>
      <c r="AK250" s="15"/>
      <c r="AL250" s="15"/>
      <c r="AM250" s="15"/>
      <c r="AN250" s="15"/>
      <c r="AO250" s="15"/>
      <c r="AP250" s="15"/>
      <c r="AQ250" s="15"/>
      <c r="AR250" s="15"/>
      <c r="AS250" s="15"/>
      <c r="AT250" s="15"/>
      <c r="AU250" s="15">
        <v>6.7526001095065916E-2</v>
      </c>
      <c r="AV250" s="15">
        <v>8.9878365513163527E-2</v>
      </c>
      <c r="AW250" s="15">
        <v>0.28820463221582898</v>
      </c>
      <c r="AX250" s="15">
        <v>0.51255452762915044</v>
      </c>
      <c r="AY250" s="15"/>
    </row>
    <row r="251" spans="1:51" hidden="1" x14ac:dyDescent="0.2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  <c r="AG251" s="15"/>
      <c r="AH251" s="15"/>
      <c r="AI251" s="15"/>
      <c r="AJ251" s="15"/>
      <c r="AK251" s="15"/>
      <c r="AL251" s="15"/>
      <c r="AM251" s="15"/>
      <c r="AN251" s="15"/>
      <c r="AO251" s="15"/>
      <c r="AP251" s="15"/>
      <c r="AQ251" s="15"/>
      <c r="AR251" s="15"/>
      <c r="AS251" s="15"/>
      <c r="AT251" s="15"/>
      <c r="AU251" s="15">
        <v>0.10931923030066226</v>
      </c>
      <c r="AV251" s="15">
        <v>0.10386110744954212</v>
      </c>
      <c r="AW251" s="15">
        <v>0.53749593577504928</v>
      </c>
      <c r="AX251" s="15">
        <v>0.31052339205172302</v>
      </c>
      <c r="AY251" s="15"/>
    </row>
    <row r="252" spans="1:51" hidden="1" x14ac:dyDescent="0.2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  <c r="AG252" s="15"/>
      <c r="AH252" s="15"/>
      <c r="AI252" s="15"/>
      <c r="AJ252" s="15"/>
      <c r="AK252" s="15"/>
      <c r="AL252" s="15"/>
      <c r="AM252" s="15"/>
      <c r="AN252" s="15"/>
      <c r="AO252" s="15"/>
      <c r="AP252" s="15"/>
      <c r="AQ252" s="15"/>
      <c r="AR252" s="15"/>
      <c r="AS252" s="15"/>
      <c r="AT252" s="15"/>
      <c r="AU252" s="15">
        <v>0.11825343029723906</v>
      </c>
      <c r="AV252" s="15">
        <v>0.15813209968264491</v>
      </c>
      <c r="AW252" s="15">
        <v>0.64078836746803114</v>
      </c>
      <c r="AX252" s="15">
        <v>0.74315638658642569</v>
      </c>
      <c r="AY252" s="15"/>
    </row>
    <row r="253" spans="1:51" hidden="1" x14ac:dyDescent="0.2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  <c r="AG253" s="15"/>
      <c r="AH253" s="15"/>
      <c r="AI253" s="15"/>
      <c r="AJ253" s="15"/>
      <c r="AK253" s="15"/>
      <c r="AL253" s="15"/>
      <c r="AM253" s="15"/>
      <c r="AN253" s="15"/>
      <c r="AO253" s="15"/>
      <c r="AP253" s="15"/>
      <c r="AQ253" s="15"/>
      <c r="AR253" s="15"/>
      <c r="AS253" s="15"/>
      <c r="AT253" s="15"/>
      <c r="AU253" s="15">
        <v>0.10348202443591026</v>
      </c>
      <c r="AV253" s="15">
        <v>0.15687370981531953</v>
      </c>
      <c r="AW253" s="15">
        <v>0.69899416414943061</v>
      </c>
      <c r="AX253" s="15">
        <v>0.81741981239421679</v>
      </c>
      <c r="AY253" s="15"/>
    </row>
    <row r="254" spans="1:51" x14ac:dyDescent="0.2">
      <c r="AU254" s="15">
        <v>0.13466545921610862</v>
      </c>
      <c r="AV254" s="15">
        <v>0.16534651641477258</v>
      </c>
      <c r="AW254" s="15">
        <v>1.2606365653556955</v>
      </c>
      <c r="AX254" s="15">
        <v>0.56227724953990088</v>
      </c>
      <c r="AY254" s="15"/>
    </row>
    <row r="255" spans="1:51" hidden="1" x14ac:dyDescent="0.2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  <c r="AG255" s="15"/>
      <c r="AH255" s="15"/>
      <c r="AI255" s="15"/>
      <c r="AJ255" s="15"/>
      <c r="AK255" s="15"/>
      <c r="AL255" s="15"/>
      <c r="AM255" s="15"/>
      <c r="AN255" s="15"/>
      <c r="AO255" s="15"/>
      <c r="AP255" s="15"/>
      <c r="AQ255" s="15"/>
      <c r="AR255" s="15"/>
      <c r="AS255" s="15"/>
      <c r="AT255" s="15"/>
      <c r="AU255" s="15">
        <v>3.264024631420831E-2</v>
      </c>
      <c r="AV255" s="15">
        <v>1.0754312717626235E-2</v>
      </c>
      <c r="AW255" s="15">
        <v>0.30995763000250393</v>
      </c>
      <c r="AX255" s="15">
        <v>4.3991606066539707E-2</v>
      </c>
      <c r="AY255" s="15"/>
    </row>
    <row r="256" spans="1:51" hidden="1" x14ac:dyDescent="0.2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  <c r="AG256" s="15"/>
      <c r="AH256" s="15"/>
      <c r="AI256" s="15"/>
      <c r="AJ256" s="15"/>
      <c r="AK256" s="15"/>
      <c r="AL256" s="15"/>
      <c r="AM256" s="15"/>
      <c r="AN256" s="15"/>
      <c r="AO256" s="15"/>
      <c r="AP256" s="15"/>
      <c r="AQ256" s="15"/>
      <c r="AR256" s="15"/>
      <c r="AS256" s="15"/>
      <c r="AT256" s="15"/>
      <c r="AU256" s="15">
        <v>3.7626301285536658E-2</v>
      </c>
      <c r="AV256" s="15">
        <v>7.5038000856404944E-3</v>
      </c>
      <c r="AW256" s="15">
        <v>0.31853005291015141</v>
      </c>
      <c r="AX256" s="15">
        <v>7.5846772209289745E-2</v>
      </c>
      <c r="AY256" s="15"/>
    </row>
    <row r="257" spans="1:51" hidden="1" x14ac:dyDescent="0.2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  <c r="AG257" s="15"/>
      <c r="AH257" s="15"/>
      <c r="AI257" s="15"/>
      <c r="AJ257" s="15"/>
      <c r="AK257" s="15"/>
      <c r="AL257" s="15"/>
      <c r="AM257" s="15"/>
      <c r="AN257" s="15"/>
      <c r="AO257" s="15"/>
      <c r="AP257" s="15"/>
      <c r="AQ257" s="15"/>
      <c r="AR257" s="15"/>
      <c r="AS257" s="15"/>
      <c r="AT257" s="15"/>
      <c r="AU257" s="15">
        <v>4.5000274225456355E-2</v>
      </c>
      <c r="AV257" s="15">
        <v>9.2306786797377964E-3</v>
      </c>
      <c r="AW257" s="15">
        <v>0.34547585475346437</v>
      </c>
      <c r="AX257" s="15">
        <v>6.8932995928361399E-2</v>
      </c>
      <c r="AY257" s="15"/>
    </row>
    <row r="258" spans="1:51" hidden="1" x14ac:dyDescent="0.2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  <c r="AG258" s="15"/>
      <c r="AH258" s="15"/>
      <c r="AI258" s="15"/>
      <c r="AJ258" s="15"/>
      <c r="AK258" s="15"/>
      <c r="AL258" s="15"/>
      <c r="AM258" s="15"/>
      <c r="AN258" s="15"/>
      <c r="AO258" s="15"/>
      <c r="AP258" s="15"/>
      <c r="AQ258" s="15"/>
      <c r="AR258" s="15"/>
      <c r="AS258" s="15"/>
      <c r="AT258" s="15"/>
      <c r="AU258" s="15">
        <v>4.3999098990073364E-2</v>
      </c>
      <c r="AV258" s="15">
        <v>9.7877296610024544E-3</v>
      </c>
      <c r="AW258" s="15">
        <v>0.30368763618438027</v>
      </c>
      <c r="AX258" s="15">
        <v>6.2089873039640225E-2</v>
      </c>
      <c r="AY258" s="15"/>
    </row>
    <row r="259" spans="1:51" hidden="1" x14ac:dyDescent="0.2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  <c r="AG259" s="15"/>
      <c r="AH259" s="15"/>
      <c r="AI259" s="15"/>
      <c r="AJ259" s="15"/>
      <c r="AK259" s="15"/>
      <c r="AL259" s="15"/>
      <c r="AM259" s="15"/>
      <c r="AN259" s="15"/>
      <c r="AO259" s="15"/>
      <c r="AP259" s="15"/>
      <c r="AQ259" s="15"/>
      <c r="AR259" s="15"/>
      <c r="AS259" s="15"/>
      <c r="AT259" s="15"/>
      <c r="AU259" s="15">
        <v>3.5063903130556108E-2</v>
      </c>
      <c r="AV259" s="15">
        <v>1.026709432120063E-2</v>
      </c>
      <c r="AW259" s="15">
        <v>0.21124599153929863</v>
      </c>
      <c r="AX259" s="15">
        <v>6.5595859968832979E-2</v>
      </c>
      <c r="AY259" s="15"/>
    </row>
    <row r="260" spans="1:51" hidden="1" x14ac:dyDescent="0.2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  <c r="AG260" s="15"/>
      <c r="AH260" s="15"/>
      <c r="AI260" s="15"/>
      <c r="AJ260" s="15"/>
      <c r="AK260" s="15"/>
      <c r="AL260" s="15"/>
      <c r="AM260" s="15"/>
      <c r="AN260" s="15"/>
      <c r="AO260" s="15"/>
      <c r="AP260" s="15"/>
      <c r="AQ260" s="15"/>
      <c r="AR260" s="15"/>
      <c r="AS260" s="15"/>
      <c r="AT260" s="15"/>
      <c r="AU260" s="15">
        <v>2.0971424317665431E-2</v>
      </c>
      <c r="AV260" s="15">
        <v>4.0860441275059139E-2</v>
      </c>
      <c r="AW260" s="15">
        <v>0.21488752969644609</v>
      </c>
      <c r="AX260" s="15">
        <v>4.7961717060467007E-2</v>
      </c>
      <c r="AY260" s="15"/>
    </row>
    <row r="261" spans="1:51" hidden="1" x14ac:dyDescent="0.2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  <c r="AG261" s="15"/>
      <c r="AH261" s="15"/>
      <c r="AI261" s="15"/>
      <c r="AJ261" s="15"/>
      <c r="AK261" s="15"/>
      <c r="AL261" s="15"/>
      <c r="AM261" s="15"/>
      <c r="AN261" s="15"/>
      <c r="AO261" s="15"/>
      <c r="AP261" s="15"/>
      <c r="AQ261" s="15"/>
      <c r="AR261" s="15"/>
      <c r="AS261" s="15"/>
      <c r="AT261" s="15"/>
      <c r="AU261" s="15">
        <v>2.3952332151353704E-2</v>
      </c>
      <c r="AV261" s="15">
        <v>4.2773169909613537E-2</v>
      </c>
      <c r="AW261" s="15">
        <v>0.22049370564810611</v>
      </c>
      <c r="AX261" s="15">
        <v>5.1988672481694649E-2</v>
      </c>
      <c r="AY261" s="15"/>
    </row>
    <row r="262" spans="1:51" hidden="1" x14ac:dyDescent="0.2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  <c r="AG262" s="15"/>
      <c r="AH262" s="15"/>
      <c r="AI262" s="15"/>
      <c r="AJ262" s="15"/>
      <c r="AK262" s="15"/>
      <c r="AL262" s="15"/>
      <c r="AM262" s="15"/>
      <c r="AN262" s="15"/>
      <c r="AO262" s="15"/>
      <c r="AP262" s="15"/>
      <c r="AQ262" s="15"/>
      <c r="AR262" s="15"/>
      <c r="AS262" s="15"/>
      <c r="AT262" s="15"/>
      <c r="AU262" s="15">
        <v>3.2734856338816093E-2</v>
      </c>
      <c r="AV262" s="15">
        <v>4.4424115938043532E-2</v>
      </c>
      <c r="AW262" s="15">
        <v>0.21445346425312042</v>
      </c>
      <c r="AX262" s="15">
        <v>4.6222426886039586E-2</v>
      </c>
      <c r="AY262" s="15"/>
    </row>
    <row r="263" spans="1:51" hidden="1" x14ac:dyDescent="0.2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  <c r="AG263" s="15"/>
      <c r="AH263" s="15"/>
      <c r="AI263" s="15"/>
      <c r="AJ263" s="15"/>
      <c r="AK263" s="15"/>
      <c r="AL263" s="15"/>
      <c r="AM263" s="15"/>
      <c r="AN263" s="15"/>
      <c r="AO263" s="15"/>
      <c r="AP263" s="15"/>
      <c r="AQ263" s="15"/>
      <c r="AR263" s="15"/>
      <c r="AS263" s="15"/>
      <c r="AT263" s="15"/>
      <c r="AU263" s="15">
        <v>4.2262397368863107E-2</v>
      </c>
      <c r="AV263" s="15">
        <v>4.4123035037269089E-2</v>
      </c>
      <c r="AW263" s="15">
        <v>0.23936840351479061</v>
      </c>
      <c r="AX263" s="15">
        <v>6.8832246581815665E-2</v>
      </c>
      <c r="AY263" s="15"/>
    </row>
    <row r="264" spans="1:51" hidden="1" x14ac:dyDescent="0.2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  <c r="AG264" s="15"/>
      <c r="AH264" s="15"/>
      <c r="AI264" s="15"/>
      <c r="AJ264" s="15"/>
      <c r="AK264" s="15"/>
      <c r="AL264" s="15"/>
      <c r="AM264" s="15"/>
      <c r="AN264" s="15"/>
      <c r="AO264" s="15"/>
      <c r="AP264" s="15"/>
      <c r="AQ264" s="15"/>
      <c r="AR264" s="15"/>
      <c r="AS264" s="15"/>
      <c r="AT264" s="15"/>
      <c r="AU264" s="15">
        <v>5.2817753477385224E-2</v>
      </c>
      <c r="AV264" s="15">
        <v>4.9312578113484822E-2</v>
      </c>
      <c r="AW264" s="15">
        <v>0.24479493188618417</v>
      </c>
      <c r="AX264" s="15">
        <v>5.677167345019031E-2</v>
      </c>
      <c r="AY264" s="15"/>
    </row>
    <row r="265" spans="1:51" hidden="1" x14ac:dyDescent="0.2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  <c r="AG265" s="15"/>
      <c r="AH265" s="15"/>
      <c r="AI265" s="15"/>
      <c r="AJ265" s="15"/>
      <c r="AK265" s="15"/>
      <c r="AL265" s="15"/>
      <c r="AM265" s="15"/>
      <c r="AN265" s="15"/>
      <c r="AO265" s="15"/>
      <c r="AP265" s="15"/>
      <c r="AQ265" s="15"/>
      <c r="AR265" s="15"/>
      <c r="AS265" s="15"/>
      <c r="AT265" s="15"/>
      <c r="AU265" s="15">
        <v>7.2895771877771381E-2</v>
      </c>
      <c r="AV265" s="15">
        <v>8.2124896551100196E-2</v>
      </c>
      <c r="AW265" s="15">
        <v>0.29846010535513273</v>
      </c>
      <c r="AX265" s="15">
        <v>0.13151067320219698</v>
      </c>
      <c r="AY265" s="15"/>
    </row>
    <row r="266" spans="1:51" hidden="1" x14ac:dyDescent="0.2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  <c r="AG266" s="15"/>
      <c r="AH266" s="15"/>
      <c r="AI266" s="15"/>
      <c r="AJ266" s="15"/>
      <c r="AK266" s="15"/>
      <c r="AL266" s="15"/>
      <c r="AM266" s="15"/>
      <c r="AN266" s="15"/>
      <c r="AO266" s="15"/>
      <c r="AP266" s="15"/>
      <c r="AQ266" s="15"/>
      <c r="AR266" s="15"/>
      <c r="AS266" s="15"/>
      <c r="AT266" s="15"/>
      <c r="AU266" s="15">
        <v>6.3980474921226355E-2</v>
      </c>
      <c r="AV266" s="15">
        <v>8.0215661644908218E-2</v>
      </c>
      <c r="AW266" s="15">
        <v>0.299790823571085</v>
      </c>
      <c r="AX266" s="15">
        <v>0.14863201311389934</v>
      </c>
      <c r="AY266" s="15"/>
    </row>
    <row r="267" spans="1:51" x14ac:dyDescent="0.2">
      <c r="AU267" s="15"/>
      <c r="AV267" s="15"/>
      <c r="AW267" s="15"/>
      <c r="AX267" s="15"/>
      <c r="AY267" s="15"/>
    </row>
    <row r="268" spans="1:51" hidden="1" x14ac:dyDescent="0.2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  <c r="AG268" s="15"/>
      <c r="AH268" s="15"/>
      <c r="AI268" s="15"/>
      <c r="AJ268" s="15"/>
      <c r="AK268" s="15"/>
      <c r="AL268" s="15"/>
      <c r="AM268" s="15"/>
      <c r="AN268" s="15"/>
      <c r="AO268" s="15"/>
      <c r="AP268" s="15"/>
      <c r="AQ268" s="15"/>
      <c r="AR268" s="15"/>
      <c r="AS268" s="15"/>
      <c r="AT268" s="15"/>
      <c r="AU268" s="15">
        <v>8.5048986582634711E-2</v>
      </c>
      <c r="AV268" s="15">
        <v>1.9185142018840091E-2</v>
      </c>
      <c r="AW268" s="15">
        <v>0.58068630875578564</v>
      </c>
      <c r="AX268" s="15">
        <v>0.21171693021703086</v>
      </c>
      <c r="AY268" s="15"/>
    </row>
    <row r="269" spans="1:51" hidden="1" x14ac:dyDescent="0.2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  <c r="AG269" s="15"/>
      <c r="AH269" s="15"/>
      <c r="AI269" s="15"/>
      <c r="AJ269" s="15"/>
      <c r="AK269" s="15"/>
      <c r="AL269" s="15"/>
      <c r="AM269" s="15"/>
      <c r="AN269" s="15"/>
      <c r="AO269" s="15"/>
      <c r="AP269" s="15"/>
      <c r="AQ269" s="15"/>
      <c r="AR269" s="15"/>
      <c r="AS269" s="15"/>
      <c r="AT269" s="15"/>
      <c r="AU269" s="15">
        <v>4.9711772447637512E-2</v>
      </c>
      <c r="AV269" s="15">
        <v>7.5676277794368266E-2</v>
      </c>
      <c r="AW269" s="15">
        <v>0.29781610988232554</v>
      </c>
      <c r="AX269" s="15">
        <v>0.19177447057730884</v>
      </c>
      <c r="AY269" s="15"/>
    </row>
    <row r="270" spans="1:51" hidden="1" x14ac:dyDescent="0.2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  <c r="AG270" s="15"/>
      <c r="AH270" s="15"/>
      <c r="AI270" s="15"/>
      <c r="AJ270" s="15"/>
      <c r="AK270" s="15"/>
      <c r="AL270" s="15"/>
      <c r="AM270" s="15"/>
      <c r="AN270" s="15"/>
      <c r="AO270" s="15"/>
      <c r="AP270" s="15"/>
      <c r="AQ270" s="15"/>
      <c r="AR270" s="15"/>
      <c r="AS270" s="15"/>
      <c r="AT270" s="15"/>
      <c r="AU270" s="15">
        <v>3.5006528369760648E-2</v>
      </c>
      <c r="AV270" s="15">
        <v>7.0345573940694656E-2</v>
      </c>
      <c r="AW270" s="15">
        <v>0.18900114637091697</v>
      </c>
      <c r="AX270" s="15">
        <v>0.30810103644469367</v>
      </c>
      <c r="AY270" s="15"/>
    </row>
    <row r="271" spans="1:51" hidden="1" x14ac:dyDescent="0.2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  <c r="AG271" s="15"/>
      <c r="AH271" s="15"/>
      <c r="AI271" s="15"/>
      <c r="AJ271" s="15"/>
      <c r="AK271" s="15"/>
      <c r="AL271" s="15"/>
      <c r="AM271" s="15"/>
      <c r="AN271" s="15"/>
      <c r="AO271" s="15"/>
      <c r="AP271" s="15"/>
      <c r="AQ271" s="15"/>
      <c r="AR271" s="15"/>
      <c r="AS271" s="15"/>
      <c r="AT271" s="15"/>
      <c r="AU271" s="15">
        <v>5.7784757365804504E-2</v>
      </c>
      <c r="AV271" s="15">
        <v>8.2213058878416873E-2</v>
      </c>
      <c r="AW271" s="15">
        <v>0.19524421611126336</v>
      </c>
      <c r="AX271" s="15">
        <v>0.32205767974277566</v>
      </c>
      <c r="AY271" s="15"/>
    </row>
    <row r="272" spans="1:51" hidden="1" x14ac:dyDescent="0.2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  <c r="AG272" s="15"/>
      <c r="AH272" s="15"/>
      <c r="AI272" s="15"/>
      <c r="AJ272" s="15"/>
      <c r="AK272" s="15"/>
      <c r="AL272" s="15"/>
      <c r="AM272" s="15"/>
      <c r="AN272" s="15"/>
      <c r="AO272" s="15"/>
      <c r="AP272" s="15"/>
      <c r="AQ272" s="15"/>
      <c r="AR272" s="15"/>
      <c r="AS272" s="15"/>
      <c r="AT272" s="15"/>
      <c r="AU272" s="15">
        <v>9.4146130723777866E-2</v>
      </c>
      <c r="AV272" s="15">
        <v>7.9723059993228998E-2</v>
      </c>
      <c r="AW272" s="15">
        <v>0.17050328800997849</v>
      </c>
      <c r="AX272" s="15">
        <v>0.39299727381753025</v>
      </c>
      <c r="AY272" s="15"/>
    </row>
    <row r="273" spans="1:51" hidden="1" x14ac:dyDescent="0.2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  <c r="AG273" s="15"/>
      <c r="AH273" s="15"/>
      <c r="AI273" s="15"/>
      <c r="AJ273" s="15"/>
      <c r="AK273" s="15"/>
      <c r="AL273" s="15"/>
      <c r="AM273" s="15"/>
      <c r="AN273" s="15"/>
      <c r="AO273" s="15"/>
      <c r="AP273" s="15"/>
      <c r="AQ273" s="15"/>
      <c r="AR273" s="15"/>
      <c r="AS273" s="15"/>
      <c r="AT273" s="15"/>
      <c r="AU273" s="15">
        <v>0</v>
      </c>
      <c r="AV273" s="15">
        <v>0</v>
      </c>
      <c r="AW273" s="15">
        <v>0.23263618180659704</v>
      </c>
      <c r="AX273" s="15">
        <v>0.33551521434964843</v>
      </c>
      <c r="AY273" s="15"/>
    </row>
    <row r="274" spans="1:51" hidden="1" x14ac:dyDescent="0.2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  <c r="AG274" s="15"/>
      <c r="AH274" s="15"/>
      <c r="AI274" s="15"/>
      <c r="AJ274" s="15"/>
      <c r="AK274" s="15"/>
      <c r="AL274" s="15"/>
      <c r="AM274" s="15"/>
      <c r="AN274" s="15"/>
      <c r="AO274" s="15"/>
      <c r="AP274" s="15"/>
      <c r="AQ274" s="15"/>
      <c r="AR274" s="15"/>
      <c r="AS274" s="15"/>
      <c r="AT274" s="15"/>
      <c r="AU274" s="15">
        <v>0.12462745734144214</v>
      </c>
      <c r="AV274" s="15">
        <v>0.12915090540196861</v>
      </c>
      <c r="AW274" s="15">
        <v>0.55260244743480991</v>
      </c>
      <c r="AX274" s="15">
        <v>0.60803005919002928</v>
      </c>
      <c r="AY274" s="15"/>
    </row>
    <row r="275" spans="1:51" hidden="1" x14ac:dyDescent="0.2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  <c r="AG275" s="15"/>
      <c r="AH275" s="15"/>
      <c r="AI275" s="15"/>
      <c r="AJ275" s="15"/>
      <c r="AK275" s="15"/>
      <c r="AL275" s="15"/>
      <c r="AM275" s="15"/>
      <c r="AN275" s="15"/>
      <c r="AO275" s="15"/>
      <c r="AP275" s="15"/>
      <c r="AQ275" s="15"/>
      <c r="AR275" s="15"/>
      <c r="AS275" s="15"/>
      <c r="AT275" s="15"/>
      <c r="AU275" s="15">
        <v>0.11140106856121482</v>
      </c>
      <c r="AV275" s="15">
        <v>0.13024987398049404</v>
      </c>
      <c r="AW275" s="15">
        <v>0.92829743065790249</v>
      </c>
      <c r="AX275" s="15">
        <v>0.33187982159670071</v>
      </c>
      <c r="AY275" s="15"/>
    </row>
    <row r="276" spans="1:51" x14ac:dyDescent="0.2">
      <c r="AU276" s="15">
        <v>0.12022756131352939</v>
      </c>
      <c r="AV276" s="15">
        <v>0.1740335254521837</v>
      </c>
      <c r="AW276" s="15">
        <v>0.88423874967856742</v>
      </c>
      <c r="AX276" s="15">
        <v>0.39464179626092422</v>
      </c>
      <c r="AY276" s="15"/>
    </row>
    <row r="277" spans="1:51" hidden="1" x14ac:dyDescent="0.2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  <c r="AG277" s="15"/>
      <c r="AH277" s="15"/>
      <c r="AI277" s="15"/>
      <c r="AJ277" s="15"/>
      <c r="AK277" s="15"/>
      <c r="AL277" s="15"/>
      <c r="AM277" s="15"/>
      <c r="AN277" s="15"/>
      <c r="AO277" s="15"/>
      <c r="AP277" s="15"/>
      <c r="AQ277" s="15"/>
      <c r="AR277" s="15"/>
      <c r="AS277" s="15"/>
      <c r="AT277" s="15"/>
      <c r="AU277" s="15">
        <v>8.7731750775526682E-2</v>
      </c>
      <c r="AV277" s="15">
        <v>0.49472612074026473</v>
      </c>
      <c r="AW277" s="15">
        <v>0.55193665537106218</v>
      </c>
      <c r="AX277" s="15">
        <v>2.7052321251210927</v>
      </c>
      <c r="AY277" s="15"/>
    </row>
    <row r="278" spans="1:51" hidden="1" x14ac:dyDescent="0.2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  <c r="AG278" s="15"/>
      <c r="AH278" s="15"/>
      <c r="AI278" s="15"/>
      <c r="AJ278" s="15"/>
      <c r="AK278" s="15"/>
      <c r="AL278" s="15"/>
      <c r="AM278" s="15"/>
      <c r="AN278" s="15"/>
      <c r="AO278" s="15"/>
      <c r="AP278" s="15"/>
      <c r="AQ278" s="15"/>
      <c r="AR278" s="15"/>
      <c r="AS278" s="15"/>
      <c r="AT278" s="15"/>
      <c r="AU278" s="15">
        <v>0.10815443668122737</v>
      </c>
      <c r="AV278" s="15">
        <v>0.39949139242182363</v>
      </c>
      <c r="AW278" s="15">
        <v>1.0336192676701108</v>
      </c>
      <c r="AX278" s="15">
        <v>1.6810505462575027</v>
      </c>
      <c r="AY278" s="15"/>
    </row>
    <row r="279" spans="1:51" hidden="1" x14ac:dyDescent="0.2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  <c r="AG279" s="15"/>
      <c r="AH279" s="15"/>
      <c r="AI279" s="15"/>
      <c r="AJ279" s="15"/>
      <c r="AK279" s="15"/>
      <c r="AL279" s="15"/>
      <c r="AM279" s="15"/>
      <c r="AN279" s="15"/>
      <c r="AO279" s="15"/>
      <c r="AP279" s="15"/>
      <c r="AQ279" s="15"/>
      <c r="AR279" s="15"/>
      <c r="AS279" s="15"/>
      <c r="AT279" s="15"/>
      <c r="AU279" s="15">
        <v>0.11295049076210349</v>
      </c>
      <c r="AV279" s="15">
        <v>0.45778522673871852</v>
      </c>
      <c r="AW279" s="15">
        <v>1.0018737900393939</v>
      </c>
      <c r="AX279" s="15">
        <v>1.6732358651879138</v>
      </c>
      <c r="AY279" s="15"/>
    </row>
    <row r="280" spans="1:51" hidden="1" x14ac:dyDescent="0.2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  <c r="AG280" s="15"/>
      <c r="AH280" s="15"/>
      <c r="AI280" s="15"/>
      <c r="AJ280" s="15"/>
      <c r="AK280" s="15"/>
      <c r="AL280" s="15"/>
      <c r="AM280" s="15"/>
      <c r="AN280" s="15"/>
      <c r="AO280" s="15"/>
      <c r="AP280" s="15"/>
      <c r="AQ280" s="15"/>
      <c r="AR280" s="15"/>
      <c r="AS280" s="15"/>
      <c r="AT280" s="15"/>
      <c r="AU280" s="15">
        <v>0.12298530904588958</v>
      </c>
      <c r="AV280" s="15">
        <v>0.43848924476903467</v>
      </c>
      <c r="AW280" s="15">
        <v>0.84962735512416521</v>
      </c>
      <c r="AX280" s="15">
        <v>1.7317323029217238</v>
      </c>
      <c r="AY280" s="15"/>
    </row>
    <row r="281" spans="1:51" hidden="1" x14ac:dyDescent="0.2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  <c r="AG281" s="15"/>
      <c r="AH281" s="15"/>
      <c r="AI281" s="15"/>
      <c r="AJ281" s="15"/>
      <c r="AK281" s="15"/>
      <c r="AL281" s="15"/>
      <c r="AM281" s="15"/>
      <c r="AN281" s="15"/>
      <c r="AO281" s="15"/>
      <c r="AP281" s="15"/>
      <c r="AQ281" s="15"/>
      <c r="AR281" s="15"/>
      <c r="AS281" s="15"/>
      <c r="AT281" s="15"/>
      <c r="AU281" s="15">
        <v>0.13530224656883899</v>
      </c>
      <c r="AV281" s="15">
        <v>0.45076228428184123</v>
      </c>
      <c r="AW281" s="15">
        <v>0.85768461228410475</v>
      </c>
      <c r="AX281" s="15">
        <v>1.7104036949940711</v>
      </c>
      <c r="AY281" s="15"/>
    </row>
    <row r="282" spans="1:51" hidden="1" x14ac:dyDescent="0.2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  <c r="AG282" s="15"/>
      <c r="AH282" s="15"/>
      <c r="AI282" s="15"/>
      <c r="AJ282" s="15"/>
      <c r="AK282" s="15"/>
      <c r="AL282" s="15"/>
      <c r="AM282" s="15"/>
      <c r="AN282" s="15"/>
      <c r="AO282" s="15"/>
      <c r="AP282" s="15"/>
      <c r="AQ282" s="15"/>
      <c r="AR282" s="15"/>
      <c r="AS282" s="15"/>
      <c r="AT282" s="15"/>
      <c r="AU282" s="15">
        <v>0.13721511147351786</v>
      </c>
      <c r="AV282" s="15">
        <v>0.76892763472733261</v>
      </c>
      <c r="AW282" s="15">
        <v>0.62573037624980676</v>
      </c>
      <c r="AX282" s="15">
        <v>2.0553432924769872</v>
      </c>
      <c r="AY282" s="15"/>
    </row>
    <row r="283" spans="1:51" hidden="1" x14ac:dyDescent="0.2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  <c r="AG283" s="15"/>
      <c r="AH283" s="15"/>
      <c r="AI283" s="15"/>
      <c r="AJ283" s="15"/>
      <c r="AK283" s="15"/>
      <c r="AL283" s="15"/>
      <c r="AM283" s="15"/>
      <c r="AN283" s="15"/>
      <c r="AO283" s="15"/>
      <c r="AP283" s="15"/>
      <c r="AQ283" s="15"/>
      <c r="AR283" s="15"/>
      <c r="AS283" s="15"/>
      <c r="AT283" s="15"/>
      <c r="AU283" s="15">
        <v>0.14890022748138829</v>
      </c>
      <c r="AV283" s="15">
        <v>0.6702569191746105</v>
      </c>
      <c r="AW283" s="15">
        <v>0.79516700352484138</v>
      </c>
      <c r="AX283" s="15">
        <v>1.5998281251844693</v>
      </c>
      <c r="AY283" s="15"/>
    </row>
    <row r="284" spans="1:51" hidden="1" x14ac:dyDescent="0.2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  <c r="AG284" s="15"/>
      <c r="AH284" s="15"/>
      <c r="AI284" s="15"/>
      <c r="AJ284" s="15"/>
      <c r="AK284" s="15"/>
      <c r="AL284" s="15"/>
      <c r="AM284" s="15"/>
      <c r="AN284" s="15"/>
      <c r="AO284" s="15"/>
      <c r="AP284" s="15"/>
      <c r="AQ284" s="15"/>
      <c r="AR284" s="15"/>
      <c r="AS284" s="15"/>
      <c r="AT284" s="15"/>
      <c r="AU284" s="15">
        <v>0.14574427474145024</v>
      </c>
      <c r="AV284" s="15">
        <v>0.6342038695414921</v>
      </c>
      <c r="AW284" s="15">
        <v>0.78267549546457293</v>
      </c>
      <c r="AX284" s="15">
        <v>1.5575190532461864</v>
      </c>
      <c r="AY284" s="15"/>
    </row>
    <row r="285" spans="1:51" hidden="1" x14ac:dyDescent="0.2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  <c r="AG285" s="15"/>
      <c r="AH285" s="15"/>
      <c r="AI285" s="15"/>
      <c r="AJ285" s="15"/>
      <c r="AK285" s="15"/>
      <c r="AL285" s="15"/>
      <c r="AM285" s="15"/>
      <c r="AN285" s="15"/>
      <c r="AO285" s="15"/>
      <c r="AP285" s="15"/>
      <c r="AQ285" s="15"/>
      <c r="AR285" s="15"/>
      <c r="AS285" s="15"/>
      <c r="AT285" s="15"/>
      <c r="AU285" s="15">
        <v>0.34653712538610332</v>
      </c>
      <c r="AV285" s="15">
        <v>0.96970059663574337</v>
      </c>
      <c r="AW285" s="15">
        <v>0.89667474013210846</v>
      </c>
      <c r="AX285" s="15">
        <v>1.7169278991291719</v>
      </c>
      <c r="AY285" s="15"/>
    </row>
    <row r="286" spans="1:51" hidden="1" x14ac:dyDescent="0.2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  <c r="AG286" s="15"/>
      <c r="AH286" s="15"/>
      <c r="AI286" s="15"/>
      <c r="AJ286" s="15"/>
      <c r="AK286" s="15"/>
      <c r="AL286" s="15"/>
      <c r="AM286" s="15"/>
      <c r="AN286" s="15"/>
      <c r="AO286" s="15"/>
      <c r="AP286" s="15"/>
      <c r="AQ286" s="15"/>
      <c r="AR286" s="15"/>
      <c r="AS286" s="15"/>
      <c r="AT286" s="15"/>
      <c r="AU286" s="15">
        <v>0.32696991999652508</v>
      </c>
      <c r="AV286" s="15">
        <v>0.9059510173739046</v>
      </c>
      <c r="AW286" s="15">
        <v>1.0904731244417516</v>
      </c>
      <c r="AX286" s="15">
        <v>1.5817181073028754</v>
      </c>
      <c r="AY286" s="15"/>
    </row>
    <row r="287" spans="1:51" hidden="1" x14ac:dyDescent="0.2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  <c r="AG287" s="15"/>
      <c r="AH287" s="15"/>
      <c r="AI287" s="15"/>
      <c r="AJ287" s="15"/>
      <c r="AK287" s="15"/>
      <c r="AL287" s="15"/>
      <c r="AM287" s="15"/>
      <c r="AN287" s="15"/>
      <c r="AO287" s="15"/>
      <c r="AP287" s="15"/>
      <c r="AQ287" s="15"/>
      <c r="AR287" s="15"/>
      <c r="AS287" s="15"/>
      <c r="AT287" s="15"/>
      <c r="AU287" s="15">
        <v>0.29201700689556082</v>
      </c>
      <c r="AV287" s="15">
        <v>0.99143047604064138</v>
      </c>
      <c r="AW287" s="15">
        <v>1.3623016206703524</v>
      </c>
      <c r="AX287" s="15">
        <v>1.8737996190648276</v>
      </c>
      <c r="AY287" s="15"/>
    </row>
    <row r="288" spans="1:51" hidden="1" x14ac:dyDescent="0.2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  <c r="AG288" s="15"/>
      <c r="AH288" s="15"/>
      <c r="AI288" s="15"/>
      <c r="AJ288" s="15"/>
      <c r="AK288" s="15"/>
      <c r="AL288" s="15"/>
      <c r="AM288" s="15"/>
      <c r="AN288" s="15"/>
      <c r="AO288" s="15"/>
      <c r="AP288" s="15"/>
      <c r="AQ288" s="15"/>
      <c r="AR288" s="15"/>
      <c r="AS288" s="15"/>
      <c r="AT288" s="15"/>
      <c r="AU288" s="15">
        <v>0.20755120097031138</v>
      </c>
      <c r="AV288" s="15">
        <v>0.8703559626255829</v>
      </c>
      <c r="AW288" s="15">
        <v>1.3901367548882446</v>
      </c>
      <c r="AX288" s="15">
        <v>1.9618026709991834</v>
      </c>
      <c r="AY288" s="15"/>
    </row>
    <row r="289" spans="1:51" hidden="1" x14ac:dyDescent="0.2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  <c r="AG289" s="15"/>
      <c r="AH289" s="15"/>
      <c r="AI289" s="15"/>
      <c r="AJ289" s="15"/>
      <c r="AK289" s="15"/>
      <c r="AL289" s="15"/>
      <c r="AM289" s="15"/>
      <c r="AN289" s="15"/>
      <c r="AO289" s="15"/>
      <c r="AP289" s="15"/>
      <c r="AQ289" s="15"/>
      <c r="AR289" s="15"/>
      <c r="AS289" s="15"/>
      <c r="AT289" s="15"/>
      <c r="AU289" s="15">
        <v>0.28652323364272431</v>
      </c>
      <c r="AV289" s="15">
        <v>0.92437933767571878</v>
      </c>
      <c r="AW289" s="15">
        <v>1.4819017670231502</v>
      </c>
      <c r="AX289" s="15">
        <v>2.1470556415824116</v>
      </c>
      <c r="AY289" s="15"/>
    </row>
    <row r="290" spans="1:51" hidden="1" x14ac:dyDescent="0.2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  <c r="AG290" s="15"/>
      <c r="AH290" s="15"/>
      <c r="AI290" s="15"/>
      <c r="AJ290" s="15"/>
      <c r="AK290" s="15"/>
      <c r="AL290" s="15"/>
      <c r="AM290" s="15"/>
      <c r="AN290" s="15"/>
      <c r="AO290" s="15"/>
      <c r="AP290" s="15"/>
      <c r="AQ290" s="15"/>
      <c r="AR290" s="15"/>
      <c r="AS290" s="15"/>
      <c r="AT290" s="15"/>
      <c r="AU290" s="15">
        <v>0.32046633515801259</v>
      </c>
      <c r="AV290" s="15">
        <v>0.8487214219483824</v>
      </c>
      <c r="AW290" s="15">
        <v>1.031683255379289</v>
      </c>
      <c r="AX290" s="15">
        <v>4.1188138606055107</v>
      </c>
      <c r="AY290" s="15"/>
    </row>
    <row r="291" spans="1:51" hidden="1" x14ac:dyDescent="0.2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  <c r="AG291" s="15"/>
      <c r="AH291" s="15"/>
      <c r="AI291" s="15"/>
      <c r="AJ291" s="15"/>
      <c r="AK291" s="15"/>
      <c r="AL291" s="15"/>
      <c r="AM291" s="15"/>
      <c r="AN291" s="15"/>
      <c r="AO291" s="15"/>
      <c r="AP291" s="15"/>
      <c r="AQ291" s="15"/>
      <c r="AR291" s="15"/>
      <c r="AS291" s="15"/>
      <c r="AT291" s="15"/>
      <c r="AU291" s="15">
        <v>1.0443825871292942</v>
      </c>
      <c r="AV291" s="15">
        <v>0.53795020329715726</v>
      </c>
      <c r="AW291" s="15">
        <v>1.0734570167746185</v>
      </c>
      <c r="AX291" s="15">
        <v>4.1204523420313715</v>
      </c>
      <c r="AY291" s="15"/>
    </row>
    <row r="292" spans="1:51" hidden="1" x14ac:dyDescent="0.2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  <c r="AG292" s="15"/>
      <c r="AH292" s="15"/>
      <c r="AI292" s="15"/>
      <c r="AJ292" s="15"/>
      <c r="AK292" s="15"/>
      <c r="AL292" s="15"/>
      <c r="AM292" s="15"/>
      <c r="AN292" s="15"/>
      <c r="AO292" s="15"/>
      <c r="AP292" s="15"/>
      <c r="AQ292" s="15"/>
      <c r="AR292" s="15"/>
      <c r="AS292" s="15"/>
      <c r="AT292" s="15"/>
      <c r="AU292" s="15">
        <v>0.50519022123112434</v>
      </c>
      <c r="AV292" s="15">
        <v>0.84630199176430643</v>
      </c>
      <c r="AW292" s="15">
        <v>2.482115266772337</v>
      </c>
      <c r="AX292" s="15">
        <v>2.6870356979460395</v>
      </c>
      <c r="AY292" s="15"/>
    </row>
    <row r="293" spans="1:51" hidden="1" x14ac:dyDescent="0.2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  <c r="AG293" s="15"/>
      <c r="AH293" s="15"/>
      <c r="AI293" s="15"/>
      <c r="AJ293" s="15"/>
      <c r="AK293" s="15"/>
      <c r="AL293" s="15"/>
      <c r="AM293" s="15"/>
      <c r="AN293" s="15"/>
      <c r="AO293" s="15"/>
      <c r="AP293" s="15"/>
      <c r="AQ293" s="15"/>
      <c r="AR293" s="15"/>
      <c r="AS293" s="15"/>
      <c r="AT293" s="15"/>
      <c r="AU293" s="15">
        <v>7.1896545768124917E-2</v>
      </c>
      <c r="AV293" s="15">
        <v>0.23348095228948315</v>
      </c>
      <c r="AW293" s="15">
        <v>0.71699643290810566</v>
      </c>
      <c r="AX293" s="15">
        <v>1.0877100273489761</v>
      </c>
      <c r="AY293" s="15"/>
    </row>
    <row r="294" spans="1:51" hidden="1" x14ac:dyDescent="0.2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  <c r="AG294" s="15"/>
      <c r="AH294" s="15"/>
      <c r="AI294" s="15"/>
      <c r="AJ294" s="15"/>
      <c r="AK294" s="15"/>
      <c r="AL294" s="15"/>
      <c r="AM294" s="15"/>
      <c r="AN294" s="15"/>
      <c r="AO294" s="15"/>
      <c r="AP294" s="15"/>
      <c r="AQ294" s="15"/>
      <c r="AR294" s="15"/>
      <c r="AS294" s="15"/>
      <c r="AT294" s="15"/>
      <c r="AU294" s="15">
        <v>0.33469560446057445</v>
      </c>
      <c r="AV294" s="15">
        <v>0.2163865216741796</v>
      </c>
      <c r="AW294" s="15">
        <v>0.49293199380862446</v>
      </c>
      <c r="AX294" s="15">
        <v>1.4802761810581193</v>
      </c>
      <c r="AY294" s="15"/>
    </row>
    <row r="295" spans="1:51" hidden="1" x14ac:dyDescent="0.2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  <c r="AG295" s="15"/>
      <c r="AH295" s="15"/>
      <c r="AI295" s="15"/>
      <c r="AJ295" s="15"/>
      <c r="AK295" s="15"/>
      <c r="AL295" s="15"/>
      <c r="AM295" s="15"/>
      <c r="AN295" s="15"/>
      <c r="AO295" s="15"/>
      <c r="AP295" s="15"/>
      <c r="AQ295" s="15"/>
      <c r="AR295" s="15"/>
      <c r="AS295" s="15"/>
      <c r="AT295" s="15"/>
      <c r="AU295" s="15">
        <v>0.17271585363733694</v>
      </c>
      <c r="AV295" s="15">
        <v>0.45070137947319489</v>
      </c>
      <c r="AW295" s="15">
        <v>0.99380415557232049</v>
      </c>
      <c r="AX295" s="15">
        <v>1.038342526937394</v>
      </c>
      <c r="AY295" s="15"/>
    </row>
    <row r="296" spans="1:51" hidden="1" x14ac:dyDescent="0.2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  <c r="AG296" s="15"/>
      <c r="AH296" s="15"/>
      <c r="AI296" s="15"/>
      <c r="AJ296" s="15"/>
      <c r="AK296" s="15"/>
      <c r="AL296" s="15"/>
      <c r="AM296" s="15"/>
      <c r="AN296" s="15"/>
      <c r="AO296" s="15"/>
      <c r="AP296" s="15"/>
      <c r="AQ296" s="15"/>
      <c r="AR296" s="15"/>
      <c r="AS296" s="15"/>
      <c r="AT296" s="15"/>
      <c r="AU296" s="15">
        <v>0.34830189626935393</v>
      </c>
      <c r="AV296" s="15">
        <v>0.25823621392808421</v>
      </c>
      <c r="AW296" s="15">
        <v>1.3142044475885049</v>
      </c>
      <c r="AX296" s="15">
        <v>1.1890848984017943</v>
      </c>
      <c r="AY296" s="15"/>
    </row>
    <row r="297" spans="1:51" hidden="1" x14ac:dyDescent="0.2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  <c r="AG297" s="15"/>
      <c r="AH297" s="15"/>
      <c r="AI297" s="15"/>
      <c r="AJ297" s="15"/>
      <c r="AK297" s="15"/>
      <c r="AL297" s="15"/>
      <c r="AM297" s="15"/>
      <c r="AN297" s="15"/>
      <c r="AO297" s="15"/>
      <c r="AP297" s="15"/>
      <c r="AQ297" s="15"/>
      <c r="AR297" s="15"/>
      <c r="AS297" s="15"/>
      <c r="AT297" s="15"/>
      <c r="AU297" s="15">
        <v>0.34987169388168471</v>
      </c>
      <c r="AV297" s="15">
        <v>0.2175642166155278</v>
      </c>
      <c r="AW297" s="15">
        <v>1.9074252434958217</v>
      </c>
      <c r="AX297" s="15">
        <v>0.95655182652855331</v>
      </c>
      <c r="AY297" s="15"/>
    </row>
    <row r="298" spans="1:51" hidden="1" x14ac:dyDescent="0.2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  <c r="AG298" s="15"/>
      <c r="AH298" s="15"/>
      <c r="AI298" s="15"/>
      <c r="AJ298" s="15"/>
      <c r="AK298" s="15"/>
      <c r="AL298" s="15"/>
      <c r="AM298" s="15"/>
      <c r="AN298" s="15"/>
      <c r="AO298" s="15"/>
      <c r="AP298" s="15"/>
      <c r="AQ298" s="15"/>
      <c r="AR298" s="15"/>
      <c r="AS298" s="15"/>
      <c r="AT298" s="15"/>
      <c r="AU298" s="15">
        <v>0.15437256209976466</v>
      </c>
      <c r="AV298" s="15">
        <v>0.46598702667472297</v>
      </c>
      <c r="AW298" s="15">
        <v>1.480410446821713</v>
      </c>
      <c r="AX298" s="15">
        <v>1.2882388995881084</v>
      </c>
      <c r="AY298" s="15"/>
    </row>
    <row r="299" spans="1:51" hidden="1" x14ac:dyDescent="0.2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  <c r="AG299" s="15"/>
      <c r="AH299" s="15"/>
      <c r="AI299" s="15"/>
      <c r="AJ299" s="15"/>
      <c r="AK299" s="15"/>
      <c r="AL299" s="15"/>
      <c r="AM299" s="15"/>
      <c r="AN299" s="15"/>
      <c r="AO299" s="15"/>
      <c r="AP299" s="15"/>
      <c r="AQ299" s="15"/>
      <c r="AR299" s="15"/>
      <c r="AS299" s="15"/>
      <c r="AT299" s="15"/>
      <c r="AU299" s="15">
        <v>0.17914045289302621</v>
      </c>
      <c r="AV299" s="15">
        <v>0.42986362639457737</v>
      </c>
      <c r="AW299" s="15">
        <v>1.0108996818008871</v>
      </c>
      <c r="AX299" s="15">
        <v>2.4185208743367475</v>
      </c>
      <c r="AY299" s="15"/>
    </row>
    <row r="300" spans="1:51" hidden="1" x14ac:dyDescent="0.2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  <c r="AG300" s="15"/>
      <c r="AH300" s="15"/>
      <c r="AI300" s="15"/>
      <c r="AJ300" s="15"/>
      <c r="AK300" s="15"/>
      <c r="AL300" s="15"/>
      <c r="AM300" s="15"/>
      <c r="AN300" s="15"/>
      <c r="AO300" s="15"/>
      <c r="AP300" s="15"/>
      <c r="AQ300" s="15"/>
      <c r="AR300" s="15"/>
      <c r="AS300" s="15"/>
      <c r="AT300" s="15"/>
      <c r="AU300" s="15">
        <v>0.54592387838021816</v>
      </c>
      <c r="AV300" s="15">
        <v>0.34871846229698783</v>
      </c>
      <c r="AW300" s="15">
        <v>1.0752490986056278</v>
      </c>
      <c r="AX300" s="15">
        <v>1.2301966194085348</v>
      </c>
      <c r="AY300" s="15"/>
    </row>
    <row r="301" spans="1:51" x14ac:dyDescent="0.2">
      <c r="AU301" s="15">
        <v>0.279034147765444</v>
      </c>
      <c r="AV301" s="15">
        <v>0.46744205469510414</v>
      </c>
      <c r="AW301" s="15">
        <v>0.98166172504279015</v>
      </c>
      <c r="AX301" s="15">
        <v>3.6282719459621631</v>
      </c>
      <c r="AY301" s="15"/>
    </row>
    <row r="302" spans="1:51" hidden="1" x14ac:dyDescent="0.2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  <c r="AG302" s="15"/>
      <c r="AH302" s="15"/>
      <c r="AI302" s="15"/>
      <c r="AJ302" s="15"/>
      <c r="AK302" s="15"/>
      <c r="AL302" s="15"/>
      <c r="AM302" s="15"/>
      <c r="AN302" s="15"/>
      <c r="AO302" s="15"/>
      <c r="AP302" s="15"/>
      <c r="AQ302" s="15"/>
      <c r="AR302" s="15"/>
      <c r="AS302" s="15"/>
      <c r="AT302" s="15"/>
      <c r="AU302" s="15">
        <v>5.2007413195260054E-2</v>
      </c>
      <c r="AV302" s="15">
        <v>8.819701364704513E-2</v>
      </c>
      <c r="AW302" s="15">
        <v>0.26070438465415441</v>
      </c>
      <c r="AX302" s="15">
        <v>0.21613882622972108</v>
      </c>
      <c r="AY302" s="15"/>
    </row>
    <row r="303" spans="1:51" hidden="1" x14ac:dyDescent="0.2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  <c r="AG303" s="15"/>
      <c r="AH303" s="15"/>
      <c r="AI303" s="15"/>
      <c r="AJ303" s="15"/>
      <c r="AK303" s="15"/>
      <c r="AL303" s="15"/>
      <c r="AM303" s="15"/>
      <c r="AN303" s="15"/>
      <c r="AO303" s="15"/>
      <c r="AP303" s="15"/>
      <c r="AQ303" s="15"/>
      <c r="AR303" s="15"/>
      <c r="AS303" s="15"/>
      <c r="AT303" s="15"/>
      <c r="AU303" s="15">
        <v>3.7185770292591971E-2</v>
      </c>
      <c r="AV303" s="15">
        <v>7.2904117890769893E-2</v>
      </c>
      <c r="AW303" s="15">
        <v>0.23277481248455886</v>
      </c>
      <c r="AX303" s="15">
        <v>0.20359384698639593</v>
      </c>
      <c r="AY303" s="15"/>
    </row>
    <row r="304" spans="1:51" hidden="1" x14ac:dyDescent="0.2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  <c r="AG304" s="15"/>
      <c r="AH304" s="15"/>
      <c r="AI304" s="15"/>
      <c r="AJ304" s="15"/>
      <c r="AK304" s="15"/>
      <c r="AL304" s="15"/>
      <c r="AM304" s="15"/>
      <c r="AN304" s="15"/>
      <c r="AO304" s="15"/>
      <c r="AP304" s="15"/>
      <c r="AQ304" s="15"/>
      <c r="AR304" s="15"/>
      <c r="AS304" s="15"/>
      <c r="AT304" s="15"/>
      <c r="AU304" s="15">
        <v>0.21793551801154268</v>
      </c>
      <c r="AV304" s="15">
        <v>7.6616128446834353E-2</v>
      </c>
      <c r="AW304" s="15">
        <v>0.31045980871815049</v>
      </c>
      <c r="AX304" s="15">
        <v>0.21636224887472658</v>
      </c>
      <c r="AY304" s="15"/>
    </row>
    <row r="305" spans="1:51" hidden="1" x14ac:dyDescent="0.2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  <c r="AG305" s="15"/>
      <c r="AH305" s="15"/>
      <c r="AI305" s="15"/>
      <c r="AJ305" s="15"/>
      <c r="AK305" s="15"/>
      <c r="AL305" s="15"/>
      <c r="AM305" s="15"/>
      <c r="AN305" s="15"/>
      <c r="AO305" s="15"/>
      <c r="AP305" s="15"/>
      <c r="AQ305" s="15"/>
      <c r="AR305" s="15"/>
      <c r="AS305" s="15"/>
      <c r="AT305" s="15"/>
      <c r="AU305" s="15">
        <v>0.2228035089495522</v>
      </c>
      <c r="AV305" s="15">
        <v>6.0741399518066702E-2</v>
      </c>
      <c r="AW305" s="15">
        <v>0.31632589544638245</v>
      </c>
      <c r="AX305" s="15">
        <v>0.20376553937542324</v>
      </c>
      <c r="AY305" s="15"/>
    </row>
    <row r="306" spans="1:51" hidden="1" x14ac:dyDescent="0.2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  <c r="AG306" s="15"/>
      <c r="AH306" s="15"/>
      <c r="AI306" s="15"/>
      <c r="AJ306" s="15"/>
      <c r="AK306" s="15"/>
      <c r="AL306" s="15"/>
      <c r="AM306" s="15"/>
      <c r="AN306" s="15"/>
      <c r="AO306" s="15"/>
      <c r="AP306" s="15"/>
      <c r="AQ306" s="15"/>
      <c r="AR306" s="15"/>
      <c r="AS306" s="15"/>
      <c r="AT306" s="15"/>
      <c r="AU306" s="15">
        <v>0.26577577285837739</v>
      </c>
      <c r="AV306" s="15">
        <v>3.4347611981171727E-2</v>
      </c>
      <c r="AW306" s="15">
        <v>0.34553595722449182</v>
      </c>
      <c r="AX306" s="15">
        <v>0.21827380826507953</v>
      </c>
      <c r="AY306" s="15"/>
    </row>
    <row r="307" spans="1:51" hidden="1" x14ac:dyDescent="0.2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  <c r="AG307" s="15"/>
      <c r="AH307" s="15"/>
      <c r="AI307" s="15"/>
      <c r="AJ307" s="15"/>
      <c r="AK307" s="15"/>
      <c r="AL307" s="15"/>
      <c r="AM307" s="15"/>
      <c r="AN307" s="15"/>
      <c r="AO307" s="15"/>
      <c r="AP307" s="15"/>
      <c r="AQ307" s="15"/>
      <c r="AR307" s="15"/>
      <c r="AS307" s="15"/>
      <c r="AT307" s="15"/>
      <c r="AU307" s="15">
        <v>0.25628707549240931</v>
      </c>
      <c r="AV307" s="15">
        <v>5.5147827910808807E-2</v>
      </c>
      <c r="AW307" s="15">
        <v>0.24054901882244922</v>
      </c>
      <c r="AX307" s="15">
        <v>0.43913646389312933</v>
      </c>
      <c r="AY307" s="15"/>
    </row>
    <row r="308" spans="1:51" hidden="1" x14ac:dyDescent="0.2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  <c r="AG308" s="15"/>
      <c r="AH308" s="15"/>
      <c r="AI308" s="15"/>
      <c r="AJ308" s="15"/>
      <c r="AK308" s="15"/>
      <c r="AL308" s="15"/>
      <c r="AM308" s="15"/>
      <c r="AN308" s="15"/>
      <c r="AO308" s="15"/>
      <c r="AP308" s="15"/>
      <c r="AQ308" s="15"/>
      <c r="AR308" s="15"/>
      <c r="AS308" s="15"/>
      <c r="AT308" s="15"/>
      <c r="AU308" s="15">
        <v>0.36808092144609933</v>
      </c>
      <c r="AV308" s="15">
        <v>7.9477143519394278E-2</v>
      </c>
      <c r="AW308" s="15">
        <v>0.5451618050065935</v>
      </c>
      <c r="AX308" s="15">
        <v>0.80573119892019374</v>
      </c>
      <c r="AY308" s="15"/>
    </row>
    <row r="309" spans="1:51" hidden="1" x14ac:dyDescent="0.2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  <c r="AG309" s="15"/>
      <c r="AH309" s="15"/>
      <c r="AI309" s="15"/>
      <c r="AJ309" s="15"/>
      <c r="AK309" s="15"/>
      <c r="AL309" s="15"/>
      <c r="AM309" s="15"/>
      <c r="AN309" s="15"/>
      <c r="AO309" s="15"/>
      <c r="AP309" s="15"/>
      <c r="AQ309" s="15"/>
      <c r="AR309" s="15"/>
      <c r="AS309" s="15"/>
      <c r="AT309" s="15"/>
      <c r="AU309" s="15">
        <v>9.6058317533829984E-2</v>
      </c>
      <c r="AV309" s="15">
        <v>9.3088437682571273E-2</v>
      </c>
      <c r="AW309" s="15">
        <v>2.3575200236188394</v>
      </c>
      <c r="AX309" s="15">
        <v>0.20145717032322333</v>
      </c>
      <c r="AY309" s="15"/>
    </row>
    <row r="310" spans="1:51" hidden="1" x14ac:dyDescent="0.2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  <c r="AG310" s="15"/>
      <c r="AH310" s="15"/>
      <c r="AI310" s="15"/>
      <c r="AJ310" s="15"/>
      <c r="AK310" s="15"/>
      <c r="AL310" s="15"/>
      <c r="AM310" s="15"/>
      <c r="AN310" s="15"/>
      <c r="AO310" s="15"/>
      <c r="AP310" s="15"/>
      <c r="AQ310" s="15"/>
      <c r="AR310" s="15"/>
      <c r="AS310" s="15"/>
      <c r="AT310" s="15"/>
      <c r="AU310" s="15">
        <v>0.11271306657905758</v>
      </c>
      <c r="AV310" s="15">
        <v>0.11176729842181295</v>
      </c>
      <c r="AW310" s="15">
        <v>2.1189748176318823</v>
      </c>
      <c r="AX310" s="15">
        <v>0.21226382541727784</v>
      </c>
      <c r="AY310" s="15"/>
    </row>
    <row r="311" spans="1:51" hidden="1" x14ac:dyDescent="0.2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  <c r="AG311" s="15"/>
      <c r="AH311" s="15"/>
      <c r="AI311" s="15"/>
      <c r="AJ311" s="15"/>
      <c r="AK311" s="15"/>
      <c r="AL311" s="15"/>
      <c r="AM311" s="15"/>
      <c r="AN311" s="15"/>
      <c r="AO311" s="15"/>
      <c r="AP311" s="15"/>
      <c r="AQ311" s="15"/>
      <c r="AR311" s="15"/>
      <c r="AS311" s="15"/>
      <c r="AT311" s="15"/>
      <c r="AU311" s="15">
        <v>0.26246216759830804</v>
      </c>
      <c r="AV311" s="15">
        <v>0.21084502009283493</v>
      </c>
      <c r="AW311" s="15">
        <v>0.56159745429816821</v>
      </c>
      <c r="AX311" s="15">
        <v>0.74986743923038401</v>
      </c>
      <c r="AY311" s="15"/>
    </row>
    <row r="312" spans="1:51" hidden="1" x14ac:dyDescent="0.2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  <c r="AG312" s="15"/>
      <c r="AH312" s="15"/>
      <c r="AI312" s="15"/>
      <c r="AJ312" s="15"/>
      <c r="AK312" s="15"/>
      <c r="AL312" s="15"/>
      <c r="AM312" s="15"/>
      <c r="AN312" s="15"/>
      <c r="AO312" s="15"/>
      <c r="AP312" s="15"/>
      <c r="AQ312" s="15"/>
      <c r="AR312" s="15"/>
      <c r="AS312" s="15"/>
      <c r="AT312" s="15"/>
      <c r="AU312" s="15">
        <v>0.29956404355957694</v>
      </c>
      <c r="AV312" s="15">
        <v>0.23223077342554907</v>
      </c>
      <c r="AW312" s="15">
        <v>0.6078710018529383</v>
      </c>
      <c r="AX312" s="15">
        <v>0.77578735623796613</v>
      </c>
      <c r="AY312" s="15"/>
    </row>
    <row r="313" spans="1:51" hidden="1" x14ac:dyDescent="0.2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  <c r="AG313" s="15"/>
      <c r="AH313" s="15"/>
      <c r="AI313" s="15"/>
      <c r="AJ313" s="15"/>
      <c r="AK313" s="15"/>
      <c r="AL313" s="15"/>
      <c r="AM313" s="15"/>
      <c r="AN313" s="15"/>
      <c r="AO313" s="15"/>
      <c r="AP313" s="15"/>
      <c r="AQ313" s="15"/>
      <c r="AR313" s="15"/>
      <c r="AS313" s="15"/>
      <c r="AT313" s="15"/>
      <c r="AU313" s="15">
        <v>0.36372822059791798</v>
      </c>
      <c r="AV313" s="15">
        <v>0.28751783450835633</v>
      </c>
      <c r="AW313" s="15">
        <v>0.98905511639990484</v>
      </c>
      <c r="AX313" s="15">
        <v>0.98298197561550271</v>
      </c>
      <c r="AY313" s="15"/>
    </row>
    <row r="314" spans="1:51" hidden="1" x14ac:dyDescent="0.2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  <c r="AG314" s="15"/>
      <c r="AH314" s="15"/>
      <c r="AI314" s="15"/>
      <c r="AJ314" s="15"/>
      <c r="AK314" s="15"/>
      <c r="AL314" s="15"/>
      <c r="AM314" s="15"/>
      <c r="AN314" s="15"/>
      <c r="AO314" s="15"/>
      <c r="AP314" s="15"/>
      <c r="AQ314" s="15"/>
      <c r="AR314" s="15"/>
      <c r="AS314" s="15"/>
      <c r="AT314" s="15"/>
      <c r="AU314" s="15">
        <v>0.42749714841757003</v>
      </c>
      <c r="AV314" s="15">
        <v>0.34112344360946445</v>
      </c>
      <c r="AW314" s="15">
        <v>1.0274626564576179</v>
      </c>
      <c r="AX314" s="15">
        <v>1.079780745633292</v>
      </c>
      <c r="AY314" s="15"/>
    </row>
    <row r="315" spans="1:51" hidden="1" x14ac:dyDescent="0.2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  <c r="AG315" s="15"/>
      <c r="AH315" s="15"/>
      <c r="AI315" s="15"/>
      <c r="AJ315" s="15"/>
      <c r="AK315" s="15"/>
      <c r="AL315" s="15"/>
      <c r="AM315" s="15"/>
      <c r="AN315" s="15"/>
      <c r="AO315" s="15"/>
      <c r="AP315" s="15"/>
      <c r="AQ315" s="15"/>
      <c r="AR315" s="15"/>
      <c r="AS315" s="15"/>
      <c r="AT315" s="15"/>
      <c r="AU315" s="15">
        <v>0.50079180798514056</v>
      </c>
      <c r="AV315" s="15">
        <v>0.41706559990646996</v>
      </c>
      <c r="AW315" s="15">
        <v>1.1323552541369262</v>
      </c>
      <c r="AX315" s="15">
        <v>1.1705290515216085</v>
      </c>
      <c r="AY315" s="15"/>
    </row>
    <row r="316" spans="1:51" hidden="1" x14ac:dyDescent="0.2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  <c r="AG316" s="15"/>
      <c r="AH316" s="15"/>
      <c r="AI316" s="15"/>
      <c r="AJ316" s="15"/>
      <c r="AK316" s="15"/>
      <c r="AL316" s="15"/>
      <c r="AM316" s="15"/>
      <c r="AN316" s="15"/>
      <c r="AO316" s="15"/>
      <c r="AP316" s="15"/>
      <c r="AQ316" s="15"/>
      <c r="AR316" s="15"/>
      <c r="AS316" s="15"/>
      <c r="AT316" s="15"/>
      <c r="AU316" s="15">
        <v>0.27050178641012318</v>
      </c>
      <c r="AV316" s="15">
        <v>0.24836806248478646</v>
      </c>
      <c r="AW316" s="15">
        <v>1.103021816067985</v>
      </c>
      <c r="AX316" s="15">
        <v>1.0798568271364868</v>
      </c>
      <c r="AY316" s="15"/>
    </row>
    <row r="317" spans="1:51" hidden="1" x14ac:dyDescent="0.2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  <c r="AG317" s="15"/>
      <c r="AH317" s="15"/>
      <c r="AI317" s="15"/>
      <c r="AJ317" s="15"/>
      <c r="AK317" s="15"/>
      <c r="AL317" s="15"/>
      <c r="AM317" s="15"/>
      <c r="AN317" s="15"/>
      <c r="AO317" s="15"/>
      <c r="AP317" s="15"/>
      <c r="AQ317" s="15"/>
      <c r="AR317" s="15"/>
      <c r="AS317" s="15"/>
      <c r="AT317" s="15"/>
      <c r="AU317" s="15">
        <v>0.26928050090361288</v>
      </c>
      <c r="AV317" s="15">
        <v>0.23880173247487338</v>
      </c>
      <c r="AW317" s="15">
        <v>2.9322204178212568</v>
      </c>
      <c r="AX317" s="15">
        <v>0.48618942424011458</v>
      </c>
      <c r="AY317" s="15">
        <v>17.452456543418716</v>
      </c>
    </row>
    <row r="318" spans="1:51" x14ac:dyDescent="0.2">
      <c r="AU318" s="15"/>
      <c r="AV318" s="15"/>
      <c r="AW318" s="15"/>
      <c r="AX318" s="15"/>
      <c r="AY318" s="15"/>
    </row>
    <row r="319" spans="1:51" hidden="1" x14ac:dyDescent="0.2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  <c r="AG319" s="15"/>
      <c r="AH319" s="15"/>
      <c r="AI319" s="15"/>
      <c r="AJ319" s="15"/>
      <c r="AK319" s="15"/>
      <c r="AL319" s="15"/>
      <c r="AM319" s="15"/>
      <c r="AN319" s="15"/>
      <c r="AO319" s="15"/>
      <c r="AP319" s="15"/>
      <c r="AQ319" s="15"/>
      <c r="AR319" s="15"/>
      <c r="AS319" s="15"/>
      <c r="AT319" s="15"/>
      <c r="AU319" s="15">
        <v>3.5680504179661995E-2</v>
      </c>
      <c r="AV319" s="15">
        <v>0.26815125198243439</v>
      </c>
      <c r="AW319" s="15">
        <v>0.52174623473531689</v>
      </c>
      <c r="AX319" s="15">
        <v>0.47860634105690636</v>
      </c>
      <c r="AY319" s="15"/>
    </row>
    <row r="320" spans="1:51" hidden="1" x14ac:dyDescent="0.2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  <c r="AG320" s="15"/>
      <c r="AH320" s="15"/>
      <c r="AI320" s="15"/>
      <c r="AJ320" s="15"/>
      <c r="AK320" s="15"/>
      <c r="AL320" s="15"/>
      <c r="AM320" s="15"/>
      <c r="AN320" s="15"/>
      <c r="AO320" s="15"/>
      <c r="AP320" s="15"/>
      <c r="AQ320" s="15"/>
      <c r="AR320" s="15"/>
      <c r="AS320" s="15"/>
      <c r="AT320" s="15"/>
      <c r="AU320" s="15">
        <v>3.9402453772176091E-2</v>
      </c>
      <c r="AV320" s="15">
        <v>0.28473322592762634</v>
      </c>
      <c r="AW320" s="15">
        <v>0.61240384824367833</v>
      </c>
      <c r="AX320" s="15">
        <v>0.32139381475610418</v>
      </c>
      <c r="AY320" s="15"/>
    </row>
    <row r="321" spans="1:51" hidden="1" x14ac:dyDescent="0.2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  <c r="AG321" s="15"/>
      <c r="AH321" s="15"/>
      <c r="AI321" s="15"/>
      <c r="AJ321" s="15"/>
      <c r="AK321" s="15"/>
      <c r="AL321" s="15"/>
      <c r="AM321" s="15"/>
      <c r="AN321" s="15"/>
      <c r="AO321" s="15"/>
      <c r="AP321" s="15"/>
      <c r="AQ321" s="15"/>
      <c r="AR321" s="15"/>
      <c r="AS321" s="15"/>
      <c r="AT321" s="15"/>
      <c r="AU321" s="15">
        <v>0.35219251524211304</v>
      </c>
      <c r="AV321" s="15">
        <v>0.36443427650162463</v>
      </c>
      <c r="AW321" s="15">
        <v>0.64895705830010542</v>
      </c>
      <c r="AX321" s="15">
        <v>0.37895445655476512</v>
      </c>
      <c r="AY321" s="15"/>
    </row>
    <row r="322" spans="1:51" hidden="1" x14ac:dyDescent="0.2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  <c r="AG322" s="15"/>
      <c r="AH322" s="15"/>
      <c r="AI322" s="15"/>
      <c r="AJ322" s="15"/>
      <c r="AK322" s="15"/>
      <c r="AL322" s="15"/>
      <c r="AM322" s="15"/>
      <c r="AN322" s="15"/>
      <c r="AO322" s="15"/>
      <c r="AP322" s="15"/>
      <c r="AQ322" s="15"/>
      <c r="AR322" s="15"/>
      <c r="AS322" s="15"/>
      <c r="AT322" s="15"/>
      <c r="AU322" s="15">
        <v>0.42834858565061018</v>
      </c>
      <c r="AV322" s="15">
        <v>0.33206830218793465</v>
      </c>
      <c r="AW322" s="15">
        <v>0.56241282258393599</v>
      </c>
      <c r="AX322" s="15">
        <v>0.43223172371059648</v>
      </c>
      <c r="AY322" s="15"/>
    </row>
    <row r="323" spans="1:51" x14ac:dyDescent="0.2">
      <c r="AU323" s="15">
        <v>0.33245884243852236</v>
      </c>
      <c r="AV323" s="15">
        <v>0.2845134909169395</v>
      </c>
      <c r="AW323" s="15">
        <v>0.43295849712276313</v>
      </c>
      <c r="AX323" s="15">
        <v>1.1566325122001864</v>
      </c>
      <c r="AY323" s="15"/>
    </row>
    <row r="324" spans="1:51" hidden="1" x14ac:dyDescent="0.2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  <c r="AG324" s="15"/>
      <c r="AH324" s="15"/>
      <c r="AI324" s="15"/>
      <c r="AJ324" s="15"/>
      <c r="AK324" s="15"/>
      <c r="AL324" s="15"/>
      <c r="AM324" s="15"/>
      <c r="AN324" s="15"/>
      <c r="AO324" s="15"/>
      <c r="AP324" s="15"/>
      <c r="AQ324" s="15"/>
      <c r="AR324" s="15"/>
      <c r="AS324" s="15"/>
      <c r="AT324" s="15"/>
      <c r="AU324" s="15">
        <v>0.12033948521483639</v>
      </c>
      <c r="AV324" s="15">
        <v>0.24176366058086679</v>
      </c>
      <c r="AW324" s="15">
        <v>0.18225009532708936</v>
      </c>
      <c r="AX324" s="15">
        <v>7.2056642292397277E-2</v>
      </c>
      <c r="AY324" s="15"/>
    </row>
    <row r="325" spans="1:51" hidden="1" x14ac:dyDescent="0.2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  <c r="AG325" s="15"/>
      <c r="AH325" s="15"/>
      <c r="AI325" s="15"/>
      <c r="AJ325" s="15"/>
      <c r="AK325" s="15"/>
      <c r="AL325" s="15"/>
      <c r="AM325" s="15"/>
      <c r="AN325" s="15"/>
      <c r="AO325" s="15"/>
      <c r="AP325" s="15"/>
      <c r="AQ325" s="15"/>
      <c r="AR325" s="15"/>
      <c r="AS325" s="15"/>
      <c r="AT325" s="15"/>
      <c r="AU325" s="15">
        <v>0.1300837020606064</v>
      </c>
      <c r="AV325" s="15">
        <v>0.26228165037308154</v>
      </c>
      <c r="AW325" s="15">
        <v>0.16074682769969864</v>
      </c>
      <c r="AX325" s="15">
        <v>0.1624306370948306</v>
      </c>
      <c r="AY325" s="15"/>
    </row>
    <row r="326" spans="1:51" hidden="1" x14ac:dyDescent="0.2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  <c r="AG326" s="15"/>
      <c r="AH326" s="15"/>
      <c r="AI326" s="15"/>
      <c r="AJ326" s="15"/>
      <c r="AK326" s="15"/>
      <c r="AL326" s="15"/>
      <c r="AM326" s="15"/>
      <c r="AN326" s="15"/>
      <c r="AO326" s="15"/>
      <c r="AP326" s="15"/>
      <c r="AQ326" s="15"/>
      <c r="AR326" s="15"/>
      <c r="AS326" s="15"/>
      <c r="AT326" s="15"/>
      <c r="AU326" s="15">
        <v>5.2958927770987915E-2</v>
      </c>
      <c r="AV326" s="15">
        <v>0.14623767037353666</v>
      </c>
      <c r="AW326" s="15">
        <v>8.2025061773547916E-2</v>
      </c>
      <c r="AX326" s="15">
        <v>0.43576180455341756</v>
      </c>
      <c r="AY326" s="15"/>
    </row>
    <row r="327" spans="1:51" hidden="1" x14ac:dyDescent="0.2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  <c r="AG327" s="15"/>
      <c r="AH327" s="15"/>
      <c r="AI327" s="15"/>
      <c r="AJ327" s="15"/>
      <c r="AK327" s="15"/>
      <c r="AL327" s="15"/>
      <c r="AM327" s="15"/>
      <c r="AN327" s="15"/>
      <c r="AO327" s="15"/>
      <c r="AP327" s="15"/>
      <c r="AQ327" s="15"/>
      <c r="AR327" s="15"/>
      <c r="AS327" s="15"/>
      <c r="AT327" s="15"/>
      <c r="AU327" s="15">
        <v>0.16147542305054852</v>
      </c>
      <c r="AV327" s="15">
        <v>8.9050649914336352E-2</v>
      </c>
      <c r="AW327" s="15">
        <v>0.22793410083956192</v>
      </c>
      <c r="AX327" s="15">
        <v>0.63045248855098945</v>
      </c>
      <c r="AY327" s="15"/>
    </row>
    <row r="328" spans="1:51" hidden="1" x14ac:dyDescent="0.2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  <c r="AG328" s="15"/>
      <c r="AH328" s="15"/>
      <c r="AI328" s="15"/>
      <c r="AJ328" s="15"/>
      <c r="AK328" s="15"/>
      <c r="AL328" s="15"/>
      <c r="AM328" s="15"/>
      <c r="AN328" s="15"/>
      <c r="AO328" s="15"/>
      <c r="AP328" s="15"/>
      <c r="AQ328" s="15"/>
      <c r="AR328" s="15"/>
      <c r="AS328" s="15"/>
      <c r="AT328" s="15"/>
      <c r="AU328" s="15">
        <v>0.19250413580259307</v>
      </c>
      <c r="AV328" s="15">
        <v>7.5767006965934594E-2</v>
      </c>
      <c r="AW328" s="15">
        <v>0.23065404882406385</v>
      </c>
      <c r="AX328" s="15">
        <v>0.57040165798266607</v>
      </c>
      <c r="AY328" s="15"/>
    </row>
    <row r="329" spans="1:51" hidden="1" x14ac:dyDescent="0.2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  <c r="AG329" s="15"/>
      <c r="AH329" s="15"/>
      <c r="AI329" s="15"/>
      <c r="AJ329" s="15"/>
      <c r="AK329" s="15"/>
      <c r="AL329" s="15"/>
      <c r="AM329" s="15"/>
      <c r="AN329" s="15"/>
      <c r="AO329" s="15"/>
      <c r="AP329" s="15"/>
      <c r="AQ329" s="15"/>
      <c r="AR329" s="15"/>
      <c r="AS329" s="15"/>
      <c r="AT329" s="15"/>
      <c r="AU329" s="15">
        <v>0.29528707371239166</v>
      </c>
      <c r="AV329" s="15">
        <v>0.32217967990018004</v>
      </c>
      <c r="AW329" s="15">
        <v>0.35380608620105841</v>
      </c>
      <c r="AX329" s="15">
        <v>0.59194375448546266</v>
      </c>
      <c r="AY329" s="15"/>
    </row>
    <row r="330" spans="1:51" hidden="1" x14ac:dyDescent="0.2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  <c r="AG330" s="15"/>
      <c r="AH330" s="15"/>
      <c r="AI330" s="15"/>
      <c r="AJ330" s="15"/>
      <c r="AK330" s="15"/>
      <c r="AL330" s="15"/>
      <c r="AM330" s="15"/>
      <c r="AN330" s="15"/>
      <c r="AO330" s="15"/>
      <c r="AP330" s="15"/>
      <c r="AQ330" s="15"/>
      <c r="AR330" s="15"/>
      <c r="AS330" s="15"/>
      <c r="AT330" s="15"/>
      <c r="AU330" s="15">
        <v>0.31684400080741548</v>
      </c>
      <c r="AV330" s="15">
        <v>0.33940455941790704</v>
      </c>
      <c r="AW330" s="15">
        <v>0.39725716011419798</v>
      </c>
      <c r="AX330" s="15">
        <v>0.67931130723490485</v>
      </c>
      <c r="AY330" s="15"/>
    </row>
    <row r="331" spans="1:51" hidden="1" x14ac:dyDescent="0.2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  <c r="AG331" s="15"/>
      <c r="AH331" s="15"/>
      <c r="AI331" s="15"/>
      <c r="AJ331" s="15"/>
      <c r="AK331" s="15"/>
      <c r="AL331" s="15"/>
      <c r="AM331" s="15"/>
      <c r="AN331" s="15"/>
      <c r="AO331" s="15"/>
      <c r="AP331" s="15"/>
      <c r="AQ331" s="15"/>
      <c r="AR331" s="15"/>
      <c r="AS331" s="15"/>
      <c r="AT331" s="15"/>
      <c r="AU331" s="15">
        <v>0.27816760831412413</v>
      </c>
      <c r="AV331" s="15">
        <v>0.29910065904034122</v>
      </c>
      <c r="AW331" s="15">
        <v>0.41364508734413652</v>
      </c>
      <c r="AX331" s="15">
        <v>0.62688434742016241</v>
      </c>
      <c r="AY331" s="15"/>
    </row>
    <row r="332" spans="1:51" hidden="1" x14ac:dyDescent="0.2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  <c r="AG332" s="15"/>
      <c r="AH332" s="15"/>
      <c r="AI332" s="15"/>
      <c r="AJ332" s="15"/>
      <c r="AK332" s="15"/>
      <c r="AL332" s="15"/>
      <c r="AM332" s="15"/>
      <c r="AN332" s="15"/>
      <c r="AO332" s="15"/>
      <c r="AP332" s="15"/>
      <c r="AQ332" s="15"/>
      <c r="AR332" s="15"/>
      <c r="AS332" s="15"/>
      <c r="AT332" s="15"/>
      <c r="AU332" s="15">
        <v>0.27981631791996203</v>
      </c>
      <c r="AV332" s="15">
        <v>0.30937901767730608</v>
      </c>
      <c r="AW332" s="15">
        <v>0.30629950067968714</v>
      </c>
      <c r="AX332" s="15">
        <v>0.75153595375138305</v>
      </c>
      <c r="AY332" s="15"/>
    </row>
    <row r="333" spans="1:51" hidden="1" x14ac:dyDescent="0.2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  <c r="AG333" s="15"/>
      <c r="AH333" s="15"/>
      <c r="AI333" s="15"/>
      <c r="AJ333" s="15"/>
      <c r="AK333" s="15"/>
      <c r="AL333" s="15"/>
      <c r="AM333" s="15"/>
      <c r="AN333" s="15"/>
      <c r="AO333" s="15"/>
      <c r="AP333" s="15"/>
      <c r="AQ333" s="15"/>
      <c r="AR333" s="15"/>
      <c r="AS333" s="15"/>
      <c r="AT333" s="15"/>
      <c r="AU333" s="15">
        <v>0.29055500553581765</v>
      </c>
      <c r="AV333" s="15">
        <v>0.25299788271595186</v>
      </c>
      <c r="AW333" s="15">
        <v>0.42315692141088113</v>
      </c>
      <c r="AX333" s="15">
        <v>0.67525179723050321</v>
      </c>
      <c r="AY333" s="15"/>
    </row>
    <row r="334" spans="1:51" hidden="1" x14ac:dyDescent="0.2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  <c r="AG334" s="15"/>
      <c r="AH334" s="15"/>
      <c r="AI334" s="15"/>
      <c r="AJ334" s="15"/>
      <c r="AK334" s="15"/>
      <c r="AL334" s="15"/>
      <c r="AM334" s="15"/>
      <c r="AN334" s="15"/>
      <c r="AO334" s="15"/>
      <c r="AP334" s="15"/>
      <c r="AQ334" s="15"/>
      <c r="AR334" s="15"/>
      <c r="AS334" s="15"/>
      <c r="AT334" s="15"/>
      <c r="AU334" s="15">
        <v>0.27540243282291954</v>
      </c>
      <c r="AV334" s="15">
        <v>0.25398514331412919</v>
      </c>
      <c r="AW334" s="15">
        <v>0.42387768121645925</v>
      </c>
      <c r="AX334" s="15">
        <v>0.61398428611984079</v>
      </c>
      <c r="AY334" s="15"/>
    </row>
    <row r="335" spans="1:51" x14ac:dyDescent="0.2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  <c r="AG335" s="15"/>
      <c r="AH335" s="15"/>
      <c r="AI335" s="15"/>
      <c r="AJ335" s="15"/>
      <c r="AK335" s="15"/>
      <c r="AL335" s="15"/>
      <c r="AM335" s="15"/>
      <c r="AN335" s="15"/>
      <c r="AO335" s="15"/>
      <c r="AP335" s="15"/>
      <c r="AQ335" s="15"/>
      <c r="AR335" s="15"/>
      <c r="AS335" s="15"/>
      <c r="AT335" s="15"/>
      <c r="AU335" s="15">
        <v>0.25748078961641779</v>
      </c>
      <c r="AV335" s="15">
        <v>0.24859213855643467</v>
      </c>
      <c r="AW335" s="15">
        <v>0.49926309989654194</v>
      </c>
      <c r="AX335" s="15">
        <v>0.55067225067088099</v>
      </c>
      <c r="AY335" s="15"/>
    </row>
    <row r="336" spans="1:51" hidden="1" x14ac:dyDescent="0.2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  <c r="AG336" s="15"/>
      <c r="AH336" s="15"/>
      <c r="AI336" s="15"/>
      <c r="AJ336" s="15"/>
      <c r="AK336" s="15"/>
      <c r="AL336" s="15"/>
      <c r="AM336" s="15"/>
      <c r="AN336" s="15"/>
      <c r="AO336" s="15"/>
      <c r="AP336" s="15"/>
      <c r="AQ336" s="15"/>
      <c r="AR336" s="15"/>
      <c r="AS336" s="15"/>
      <c r="AT336" s="15"/>
      <c r="AU336" s="15">
        <v>0.22588008224577455</v>
      </c>
      <c r="AV336" s="15">
        <v>0.14791126582576325</v>
      </c>
      <c r="AW336" s="15">
        <v>0.73773430068025625</v>
      </c>
      <c r="AX336" s="15">
        <v>1.3490468262445541</v>
      </c>
      <c r="AY336" s="15"/>
    </row>
    <row r="337" spans="1:51" hidden="1" x14ac:dyDescent="0.2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  <c r="AG337" s="15"/>
      <c r="AH337" s="15"/>
      <c r="AI337" s="15"/>
      <c r="AJ337" s="15"/>
      <c r="AK337" s="15"/>
      <c r="AL337" s="15"/>
      <c r="AM337" s="15"/>
      <c r="AN337" s="15"/>
      <c r="AO337" s="15"/>
      <c r="AP337" s="15"/>
      <c r="AQ337" s="15"/>
      <c r="AR337" s="15"/>
      <c r="AS337" s="15"/>
      <c r="AT337" s="15"/>
      <c r="AU337" s="15">
        <v>0.24458004239384395</v>
      </c>
      <c r="AV337" s="15">
        <v>0.14178409049223251</v>
      </c>
      <c r="AW337" s="15">
        <v>0.75656481809752996</v>
      </c>
      <c r="AX337" s="15">
        <v>1.1713567900826993</v>
      </c>
      <c r="AY337" s="15"/>
    </row>
    <row r="338" spans="1:51" hidden="1" x14ac:dyDescent="0.2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  <c r="AG338" s="15"/>
      <c r="AH338" s="15"/>
      <c r="AI338" s="15"/>
      <c r="AJ338" s="15"/>
      <c r="AK338" s="15"/>
      <c r="AL338" s="15"/>
      <c r="AM338" s="15"/>
      <c r="AN338" s="15"/>
      <c r="AO338" s="15"/>
      <c r="AP338" s="15"/>
      <c r="AQ338" s="15"/>
      <c r="AR338" s="15"/>
      <c r="AS338" s="15"/>
      <c r="AT338" s="15"/>
      <c r="AU338" s="15">
        <v>0.43220215076733171</v>
      </c>
      <c r="AV338" s="15">
        <v>0.47780098882861821</v>
      </c>
      <c r="AW338" s="15">
        <v>0.85142450659210411</v>
      </c>
      <c r="AX338" s="15">
        <v>1.4905194734098985</v>
      </c>
      <c r="AY338" s="15"/>
    </row>
    <row r="339" spans="1:51" hidden="1" x14ac:dyDescent="0.2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  <c r="AG339" s="15"/>
      <c r="AH339" s="15"/>
      <c r="AI339" s="15"/>
      <c r="AJ339" s="15"/>
      <c r="AK339" s="15"/>
      <c r="AL339" s="15"/>
      <c r="AM339" s="15"/>
      <c r="AN339" s="15"/>
      <c r="AO339" s="15"/>
      <c r="AP339" s="15"/>
      <c r="AQ339" s="15"/>
      <c r="AR339" s="15"/>
      <c r="AS339" s="15"/>
      <c r="AT339" s="15"/>
      <c r="AU339" s="15">
        <v>0.37752679068761291</v>
      </c>
      <c r="AV339" s="15">
        <v>0.54188465739283909</v>
      </c>
      <c r="AW339" s="15">
        <v>1.3466002664911072</v>
      </c>
      <c r="AX339" s="15">
        <v>1.3555914782451624</v>
      </c>
      <c r="AY339" s="15"/>
    </row>
    <row r="340" spans="1:51" hidden="1" x14ac:dyDescent="0.2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  <c r="AG340" s="15"/>
      <c r="AH340" s="15"/>
      <c r="AI340" s="15"/>
      <c r="AJ340" s="15"/>
      <c r="AK340" s="15"/>
      <c r="AL340" s="15"/>
      <c r="AM340" s="15"/>
      <c r="AN340" s="15"/>
      <c r="AO340" s="15"/>
      <c r="AP340" s="15"/>
      <c r="AQ340" s="15"/>
      <c r="AR340" s="15"/>
      <c r="AS340" s="15"/>
      <c r="AT340" s="15"/>
      <c r="AU340" s="15">
        <v>0.25501203882989554</v>
      </c>
      <c r="AV340" s="15">
        <v>0.39931665266794514</v>
      </c>
      <c r="AW340" s="15">
        <v>0.93781728714839119</v>
      </c>
      <c r="AX340" s="15">
        <v>1.8370268863239647</v>
      </c>
      <c r="AY340" s="15"/>
    </row>
    <row r="341" spans="1:51" hidden="1" x14ac:dyDescent="0.2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  <c r="AG341" s="15"/>
      <c r="AH341" s="15"/>
      <c r="AI341" s="15"/>
      <c r="AJ341" s="15"/>
      <c r="AK341" s="15"/>
      <c r="AL341" s="15"/>
      <c r="AM341" s="15"/>
      <c r="AN341" s="15"/>
      <c r="AO341" s="15"/>
      <c r="AP341" s="15"/>
      <c r="AQ341" s="15"/>
      <c r="AR341" s="15"/>
      <c r="AS341" s="15"/>
      <c r="AT341" s="15"/>
      <c r="AU341" s="15">
        <v>8.9206100081634696E-2</v>
      </c>
      <c r="AV341" s="15">
        <v>0.10009296836487443</v>
      </c>
      <c r="AW341" s="15">
        <v>0.52538409554733756</v>
      </c>
      <c r="AX341" s="15">
        <v>0.30252486091876568</v>
      </c>
      <c r="AY341" s="15"/>
    </row>
    <row r="342" spans="1:51" hidden="1" x14ac:dyDescent="0.2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  <c r="AG342" s="15"/>
      <c r="AH342" s="15"/>
      <c r="AI342" s="15"/>
      <c r="AJ342" s="15"/>
      <c r="AK342" s="15"/>
      <c r="AL342" s="15"/>
      <c r="AM342" s="15"/>
      <c r="AN342" s="15"/>
      <c r="AO342" s="15"/>
      <c r="AP342" s="15"/>
      <c r="AQ342" s="15"/>
      <c r="AR342" s="15"/>
      <c r="AS342" s="15"/>
      <c r="AT342" s="15"/>
      <c r="AU342" s="15">
        <v>0.39085685762524269</v>
      </c>
      <c r="AV342" s="15">
        <v>0.30698418760830287</v>
      </c>
      <c r="AW342" s="15">
        <v>0.97647031696998088</v>
      </c>
      <c r="AX342" s="15">
        <v>1.7148108788369845</v>
      </c>
      <c r="AY342" s="15"/>
    </row>
    <row r="343" spans="1:51" hidden="1" x14ac:dyDescent="0.2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  <c r="AG343" s="15"/>
      <c r="AH343" s="15"/>
      <c r="AI343" s="15"/>
      <c r="AJ343" s="15"/>
      <c r="AK343" s="15"/>
      <c r="AL343" s="15"/>
      <c r="AM343" s="15"/>
      <c r="AN343" s="15"/>
      <c r="AO343" s="15"/>
      <c r="AP343" s="15"/>
      <c r="AQ343" s="15"/>
      <c r="AR343" s="15"/>
      <c r="AS343" s="15"/>
      <c r="AT343" s="15"/>
      <c r="AU343" s="15">
        <v>0.28992338168329657</v>
      </c>
      <c r="AV343" s="15">
        <v>0.36240215157030642</v>
      </c>
      <c r="AW343" s="15">
        <v>1.6027701775129215</v>
      </c>
      <c r="AX343" s="15">
        <v>1.139761928219464</v>
      </c>
      <c r="AY343" s="15"/>
    </row>
    <row r="344" spans="1:51" x14ac:dyDescent="0.2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  <c r="AG344" s="15"/>
      <c r="AH344" s="15"/>
      <c r="AI344" s="15"/>
      <c r="AJ344" s="15"/>
      <c r="AK344" s="15"/>
      <c r="AL344" s="15"/>
      <c r="AM344" s="15"/>
      <c r="AN344" s="15"/>
      <c r="AO344" s="15"/>
      <c r="AP344" s="15"/>
      <c r="AQ344" s="15"/>
      <c r="AR344" s="15"/>
      <c r="AS344" s="15"/>
      <c r="AT344" s="15"/>
      <c r="AU344" s="15">
        <v>0.33531403484360289</v>
      </c>
      <c r="AV344" s="15">
        <v>0.32373845495012821</v>
      </c>
      <c r="AW344" s="15">
        <v>0.88405001666708971</v>
      </c>
      <c r="AX344" s="15">
        <v>1.5995670703078348</v>
      </c>
      <c r="AY344" s="15"/>
    </row>
    <row r="345" spans="1:51" hidden="1" x14ac:dyDescent="0.2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  <c r="AG345" s="15"/>
      <c r="AH345" s="15"/>
      <c r="AI345" s="15"/>
      <c r="AJ345" s="15"/>
      <c r="AK345" s="15"/>
      <c r="AL345" s="15"/>
      <c r="AM345" s="15"/>
      <c r="AN345" s="15"/>
      <c r="AO345" s="15"/>
      <c r="AP345" s="15"/>
      <c r="AQ345" s="15"/>
      <c r="AR345" s="15"/>
      <c r="AS345" s="15"/>
      <c r="AT345" s="15"/>
      <c r="AU345" s="15">
        <v>0.1943802049680948</v>
      </c>
      <c r="AV345" s="15">
        <v>0.26508296275512222</v>
      </c>
      <c r="AW345" s="15">
        <v>0.29533700431502774</v>
      </c>
      <c r="AX345" s="15">
        <v>1.0677768825885359</v>
      </c>
      <c r="AY345" s="15"/>
    </row>
    <row r="346" spans="1:51" hidden="1" x14ac:dyDescent="0.2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  <c r="AG346" s="15"/>
      <c r="AH346" s="15"/>
      <c r="AI346" s="15"/>
      <c r="AJ346" s="15"/>
      <c r="AK346" s="15"/>
      <c r="AL346" s="15"/>
      <c r="AM346" s="15"/>
      <c r="AN346" s="15"/>
      <c r="AO346" s="15"/>
      <c r="AP346" s="15"/>
      <c r="AQ346" s="15"/>
      <c r="AR346" s="15"/>
      <c r="AS346" s="15"/>
      <c r="AT346" s="15"/>
      <c r="AU346" s="15">
        <v>5.3377938633218928E-2</v>
      </c>
      <c r="AV346" s="15">
        <v>5.7513743246853127E-2</v>
      </c>
      <c r="AW346" s="15">
        <v>0.15756345197681085</v>
      </c>
      <c r="AX346" s="15">
        <v>0.29628902041163963</v>
      </c>
      <c r="AY346" s="15"/>
    </row>
    <row r="347" spans="1:51" hidden="1" x14ac:dyDescent="0.2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  <c r="AG347" s="15"/>
      <c r="AH347" s="15"/>
      <c r="AI347" s="15"/>
      <c r="AJ347" s="15"/>
      <c r="AK347" s="15"/>
      <c r="AL347" s="15"/>
      <c r="AM347" s="15"/>
      <c r="AN347" s="15"/>
      <c r="AO347" s="15"/>
      <c r="AP347" s="15"/>
      <c r="AQ347" s="15"/>
      <c r="AR347" s="15"/>
      <c r="AS347" s="15"/>
      <c r="AT347" s="15"/>
      <c r="AU347" s="15">
        <v>0.24792812774101769</v>
      </c>
      <c r="AV347" s="15">
        <v>0.12714648679111867</v>
      </c>
      <c r="AW347" s="15">
        <v>0.57295405814988387</v>
      </c>
      <c r="AX347" s="15">
        <v>0.69229290527642173</v>
      </c>
      <c r="AY347" s="15"/>
    </row>
    <row r="348" spans="1:51" hidden="1" x14ac:dyDescent="0.2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  <c r="AG348" s="15"/>
      <c r="AH348" s="15"/>
      <c r="AI348" s="15"/>
      <c r="AJ348" s="15"/>
      <c r="AK348" s="15"/>
      <c r="AL348" s="15"/>
      <c r="AM348" s="15"/>
      <c r="AN348" s="15"/>
      <c r="AO348" s="15"/>
      <c r="AP348" s="15"/>
      <c r="AQ348" s="15"/>
      <c r="AR348" s="15"/>
      <c r="AS348" s="15"/>
      <c r="AT348" s="15"/>
      <c r="AU348" s="15">
        <v>0.35256705576608549</v>
      </c>
      <c r="AV348" s="15">
        <v>0.46865530868078037</v>
      </c>
      <c r="AW348" s="15">
        <v>0.8804508414004526</v>
      </c>
      <c r="AX348" s="15">
        <v>0.71494776607247001</v>
      </c>
      <c r="AY348" s="15"/>
    </row>
    <row r="349" spans="1:51" hidden="1" x14ac:dyDescent="0.2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  <c r="AG349" s="15"/>
      <c r="AH349" s="15"/>
      <c r="AI349" s="15"/>
      <c r="AJ349" s="15"/>
      <c r="AK349" s="15"/>
      <c r="AL349" s="15"/>
      <c r="AM349" s="15"/>
      <c r="AN349" s="15"/>
      <c r="AO349" s="15"/>
      <c r="AP349" s="15"/>
      <c r="AQ349" s="15"/>
      <c r="AR349" s="15"/>
      <c r="AS349" s="15"/>
      <c r="AT349" s="15"/>
      <c r="AU349" s="15">
        <v>0.44865242545557377</v>
      </c>
      <c r="AV349" s="15">
        <v>0.42852144815719728</v>
      </c>
      <c r="AW349" s="15">
        <v>0.97509701650032521</v>
      </c>
      <c r="AX349" s="15">
        <v>0.81882777179715538</v>
      </c>
      <c r="AY349" s="15"/>
    </row>
    <row r="350" spans="1:51" hidden="1" x14ac:dyDescent="0.2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  <c r="AG350" s="15"/>
      <c r="AH350" s="15"/>
      <c r="AI350" s="15"/>
      <c r="AJ350" s="15"/>
      <c r="AK350" s="15"/>
      <c r="AL350" s="15"/>
      <c r="AM350" s="15"/>
      <c r="AN350" s="15"/>
      <c r="AO350" s="15"/>
      <c r="AP350" s="15"/>
      <c r="AQ350" s="15"/>
      <c r="AR350" s="15"/>
      <c r="AS350" s="15"/>
      <c r="AT350" s="15"/>
      <c r="AU350" s="15">
        <v>0.37353811242177964</v>
      </c>
      <c r="AV350" s="15">
        <v>0.34077749357435394</v>
      </c>
      <c r="AW350" s="15">
        <v>0.74519977807686466</v>
      </c>
      <c r="AX350" s="15">
        <v>0.90123259867660677</v>
      </c>
      <c r="AY350" s="15"/>
    </row>
    <row r="351" spans="1:51" hidden="1" x14ac:dyDescent="0.2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  <c r="AG351" s="15"/>
      <c r="AH351" s="15"/>
      <c r="AI351" s="15"/>
      <c r="AJ351" s="15"/>
      <c r="AK351" s="15"/>
      <c r="AL351" s="15"/>
      <c r="AM351" s="15"/>
      <c r="AN351" s="15"/>
      <c r="AO351" s="15"/>
      <c r="AP351" s="15"/>
      <c r="AQ351" s="15"/>
      <c r="AR351" s="15"/>
      <c r="AS351" s="15"/>
      <c r="AT351" s="15"/>
      <c r="AU351" s="15">
        <v>0.37047289501171737</v>
      </c>
      <c r="AV351" s="15">
        <v>0.39600777172419149</v>
      </c>
      <c r="AW351" s="15">
        <v>1.0869489279588929</v>
      </c>
      <c r="AX351" s="15">
        <v>0.84072806594525462</v>
      </c>
      <c r="AY351" s="15"/>
    </row>
    <row r="352" spans="1:51" hidden="1" x14ac:dyDescent="0.2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  <c r="AG352" s="15"/>
      <c r="AH352" s="15"/>
      <c r="AI352" s="15"/>
      <c r="AJ352" s="15"/>
      <c r="AK352" s="15"/>
      <c r="AL352" s="15"/>
      <c r="AM352" s="15"/>
      <c r="AN352" s="15"/>
      <c r="AO352" s="15"/>
      <c r="AP352" s="15"/>
      <c r="AQ352" s="15"/>
      <c r="AR352" s="15"/>
      <c r="AS352" s="15"/>
      <c r="AT352" s="15"/>
      <c r="AU352" s="15">
        <v>0.11100086300464203</v>
      </c>
      <c r="AV352" s="15">
        <v>8.8919036678529739E-2</v>
      </c>
      <c r="AW352" s="15">
        <v>0.37291207238152391</v>
      </c>
      <c r="AX352" s="15">
        <v>0.18317764026440528</v>
      </c>
      <c r="AY352" s="15"/>
    </row>
    <row r="353" spans="1:51" hidden="1" x14ac:dyDescent="0.2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  <c r="AG353" s="15"/>
      <c r="AH353" s="15"/>
      <c r="AI353" s="15"/>
      <c r="AJ353" s="15"/>
      <c r="AK353" s="15"/>
      <c r="AL353" s="15"/>
      <c r="AM353" s="15"/>
      <c r="AN353" s="15"/>
      <c r="AO353" s="15"/>
      <c r="AP353" s="15"/>
      <c r="AQ353" s="15"/>
      <c r="AR353" s="15"/>
      <c r="AS353" s="15"/>
      <c r="AT353" s="15"/>
      <c r="AU353" s="15">
        <v>0.28227167075951992</v>
      </c>
      <c r="AV353" s="15">
        <v>0.34353073182718091</v>
      </c>
      <c r="AW353" s="15">
        <v>1.1052598364144768</v>
      </c>
      <c r="AX353" s="15">
        <v>0.76669602727384611</v>
      </c>
      <c r="AY353" s="15"/>
    </row>
    <row r="354" spans="1:51" hidden="1" x14ac:dyDescent="0.2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  <c r="AG354" s="15"/>
      <c r="AH354" s="15"/>
      <c r="AI354" s="15"/>
      <c r="AJ354" s="15"/>
      <c r="AK354" s="15"/>
      <c r="AL354" s="15"/>
      <c r="AM354" s="15"/>
      <c r="AN354" s="15"/>
      <c r="AO354" s="15"/>
      <c r="AP354" s="15"/>
      <c r="AQ354" s="15"/>
      <c r="AR354" s="15"/>
      <c r="AS354" s="15"/>
      <c r="AT354" s="15"/>
      <c r="AU354" s="15">
        <v>0.31987314845502701</v>
      </c>
      <c r="AV354" s="15">
        <v>0.35301663043957154</v>
      </c>
      <c r="AW354" s="15">
        <v>1.1348685956137803</v>
      </c>
      <c r="AX354" s="15">
        <v>0.68488684596135063</v>
      </c>
      <c r="AY354" s="15"/>
    </row>
    <row r="355" spans="1:51" x14ac:dyDescent="0.2">
      <c r="AU355" s="15">
        <v>0.25961784278459832</v>
      </c>
      <c r="AV355" s="15">
        <v>0.52892076200705329</v>
      </c>
      <c r="AW355" s="15">
        <v>0.69761666209919371</v>
      </c>
      <c r="AX355" s="15">
        <v>0.8897007179829296</v>
      </c>
      <c r="AY355" s="15"/>
    </row>
    <row r="356" spans="1:51" x14ac:dyDescent="0.2">
      <c r="AU356" s="15"/>
      <c r="AV356" s="15"/>
      <c r="AW356" s="15"/>
      <c r="AX356" s="15"/>
      <c r="AY356" s="15"/>
    </row>
    <row r="357" spans="1:51" x14ac:dyDescent="0.2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  <c r="AG357" s="15"/>
      <c r="AH357" s="15"/>
      <c r="AI357" s="15"/>
      <c r="AJ357" s="15"/>
      <c r="AK357" s="15"/>
      <c r="AL357" s="15"/>
      <c r="AM357" s="15"/>
      <c r="AN357" s="15"/>
      <c r="AO357" s="15"/>
      <c r="AP357" s="15"/>
      <c r="AQ357" s="15"/>
      <c r="AR357" s="15"/>
      <c r="AS357" s="15"/>
      <c r="AT357" s="15"/>
      <c r="AU357" s="15"/>
      <c r="AV357" s="15"/>
      <c r="AW357" s="15"/>
      <c r="AX357" s="15"/>
      <c r="AY357" s="15"/>
    </row>
  </sheetData>
  <phoneticPr fontId="6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X439"/>
  <sheetViews>
    <sheetView topLeftCell="A199" workbookViewId="0">
      <selection activeCell="D321" sqref="D321"/>
    </sheetView>
  </sheetViews>
  <sheetFormatPr baseColWidth="10" defaultColWidth="9" defaultRowHeight="12" x14ac:dyDescent="0.2"/>
  <cols>
    <col min="1" max="1" width="14" style="1" bestFit="1" customWidth="1"/>
    <col min="2" max="2" width="12.1640625" style="4" customWidth="1"/>
    <col min="3" max="3" width="9" style="4" customWidth="1"/>
    <col min="4" max="4" width="10.83203125" style="4" customWidth="1"/>
    <col min="5" max="28" width="9" style="4"/>
    <col min="29" max="29" width="8.1640625" style="4" customWidth="1"/>
    <col min="30" max="16384" width="9" style="4"/>
  </cols>
  <sheetData>
    <row r="1" spans="1:50" ht="15" x14ac:dyDescent="0.2">
      <c r="A1" s="3"/>
      <c r="B1" s="6" t="s">
        <v>0</v>
      </c>
      <c r="C1" s="6" t="s">
        <v>1</v>
      </c>
      <c r="D1" s="6" t="s">
        <v>2</v>
      </c>
      <c r="E1" s="6" t="s">
        <v>273</v>
      </c>
      <c r="F1" s="6" t="s">
        <v>4</v>
      </c>
      <c r="G1" s="6" t="s">
        <v>5</v>
      </c>
      <c r="H1" s="6" t="s">
        <v>6</v>
      </c>
      <c r="I1" s="6" t="s">
        <v>7</v>
      </c>
      <c r="J1" s="6" t="s">
        <v>8</v>
      </c>
      <c r="K1" s="6" t="s">
        <v>9</v>
      </c>
      <c r="L1" s="6" t="s">
        <v>10</v>
      </c>
      <c r="M1" s="6" t="s">
        <v>11</v>
      </c>
      <c r="N1" s="6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6" t="s">
        <v>549</v>
      </c>
      <c r="X1" s="6" t="s">
        <v>22</v>
      </c>
      <c r="Y1" s="6" t="s">
        <v>23</v>
      </c>
      <c r="Z1" s="6" t="s">
        <v>24</v>
      </c>
      <c r="AA1" s="6" t="s">
        <v>25</v>
      </c>
      <c r="AB1" s="6" t="s">
        <v>26</v>
      </c>
      <c r="AC1" s="6" t="s">
        <v>27</v>
      </c>
      <c r="AD1" s="6" t="s">
        <v>494</v>
      </c>
      <c r="AE1" s="6" t="s">
        <v>29</v>
      </c>
      <c r="AF1" s="6" t="s">
        <v>30</v>
      </c>
      <c r="AG1" s="6" t="s">
        <v>31</v>
      </c>
      <c r="AH1" s="6" t="s">
        <v>32</v>
      </c>
      <c r="AI1" s="6" t="s">
        <v>33</v>
      </c>
      <c r="AJ1" s="6" t="s">
        <v>34</v>
      </c>
      <c r="AK1" s="6" t="s">
        <v>35</v>
      </c>
      <c r="AL1" s="6" t="s">
        <v>36</v>
      </c>
      <c r="AM1" s="6" t="s">
        <v>37</v>
      </c>
      <c r="AN1" s="6" t="s">
        <v>38</v>
      </c>
      <c r="AO1" s="6" t="s">
        <v>39</v>
      </c>
      <c r="AP1" s="6" t="s">
        <v>550</v>
      </c>
      <c r="AQ1" s="6" t="s">
        <v>41</v>
      </c>
      <c r="AR1" s="6" t="s">
        <v>42</v>
      </c>
      <c r="AS1" s="6" t="s">
        <v>43</v>
      </c>
      <c r="AT1" s="6" t="s">
        <v>44</v>
      </c>
      <c r="AU1" s="6" t="s">
        <v>45</v>
      </c>
      <c r="AV1" s="6" t="s">
        <v>46</v>
      </c>
      <c r="AW1" s="6" t="s">
        <v>47</v>
      </c>
      <c r="AX1" s="6"/>
    </row>
    <row r="2" spans="1:50" x14ac:dyDescent="0.2">
      <c r="A2" s="4" t="s">
        <v>321</v>
      </c>
      <c r="B2" s="5">
        <f ca="1">VLOOKUP(B$1,INDIRECT($A2&amp;"!A:ZZ"),23,0)</f>
        <v>42.402563209563638</v>
      </c>
      <c r="C2" s="5">
        <f ca="1">VLOOKUP(C$1,INDIRECT($A2&amp;"!A:ZZ"),23,0)</f>
        <v>0.13609481075817853</v>
      </c>
      <c r="D2" s="5">
        <f t="shared" ref="D2:AW2" ca="1" si="0">VLOOKUP(D$1,INDIRECT($A2&amp;"!A:ZZ"),23,0)</f>
        <v>2.4878608986569599</v>
      </c>
      <c r="E2" s="5">
        <f t="shared" ca="1" si="0"/>
        <v>0</v>
      </c>
      <c r="F2" s="5">
        <f t="shared" ca="1" si="0"/>
        <v>7.2421347183806669E-4</v>
      </c>
      <c r="G2" s="5">
        <f t="shared" ca="1" si="0"/>
        <v>0</v>
      </c>
      <c r="H2" s="5">
        <f t="shared" ca="1" si="0"/>
        <v>1.7183283151825201E-3</v>
      </c>
      <c r="I2" s="5">
        <f t="shared" ca="1" si="0"/>
        <v>0</v>
      </c>
      <c r="J2" s="5">
        <f t="shared" ca="1" si="0"/>
        <v>0</v>
      </c>
      <c r="K2" s="5">
        <f t="shared" ca="1" si="0"/>
        <v>2.8380245837600574E-2</v>
      </c>
      <c r="L2" s="5">
        <f t="shared" ca="1" si="0"/>
        <v>9.4442281385954799E-2</v>
      </c>
      <c r="M2" s="5">
        <f t="shared" ca="1" si="0"/>
        <v>3.1508179382692826E-2</v>
      </c>
      <c r="N2" s="5">
        <f t="shared" ca="1" si="0"/>
        <v>5.9198261578530136E-2</v>
      </c>
      <c r="O2" s="5">
        <f t="shared" ca="1" si="0"/>
        <v>0.1354224463628273</v>
      </c>
      <c r="P2" s="5">
        <f t="shared" ca="1" si="0"/>
        <v>5.4843422339808409E-4</v>
      </c>
      <c r="Q2" s="5">
        <f t="shared" ca="1" si="0"/>
        <v>0</v>
      </c>
      <c r="R2" s="5">
        <f t="shared" ca="1" si="0"/>
        <v>1.9268010604801295E-3</v>
      </c>
      <c r="S2" s="5">
        <f t="shared" ca="1" si="0"/>
        <v>4.4965691399127789E-4</v>
      </c>
      <c r="T2" s="5">
        <f t="shared" ca="1" si="0"/>
        <v>8.0974653090834514E-2</v>
      </c>
      <c r="U2" s="5">
        <f t="shared" ca="1" si="0"/>
        <v>5.108927163489721E-3</v>
      </c>
      <c r="V2" s="5">
        <f t="shared" ca="1" si="0"/>
        <v>0</v>
      </c>
      <c r="W2" s="5">
        <f t="shared" ca="1" si="0"/>
        <v>0.52154733663854225</v>
      </c>
      <c r="X2" s="5">
        <f t="shared" ca="1" si="0"/>
        <v>1.6599423513986984</v>
      </c>
      <c r="Y2" s="5">
        <f t="shared" ca="1" si="0"/>
        <v>0.16714505649636616</v>
      </c>
      <c r="Z2" s="5">
        <f t="shared" ca="1" si="0"/>
        <v>1.2967855457095586E-2</v>
      </c>
      <c r="AA2" s="5">
        <f t="shared" ca="1" si="0"/>
        <v>8.4526755961531336E-3</v>
      </c>
      <c r="AB2" s="5">
        <f t="shared" ca="1" si="0"/>
        <v>1.2835487204129333E-3</v>
      </c>
      <c r="AC2" s="5">
        <f t="shared" ca="1" si="0"/>
        <v>1.7354200765555596</v>
      </c>
      <c r="AD2" s="5">
        <f t="shared" ca="1" si="0"/>
        <v>25.386212715985906</v>
      </c>
      <c r="AE2" s="5">
        <f t="shared" ca="1" si="0"/>
        <v>0.13655145411943856</v>
      </c>
      <c r="AF2" s="5">
        <f t="shared" ca="1" si="0"/>
        <v>7.1588756907169204E-2</v>
      </c>
      <c r="AG2" s="5">
        <f t="shared" ca="1" si="0"/>
        <v>0.13130897800478963</v>
      </c>
      <c r="AH2" s="5">
        <f t="shared" ca="1" si="0"/>
        <v>8.9192569577345535E-3</v>
      </c>
      <c r="AI2" s="5">
        <f t="shared" ca="1" si="0"/>
        <v>8.2331677791582486E-2</v>
      </c>
      <c r="AJ2" s="5">
        <f t="shared" ca="1" si="0"/>
        <v>1.7557584898847515E-2</v>
      </c>
      <c r="AK2" s="5">
        <f t="shared" ca="1" si="0"/>
        <v>0.50331787811079065</v>
      </c>
      <c r="AL2" s="5">
        <f t="shared" ca="1" si="0"/>
        <v>2.9857740703787222E-4</v>
      </c>
      <c r="AM2" s="5">
        <f t="shared" ca="1" si="0"/>
        <v>1.1637152094257643E-3</v>
      </c>
      <c r="AN2" s="5">
        <f t="shared" ca="1" si="0"/>
        <v>0</v>
      </c>
      <c r="AO2" s="5">
        <f t="shared" ca="1" si="0"/>
        <v>7.8644184656721254</v>
      </c>
      <c r="AP2" s="5">
        <f t="shared" ca="1" si="0"/>
        <v>1.1025795383203655E-3</v>
      </c>
      <c r="AQ2" s="5">
        <f t="shared" ca="1" si="0"/>
        <v>7.02330354189041E-3</v>
      </c>
      <c r="AR2" s="5">
        <f t="shared" ca="1" si="0"/>
        <v>1.1628538410467695E-2</v>
      </c>
      <c r="AS2" s="5">
        <f t="shared" ca="1" si="0"/>
        <v>0.17391584346484457</v>
      </c>
      <c r="AT2" s="5">
        <f t="shared" ca="1" si="0"/>
        <v>2.9397736125985292E-2</v>
      </c>
      <c r="AU2" s="5">
        <f t="shared" ca="1" si="0"/>
        <v>3.6846388193188508E-2</v>
      </c>
      <c r="AV2" s="5">
        <f t="shared" ca="1" si="0"/>
        <v>0.21956350520646317</v>
      </c>
      <c r="AW2" s="5">
        <f t="shared" ca="1" si="0"/>
        <v>0.54829921495284095</v>
      </c>
      <c r="AX2" s="5"/>
    </row>
    <row r="3" spans="1:50" x14ac:dyDescent="0.2">
      <c r="A3" s="4" t="s">
        <v>322</v>
      </c>
      <c r="B3" s="5">
        <f t="shared" ref="B3:B65" ca="1" si="1">VLOOKUP(B$1,INDIRECT($A3&amp;"!A:ZZ"),23,0)</f>
        <v>44.762170363829952</v>
      </c>
      <c r="C3" s="5">
        <f t="shared" ref="C3:C65" ca="1" si="2">VLOOKUP(C$1,INDIRECT($A3&amp;"!A:ZZ"),23,0)</f>
        <v>0.11871428691493575</v>
      </c>
      <c r="D3" s="5">
        <f t="shared" ref="D3:D65" ca="1" si="3">VLOOKUP(D$1,INDIRECT($A3&amp;"!A:ZZ"),23,0)</f>
        <v>1.5997593346913754</v>
      </c>
      <c r="E3" s="5">
        <f t="shared" ref="E3:E65" ca="1" si="4">VLOOKUP(E$1,INDIRECT($A3&amp;"!A:ZZ"),23,0)</f>
        <v>0</v>
      </c>
      <c r="F3" s="5">
        <f t="shared" ref="F3:F65" ca="1" si="5">VLOOKUP(F$1,INDIRECT($A3&amp;"!A:ZZ"),23,0)</f>
        <v>1.5559343282495143E-2</v>
      </c>
      <c r="G3" s="5">
        <f t="shared" ref="G3:G65" ca="1" si="6">VLOOKUP(G$1,INDIRECT($A3&amp;"!A:ZZ"),23,0)</f>
        <v>0</v>
      </c>
      <c r="H3" s="5">
        <f t="shared" ref="H3:H65" ca="1" si="7">VLOOKUP(H$1,INDIRECT($A3&amp;"!A:ZZ"),23,0)</f>
        <v>1.3453988397190393E-3</v>
      </c>
      <c r="I3" s="5">
        <f t="shared" ref="I3:I65" ca="1" si="8">VLOOKUP(I$1,INDIRECT($A3&amp;"!A:ZZ"),23,0)</f>
        <v>0</v>
      </c>
      <c r="J3" s="5">
        <f t="shared" ref="J3:J65" ca="1" si="9">VLOOKUP(J$1,INDIRECT($A3&amp;"!A:ZZ"),23,0)</f>
        <v>0</v>
      </c>
      <c r="K3" s="5">
        <f t="shared" ref="K3:K65" ca="1" si="10">VLOOKUP(K$1,INDIRECT($A3&amp;"!A:ZZ"),23,0)</f>
        <v>0</v>
      </c>
      <c r="L3" s="5">
        <f t="shared" ref="L3:L65" ca="1" si="11">VLOOKUP(L$1,INDIRECT($A3&amp;"!A:ZZ"),23,0)</f>
        <v>7.4319883716943258E-2</v>
      </c>
      <c r="M3" s="5">
        <f t="shared" ref="M3:M65" ca="1" si="12">VLOOKUP(M$1,INDIRECT($A3&amp;"!A:ZZ"),23,0)</f>
        <v>4.5171839635082221E-2</v>
      </c>
      <c r="N3" s="5">
        <f t="shared" ref="N3:N65" ca="1" si="13">VLOOKUP(N$1,INDIRECT($A3&amp;"!A:ZZ"),23,0)</f>
        <v>5.3218291926827865E-2</v>
      </c>
      <c r="O3" s="5">
        <f t="shared" ref="O3:O65" ca="1" si="14">VLOOKUP(O$1,INDIRECT($A3&amp;"!A:ZZ"),23,0)</f>
        <v>0.13549460156186149</v>
      </c>
      <c r="P3" s="5">
        <f t="shared" ref="P3:P65" ca="1" si="15">VLOOKUP(P$1,INDIRECT($A3&amp;"!A:ZZ"),23,0)</f>
        <v>8.4199603449761876E-4</v>
      </c>
      <c r="Q3" s="5">
        <f t="shared" ref="Q3:Q65" ca="1" si="16">VLOOKUP(Q$1,INDIRECT($A3&amp;"!A:ZZ"),23,0)</f>
        <v>0</v>
      </c>
      <c r="R3" s="5">
        <f t="shared" ref="R3:R65" ca="1" si="17">VLOOKUP(R$1,INDIRECT($A3&amp;"!A:ZZ"),23,0)</f>
        <v>0</v>
      </c>
      <c r="S3" s="5">
        <f t="shared" ref="S3:S65" ca="1" si="18">VLOOKUP(S$1,INDIRECT($A3&amp;"!A:ZZ"),23,0)</f>
        <v>4.3620089005028763E-5</v>
      </c>
      <c r="T3" s="5">
        <f t="shared" ref="T3:T65" ca="1" si="19">VLOOKUP(T$1,INDIRECT($A3&amp;"!A:ZZ"),23,0)</f>
        <v>0.10026299249815647</v>
      </c>
      <c r="U3" s="5">
        <f t="shared" ref="U3:U65" ca="1" si="20">VLOOKUP(U$1,INDIRECT($A3&amp;"!A:ZZ"),23,0)</f>
        <v>1.4445971725945927E-2</v>
      </c>
      <c r="V3" s="5">
        <f t="shared" ref="V3:V65" ca="1" si="21">VLOOKUP(V$1,INDIRECT($A3&amp;"!A:ZZ"),23,0)</f>
        <v>1.9585419963257908E-3</v>
      </c>
      <c r="W3" s="5">
        <f t="shared" ref="W3:W65" ca="1" si="22">VLOOKUP(W$1,INDIRECT($A3&amp;"!A:ZZ"),23,0)</f>
        <v>2.3246201624416996</v>
      </c>
      <c r="X3" s="5">
        <f t="shared" ref="X3:X65" ca="1" si="23">VLOOKUP(X$1,INDIRECT($A3&amp;"!A:ZZ"),23,0)</f>
        <v>1.5771144798604455</v>
      </c>
      <c r="Y3" s="5">
        <f t="shared" ref="Y3:Y65" ca="1" si="24">VLOOKUP(Y$1,INDIRECT($A3&amp;"!A:ZZ"),23,0)</f>
        <v>0.19515476483799465</v>
      </c>
      <c r="Z3" s="5">
        <f t="shared" ref="Z3:Z65" ca="1" si="25">VLOOKUP(Z$1,INDIRECT($A3&amp;"!A:ZZ"),23,0)</f>
        <v>2.411458148159136E-2</v>
      </c>
      <c r="AA3" s="5">
        <f t="shared" ref="AA3:AA65" ca="1" si="26">VLOOKUP(AA$1,INDIRECT($A3&amp;"!A:ZZ"),23,0)</f>
        <v>3.1195657829216324E-3</v>
      </c>
      <c r="AB3" s="5">
        <f t="shared" ref="AB3:AB65" ca="1" si="27">VLOOKUP(AB$1,INDIRECT($A3&amp;"!A:ZZ"),23,0)</f>
        <v>2.5627522736521028E-2</v>
      </c>
      <c r="AC3" s="5">
        <f t="shared" ref="AC3:AC65" ca="1" si="28">VLOOKUP(AC$1,INDIRECT($A3&amp;"!A:ZZ"),23,0)</f>
        <v>1.4970864398378854</v>
      </c>
      <c r="AD3" s="5">
        <f t="shared" ref="AD3:AD65" ca="1" si="29">VLOOKUP(AD$1,INDIRECT($A3&amp;"!A:ZZ"),23,0)</f>
        <v>26.441252146438547</v>
      </c>
      <c r="AE3" s="5">
        <f t="shared" ref="AE3:AE65" ca="1" si="30">VLOOKUP(AE$1,INDIRECT($A3&amp;"!A:ZZ"),23,0)</f>
        <v>0.24349760094787753</v>
      </c>
      <c r="AF3" s="5">
        <f t="shared" ref="AF3:AF65" ca="1" si="31">VLOOKUP(AF$1,INDIRECT($A3&amp;"!A:ZZ"),23,0)</f>
        <v>2.4874259293128503E-2</v>
      </c>
      <c r="AG3" s="5">
        <f t="shared" ref="AG3:AG65" ca="1" si="32">VLOOKUP(AG$1,INDIRECT($A3&amp;"!A:ZZ"),23,0)</f>
        <v>0.126024382194838</v>
      </c>
      <c r="AH3" s="5">
        <f t="shared" ref="AH3:AH65" ca="1" si="33">VLOOKUP(AH$1,INDIRECT($A3&amp;"!A:ZZ"),23,0)</f>
        <v>1.4421251109008524E-2</v>
      </c>
      <c r="AI3" s="5">
        <f t="shared" ref="AI3:AI65" ca="1" si="34">VLOOKUP(AI$1,INDIRECT($A3&amp;"!A:ZZ"),23,0)</f>
        <v>0.31684746282030612</v>
      </c>
      <c r="AJ3" s="5">
        <f t="shared" ref="AJ3:AJ65" ca="1" si="35">VLOOKUP(AJ$1,INDIRECT($A3&amp;"!A:ZZ"),23,0)</f>
        <v>0.59498034680807266</v>
      </c>
      <c r="AK3" s="5">
        <f t="shared" ref="AK3:AK65" ca="1" si="36">VLOOKUP(AK$1,INDIRECT($A3&amp;"!A:ZZ"),23,0)</f>
        <v>0.11979497700163065</v>
      </c>
      <c r="AL3" s="5">
        <f t="shared" ref="AL3:AL65" ca="1" si="37">VLOOKUP(AL$1,INDIRECT($A3&amp;"!A:ZZ"),23,0)</f>
        <v>0</v>
      </c>
      <c r="AM3" s="5">
        <f t="shared" ref="AM3:AM65" ca="1" si="38">VLOOKUP(AM$1,INDIRECT($A3&amp;"!A:ZZ"),23,0)</f>
        <v>1.8190930841997144E-3</v>
      </c>
      <c r="AN3" s="5">
        <f t="shared" ref="AN3:AN65" ca="1" si="39">VLOOKUP(AN$1,INDIRECT($A3&amp;"!A:ZZ"),23,0)</f>
        <v>0</v>
      </c>
      <c r="AO3" s="5">
        <f t="shared" ref="AO3:AO65" ca="1" si="40">VLOOKUP(AO$1,INDIRECT($A3&amp;"!A:ZZ"),23,0)</f>
        <v>8.1244664182441007</v>
      </c>
      <c r="AP3" s="5">
        <f t="shared" ref="AP3:AP65" ca="1" si="41">VLOOKUP(AP$1,INDIRECT($A3&amp;"!A:ZZ"),23,0)</f>
        <v>1.021856517342306E-3</v>
      </c>
      <c r="AQ3" s="5">
        <f t="shared" ref="AQ3:AQ65" ca="1" si="42">VLOOKUP(AQ$1,INDIRECT($A3&amp;"!A:ZZ"),23,0)</f>
        <v>6.4921413841779532E-3</v>
      </c>
      <c r="AR3" s="5">
        <f t="shared" ref="AR3:AR65" ca="1" si="43">VLOOKUP(AR$1,INDIRECT($A3&amp;"!A:ZZ"),23,0)</f>
        <v>1.0609197661261163E-2</v>
      </c>
      <c r="AS3" s="5">
        <f t="shared" ref="AS3:AS65" ca="1" si="44">VLOOKUP(AS$1,INDIRECT($A3&amp;"!A:ZZ"),23,0)</f>
        <v>0.15004733245444377</v>
      </c>
      <c r="AT3" s="5">
        <f t="shared" ref="AT3:AT65" ca="1" si="45">VLOOKUP(AT$1,INDIRECT($A3&amp;"!A:ZZ"),23,0)</f>
        <v>3.2964094376409132E-2</v>
      </c>
      <c r="AU3" s="5">
        <f t="shared" ref="AU3:AU65" ca="1" si="46">VLOOKUP(AU$1,INDIRECT($A3&amp;"!A:ZZ"),23,0)</f>
        <v>3.6211434451363315E-2</v>
      </c>
      <c r="AV3" s="5">
        <f t="shared" ref="AV3:AV65" ca="1" si="47">VLOOKUP(AV$1,INDIRECT($A3&amp;"!A:ZZ"),23,0)</f>
        <v>0.19810409587499314</v>
      </c>
      <c r="AW3" s="5">
        <f t="shared" ref="AW3:AW65" ca="1" si="48">VLOOKUP(AW$1,INDIRECT($A3&amp;"!A:ZZ"),23,0)</f>
        <v>0.51076865327603971</v>
      </c>
    </row>
    <row r="4" spans="1:50" x14ac:dyDescent="0.2">
      <c r="A4" s="4" t="s">
        <v>323</v>
      </c>
      <c r="B4" s="5">
        <f t="shared" ca="1" si="1"/>
        <v>50.662880829559981</v>
      </c>
      <c r="C4" s="5">
        <f t="shared" ca="1" si="2"/>
        <v>0.10638455385444835</v>
      </c>
      <c r="D4" s="5">
        <f t="shared" ca="1" si="3"/>
        <v>0.96205155936939113</v>
      </c>
      <c r="E4" s="5">
        <f t="shared" ca="1" si="4"/>
        <v>0</v>
      </c>
      <c r="F4" s="5">
        <f t="shared" ca="1" si="5"/>
        <v>1.2608409944250099E-2</v>
      </c>
      <c r="G4" s="5">
        <f t="shared" ca="1" si="6"/>
        <v>0</v>
      </c>
      <c r="H4" s="5">
        <f t="shared" ca="1" si="7"/>
        <v>2.113915842228608E-4</v>
      </c>
      <c r="I4" s="5">
        <f t="shared" ca="1" si="8"/>
        <v>0</v>
      </c>
      <c r="J4" s="5">
        <f t="shared" ca="1" si="9"/>
        <v>0</v>
      </c>
      <c r="K4" s="5">
        <f t="shared" ca="1" si="10"/>
        <v>1.2193274759788261E-2</v>
      </c>
      <c r="L4" s="5">
        <f t="shared" ca="1" si="11"/>
        <v>1.8715626719779922E-2</v>
      </c>
      <c r="M4" s="5">
        <f t="shared" ca="1" si="12"/>
        <v>6.2635421135928931E-2</v>
      </c>
      <c r="N4" s="5">
        <f t="shared" ca="1" si="13"/>
        <v>5.4851106289956875E-2</v>
      </c>
      <c r="O4" s="5">
        <f t="shared" ca="1" si="14"/>
        <v>0.14702019384381537</v>
      </c>
      <c r="P4" s="5">
        <f t="shared" ca="1" si="15"/>
        <v>1.6709037153250111E-3</v>
      </c>
      <c r="Q4" s="5">
        <f t="shared" ca="1" si="16"/>
        <v>0</v>
      </c>
      <c r="R4" s="5">
        <f t="shared" ca="1" si="17"/>
        <v>4.9421341248594266E-3</v>
      </c>
      <c r="S4" s="5">
        <f t="shared" ca="1" si="18"/>
        <v>2.5177542455157454E-4</v>
      </c>
      <c r="T4" s="5">
        <f t="shared" ca="1" si="19"/>
        <v>0.17089749714162372</v>
      </c>
      <c r="U4" s="5">
        <f t="shared" ca="1" si="20"/>
        <v>6.8874728878817598E-3</v>
      </c>
      <c r="V4" s="5">
        <f t="shared" ca="1" si="21"/>
        <v>0</v>
      </c>
      <c r="W4" s="5">
        <f t="shared" ca="1" si="22"/>
        <v>4.7539075931048407</v>
      </c>
      <c r="X4" s="5">
        <f t="shared" ca="1" si="23"/>
        <v>6.0131290226391214E-4</v>
      </c>
      <c r="Y4" s="5">
        <f t="shared" ca="1" si="24"/>
        <v>2.6757304337156761E-3</v>
      </c>
      <c r="Z4" s="5">
        <f t="shared" ca="1" si="25"/>
        <v>0</v>
      </c>
      <c r="AA4" s="5">
        <f t="shared" ca="1" si="26"/>
        <v>0</v>
      </c>
      <c r="AB4" s="5">
        <f t="shared" ca="1" si="27"/>
        <v>8.6866715826241237E-5</v>
      </c>
      <c r="AC4" s="5">
        <f t="shared" ca="1" si="28"/>
        <v>1.427593016832573</v>
      </c>
      <c r="AD4" s="5">
        <f t="shared" ca="1" si="29"/>
        <v>31.55857046449966</v>
      </c>
      <c r="AE4" s="5">
        <f t="shared" ca="1" si="30"/>
        <v>0.23917066234391665</v>
      </c>
      <c r="AF4" s="5">
        <f t="shared" ca="1" si="31"/>
        <v>3.6117624337581436E-2</v>
      </c>
      <c r="AG4" s="5">
        <f t="shared" ca="1" si="32"/>
        <v>0.17256340764947692</v>
      </c>
      <c r="AH4" s="5">
        <f t="shared" ca="1" si="33"/>
        <v>3.3697391919085197E-2</v>
      </c>
      <c r="AI4" s="5">
        <f t="shared" ca="1" si="34"/>
        <v>0.63698362602807168</v>
      </c>
      <c r="AJ4" s="5">
        <f t="shared" ca="1" si="35"/>
        <v>4.0921677320921383E-2</v>
      </c>
      <c r="AK4" s="5">
        <f t="shared" ca="1" si="36"/>
        <v>0.71982255078940882</v>
      </c>
      <c r="AL4" s="5">
        <f t="shared" ca="1" si="37"/>
        <v>5.6170377368690881E-5</v>
      </c>
      <c r="AM4" s="5">
        <f t="shared" ca="1" si="38"/>
        <v>0</v>
      </c>
      <c r="AN4" s="5">
        <f t="shared" ca="1" si="39"/>
        <v>0</v>
      </c>
      <c r="AO4" s="5">
        <f t="shared" ca="1" si="40"/>
        <v>8.4040398876609945</v>
      </c>
      <c r="AP4" s="5">
        <f t="shared" ca="1" si="41"/>
        <v>9.3651834006732598E-4</v>
      </c>
      <c r="AQ4" s="5">
        <f t="shared" ca="1" si="42"/>
        <v>2.4507924656412453E-2</v>
      </c>
      <c r="AR4" s="5">
        <f t="shared" ca="1" si="43"/>
        <v>3.5657157138725137E-3</v>
      </c>
      <c r="AS4" s="5">
        <f t="shared" ca="1" si="44"/>
        <v>0.29556692292750958</v>
      </c>
      <c r="AT4" s="5">
        <f t="shared" ca="1" si="45"/>
        <v>3.0953368561663846E-2</v>
      </c>
      <c r="AU4" s="5">
        <f t="shared" ca="1" si="46"/>
        <v>3.1425377946773025E-2</v>
      </c>
      <c r="AV4" s="5">
        <f t="shared" ca="1" si="47"/>
        <v>0.22644533964046001</v>
      </c>
      <c r="AW4" s="5">
        <f t="shared" ca="1" si="48"/>
        <v>0.46135035806169067</v>
      </c>
    </row>
    <row r="5" spans="1:50" ht="11.75" customHeight="1" x14ac:dyDescent="0.2">
      <c r="A5" s="4" t="s">
        <v>324</v>
      </c>
      <c r="B5" s="5">
        <f t="shared" ca="1" si="1"/>
        <v>86.88499059708623</v>
      </c>
      <c r="C5" s="5">
        <f t="shared" ca="1" si="2"/>
        <v>0.24224928034568655</v>
      </c>
      <c r="D5" s="5">
        <f t="shared" ca="1" si="3"/>
        <v>15.906081231857403</v>
      </c>
      <c r="E5" s="5">
        <f t="shared" ca="1" si="4"/>
        <v>0</v>
      </c>
      <c r="F5" s="5">
        <f t="shared" ca="1" si="5"/>
        <v>2.1992008494000098E-2</v>
      </c>
      <c r="G5" s="5">
        <f t="shared" ca="1" si="6"/>
        <v>0</v>
      </c>
      <c r="H5" s="5">
        <f t="shared" ca="1" si="7"/>
        <v>2.7106113306385319E-4</v>
      </c>
      <c r="I5" s="5">
        <f t="shared" ca="1" si="8"/>
        <v>0</v>
      </c>
      <c r="J5" s="5">
        <f t="shared" ca="1" si="9"/>
        <v>0</v>
      </c>
      <c r="K5" s="5">
        <f t="shared" ca="1" si="10"/>
        <v>9.0587884307850808E-2</v>
      </c>
      <c r="L5" s="5">
        <f t="shared" ca="1" si="11"/>
        <v>0.16283197312166986</v>
      </c>
      <c r="M5" s="5">
        <f t="shared" ca="1" si="12"/>
        <v>0.13342739267778242</v>
      </c>
      <c r="N5" s="5">
        <f t="shared" ca="1" si="13"/>
        <v>3.3947857884152673E-2</v>
      </c>
      <c r="O5" s="5">
        <f t="shared" ca="1" si="14"/>
        <v>0.12999233749840636</v>
      </c>
      <c r="P5" s="5">
        <f t="shared" ca="1" si="15"/>
        <v>2.4530212583256539E-3</v>
      </c>
      <c r="Q5" s="5">
        <f t="shared" ca="1" si="16"/>
        <v>0</v>
      </c>
      <c r="R5" s="5">
        <f t="shared" ca="1" si="17"/>
        <v>6.5399589742013119E-3</v>
      </c>
      <c r="S5" s="5">
        <f t="shared" ca="1" si="18"/>
        <v>1.8280275082783567E-4</v>
      </c>
      <c r="T5" s="5">
        <f t="shared" ca="1" si="19"/>
        <v>0.23952482988140322</v>
      </c>
      <c r="U5" s="5">
        <f t="shared" ca="1" si="20"/>
        <v>2.5746250468879277E-3</v>
      </c>
      <c r="V5" s="5">
        <f t="shared" ca="1" si="21"/>
        <v>2.7690416479222656E-3</v>
      </c>
      <c r="W5" s="5">
        <f t="shared" ca="1" si="22"/>
        <v>6.6171744018415835</v>
      </c>
      <c r="X5" s="5">
        <f t="shared" ca="1" si="23"/>
        <v>1.4625651877811496</v>
      </c>
      <c r="Y5" s="5">
        <f t="shared" ca="1" si="24"/>
        <v>9.5392979113537738E-2</v>
      </c>
      <c r="Z5" s="5">
        <f t="shared" ca="1" si="25"/>
        <v>5.362935216899696E-2</v>
      </c>
      <c r="AA5" s="5">
        <f t="shared" ca="1" si="26"/>
        <v>0</v>
      </c>
      <c r="AB5" s="5">
        <f t="shared" ca="1" si="27"/>
        <v>7.150249028121781E-3</v>
      </c>
      <c r="AC5" s="5">
        <f t="shared" ca="1" si="28"/>
        <v>2.8386102122773877</v>
      </c>
      <c r="AD5" s="5">
        <f t="shared" ca="1" si="29"/>
        <v>46.415133117059497</v>
      </c>
      <c r="AE5" s="5">
        <f t="shared" ca="1" si="30"/>
        <v>1.5949455861948416</v>
      </c>
      <c r="AF5" s="5">
        <f t="shared" ca="1" si="31"/>
        <v>2.7033308034276442E-2</v>
      </c>
      <c r="AG5" s="5">
        <f t="shared" ca="1" si="32"/>
        <v>0.35553213693908248</v>
      </c>
      <c r="AH5" s="5">
        <f t="shared" ca="1" si="33"/>
        <v>5.3371208485173419E-2</v>
      </c>
      <c r="AI5" s="5">
        <f t="shared" ca="1" si="34"/>
        <v>1.663668629536283</v>
      </c>
      <c r="AJ5" s="5">
        <f t="shared" ca="1" si="35"/>
        <v>2.0059383255660899E-2</v>
      </c>
      <c r="AK5" s="5">
        <f t="shared" ca="1" si="36"/>
        <v>0.41826521280056406</v>
      </c>
      <c r="AL5" s="5">
        <f t="shared" ca="1" si="37"/>
        <v>0</v>
      </c>
      <c r="AM5" s="5">
        <f t="shared" ca="1" si="38"/>
        <v>0</v>
      </c>
      <c r="AN5" s="5">
        <f t="shared" ca="1" si="39"/>
        <v>0</v>
      </c>
      <c r="AO5" s="5">
        <f t="shared" ca="1" si="40"/>
        <v>5.6803509800387184</v>
      </c>
      <c r="AP5" s="5">
        <f t="shared" ca="1" si="41"/>
        <v>1.1421778419664301</v>
      </c>
      <c r="AQ5" s="5">
        <f t="shared" ca="1" si="42"/>
        <v>3.3514542178998026E-3</v>
      </c>
      <c r="AR5" s="5">
        <f t="shared" ca="1" si="43"/>
        <v>1.8477345642838653E-2</v>
      </c>
      <c r="AS5" s="5">
        <f t="shared" ca="1" si="44"/>
        <v>0.45006074948489749</v>
      </c>
      <c r="AT5" s="5">
        <f t="shared" ca="1" si="45"/>
        <v>5.1672090423865252E-2</v>
      </c>
      <c r="AU5" s="5">
        <f t="shared" ca="1" si="46"/>
        <v>2.0382494187250907E-2</v>
      </c>
      <c r="AV5" s="5">
        <f t="shared" ca="1" si="47"/>
        <v>0.29487466345481245</v>
      </c>
      <c r="AW5" s="5">
        <f t="shared" ca="1" si="48"/>
        <v>0.6256867062737943</v>
      </c>
    </row>
    <row r="6" spans="1:50" x14ac:dyDescent="0.2">
      <c r="A6" s="4" t="s">
        <v>325</v>
      </c>
      <c r="B6" s="5">
        <f t="shared" ca="1" si="1"/>
        <v>87.398818803436512</v>
      </c>
      <c r="C6" s="5">
        <f t="shared" ca="1" si="2"/>
        <v>0.27294149348909624</v>
      </c>
      <c r="D6" s="5">
        <f t="shared" ca="1" si="3"/>
        <v>4.0011688890047621</v>
      </c>
      <c r="E6" s="5">
        <f t="shared" ca="1" si="4"/>
        <v>0</v>
      </c>
      <c r="F6" s="5">
        <f t="shared" ca="1" si="5"/>
        <v>5.5430550985619949E-2</v>
      </c>
      <c r="G6" s="5">
        <f t="shared" ca="1" si="6"/>
        <v>0</v>
      </c>
      <c r="H6" s="5">
        <f t="shared" ca="1" si="7"/>
        <v>4.3198733133318684E-5</v>
      </c>
      <c r="I6" s="5">
        <f t="shared" ca="1" si="8"/>
        <v>0</v>
      </c>
      <c r="J6" s="5">
        <f t="shared" ca="1" si="9"/>
        <v>0</v>
      </c>
      <c r="K6" s="5">
        <f t="shared" ca="1" si="10"/>
        <v>0.12693792917616778</v>
      </c>
      <c r="L6" s="5">
        <f t="shared" ca="1" si="11"/>
        <v>0.1267698253616148</v>
      </c>
      <c r="M6" s="5">
        <f t="shared" ca="1" si="12"/>
        <v>0.1863403852510368</v>
      </c>
      <c r="N6" s="5">
        <f t="shared" ca="1" si="13"/>
        <v>2.0902625943884773E-2</v>
      </c>
      <c r="O6" s="5">
        <f t="shared" ca="1" si="14"/>
        <v>0.11796567014753695</v>
      </c>
      <c r="P6" s="5">
        <f t="shared" ca="1" si="15"/>
        <v>2.4178280739505604E-3</v>
      </c>
      <c r="Q6" s="5">
        <f t="shared" ca="1" si="16"/>
        <v>0</v>
      </c>
      <c r="R6" s="5">
        <f t="shared" ca="1" si="17"/>
        <v>8.677260666214822E-3</v>
      </c>
      <c r="S6" s="5">
        <f t="shared" ca="1" si="18"/>
        <v>3.7190403114280494E-3</v>
      </c>
      <c r="T6" s="5">
        <f t="shared" ca="1" si="19"/>
        <v>0.27636881189924217</v>
      </c>
      <c r="U6" s="5">
        <f t="shared" ca="1" si="20"/>
        <v>3.8581623067698071E-3</v>
      </c>
      <c r="V6" s="5">
        <f t="shared" ca="1" si="21"/>
        <v>3.2978006166569547E-3</v>
      </c>
      <c r="W6" s="5">
        <f t="shared" ca="1" si="22"/>
        <v>20.187592665430682</v>
      </c>
      <c r="X6" s="5">
        <f t="shared" ca="1" si="23"/>
        <v>0.95328711090314999</v>
      </c>
      <c r="Y6" s="5">
        <f t="shared" ca="1" si="24"/>
        <v>8.2536511187754041E-2</v>
      </c>
      <c r="Z6" s="5">
        <f t="shared" ca="1" si="25"/>
        <v>8.2531774387653838E-3</v>
      </c>
      <c r="AA6" s="5">
        <f t="shared" ca="1" si="26"/>
        <v>0</v>
      </c>
      <c r="AB6" s="5">
        <f t="shared" ca="1" si="27"/>
        <v>5.3442522331179701E-3</v>
      </c>
      <c r="AC6" s="5">
        <f t="shared" ca="1" si="28"/>
        <v>3.9752590317517251</v>
      </c>
      <c r="AD6" s="5">
        <f t="shared" ca="1" si="29"/>
        <v>44.024771673825036</v>
      </c>
      <c r="AE6" s="5">
        <f t="shared" ca="1" si="30"/>
        <v>1.8249586664654467</v>
      </c>
      <c r="AF6" s="5">
        <f t="shared" ca="1" si="31"/>
        <v>3.468045179521119E-2</v>
      </c>
      <c r="AG6" s="5">
        <f t="shared" ca="1" si="32"/>
        <v>0.89218009375741492</v>
      </c>
      <c r="AH6" s="5">
        <f t="shared" ca="1" si="33"/>
        <v>6.6971582969687124E-2</v>
      </c>
      <c r="AI6" s="5">
        <f t="shared" ca="1" si="34"/>
        <v>2.881598341818469</v>
      </c>
      <c r="AJ6" s="5">
        <f t="shared" ca="1" si="35"/>
        <v>2.8910284002875535E-2</v>
      </c>
      <c r="AK6" s="5">
        <f t="shared" ca="1" si="36"/>
        <v>0.34926476024011283</v>
      </c>
      <c r="AL6" s="5">
        <f t="shared" ca="1" si="37"/>
        <v>0</v>
      </c>
      <c r="AM6" s="5">
        <f t="shared" ca="1" si="38"/>
        <v>0</v>
      </c>
      <c r="AN6" s="5">
        <f t="shared" ca="1" si="39"/>
        <v>0</v>
      </c>
      <c r="AO6" s="5">
        <f t="shared" ca="1" si="40"/>
        <v>3.4607939133797854</v>
      </c>
      <c r="AP6" s="5">
        <f t="shared" ca="1" si="41"/>
        <v>1.6749373085582555</v>
      </c>
      <c r="AQ6" s="5">
        <f t="shared" ca="1" si="42"/>
        <v>3.4064727558114115E-3</v>
      </c>
      <c r="AR6" s="5">
        <f t="shared" ca="1" si="43"/>
        <v>1.9984897046241047E-2</v>
      </c>
      <c r="AS6" s="5">
        <f t="shared" ca="1" si="44"/>
        <v>0.67973580064321681</v>
      </c>
      <c r="AT6" s="5">
        <f t="shared" ca="1" si="45"/>
        <v>7.3297471390313257E-2</v>
      </c>
      <c r="AU6" s="5">
        <f t="shared" ca="1" si="46"/>
        <v>2.952785692967054E-2</v>
      </c>
      <c r="AV6" s="5">
        <f t="shared" ca="1" si="47"/>
        <v>0.20982530216800532</v>
      </c>
      <c r="AW6" s="5">
        <f t="shared" ca="1" si="48"/>
        <v>0.72486170477862499</v>
      </c>
    </row>
    <row r="7" spans="1:50" x14ac:dyDescent="0.2">
      <c r="A7" s="4" t="s">
        <v>326</v>
      </c>
      <c r="B7" s="5">
        <f t="shared" ca="1" si="1"/>
        <v>94.574336129265333</v>
      </c>
      <c r="C7" s="5">
        <f t="shared" ca="1" si="2"/>
        <v>0.2721719713711796</v>
      </c>
      <c r="D7" s="5">
        <f t="shared" ca="1" si="3"/>
        <v>2.8863637052046243</v>
      </c>
      <c r="E7" s="5">
        <f t="shared" ca="1" si="4"/>
        <v>0</v>
      </c>
      <c r="F7" s="5">
        <f t="shared" ca="1" si="5"/>
        <v>5.8630381792421936E-2</v>
      </c>
      <c r="G7" s="5">
        <f t="shared" ca="1" si="6"/>
        <v>0</v>
      </c>
      <c r="H7" s="5">
        <f t="shared" ca="1" si="7"/>
        <v>1.0805822193479002E-2</v>
      </c>
      <c r="I7" s="5">
        <f t="shared" ca="1" si="8"/>
        <v>0</v>
      </c>
      <c r="J7" s="5">
        <f t="shared" ca="1" si="9"/>
        <v>0</v>
      </c>
      <c r="K7" s="5">
        <f t="shared" ca="1" si="10"/>
        <v>9.118020832788315E-2</v>
      </c>
      <c r="L7" s="5">
        <f t="shared" ca="1" si="11"/>
        <v>4.2965983180767754E-2</v>
      </c>
      <c r="M7" s="5">
        <f t="shared" ca="1" si="12"/>
        <v>5.4975287513439282E-2</v>
      </c>
      <c r="N7" s="5">
        <f t="shared" ca="1" si="13"/>
        <v>1.2666840069134653E-2</v>
      </c>
      <c r="O7" s="5">
        <f t="shared" ca="1" si="14"/>
        <v>7.647643247915524E-2</v>
      </c>
      <c r="P7" s="5">
        <f t="shared" ca="1" si="15"/>
        <v>3.3782556984978838E-3</v>
      </c>
      <c r="Q7" s="5">
        <f t="shared" ca="1" si="16"/>
        <v>0</v>
      </c>
      <c r="R7" s="5">
        <f t="shared" ca="1" si="17"/>
        <v>2.7618730096681844E-3</v>
      </c>
      <c r="S7" s="5">
        <f t="shared" ca="1" si="18"/>
        <v>6.8002050077579294E-4</v>
      </c>
      <c r="T7" s="5">
        <f t="shared" ca="1" si="19"/>
        <v>5.2734215419314869E-2</v>
      </c>
      <c r="U7" s="5">
        <f t="shared" ca="1" si="20"/>
        <v>2.8734731441510757E-3</v>
      </c>
      <c r="V7" s="5">
        <f t="shared" ca="1" si="21"/>
        <v>0</v>
      </c>
      <c r="W7" s="5">
        <f t="shared" ca="1" si="22"/>
        <v>21.718386694438816</v>
      </c>
      <c r="X7" s="5">
        <f t="shared" ca="1" si="23"/>
        <v>0.77193697976482323</v>
      </c>
      <c r="Y7" s="5">
        <f t="shared" ca="1" si="24"/>
        <v>2.8225389842513406E-2</v>
      </c>
      <c r="Z7" s="5">
        <f t="shared" ca="1" si="25"/>
        <v>0</v>
      </c>
      <c r="AA7" s="5">
        <f t="shared" ca="1" si="26"/>
        <v>1.3843985404619807E-4</v>
      </c>
      <c r="AB7" s="5">
        <f t="shared" ca="1" si="27"/>
        <v>8.2722789477651729E-3</v>
      </c>
      <c r="AC7" s="5">
        <f t="shared" ca="1" si="28"/>
        <v>5.5867614146264231</v>
      </c>
      <c r="AD7" s="5">
        <f t="shared" ca="1" si="29"/>
        <v>47.623876045938736</v>
      </c>
      <c r="AE7" s="5">
        <f t="shared" ca="1" si="30"/>
        <v>0.25088796343980885</v>
      </c>
      <c r="AF7" s="5">
        <f t="shared" ca="1" si="31"/>
        <v>5.6705632397491622E-2</v>
      </c>
      <c r="AG7" s="5">
        <f t="shared" ca="1" si="32"/>
        <v>0.4616240573844918</v>
      </c>
      <c r="AH7" s="5">
        <f t="shared" ca="1" si="33"/>
        <v>0.15517914413129327</v>
      </c>
      <c r="AI7" s="5">
        <f t="shared" ca="1" si="34"/>
        <v>2.7362037078331061</v>
      </c>
      <c r="AJ7" s="5">
        <f t="shared" ca="1" si="35"/>
        <v>4.8102624041223363E-3</v>
      </c>
      <c r="AK7" s="5">
        <f t="shared" ca="1" si="36"/>
        <v>0.22011054659652163</v>
      </c>
      <c r="AL7" s="5">
        <f t="shared" ca="1" si="37"/>
        <v>0</v>
      </c>
      <c r="AM7" s="5">
        <f t="shared" ca="1" si="38"/>
        <v>0</v>
      </c>
      <c r="AN7" s="5">
        <f t="shared" ca="1" si="39"/>
        <v>2.4741181637232889E-2</v>
      </c>
      <c r="AO7" s="5">
        <f t="shared" ca="1" si="40"/>
        <v>6.4089152087985148</v>
      </c>
      <c r="AP7" s="5">
        <f t="shared" ca="1" si="41"/>
        <v>3.1422227215741172</v>
      </c>
      <c r="AQ7" s="5">
        <f t="shared" ca="1" si="42"/>
        <v>1.8238818241282401E-4</v>
      </c>
      <c r="AR7" s="5">
        <f t="shared" ca="1" si="43"/>
        <v>4.4053830264657368E-2</v>
      </c>
      <c r="AS7" s="5">
        <f t="shared" ca="1" si="44"/>
        <v>0.72135482931793693</v>
      </c>
      <c r="AT7" s="5">
        <f t="shared" ca="1" si="45"/>
        <v>9.1405392231306393E-2</v>
      </c>
      <c r="AU7" s="5">
        <f t="shared" ca="1" si="46"/>
        <v>9.6048438831326636E-4</v>
      </c>
      <c r="AV7" s="5">
        <f t="shared" ca="1" si="47"/>
        <v>0.21124082616663151</v>
      </c>
      <c r="AW7" s="5">
        <f t="shared" ca="1" si="48"/>
        <v>0.73747623919975269</v>
      </c>
    </row>
    <row r="8" spans="1:50" x14ac:dyDescent="0.2">
      <c r="A8" s="4" t="s">
        <v>327</v>
      </c>
      <c r="B8" s="5">
        <f t="shared" ca="1" si="1"/>
        <v>84.009543011517351</v>
      </c>
      <c r="C8" s="5">
        <f t="shared" ca="1" si="2"/>
        <v>0.28194398936865889</v>
      </c>
      <c r="D8" s="5">
        <f t="shared" ca="1" si="3"/>
        <v>4.3876267485741947</v>
      </c>
      <c r="E8" s="5">
        <f t="shared" ca="1" si="4"/>
        <v>0</v>
      </c>
      <c r="F8" s="5">
        <f t="shared" ca="1" si="5"/>
        <v>2.5150339978988856E-2</v>
      </c>
      <c r="G8" s="5">
        <f t="shared" ca="1" si="6"/>
        <v>0</v>
      </c>
      <c r="H8" s="5">
        <f t="shared" ca="1" si="7"/>
        <v>7.8370979710973803E-6</v>
      </c>
      <c r="I8" s="5">
        <f t="shared" ca="1" si="8"/>
        <v>0</v>
      </c>
      <c r="J8" s="5">
        <f t="shared" ca="1" si="9"/>
        <v>0</v>
      </c>
      <c r="K8" s="5">
        <f t="shared" ca="1" si="10"/>
        <v>7.9459315898977909E-2</v>
      </c>
      <c r="L8" s="5">
        <f t="shared" ca="1" si="11"/>
        <v>4.0216212903161706E-2</v>
      </c>
      <c r="M8" s="5">
        <f t="shared" ca="1" si="12"/>
        <v>5.4206355633652489E-2</v>
      </c>
      <c r="N8" s="5">
        <f t="shared" ca="1" si="13"/>
        <v>1.1321511255987935E-2</v>
      </c>
      <c r="O8" s="5">
        <f t="shared" ca="1" si="14"/>
        <v>5.603879573735944E-2</v>
      </c>
      <c r="P8" s="5">
        <f t="shared" ca="1" si="15"/>
        <v>3.0951746253783407E-3</v>
      </c>
      <c r="Q8" s="5">
        <f t="shared" ca="1" si="16"/>
        <v>0</v>
      </c>
      <c r="R8" s="5">
        <f t="shared" ca="1" si="17"/>
        <v>1.5729143123262759E-3</v>
      </c>
      <c r="S8" s="5">
        <f t="shared" ca="1" si="18"/>
        <v>6.2133592918810332E-5</v>
      </c>
      <c r="T8" s="5">
        <f t="shared" ca="1" si="19"/>
        <v>4.6344634277878882E-2</v>
      </c>
      <c r="U8" s="5">
        <f t="shared" ca="1" si="20"/>
        <v>1.4803939462509732E-3</v>
      </c>
      <c r="V8" s="5">
        <f t="shared" ca="1" si="21"/>
        <v>0</v>
      </c>
      <c r="W8" s="5">
        <f t="shared" ca="1" si="22"/>
        <v>21.534605136443528</v>
      </c>
      <c r="X8" s="5">
        <f t="shared" ca="1" si="23"/>
        <v>1.70435479040648</v>
      </c>
      <c r="Y8" s="5">
        <f t="shared" ca="1" si="24"/>
        <v>6.5198824511658315E-2</v>
      </c>
      <c r="Z8" s="5">
        <f t="shared" ca="1" si="25"/>
        <v>0</v>
      </c>
      <c r="AA8" s="5">
        <f t="shared" ca="1" si="26"/>
        <v>1.6293840833715958E-4</v>
      </c>
      <c r="AB8" s="5">
        <f t="shared" ca="1" si="27"/>
        <v>9.6667422630867805E-3</v>
      </c>
      <c r="AC8" s="5">
        <f t="shared" ca="1" si="28"/>
        <v>2.2385786346867795</v>
      </c>
      <c r="AD8" s="5">
        <f t="shared" ca="1" si="29"/>
        <v>41.407228487153048</v>
      </c>
      <c r="AE8" s="5">
        <f t="shared" ca="1" si="30"/>
        <v>0.21042321932106944</v>
      </c>
      <c r="AF8" s="5">
        <f t="shared" ca="1" si="31"/>
        <v>2.2865442035375685E-2</v>
      </c>
      <c r="AG8" s="5">
        <f t="shared" ca="1" si="32"/>
        <v>0.65407413452945107</v>
      </c>
      <c r="AH8" s="5">
        <f t="shared" ca="1" si="33"/>
        <v>0.16617280665329889</v>
      </c>
      <c r="AI8" s="5">
        <f t="shared" ca="1" si="34"/>
        <v>2.2054051112187318</v>
      </c>
      <c r="AJ8" s="5">
        <f t="shared" ca="1" si="35"/>
        <v>4.7239654039184899E-3</v>
      </c>
      <c r="AK8" s="5">
        <f t="shared" ca="1" si="36"/>
        <v>0.19293018741885773</v>
      </c>
      <c r="AL8" s="5">
        <f t="shared" ca="1" si="37"/>
        <v>0</v>
      </c>
      <c r="AM8" s="5">
        <f t="shared" ca="1" si="38"/>
        <v>0</v>
      </c>
      <c r="AN8" s="5">
        <f t="shared" ca="1" si="39"/>
        <v>2.0652626779547916E-2</v>
      </c>
      <c r="AO8" s="5">
        <f t="shared" ca="1" si="40"/>
        <v>6.1896428576156568</v>
      </c>
      <c r="AP8" s="5">
        <f t="shared" ca="1" si="41"/>
        <v>9.0561886472312358E-4</v>
      </c>
      <c r="AQ8" s="5">
        <f t="shared" ca="1" si="42"/>
        <v>1.3551648575022555E-4</v>
      </c>
      <c r="AR8" s="5">
        <f t="shared" ca="1" si="43"/>
        <v>7.2732906925012733E-2</v>
      </c>
      <c r="AS8" s="5">
        <f t="shared" ca="1" si="44"/>
        <v>0.97465096448476807</v>
      </c>
      <c r="AT8" s="5">
        <f t="shared" ca="1" si="45"/>
        <v>0.12909049181944204</v>
      </c>
      <c r="AU8" s="5">
        <f t="shared" ca="1" si="46"/>
        <v>9.0625928935579636E-2</v>
      </c>
      <c r="AV8" s="5">
        <f t="shared" ca="1" si="47"/>
        <v>0.25436184408257162</v>
      </c>
      <c r="AW8" s="5">
        <f t="shared" ca="1" si="48"/>
        <v>0.87182747786699311</v>
      </c>
    </row>
    <row r="9" spans="1:50" x14ac:dyDescent="0.2">
      <c r="A9" s="4" t="s">
        <v>328</v>
      </c>
      <c r="B9" s="5">
        <f t="shared" ca="1" si="1"/>
        <v>82.944654114760283</v>
      </c>
      <c r="C9" s="5">
        <f t="shared" ca="1" si="2"/>
        <v>0.29880930376151071</v>
      </c>
      <c r="D9" s="5">
        <f t="shared" ca="1" si="3"/>
        <v>0.78394363691383684</v>
      </c>
      <c r="E9" s="5">
        <f t="shared" ca="1" si="4"/>
        <v>0</v>
      </c>
      <c r="F9" s="5">
        <f t="shared" ca="1" si="5"/>
        <v>2.1455895612021512E-2</v>
      </c>
      <c r="G9" s="5">
        <f t="shared" ca="1" si="6"/>
        <v>0</v>
      </c>
      <c r="H9" s="5">
        <f t="shared" ca="1" si="7"/>
        <v>4.5685999325291009E-5</v>
      </c>
      <c r="I9" s="5">
        <f t="shared" ca="1" si="8"/>
        <v>0</v>
      </c>
      <c r="J9" s="5">
        <f t="shared" ca="1" si="9"/>
        <v>0</v>
      </c>
      <c r="K9" s="5">
        <f t="shared" ca="1" si="10"/>
        <v>4.9393898545323556E-2</v>
      </c>
      <c r="L9" s="5">
        <f t="shared" ca="1" si="11"/>
        <v>3.8072172198562931E-2</v>
      </c>
      <c r="M9" s="5">
        <f t="shared" ca="1" si="12"/>
        <v>3.2788598786314446E-2</v>
      </c>
      <c r="N9" s="5">
        <f t="shared" ca="1" si="13"/>
        <v>1.2372212655361442E-4</v>
      </c>
      <c r="O9" s="5">
        <f t="shared" ca="1" si="14"/>
        <v>13.177497352292766</v>
      </c>
      <c r="P9" s="5">
        <f t="shared" ca="1" si="15"/>
        <v>2.1692085533197374E-3</v>
      </c>
      <c r="Q9" s="5">
        <f t="shared" ca="1" si="16"/>
        <v>0</v>
      </c>
      <c r="R9" s="5">
        <f t="shared" ca="1" si="17"/>
        <v>1.6799572491324102E-3</v>
      </c>
      <c r="S9" s="5">
        <f t="shared" ca="1" si="18"/>
        <v>4.1394845674258442E-5</v>
      </c>
      <c r="T9" s="5">
        <f t="shared" ca="1" si="19"/>
        <v>1.7753211846522027E-2</v>
      </c>
      <c r="U9" s="5">
        <f t="shared" ca="1" si="20"/>
        <v>1.4868543068386939E-3</v>
      </c>
      <c r="V9" s="5">
        <f t="shared" ca="1" si="21"/>
        <v>0</v>
      </c>
      <c r="W9" s="5">
        <f t="shared" ca="1" si="22"/>
        <v>2.840106531864806</v>
      </c>
      <c r="X9" s="5">
        <f t="shared" ca="1" si="23"/>
        <v>17.938905987914055</v>
      </c>
      <c r="Y9" s="5">
        <f t="shared" ca="1" si="24"/>
        <v>5.9786039787109571E-2</v>
      </c>
      <c r="Z9" s="5">
        <f t="shared" ca="1" si="25"/>
        <v>0</v>
      </c>
      <c r="AA9" s="5">
        <f t="shared" ca="1" si="26"/>
        <v>2.4572615376906694E-3</v>
      </c>
      <c r="AB9" s="5">
        <f t="shared" ca="1" si="27"/>
        <v>2.4572615376906694E-3</v>
      </c>
      <c r="AC9" s="5">
        <f t="shared" ca="1" si="28"/>
        <v>6.5063001401892571</v>
      </c>
      <c r="AD9" s="5">
        <f t="shared" ca="1" si="29"/>
        <v>29.143083547404729</v>
      </c>
      <c r="AE9" s="5">
        <f t="shared" ca="1" si="30"/>
        <v>0.31351041002262192</v>
      </c>
      <c r="AF9" s="5">
        <f t="shared" ca="1" si="31"/>
        <v>0.1028254655772055</v>
      </c>
      <c r="AG9" s="5">
        <f t="shared" ca="1" si="32"/>
        <v>5.0377264442485248E-2</v>
      </c>
      <c r="AH9" s="5">
        <f t="shared" ca="1" si="33"/>
        <v>0.13207082862453765</v>
      </c>
      <c r="AI9" s="5">
        <f t="shared" ca="1" si="34"/>
        <v>1.3705670521617932</v>
      </c>
      <c r="AJ9" s="5">
        <f t="shared" ca="1" si="35"/>
        <v>5.3698058280046892E-3</v>
      </c>
      <c r="AK9" s="5">
        <f t="shared" ca="1" si="36"/>
        <v>1.2074156964541192E-4</v>
      </c>
      <c r="AL9" s="5">
        <f t="shared" ca="1" si="37"/>
        <v>0</v>
      </c>
      <c r="AM9" s="5">
        <f t="shared" ca="1" si="38"/>
        <v>0</v>
      </c>
      <c r="AN9" s="5">
        <f t="shared" ca="1" si="39"/>
        <v>1.89329123199573E-2</v>
      </c>
      <c r="AO9" s="5">
        <f t="shared" ca="1" si="40"/>
        <v>7.3455347679355762</v>
      </c>
      <c r="AP9" s="5">
        <f t="shared" ca="1" si="41"/>
        <v>1.0331405579649773E-3</v>
      </c>
      <c r="AQ9" s="5">
        <f t="shared" ca="1" si="42"/>
        <v>1.37057997975873E-4</v>
      </c>
      <c r="AR9" s="5">
        <f t="shared" ca="1" si="43"/>
        <v>8.3954337601739024E-2</v>
      </c>
      <c r="AS9" s="5">
        <f t="shared" ca="1" si="44"/>
        <v>1.0035773927023397</v>
      </c>
      <c r="AT9" s="5">
        <f t="shared" ca="1" si="45"/>
        <v>0.14201777469322024</v>
      </c>
      <c r="AU9" s="5">
        <f t="shared" ca="1" si="46"/>
        <v>8.1508284092264183E-2</v>
      </c>
      <c r="AV9" s="5">
        <f t="shared" ca="1" si="47"/>
        <v>0.28225905802031886</v>
      </c>
      <c r="AW9" s="5">
        <f t="shared" ca="1" si="48"/>
        <v>1.0925001573395952</v>
      </c>
    </row>
    <row r="10" spans="1:50" x14ac:dyDescent="0.2">
      <c r="A10" s="4" t="s">
        <v>329</v>
      </c>
      <c r="B10" s="5">
        <f t="shared" ca="1" si="1"/>
        <v>99.531470332725149</v>
      </c>
      <c r="C10" s="5">
        <f t="shared" ca="1" si="2"/>
        <v>0.26188268446076907</v>
      </c>
      <c r="D10" s="5">
        <f t="shared" ca="1" si="3"/>
        <v>3.6772039531221226</v>
      </c>
      <c r="E10" s="5">
        <f t="shared" ca="1" si="4"/>
        <v>0</v>
      </c>
      <c r="F10" s="5">
        <f t="shared" ca="1" si="5"/>
        <v>4.5393744902305362E-2</v>
      </c>
      <c r="G10" s="5">
        <f t="shared" ca="1" si="6"/>
        <v>0</v>
      </c>
      <c r="H10" s="5">
        <f t="shared" ca="1" si="7"/>
        <v>4.1765689212386514E-5</v>
      </c>
      <c r="I10" s="5">
        <f t="shared" ca="1" si="8"/>
        <v>0</v>
      </c>
      <c r="J10" s="5">
        <f t="shared" ca="1" si="9"/>
        <v>0</v>
      </c>
      <c r="K10" s="5">
        <f t="shared" ca="1" si="10"/>
        <v>0</v>
      </c>
      <c r="L10" s="5">
        <f t="shared" ca="1" si="11"/>
        <v>5.0341582241591236E-2</v>
      </c>
      <c r="M10" s="5">
        <f t="shared" ca="1" si="12"/>
        <v>3.2502277226036942E-2</v>
      </c>
      <c r="N10" s="5">
        <f t="shared" ca="1" si="13"/>
        <v>2.3014483176047131E-2</v>
      </c>
      <c r="O10" s="5">
        <f t="shared" ca="1" si="14"/>
        <v>1.405322451515505E-4</v>
      </c>
      <c r="P10" s="5">
        <f t="shared" ca="1" si="15"/>
        <v>2.6681363557717063E-2</v>
      </c>
      <c r="Q10" s="5">
        <f t="shared" ca="1" si="16"/>
        <v>0</v>
      </c>
      <c r="R10" s="5">
        <f t="shared" ca="1" si="17"/>
        <v>2.2930985514227854E-3</v>
      </c>
      <c r="S10" s="5">
        <f t="shared" ca="1" si="18"/>
        <v>1.2142491654099498E-3</v>
      </c>
      <c r="T10" s="5">
        <f t="shared" ca="1" si="19"/>
        <v>0</v>
      </c>
      <c r="U10" s="5">
        <f t="shared" ca="1" si="20"/>
        <v>1.6631589551859841E-2</v>
      </c>
      <c r="V10" s="5">
        <f t="shared" ca="1" si="21"/>
        <v>0</v>
      </c>
      <c r="W10" s="5">
        <f t="shared" ca="1" si="22"/>
        <v>1.0603389063852742E-3</v>
      </c>
      <c r="X10" s="5">
        <f t="shared" ca="1" si="23"/>
        <v>29.837127378434747</v>
      </c>
      <c r="Y10" s="5">
        <f t="shared" ca="1" si="24"/>
        <v>2.1117258252573441</v>
      </c>
      <c r="Z10" s="5">
        <f t="shared" ca="1" si="25"/>
        <v>0</v>
      </c>
      <c r="AA10" s="5">
        <f t="shared" ca="1" si="26"/>
        <v>5.5104832692344882E-2</v>
      </c>
      <c r="AB10" s="5">
        <f t="shared" ca="1" si="27"/>
        <v>5.1792356530067692E-3</v>
      </c>
      <c r="AC10" s="5">
        <f t="shared" ca="1" si="28"/>
        <v>4.1124245776900112</v>
      </c>
      <c r="AD10" s="5">
        <f t="shared" ca="1" si="29"/>
        <v>1.7903570747571205</v>
      </c>
      <c r="AE10" s="5">
        <f t="shared" ca="1" si="30"/>
        <v>45.954753809499593</v>
      </c>
      <c r="AF10" s="5">
        <f t="shared" ca="1" si="31"/>
        <v>8.3875562740400464E-2</v>
      </c>
      <c r="AG10" s="5">
        <f t="shared" ca="1" si="32"/>
        <v>4.8895784675784974E-2</v>
      </c>
      <c r="AH10" s="5">
        <f t="shared" ca="1" si="33"/>
        <v>0.12789347938821466</v>
      </c>
      <c r="AI10" s="5">
        <f t="shared" ca="1" si="34"/>
        <v>1.2087286959251302</v>
      </c>
      <c r="AJ10" s="5">
        <f t="shared" ca="1" si="35"/>
        <v>0.13009115666341309</v>
      </c>
      <c r="AK10" s="5">
        <f t="shared" ca="1" si="36"/>
        <v>1.2288750864413724E-4</v>
      </c>
      <c r="AL10" s="5">
        <f t="shared" ca="1" si="37"/>
        <v>0</v>
      </c>
      <c r="AM10" s="5">
        <f t="shared" ca="1" si="38"/>
        <v>0</v>
      </c>
      <c r="AN10" s="5">
        <f t="shared" ca="1" si="39"/>
        <v>0</v>
      </c>
      <c r="AO10" s="5">
        <f t="shared" ca="1" si="40"/>
        <v>7.3757811006814213</v>
      </c>
      <c r="AP10" s="5">
        <f t="shared" ca="1" si="41"/>
        <v>6.6218452429652238E-3</v>
      </c>
      <c r="AQ10" s="5">
        <f t="shared" ca="1" si="42"/>
        <v>2.9051339691855264E-3</v>
      </c>
      <c r="AR10" s="5">
        <f t="shared" ca="1" si="43"/>
        <v>0.10749645282238701</v>
      </c>
      <c r="AS10" s="5">
        <f t="shared" ca="1" si="44"/>
        <v>1.1192910364588218</v>
      </c>
      <c r="AT10" s="5">
        <f t="shared" ca="1" si="45"/>
        <v>0.20049455026402219</v>
      </c>
      <c r="AU10" s="5">
        <f t="shared" ca="1" si="46"/>
        <v>0.2018035960258841</v>
      </c>
      <c r="AV10" s="5">
        <f t="shared" ca="1" si="47"/>
        <v>0.21294858214922929</v>
      </c>
      <c r="AW10" s="5">
        <f t="shared" ca="1" si="48"/>
        <v>0.69944607142946646</v>
      </c>
    </row>
    <row r="11" spans="1:50" x14ac:dyDescent="0.2">
      <c r="A11" s="4" t="s">
        <v>330</v>
      </c>
      <c r="B11" s="5">
        <f t="shared" ca="1" si="1"/>
        <v>106.16354626850698</v>
      </c>
      <c r="C11" s="5">
        <f t="shared" ca="1" si="2"/>
        <v>0.20452495911797641</v>
      </c>
      <c r="D11" s="5">
        <f t="shared" ca="1" si="3"/>
        <v>4.3578253447894264</v>
      </c>
      <c r="E11" s="5">
        <f t="shared" ca="1" si="4"/>
        <v>0</v>
      </c>
      <c r="F11" s="5">
        <f t="shared" ca="1" si="5"/>
        <v>2.7107644832297648E-2</v>
      </c>
      <c r="G11" s="5">
        <f t="shared" ca="1" si="6"/>
        <v>0</v>
      </c>
      <c r="H11" s="5">
        <f t="shared" ca="1" si="7"/>
        <v>8.9039455695917455E-5</v>
      </c>
      <c r="I11" s="5">
        <f t="shared" ca="1" si="8"/>
        <v>0</v>
      </c>
      <c r="J11" s="5">
        <f t="shared" ca="1" si="9"/>
        <v>0</v>
      </c>
      <c r="K11" s="5">
        <f t="shared" ca="1" si="10"/>
        <v>5.5044622106572787E-2</v>
      </c>
      <c r="L11" s="5">
        <f t="shared" ca="1" si="11"/>
        <v>1.721233011798853E-2</v>
      </c>
      <c r="M11" s="5">
        <f t="shared" ca="1" si="12"/>
        <v>2.1085013671925071E-2</v>
      </c>
      <c r="N11" s="5">
        <f t="shared" ca="1" si="13"/>
        <v>1.3415626190224221E-4</v>
      </c>
      <c r="O11" s="5">
        <f t="shared" ca="1" si="14"/>
        <v>1.3798527550632036E-2</v>
      </c>
      <c r="P11" s="5">
        <f t="shared" ca="1" si="15"/>
        <v>2.4674174378531209E-3</v>
      </c>
      <c r="Q11" s="5">
        <f t="shared" ca="1" si="16"/>
        <v>0</v>
      </c>
      <c r="R11" s="5">
        <f t="shared" ca="1" si="17"/>
        <v>1.8120704222259411E-3</v>
      </c>
      <c r="S11" s="5">
        <f t="shared" ca="1" si="18"/>
        <v>0</v>
      </c>
      <c r="T11" s="5">
        <f t="shared" ca="1" si="19"/>
        <v>4.3910034167848255E-3</v>
      </c>
      <c r="U11" s="5">
        <f t="shared" ca="1" si="20"/>
        <v>4.4603300315729866E-3</v>
      </c>
      <c r="V11" s="5">
        <f t="shared" ca="1" si="21"/>
        <v>0</v>
      </c>
      <c r="W11" s="5">
        <f t="shared" ca="1" si="22"/>
        <v>0</v>
      </c>
      <c r="X11" s="5">
        <f t="shared" ca="1" si="23"/>
        <v>34.067534985051161</v>
      </c>
      <c r="Y11" s="5">
        <f t="shared" ca="1" si="24"/>
        <v>1.6891505624965906</v>
      </c>
      <c r="Z11" s="5">
        <f t="shared" ca="1" si="25"/>
        <v>0</v>
      </c>
      <c r="AA11" s="5">
        <f t="shared" ca="1" si="26"/>
        <v>4.4492162394417098E-2</v>
      </c>
      <c r="AB11" s="5">
        <f t="shared" ca="1" si="27"/>
        <v>2.742251257351956E-3</v>
      </c>
      <c r="AC11" s="5">
        <f t="shared" ca="1" si="28"/>
        <v>6.1110716396496532</v>
      </c>
      <c r="AD11" s="5">
        <f t="shared" ca="1" si="29"/>
        <v>49.345707761450285</v>
      </c>
      <c r="AE11" s="5">
        <f t="shared" ca="1" si="30"/>
        <v>0.18653952464277182</v>
      </c>
      <c r="AF11" s="5">
        <f t="shared" ca="1" si="31"/>
        <v>4.4898833442179459E-2</v>
      </c>
      <c r="AG11" s="5">
        <f t="shared" ca="1" si="32"/>
        <v>1.9827628667577646E-2</v>
      </c>
      <c r="AH11" s="5">
        <f t="shared" ca="1" si="33"/>
        <v>2.843733702688462E-2</v>
      </c>
      <c r="AI11" s="5">
        <f t="shared" ca="1" si="34"/>
        <v>0.41506998676920082</v>
      </c>
      <c r="AJ11" s="5">
        <f t="shared" ca="1" si="35"/>
        <v>1.5116160012826256E-2</v>
      </c>
      <c r="AK11" s="5">
        <f t="shared" ca="1" si="36"/>
        <v>1.2919790771521496E-3</v>
      </c>
      <c r="AL11" s="5">
        <f t="shared" ca="1" si="37"/>
        <v>1.5405802064092009E-4</v>
      </c>
      <c r="AM11" s="5">
        <f t="shared" ca="1" si="38"/>
        <v>0</v>
      </c>
      <c r="AN11" s="5">
        <f t="shared" ca="1" si="39"/>
        <v>1.4284466726837657E-2</v>
      </c>
      <c r="AO11" s="5">
        <f t="shared" ca="1" si="40"/>
        <v>7.1440538291087785</v>
      </c>
      <c r="AP11" s="5">
        <f t="shared" ca="1" si="41"/>
        <v>3.2795816810616153E-3</v>
      </c>
      <c r="AQ11" s="5">
        <f t="shared" ca="1" si="42"/>
        <v>1.3159122596411924E-4</v>
      </c>
      <c r="AR11" s="5">
        <f t="shared" ca="1" si="43"/>
        <v>0.14522881599763271</v>
      </c>
      <c r="AS11" s="5">
        <f t="shared" ca="1" si="44"/>
        <v>0.89891437250484252</v>
      </c>
      <c r="AT11" s="5">
        <f t="shared" ca="1" si="45"/>
        <v>0.27080895651216241</v>
      </c>
      <c r="AU11" s="5">
        <f t="shared" ca="1" si="46"/>
        <v>0.25442861576308212</v>
      </c>
      <c r="AV11" s="5">
        <f t="shared" ca="1" si="47"/>
        <v>0.2025330028266828</v>
      </c>
      <c r="AW11" s="5">
        <f t="shared" ca="1" si="48"/>
        <v>0.54789570698841306</v>
      </c>
    </row>
    <row r="12" spans="1:50" x14ac:dyDescent="0.2">
      <c r="A12" s="4" t="s">
        <v>331</v>
      </c>
      <c r="B12" s="5">
        <f t="shared" ca="1" si="1"/>
        <v>92.381194034493063</v>
      </c>
      <c r="C12" s="5">
        <f t="shared" ca="1" si="2"/>
        <v>0.22341773804662046</v>
      </c>
      <c r="D12" s="5">
        <f t="shared" ca="1" si="3"/>
        <v>1.6413011055793681E-3</v>
      </c>
      <c r="E12" s="5">
        <f t="shared" ca="1" si="4"/>
        <v>0</v>
      </c>
      <c r="F12" s="5">
        <f t="shared" ca="1" si="5"/>
        <v>4.5433275940194914E-3</v>
      </c>
      <c r="G12" s="5">
        <f t="shared" ca="1" si="6"/>
        <v>0</v>
      </c>
      <c r="H12" s="5">
        <f t="shared" ca="1" si="7"/>
        <v>0</v>
      </c>
      <c r="I12" s="5">
        <f t="shared" ca="1" si="8"/>
        <v>0</v>
      </c>
      <c r="J12" s="5">
        <f t="shared" ca="1" si="9"/>
        <v>0</v>
      </c>
      <c r="K12" s="5">
        <f t="shared" ca="1" si="10"/>
        <v>3.9345058799878291E-2</v>
      </c>
      <c r="L12" s="5">
        <f t="shared" ca="1" si="11"/>
        <v>1.2091029704211068E-2</v>
      </c>
      <c r="M12" s="5">
        <f t="shared" ca="1" si="12"/>
        <v>1.0043150319623446E-2</v>
      </c>
      <c r="N12" s="5">
        <f t="shared" ca="1" si="13"/>
        <v>0</v>
      </c>
      <c r="O12" s="5">
        <f t="shared" ca="1" si="14"/>
        <v>1.0477214880275794E-2</v>
      </c>
      <c r="P12" s="5">
        <f t="shared" ca="1" si="15"/>
        <v>2.2552283516703926E-3</v>
      </c>
      <c r="Q12" s="5">
        <f t="shared" ca="1" si="16"/>
        <v>0</v>
      </c>
      <c r="R12" s="5">
        <f t="shared" ca="1" si="17"/>
        <v>1.8229027613092775E-3</v>
      </c>
      <c r="S12" s="5">
        <f t="shared" ca="1" si="18"/>
        <v>0</v>
      </c>
      <c r="T12" s="5">
        <f t="shared" ca="1" si="19"/>
        <v>2.1731292109627327E-3</v>
      </c>
      <c r="U12" s="5">
        <f t="shared" ca="1" si="20"/>
        <v>3.8292933985198843E-3</v>
      </c>
      <c r="V12" s="5">
        <f t="shared" ca="1" si="21"/>
        <v>0</v>
      </c>
      <c r="W12" s="5">
        <f t="shared" ca="1" si="22"/>
        <v>32.014048833761706</v>
      </c>
      <c r="X12" s="5">
        <f t="shared" ca="1" si="23"/>
        <v>1.0762126729374255</v>
      </c>
      <c r="Y12" s="5">
        <f t="shared" ca="1" si="24"/>
        <v>2.9201295916389296E-2</v>
      </c>
      <c r="Z12" s="5">
        <f t="shared" ca="1" si="25"/>
        <v>0</v>
      </c>
      <c r="AA12" s="5">
        <f t="shared" ca="1" si="26"/>
        <v>5.9873144847123478E-4</v>
      </c>
      <c r="AB12" s="5">
        <f t="shared" ca="1" si="27"/>
        <v>5.9873144847123478E-4</v>
      </c>
      <c r="AC12" s="5">
        <f t="shared" ca="1" si="28"/>
        <v>4.8090699886702275</v>
      </c>
      <c r="AD12" s="5">
        <f t="shared" ca="1" si="29"/>
        <v>45.384754559935793</v>
      </c>
      <c r="AE12" s="5">
        <f t="shared" ca="1" si="30"/>
        <v>0.13664370048387436</v>
      </c>
      <c r="AF12" s="5">
        <f t="shared" ca="1" si="31"/>
        <v>7.9727857587095122E-2</v>
      </c>
      <c r="AG12" s="5">
        <f t="shared" ca="1" si="32"/>
        <v>7.0198534352803616E-3</v>
      </c>
      <c r="AH12" s="5">
        <f t="shared" ca="1" si="33"/>
        <v>2.0422434410123941E-2</v>
      </c>
      <c r="AI12" s="5">
        <f t="shared" ca="1" si="34"/>
        <v>4.5458910318980555E-2</v>
      </c>
      <c r="AJ12" s="5">
        <f t="shared" ca="1" si="35"/>
        <v>2.4652677503246161E-4</v>
      </c>
      <c r="AK12" s="5">
        <f t="shared" ca="1" si="36"/>
        <v>1.8307835681854551E-4</v>
      </c>
      <c r="AL12" s="5">
        <f t="shared" ca="1" si="37"/>
        <v>0</v>
      </c>
      <c r="AM12" s="5">
        <f t="shared" ca="1" si="38"/>
        <v>0</v>
      </c>
      <c r="AN12" s="5">
        <f t="shared" ca="1" si="39"/>
        <v>8.8584266992340292E-3</v>
      </c>
      <c r="AO12" s="5">
        <f t="shared" ca="1" si="40"/>
        <v>5.9979322993013513</v>
      </c>
      <c r="AP12" s="5">
        <f t="shared" ca="1" si="41"/>
        <v>0</v>
      </c>
      <c r="AQ12" s="5">
        <f t="shared" ca="1" si="42"/>
        <v>0</v>
      </c>
      <c r="AR12" s="5">
        <f t="shared" ca="1" si="43"/>
        <v>0.17642972316448452</v>
      </c>
      <c r="AS12" s="5">
        <f t="shared" ca="1" si="44"/>
        <v>0.96233897089131459</v>
      </c>
      <c r="AT12" s="5">
        <f t="shared" ca="1" si="45"/>
        <v>0.2169259185822637</v>
      </c>
      <c r="AU12" s="5">
        <f t="shared" ca="1" si="46"/>
        <v>0.31361073784129717</v>
      </c>
      <c r="AV12" s="5">
        <f t="shared" ca="1" si="47"/>
        <v>0.200502191580644</v>
      </c>
      <c r="AW12" s="5">
        <f t="shared" ca="1" si="48"/>
        <v>0.58876921677410921</v>
      </c>
    </row>
    <row r="13" spans="1:50" x14ac:dyDescent="0.2">
      <c r="A13" s="4" t="s">
        <v>76</v>
      </c>
      <c r="B13" s="5">
        <f t="shared" ca="1" si="1"/>
        <v>8.7658811096332681</v>
      </c>
      <c r="C13" s="5">
        <f t="shared" ca="1" si="2"/>
        <v>5.4693413580423234E-2</v>
      </c>
      <c r="D13" s="5">
        <f t="shared" ca="1" si="3"/>
        <v>6.1880935320351247E-3</v>
      </c>
      <c r="E13" s="5">
        <f t="shared" ca="1" si="4"/>
        <v>0</v>
      </c>
      <c r="F13" s="5">
        <f t="shared" ca="1" si="5"/>
        <v>0</v>
      </c>
      <c r="G13" s="5">
        <f t="shared" ca="1" si="6"/>
        <v>0</v>
      </c>
      <c r="H13" s="5">
        <f t="shared" ca="1" si="7"/>
        <v>7.5084691502748727E-4</v>
      </c>
      <c r="I13" s="5">
        <f t="shared" ca="1" si="8"/>
        <v>0</v>
      </c>
      <c r="J13" s="5">
        <f t="shared" ca="1" si="9"/>
        <v>0</v>
      </c>
      <c r="K13" s="5">
        <f t="shared" ca="1" si="10"/>
        <v>0.18509656650717471</v>
      </c>
      <c r="L13" s="5">
        <f t="shared" ca="1" si="11"/>
        <v>1.1197103925861934E-2</v>
      </c>
      <c r="M13" s="5">
        <f t="shared" ca="1" si="12"/>
        <v>4.1683027231572082E-3</v>
      </c>
      <c r="N13" s="5">
        <f t="shared" ca="1" si="13"/>
        <v>0</v>
      </c>
      <c r="O13" s="5">
        <f t="shared" ca="1" si="14"/>
        <v>1.5927672795078941E-2</v>
      </c>
      <c r="P13" s="5">
        <f t="shared" ca="1" si="15"/>
        <v>0</v>
      </c>
      <c r="Q13" s="5">
        <f t="shared" ca="1" si="16"/>
        <v>0</v>
      </c>
      <c r="R13" s="5">
        <f t="shared" ca="1" si="17"/>
        <v>0</v>
      </c>
      <c r="S13" s="5">
        <f t="shared" ca="1" si="18"/>
        <v>0</v>
      </c>
      <c r="T13" s="5">
        <f t="shared" ca="1" si="19"/>
        <v>0.11823682375907288</v>
      </c>
      <c r="U13" s="5">
        <f t="shared" ca="1" si="20"/>
        <v>0</v>
      </c>
      <c r="V13" s="5">
        <f t="shared" ca="1" si="21"/>
        <v>0</v>
      </c>
      <c r="W13" s="5">
        <f t="shared" ca="1" si="22"/>
        <v>0</v>
      </c>
      <c r="X13" s="5">
        <f t="shared" ca="1" si="23"/>
        <v>1.1609194594602546E-2</v>
      </c>
      <c r="Y13" s="5">
        <f t="shared" ca="1" si="24"/>
        <v>1.7782784217534908E-6</v>
      </c>
      <c r="Z13" s="5">
        <f t="shared" ca="1" si="25"/>
        <v>0</v>
      </c>
      <c r="AA13" s="5">
        <f t="shared" ca="1" si="26"/>
        <v>3.9813677998147601E-5</v>
      </c>
      <c r="AB13" s="5">
        <f t="shared" ca="1" si="27"/>
        <v>0</v>
      </c>
      <c r="AC13" s="5">
        <f t="shared" ca="1" si="28"/>
        <v>3.0378412300354576</v>
      </c>
      <c r="AD13" s="5">
        <f t="shared" ca="1" si="29"/>
        <v>0</v>
      </c>
      <c r="AE13" s="5">
        <f t="shared" ca="1" si="30"/>
        <v>0.27516927197614993</v>
      </c>
      <c r="AF13" s="5">
        <f t="shared" ca="1" si="31"/>
        <v>9.984623991637513E-5</v>
      </c>
      <c r="AG13" s="5">
        <f t="shared" ca="1" si="32"/>
        <v>8.3443134065925625E-3</v>
      </c>
      <c r="AH13" s="5">
        <f t="shared" ca="1" si="33"/>
        <v>5.8192271495292273E-3</v>
      </c>
      <c r="AI13" s="5">
        <f t="shared" ca="1" si="34"/>
        <v>9.2103514155280463E-3</v>
      </c>
      <c r="AJ13" s="5">
        <f t="shared" ca="1" si="35"/>
        <v>6.8568001725172684E-3</v>
      </c>
      <c r="AK13" s="5">
        <f t="shared" ca="1" si="36"/>
        <v>3.6070173267765755E-5</v>
      </c>
      <c r="AL13" s="5">
        <f t="shared" ca="1" si="37"/>
        <v>1.0982653706992133E-3</v>
      </c>
      <c r="AM13" s="5">
        <f t="shared" ca="1" si="38"/>
        <v>0</v>
      </c>
      <c r="AN13" s="5">
        <f t="shared" ca="1" si="39"/>
        <v>0</v>
      </c>
      <c r="AO13" s="5">
        <f t="shared" ca="1" si="40"/>
        <v>4.6385644971643618</v>
      </c>
      <c r="AP13" s="5">
        <f t="shared" ca="1" si="41"/>
        <v>0</v>
      </c>
      <c r="AQ13" s="5">
        <f t="shared" ca="1" si="42"/>
        <v>1.7572938225282026E-4</v>
      </c>
      <c r="AR13" s="5">
        <f t="shared" ca="1" si="43"/>
        <v>1.6754435905829055E-3</v>
      </c>
      <c r="AS13" s="5">
        <f t="shared" ca="1" si="44"/>
        <v>0.15171570259235917</v>
      </c>
      <c r="AT13" s="5">
        <f t="shared" ca="1" si="45"/>
        <v>9.5781081232151517E-3</v>
      </c>
      <c r="AU13" s="5">
        <f t="shared" ca="1" si="46"/>
        <v>1.1909054477539116E-2</v>
      </c>
      <c r="AV13" s="5">
        <f t="shared" ca="1" si="47"/>
        <v>9.3215740066506209E-2</v>
      </c>
      <c r="AW13" s="5">
        <f t="shared" ca="1" si="48"/>
        <v>0.1066618480079377</v>
      </c>
    </row>
    <row r="14" spans="1:50" x14ac:dyDescent="0.2">
      <c r="A14" s="4" t="s">
        <v>77</v>
      </c>
      <c r="B14" s="5">
        <f t="shared" ca="1" si="1"/>
        <v>25.532273918603625</v>
      </c>
      <c r="C14" s="5">
        <f t="shared" ca="1" si="2"/>
        <v>8.4371254237065568E-2</v>
      </c>
      <c r="D14" s="5">
        <f t="shared" ca="1" si="3"/>
        <v>8.8326810350919303</v>
      </c>
      <c r="E14" s="5">
        <f t="shared" ca="1" si="4"/>
        <v>0</v>
      </c>
      <c r="F14" s="5">
        <f t="shared" ca="1" si="5"/>
        <v>0</v>
      </c>
      <c r="G14" s="5">
        <f t="shared" ca="1" si="6"/>
        <v>7.6945581320201926E-6</v>
      </c>
      <c r="H14" s="5">
        <f t="shared" ca="1" si="7"/>
        <v>3.0494436117053745E-3</v>
      </c>
      <c r="I14" s="5">
        <f t="shared" ca="1" si="8"/>
        <v>0</v>
      </c>
      <c r="J14" s="5">
        <f t="shared" ca="1" si="9"/>
        <v>0</v>
      </c>
      <c r="K14" s="5">
        <f t="shared" ca="1" si="10"/>
        <v>0.59589718456885998</v>
      </c>
      <c r="L14" s="5">
        <f t="shared" ca="1" si="11"/>
        <v>1.1170801236993268E-2</v>
      </c>
      <c r="M14" s="5">
        <f t="shared" ca="1" si="12"/>
        <v>2.290319403315309E-3</v>
      </c>
      <c r="N14" s="5">
        <f t="shared" ca="1" si="13"/>
        <v>0</v>
      </c>
      <c r="O14" s="5">
        <f t="shared" ca="1" si="14"/>
        <v>6.2456610954991901E-2</v>
      </c>
      <c r="P14" s="5">
        <f t="shared" ca="1" si="15"/>
        <v>6.0044157656148449E-3</v>
      </c>
      <c r="Q14" s="5">
        <f t="shared" ca="1" si="16"/>
        <v>0</v>
      </c>
      <c r="R14" s="5">
        <f t="shared" ca="1" si="17"/>
        <v>0</v>
      </c>
      <c r="S14" s="5">
        <f t="shared" ca="1" si="18"/>
        <v>7.4972180406320497E-5</v>
      </c>
      <c r="T14" s="5">
        <f t="shared" ca="1" si="19"/>
        <v>3.0845213581173835E-2</v>
      </c>
      <c r="U14" s="5">
        <f t="shared" ca="1" si="20"/>
        <v>5.0014627858131255E-5</v>
      </c>
      <c r="V14" s="5">
        <f t="shared" ca="1" si="21"/>
        <v>0</v>
      </c>
      <c r="W14" s="5">
        <f t="shared" ca="1" si="22"/>
        <v>0</v>
      </c>
      <c r="X14" s="5">
        <f t="shared" ca="1" si="23"/>
        <v>0.78077230975181666</v>
      </c>
      <c r="Y14" s="5">
        <f t="shared" ca="1" si="24"/>
        <v>1.2466053495915844E-2</v>
      </c>
      <c r="Z14" s="5">
        <f t="shared" ca="1" si="25"/>
        <v>0</v>
      </c>
      <c r="AA14" s="5">
        <f t="shared" ca="1" si="26"/>
        <v>0.20605661073365464</v>
      </c>
      <c r="AB14" s="5">
        <f t="shared" ca="1" si="27"/>
        <v>3.9331159410583606E-3</v>
      </c>
      <c r="AC14" s="5">
        <f t="shared" ca="1" si="28"/>
        <v>3.2766982063081187</v>
      </c>
      <c r="AD14" s="5">
        <f t="shared" ca="1" si="29"/>
        <v>0.19071207203301307</v>
      </c>
      <c r="AE14" s="5">
        <f t="shared" ca="1" si="30"/>
        <v>0.21136413045919533</v>
      </c>
      <c r="AF14" s="5">
        <f t="shared" ca="1" si="31"/>
        <v>4.4880632628600675E-3</v>
      </c>
      <c r="AG14" s="5">
        <f t="shared" ca="1" si="32"/>
        <v>4.804609625452002E-2</v>
      </c>
      <c r="AH14" s="5">
        <f t="shared" ca="1" si="33"/>
        <v>9.792184974142884E-2</v>
      </c>
      <c r="AI14" s="5">
        <f t="shared" ca="1" si="34"/>
        <v>2.2495268169191916E-2</v>
      </c>
      <c r="AJ14" s="5">
        <f t="shared" ca="1" si="35"/>
        <v>4.0821488282013048E-2</v>
      </c>
      <c r="AK14" s="5">
        <f t="shared" ca="1" si="36"/>
        <v>2.7516647083523631E-2</v>
      </c>
      <c r="AL14" s="5">
        <f t="shared" ca="1" si="37"/>
        <v>6.0432490487318273E-4</v>
      </c>
      <c r="AM14" s="5">
        <f t="shared" ca="1" si="38"/>
        <v>2.7269005677181238E-3</v>
      </c>
      <c r="AN14" s="5">
        <f t="shared" ca="1" si="39"/>
        <v>0</v>
      </c>
      <c r="AO14" s="5">
        <f t="shared" ca="1" si="40"/>
        <v>10.507366172665153</v>
      </c>
      <c r="AP14" s="5">
        <f t="shared" ca="1" si="41"/>
        <v>0</v>
      </c>
      <c r="AQ14" s="5">
        <f t="shared" ca="1" si="42"/>
        <v>1.1541837198030292E-4</v>
      </c>
      <c r="AR14" s="5">
        <f t="shared" ca="1" si="43"/>
        <v>2.7406808873257004E-3</v>
      </c>
      <c r="AS14" s="5">
        <f t="shared" ca="1" si="44"/>
        <v>0.12909052918856026</v>
      </c>
      <c r="AT14" s="5">
        <f t="shared" ca="1" si="45"/>
        <v>1.6541576067128794E-2</v>
      </c>
      <c r="AU14" s="5">
        <f t="shared" ca="1" si="46"/>
        <v>9.5651080116174493E-3</v>
      </c>
      <c r="AV14" s="5">
        <f t="shared" ca="1" si="47"/>
        <v>0.18679862695494837</v>
      </c>
      <c r="AW14" s="5">
        <f t="shared" ca="1" si="48"/>
        <v>0.12453370964996673</v>
      </c>
    </row>
    <row r="15" spans="1:50" x14ac:dyDescent="0.2">
      <c r="A15" s="4" t="s">
        <v>78</v>
      </c>
      <c r="B15" s="5">
        <f t="shared" ca="1" si="1"/>
        <v>30.471482779251787</v>
      </c>
      <c r="C15" s="5">
        <f t="shared" ca="1" si="2"/>
        <v>7.8797068347736504E-2</v>
      </c>
      <c r="D15" s="5">
        <f t="shared" ca="1" si="3"/>
        <v>11.890007726119034</v>
      </c>
      <c r="E15" s="5">
        <f t="shared" ca="1" si="4"/>
        <v>0</v>
      </c>
      <c r="F15" s="5">
        <f t="shared" ca="1" si="5"/>
        <v>0</v>
      </c>
      <c r="G15" s="5">
        <f t="shared" ca="1" si="6"/>
        <v>0</v>
      </c>
      <c r="H15" s="5">
        <f t="shared" ca="1" si="7"/>
        <v>3.9647932528855383E-4</v>
      </c>
      <c r="I15" s="5">
        <f t="shared" ca="1" si="8"/>
        <v>0</v>
      </c>
      <c r="J15" s="5">
        <f t="shared" ca="1" si="9"/>
        <v>0</v>
      </c>
      <c r="K15" s="5">
        <f t="shared" ca="1" si="10"/>
        <v>0.77874594144609266</v>
      </c>
      <c r="L15" s="5">
        <f t="shared" ca="1" si="11"/>
        <v>1.5973483069990576E-2</v>
      </c>
      <c r="M15" s="5">
        <f t="shared" ca="1" si="12"/>
        <v>3.4421538600440033E-3</v>
      </c>
      <c r="N15" s="5">
        <f t="shared" ca="1" si="13"/>
        <v>0</v>
      </c>
      <c r="O15" s="5">
        <f t="shared" ca="1" si="14"/>
        <v>6.3318858980089363E-2</v>
      </c>
      <c r="P15" s="5">
        <f t="shared" ca="1" si="15"/>
        <v>3.7533040053887691E-3</v>
      </c>
      <c r="Q15" s="5">
        <f t="shared" ca="1" si="16"/>
        <v>0</v>
      </c>
      <c r="R15" s="5">
        <f t="shared" ca="1" si="17"/>
        <v>1.6459012229957809E-3</v>
      </c>
      <c r="S15" s="5">
        <f t="shared" ca="1" si="18"/>
        <v>4.8861681070738643E-5</v>
      </c>
      <c r="T15" s="5">
        <f t="shared" ca="1" si="19"/>
        <v>4.5673264577106625E-2</v>
      </c>
      <c r="U15" s="5">
        <f t="shared" ca="1" si="20"/>
        <v>4.9622069684400333E-3</v>
      </c>
      <c r="V15" s="5">
        <f t="shared" ca="1" si="21"/>
        <v>0</v>
      </c>
      <c r="W15" s="5">
        <f t="shared" ca="1" si="22"/>
        <v>0</v>
      </c>
      <c r="X15" s="5">
        <f t="shared" ca="1" si="23"/>
        <v>0.84733511204503353</v>
      </c>
      <c r="Y15" s="5">
        <f t="shared" ca="1" si="24"/>
        <v>8.726273153305171E-2</v>
      </c>
      <c r="Z15" s="5">
        <f t="shared" ca="1" si="25"/>
        <v>1.5395348987867045E-3</v>
      </c>
      <c r="AA15" s="5">
        <f t="shared" ca="1" si="26"/>
        <v>0.47888627523600497</v>
      </c>
      <c r="AB15" s="5">
        <f t="shared" ca="1" si="27"/>
        <v>1.1569929587142069E-2</v>
      </c>
      <c r="AC15" s="5">
        <f t="shared" ca="1" si="28"/>
        <v>3.2216324461046089</v>
      </c>
      <c r="AD15" s="5">
        <f t="shared" ca="1" si="29"/>
        <v>8.767756824993287E-3</v>
      </c>
      <c r="AE15" s="5">
        <f t="shared" ca="1" si="30"/>
        <v>0.43839300693351091</v>
      </c>
      <c r="AF15" s="5">
        <f t="shared" ca="1" si="31"/>
        <v>2.3540660862074209E-2</v>
      </c>
      <c r="AG15" s="5">
        <f t="shared" ca="1" si="32"/>
        <v>0.19320804912947737</v>
      </c>
      <c r="AH15" s="5">
        <f t="shared" ca="1" si="33"/>
        <v>9.4254326916072606E-2</v>
      </c>
      <c r="AI15" s="5">
        <f t="shared" ca="1" si="34"/>
        <v>3.4382580840076601E-2</v>
      </c>
      <c r="AJ15" s="5">
        <f t="shared" ca="1" si="35"/>
        <v>3.8056455954906934E-2</v>
      </c>
      <c r="AK15" s="5">
        <f t="shared" ca="1" si="36"/>
        <v>2.1878759208483162E-2</v>
      </c>
      <c r="AL15" s="5">
        <f t="shared" ca="1" si="37"/>
        <v>1.3618201543416749E-2</v>
      </c>
      <c r="AM15" s="5">
        <f t="shared" ca="1" si="38"/>
        <v>5.2553307042801428E-3</v>
      </c>
      <c r="AN15" s="5">
        <f t="shared" ca="1" si="39"/>
        <v>0</v>
      </c>
      <c r="AO15" s="5">
        <f t="shared" ca="1" si="40"/>
        <v>11.584549319787804</v>
      </c>
      <c r="AP15" s="5">
        <f t="shared" ca="1" si="41"/>
        <v>0</v>
      </c>
      <c r="AQ15" s="5">
        <f t="shared" ca="1" si="42"/>
        <v>1.3224180720796579E-4</v>
      </c>
      <c r="AR15" s="5">
        <f t="shared" ca="1" si="43"/>
        <v>3.3765588081729088E-3</v>
      </c>
      <c r="AS15" s="5">
        <f t="shared" ca="1" si="44"/>
        <v>0.17285376979277511</v>
      </c>
      <c r="AT15" s="5">
        <f t="shared" ca="1" si="45"/>
        <v>1.6082036218324356E-2</v>
      </c>
      <c r="AU15" s="5">
        <f t="shared" ca="1" si="46"/>
        <v>6.0419038325096059E-3</v>
      </c>
      <c r="AV15" s="5">
        <f t="shared" ca="1" si="47"/>
        <v>0.16547874968646972</v>
      </c>
      <c r="AW15" s="5">
        <f t="shared" ca="1" si="48"/>
        <v>0.11662179139331993</v>
      </c>
    </row>
    <row r="16" spans="1:50" x14ac:dyDescent="0.2">
      <c r="A16" s="4" t="s">
        <v>79</v>
      </c>
      <c r="B16" s="5">
        <f t="shared" ca="1" si="1"/>
        <v>39.06288542157111</v>
      </c>
      <c r="C16" s="5">
        <f t="shared" ca="1" si="2"/>
        <v>8.1201023372304976E-2</v>
      </c>
      <c r="D16" s="5">
        <f t="shared" ca="1" si="3"/>
        <v>16.054140444361614</v>
      </c>
      <c r="E16" s="5">
        <f t="shared" ca="1" si="4"/>
        <v>0</v>
      </c>
      <c r="F16" s="5">
        <f t="shared" ca="1" si="5"/>
        <v>0</v>
      </c>
      <c r="G16" s="5">
        <f t="shared" ca="1" si="6"/>
        <v>0</v>
      </c>
      <c r="H16" s="5">
        <f t="shared" ca="1" si="7"/>
        <v>7.8135303483449617E-5</v>
      </c>
      <c r="I16" s="5">
        <f t="shared" ca="1" si="8"/>
        <v>0</v>
      </c>
      <c r="J16" s="5">
        <f t="shared" ca="1" si="9"/>
        <v>0</v>
      </c>
      <c r="K16" s="5">
        <f t="shared" ca="1" si="10"/>
        <v>0.80657518607869638</v>
      </c>
      <c r="L16" s="5">
        <f t="shared" ca="1" si="11"/>
        <v>2.0752937905487975E-2</v>
      </c>
      <c r="M16" s="5">
        <f t="shared" ca="1" si="12"/>
        <v>6.9360863695496489E-3</v>
      </c>
      <c r="N16" s="5">
        <f t="shared" ca="1" si="13"/>
        <v>0</v>
      </c>
      <c r="O16" s="5">
        <f t="shared" ca="1" si="14"/>
        <v>5.2821342851831918E-2</v>
      </c>
      <c r="P16" s="5">
        <f t="shared" ca="1" si="15"/>
        <v>4.8081021099407838E-3</v>
      </c>
      <c r="Q16" s="5">
        <f t="shared" ca="1" si="16"/>
        <v>0</v>
      </c>
      <c r="R16" s="5">
        <f t="shared" ca="1" si="17"/>
        <v>2.63661174166776E-2</v>
      </c>
      <c r="S16" s="5">
        <f t="shared" ca="1" si="18"/>
        <v>2.6629619031434519E-4</v>
      </c>
      <c r="T16" s="5">
        <f t="shared" ca="1" si="19"/>
        <v>4.0222103722913953E-2</v>
      </c>
      <c r="U16" s="5">
        <f t="shared" ca="1" si="20"/>
        <v>1.5713832364773837E-2</v>
      </c>
      <c r="V16" s="5">
        <f t="shared" ca="1" si="21"/>
        <v>0</v>
      </c>
      <c r="W16" s="5">
        <f t="shared" ca="1" si="22"/>
        <v>0</v>
      </c>
      <c r="X16" s="5">
        <f t="shared" ca="1" si="23"/>
        <v>0.99546656358675523</v>
      </c>
      <c r="Y16" s="5">
        <f t="shared" ca="1" si="24"/>
        <v>5.9134595344582666E-2</v>
      </c>
      <c r="Z16" s="5">
        <f t="shared" ca="1" si="25"/>
        <v>2.7430181441792712E-3</v>
      </c>
      <c r="AA16" s="5">
        <f t="shared" ca="1" si="26"/>
        <v>0.59472955554426521</v>
      </c>
      <c r="AB16" s="5">
        <f t="shared" ca="1" si="27"/>
        <v>1.9108476638618897E-2</v>
      </c>
      <c r="AC16" s="5">
        <f t="shared" ca="1" si="28"/>
        <v>2.9692201017914277</v>
      </c>
      <c r="AD16" s="5">
        <f t="shared" ca="1" si="29"/>
        <v>1.5981882511860047E-2</v>
      </c>
      <c r="AE16" s="5">
        <f t="shared" ca="1" si="30"/>
        <v>0.31648410129323062</v>
      </c>
      <c r="AF16" s="5">
        <f t="shared" ca="1" si="31"/>
        <v>2.2876193431143391E-2</v>
      </c>
      <c r="AG16" s="5">
        <f t="shared" ca="1" si="32"/>
        <v>0.24689093126424846</v>
      </c>
      <c r="AH16" s="5">
        <f t="shared" ca="1" si="33"/>
        <v>8.2888438808043877E-2</v>
      </c>
      <c r="AI16" s="5">
        <f t="shared" ca="1" si="34"/>
        <v>5.9501008006195996E-2</v>
      </c>
      <c r="AJ16" s="5">
        <f t="shared" ca="1" si="35"/>
        <v>3.0318714103961676E-2</v>
      </c>
      <c r="AK16" s="5">
        <f t="shared" ca="1" si="36"/>
        <v>2.8815236396338938E-2</v>
      </c>
      <c r="AL16" s="5">
        <f t="shared" ca="1" si="37"/>
        <v>1.9874156424275934E-2</v>
      </c>
      <c r="AM16" s="5">
        <f t="shared" ca="1" si="38"/>
        <v>2.1509540475912188E-3</v>
      </c>
      <c r="AN16" s="5">
        <f t="shared" ca="1" si="39"/>
        <v>0</v>
      </c>
      <c r="AO16" s="5">
        <f t="shared" ca="1" si="40"/>
        <v>16.011445520829756</v>
      </c>
      <c r="AP16" s="5">
        <f t="shared" ca="1" si="41"/>
        <v>0</v>
      </c>
      <c r="AQ16" s="5">
        <f t="shared" ca="1" si="42"/>
        <v>0</v>
      </c>
      <c r="AR16" s="5">
        <f t="shared" ca="1" si="43"/>
        <v>3.7374060969589036E-3</v>
      </c>
      <c r="AS16" s="5">
        <f t="shared" ca="1" si="44"/>
        <v>0.19757889000505485</v>
      </c>
      <c r="AT16" s="5">
        <f t="shared" ca="1" si="45"/>
        <v>1.3839602247338123E-2</v>
      </c>
      <c r="AU16" s="5">
        <f t="shared" ca="1" si="46"/>
        <v>7.2898038208992003E-3</v>
      </c>
      <c r="AV16" s="5">
        <f t="shared" ca="1" si="47"/>
        <v>0.12244425863135609</v>
      </c>
      <c r="AW16" s="5">
        <f t="shared" ca="1" si="48"/>
        <v>0.13048440455543636</v>
      </c>
    </row>
    <row r="17" spans="1:49" x14ac:dyDescent="0.2">
      <c r="A17" s="4" t="s">
        <v>80</v>
      </c>
      <c r="B17" s="5">
        <f t="shared" ca="1" si="1"/>
        <v>42.12671260420062</v>
      </c>
      <c r="C17" s="5">
        <f t="shared" ca="1" si="2"/>
        <v>7.5822275344211085E-2</v>
      </c>
      <c r="D17" s="5">
        <f t="shared" ca="1" si="3"/>
        <v>22.225516546167292</v>
      </c>
      <c r="E17" s="5">
        <f t="shared" ca="1" si="4"/>
        <v>0</v>
      </c>
      <c r="F17" s="5">
        <f t="shared" ca="1" si="5"/>
        <v>0</v>
      </c>
      <c r="G17" s="5">
        <f t="shared" ca="1" si="6"/>
        <v>0</v>
      </c>
      <c r="H17" s="5">
        <f t="shared" ca="1" si="7"/>
        <v>9.6051083561701726E-3</v>
      </c>
      <c r="I17" s="5">
        <f t="shared" ca="1" si="8"/>
        <v>0</v>
      </c>
      <c r="J17" s="5">
        <f t="shared" ca="1" si="9"/>
        <v>0</v>
      </c>
      <c r="K17" s="5">
        <f t="shared" ca="1" si="10"/>
        <v>0.7946207146844757</v>
      </c>
      <c r="L17" s="5">
        <f t="shared" ca="1" si="11"/>
        <v>2.489026172184073E-2</v>
      </c>
      <c r="M17" s="5">
        <f t="shared" ca="1" si="12"/>
        <v>6.2839351538686444E-3</v>
      </c>
      <c r="N17" s="5">
        <f t="shared" ca="1" si="13"/>
        <v>0</v>
      </c>
      <c r="O17" s="5">
        <f t="shared" ca="1" si="14"/>
        <v>5.9986342540896118E-2</v>
      </c>
      <c r="P17" s="5">
        <f t="shared" ca="1" si="15"/>
        <v>7.1338184138846723E-3</v>
      </c>
      <c r="Q17" s="5">
        <f t="shared" ca="1" si="16"/>
        <v>0</v>
      </c>
      <c r="R17" s="5">
        <f t="shared" ca="1" si="17"/>
        <v>2.3273058896640355E-2</v>
      </c>
      <c r="S17" s="5">
        <f t="shared" ca="1" si="18"/>
        <v>7.2523043340241096E-4</v>
      </c>
      <c r="T17" s="5">
        <f t="shared" ca="1" si="19"/>
        <v>3.0259280879718766E-2</v>
      </c>
      <c r="U17" s="5">
        <f t="shared" ca="1" si="20"/>
        <v>2.1545209125839741E-2</v>
      </c>
      <c r="V17" s="5">
        <f t="shared" ca="1" si="21"/>
        <v>0</v>
      </c>
      <c r="W17" s="5">
        <f t="shared" ca="1" si="22"/>
        <v>0</v>
      </c>
      <c r="X17" s="5">
        <f t="shared" ca="1" si="23"/>
        <v>1.1360517203105263</v>
      </c>
      <c r="Y17" s="5">
        <f t="shared" ca="1" si="24"/>
        <v>6.9352464651842218E-3</v>
      </c>
      <c r="Z17" s="5">
        <f t="shared" ca="1" si="25"/>
        <v>0</v>
      </c>
      <c r="AA17" s="5">
        <f t="shared" ca="1" si="26"/>
        <v>0.41135676408488436</v>
      </c>
      <c r="AB17" s="5">
        <f t="shared" ca="1" si="27"/>
        <v>5.5838000397527988E-2</v>
      </c>
      <c r="AC17" s="5">
        <f t="shared" ca="1" si="28"/>
        <v>3.0280517144303669</v>
      </c>
      <c r="AD17" s="5">
        <f t="shared" ca="1" si="29"/>
        <v>2.5004652283036496E-2</v>
      </c>
      <c r="AE17" s="5">
        <f t="shared" ca="1" si="30"/>
        <v>0.4213297105244041</v>
      </c>
      <c r="AF17" s="5">
        <f t="shared" ca="1" si="31"/>
        <v>5.9974217293241205E-2</v>
      </c>
      <c r="AG17" s="5">
        <f t="shared" ca="1" si="32"/>
        <v>0.39416431359333037</v>
      </c>
      <c r="AH17" s="5">
        <f t="shared" ca="1" si="33"/>
        <v>7.3914583579582679E-2</v>
      </c>
      <c r="AI17" s="5">
        <f t="shared" ca="1" si="34"/>
        <v>5.4688955321892829E-2</v>
      </c>
      <c r="AJ17" s="5">
        <f t="shared" ca="1" si="35"/>
        <v>4.4380353947408281E-2</v>
      </c>
      <c r="AK17" s="5">
        <f t="shared" ca="1" si="36"/>
        <v>2.5307109455145603E-2</v>
      </c>
      <c r="AL17" s="5">
        <f t="shared" ca="1" si="37"/>
        <v>2.1136496881345574E-2</v>
      </c>
      <c r="AM17" s="5">
        <f t="shared" ca="1" si="38"/>
        <v>4.0225245572665736E-3</v>
      </c>
      <c r="AN17" s="5">
        <f t="shared" ca="1" si="39"/>
        <v>6.3136291472305506E-5</v>
      </c>
      <c r="AO17" s="5">
        <f t="shared" ca="1" si="40"/>
        <v>12.623550598208315</v>
      </c>
      <c r="AP17" s="5">
        <f t="shared" ca="1" si="41"/>
        <v>0</v>
      </c>
      <c r="AQ17" s="5">
        <f t="shared" ca="1" si="42"/>
        <v>0</v>
      </c>
      <c r="AR17" s="5">
        <f t="shared" ca="1" si="43"/>
        <v>8.6037784454050595E-3</v>
      </c>
      <c r="AS17" s="5">
        <f t="shared" ca="1" si="44"/>
        <v>0.17955616468970889</v>
      </c>
      <c r="AT17" s="5">
        <f t="shared" ca="1" si="45"/>
        <v>1.7427893227698221E-2</v>
      </c>
      <c r="AU17" s="5">
        <f t="shared" ca="1" si="46"/>
        <v>1.8860675039829389E-4</v>
      </c>
      <c r="AV17" s="5">
        <f t="shared" ca="1" si="47"/>
        <v>0.12710886928123394</v>
      </c>
      <c r="AW17" s="5">
        <f t="shared" ca="1" si="48"/>
        <v>0.12839541246300282</v>
      </c>
    </row>
    <row r="18" spans="1:49" x14ac:dyDescent="0.2">
      <c r="A18" s="4" t="s">
        <v>81</v>
      </c>
      <c r="B18" s="5">
        <f t="shared" ca="1" si="1"/>
        <v>38.812757459818982</v>
      </c>
      <c r="C18" s="5">
        <f t="shared" ca="1" si="2"/>
        <v>7.3550675216948969E-2</v>
      </c>
      <c r="D18" s="5">
        <f t="shared" ca="1" si="3"/>
        <v>20.024412622290182</v>
      </c>
      <c r="E18" s="5">
        <f t="shared" ca="1" si="4"/>
        <v>0</v>
      </c>
      <c r="F18" s="5">
        <f t="shared" ca="1" si="5"/>
        <v>0</v>
      </c>
      <c r="G18" s="5">
        <f t="shared" ca="1" si="6"/>
        <v>0</v>
      </c>
      <c r="H18" s="5">
        <f t="shared" ca="1" si="7"/>
        <v>1.8868902857159125E-2</v>
      </c>
      <c r="I18" s="5">
        <f t="shared" ca="1" si="8"/>
        <v>0</v>
      </c>
      <c r="J18" s="5">
        <f t="shared" ca="1" si="9"/>
        <v>0</v>
      </c>
      <c r="K18" s="5">
        <f t="shared" ca="1" si="10"/>
        <v>0.99230199672016406</v>
      </c>
      <c r="L18" s="5">
        <f t="shared" ca="1" si="11"/>
        <v>3.1930668029880531E-2</v>
      </c>
      <c r="M18" s="5">
        <f t="shared" ca="1" si="12"/>
        <v>5.9365841252914942E-3</v>
      </c>
      <c r="N18" s="5">
        <f t="shared" ca="1" si="13"/>
        <v>0</v>
      </c>
      <c r="O18" s="5">
        <f t="shared" ca="1" si="14"/>
        <v>3.8434987940260262E-2</v>
      </c>
      <c r="P18" s="5">
        <f t="shared" ca="1" si="15"/>
        <v>1.6537867183840378E-2</v>
      </c>
      <c r="Q18" s="5">
        <f t="shared" ca="1" si="16"/>
        <v>0</v>
      </c>
      <c r="R18" s="5">
        <f t="shared" ca="1" si="17"/>
        <v>1.856195888976591E-2</v>
      </c>
      <c r="S18" s="5">
        <f t="shared" ca="1" si="18"/>
        <v>1.8166311144319494E-3</v>
      </c>
      <c r="T18" s="5">
        <f t="shared" ca="1" si="19"/>
        <v>1.5330316490331161E-2</v>
      </c>
      <c r="U18" s="5">
        <f t="shared" ca="1" si="20"/>
        <v>3.494086819821942E-2</v>
      </c>
      <c r="V18" s="5">
        <f t="shared" ca="1" si="21"/>
        <v>0</v>
      </c>
      <c r="W18" s="5">
        <f t="shared" ca="1" si="22"/>
        <v>4.154546963413522E-5</v>
      </c>
      <c r="X18" s="5">
        <f t="shared" ca="1" si="23"/>
        <v>0.94591721855992217</v>
      </c>
      <c r="Y18" s="5">
        <f t="shared" ca="1" si="24"/>
        <v>1.2404675584509096E-2</v>
      </c>
      <c r="Z18" s="5">
        <f t="shared" ca="1" si="25"/>
        <v>0</v>
      </c>
      <c r="AA18" s="5">
        <f t="shared" ca="1" si="26"/>
        <v>0.33081841321224453</v>
      </c>
      <c r="AB18" s="5">
        <f t="shared" ca="1" si="27"/>
        <v>3.9590208618709072E-2</v>
      </c>
      <c r="AC18" s="5">
        <f t="shared" ca="1" si="28"/>
        <v>2.5387976760720061</v>
      </c>
      <c r="AD18" s="5">
        <f t="shared" ca="1" si="29"/>
        <v>2.7765994766225273E-2</v>
      </c>
      <c r="AE18" s="5">
        <f t="shared" ca="1" si="30"/>
        <v>0.38274683217920913</v>
      </c>
      <c r="AF18" s="5">
        <f t="shared" ca="1" si="31"/>
        <v>7.8833772282147815E-2</v>
      </c>
      <c r="AG18" s="5">
        <f t="shared" ca="1" si="32"/>
        <v>0.42663250674511471</v>
      </c>
      <c r="AH18" s="5">
        <f t="shared" ca="1" si="33"/>
        <v>9.9807402791993655E-2</v>
      </c>
      <c r="AI18" s="5">
        <f t="shared" ca="1" si="34"/>
        <v>7.0976532028141456E-2</v>
      </c>
      <c r="AJ18" s="5">
        <f t="shared" ca="1" si="35"/>
        <v>4.2596244462626165E-2</v>
      </c>
      <c r="AK18" s="5">
        <f t="shared" ca="1" si="36"/>
        <v>1.6899895714377583E-2</v>
      </c>
      <c r="AL18" s="5">
        <f t="shared" ca="1" si="37"/>
        <v>1.5442593960339715E-2</v>
      </c>
      <c r="AM18" s="5">
        <f t="shared" ca="1" si="38"/>
        <v>1.5038909066452347E-2</v>
      </c>
      <c r="AN18" s="5">
        <f t="shared" ca="1" si="39"/>
        <v>8.5493287559016869E-3</v>
      </c>
      <c r="AO18" s="5">
        <f t="shared" ca="1" si="40"/>
        <v>11.932984664756768</v>
      </c>
      <c r="AP18" s="5">
        <f t="shared" ca="1" si="41"/>
        <v>0</v>
      </c>
      <c r="AQ18" s="5">
        <f t="shared" ca="1" si="42"/>
        <v>0</v>
      </c>
      <c r="AR18" s="5">
        <f t="shared" ca="1" si="43"/>
        <v>1.4411681845002538E-2</v>
      </c>
      <c r="AS18" s="5">
        <f t="shared" ca="1" si="44"/>
        <v>0.2137946067011483</v>
      </c>
      <c r="AT18" s="5">
        <f t="shared" ca="1" si="45"/>
        <v>2.3380881678314765E-2</v>
      </c>
      <c r="AU18" s="5">
        <f t="shared" ca="1" si="46"/>
        <v>6.4915032266818235E-3</v>
      </c>
      <c r="AV18" s="5">
        <f t="shared" ca="1" si="47"/>
        <v>0.15753805325665513</v>
      </c>
      <c r="AW18" s="5">
        <f t="shared" ca="1" si="48"/>
        <v>0.13867223902838263</v>
      </c>
    </row>
    <row r="19" spans="1:49" x14ac:dyDescent="0.2">
      <c r="A19" s="4" t="s">
        <v>82</v>
      </c>
      <c r="B19" s="5">
        <f t="shared" ca="1" si="1"/>
        <v>41.303893320843081</v>
      </c>
      <c r="C19" s="5">
        <f t="shared" ca="1" si="2"/>
        <v>9.0029064766560418E-2</v>
      </c>
      <c r="D19" s="5">
        <f t="shared" ca="1" si="3"/>
        <v>16.697823773432582</v>
      </c>
      <c r="E19" s="5">
        <f t="shared" ca="1" si="4"/>
        <v>0</v>
      </c>
      <c r="F19" s="5">
        <f t="shared" ca="1" si="5"/>
        <v>0</v>
      </c>
      <c r="G19" s="5">
        <f t="shared" ca="1" si="6"/>
        <v>0</v>
      </c>
      <c r="H19" s="5">
        <f t="shared" ca="1" si="7"/>
        <v>0</v>
      </c>
      <c r="I19" s="5">
        <f t="shared" ca="1" si="8"/>
        <v>0</v>
      </c>
      <c r="J19" s="5">
        <f t="shared" ca="1" si="9"/>
        <v>0</v>
      </c>
      <c r="K19" s="5">
        <f t="shared" ca="1" si="10"/>
        <v>0.80141521808766569</v>
      </c>
      <c r="L19" s="5">
        <f t="shared" ca="1" si="11"/>
        <v>1.485877367423822E-2</v>
      </c>
      <c r="M19" s="5">
        <f t="shared" ca="1" si="12"/>
        <v>1.3029382958944846E-2</v>
      </c>
      <c r="N19" s="5">
        <f t="shared" ca="1" si="13"/>
        <v>0</v>
      </c>
      <c r="O19" s="5">
        <f t="shared" ca="1" si="14"/>
        <v>3.135857872168666E-2</v>
      </c>
      <c r="P19" s="5">
        <f t="shared" ca="1" si="15"/>
        <v>2.0135753613595032E-2</v>
      </c>
      <c r="Q19" s="5">
        <f t="shared" ca="1" si="16"/>
        <v>0</v>
      </c>
      <c r="R19" s="5">
        <f t="shared" ca="1" si="17"/>
        <v>1.5523043498175326E-2</v>
      </c>
      <c r="S19" s="5">
        <f t="shared" ca="1" si="18"/>
        <v>1.8866191833122523E-3</v>
      </c>
      <c r="T19" s="5">
        <f t="shared" ca="1" si="19"/>
        <v>1.615256281250867E-2</v>
      </c>
      <c r="U19" s="5">
        <f t="shared" ca="1" si="20"/>
        <v>0</v>
      </c>
      <c r="V19" s="5">
        <f t="shared" ca="1" si="21"/>
        <v>0</v>
      </c>
      <c r="W19" s="5">
        <f t="shared" ca="1" si="22"/>
        <v>0</v>
      </c>
      <c r="X19" s="5">
        <f t="shared" ca="1" si="23"/>
        <v>0.44470345580466181</v>
      </c>
      <c r="Y19" s="5">
        <f t="shared" ca="1" si="24"/>
        <v>4.8620324809818261E-3</v>
      </c>
      <c r="Z19" s="5">
        <f t="shared" ca="1" si="25"/>
        <v>0</v>
      </c>
      <c r="AA19" s="5">
        <f t="shared" ca="1" si="26"/>
        <v>0.11595532812774301</v>
      </c>
      <c r="AB19" s="5">
        <f t="shared" ca="1" si="27"/>
        <v>1.8602315024194876E-2</v>
      </c>
      <c r="AC19" s="5">
        <f t="shared" ca="1" si="28"/>
        <v>2.3492762988143339</v>
      </c>
      <c r="AD19" s="5">
        <f t="shared" ca="1" si="29"/>
        <v>1.1973679810047502E-2</v>
      </c>
      <c r="AE19" s="5">
        <f t="shared" ca="1" si="30"/>
        <v>0.23050070237827519</v>
      </c>
      <c r="AF19" s="5">
        <f t="shared" ca="1" si="31"/>
        <v>1.6888847499034076E-2</v>
      </c>
      <c r="AG19" s="5">
        <f t="shared" ca="1" si="32"/>
        <v>0.35512804120770403</v>
      </c>
      <c r="AH19" s="5">
        <f t="shared" ca="1" si="33"/>
        <v>0.12483169462560127</v>
      </c>
      <c r="AI19" s="5">
        <f t="shared" ca="1" si="34"/>
        <v>2.7691100525339303E-2</v>
      </c>
      <c r="AJ19" s="5">
        <f t="shared" ca="1" si="35"/>
        <v>9.5939996734714129E-3</v>
      </c>
      <c r="AK19" s="5">
        <f t="shared" ca="1" si="36"/>
        <v>2.1805468751184564E-2</v>
      </c>
      <c r="AL19" s="5">
        <f t="shared" ca="1" si="37"/>
        <v>1.9718180489820363E-2</v>
      </c>
      <c r="AM19" s="5">
        <f t="shared" ca="1" si="38"/>
        <v>4.1950861687259219E-3</v>
      </c>
      <c r="AN19" s="5">
        <f t="shared" ca="1" si="39"/>
        <v>4.5819537383657294E-3</v>
      </c>
      <c r="AO19" s="5">
        <f t="shared" ca="1" si="40"/>
        <v>19.21320537125645</v>
      </c>
      <c r="AP19" s="5">
        <f t="shared" ca="1" si="41"/>
        <v>0</v>
      </c>
      <c r="AQ19" s="5">
        <f t="shared" ca="1" si="42"/>
        <v>0</v>
      </c>
      <c r="AR19" s="5">
        <f t="shared" ca="1" si="43"/>
        <v>1.8230971359433915E-2</v>
      </c>
      <c r="AS19" s="5">
        <f t="shared" ca="1" si="44"/>
        <v>0.24829187365180766</v>
      </c>
      <c r="AT19" s="5">
        <f t="shared" ca="1" si="45"/>
        <v>2.5672179872811351E-2</v>
      </c>
      <c r="AU19" s="5">
        <f t="shared" ca="1" si="46"/>
        <v>1.8248102957120555E-2</v>
      </c>
      <c r="AV19" s="5">
        <f t="shared" ca="1" si="47"/>
        <v>0.16129669466910995</v>
      </c>
      <c r="AW19" s="5">
        <f t="shared" ca="1" si="48"/>
        <v>0.15642717120757904</v>
      </c>
    </row>
    <row r="20" spans="1:49" x14ac:dyDescent="0.2">
      <c r="A20" s="4" t="s">
        <v>83</v>
      </c>
      <c r="B20" s="5">
        <f t="shared" ca="1" si="1"/>
        <v>39.219912497948577</v>
      </c>
      <c r="C20" s="5">
        <f t="shared" ca="1" si="2"/>
        <v>9.2718784503097243E-2</v>
      </c>
      <c r="D20" s="5">
        <f t="shared" ca="1" si="3"/>
        <v>17.387337771163118</v>
      </c>
      <c r="E20" s="5">
        <f t="shared" ca="1" si="4"/>
        <v>0</v>
      </c>
      <c r="F20" s="5">
        <f t="shared" ca="1" si="5"/>
        <v>0</v>
      </c>
      <c r="G20" s="5">
        <f t="shared" ca="1" si="6"/>
        <v>0</v>
      </c>
      <c r="H20" s="5">
        <f t="shared" ca="1" si="7"/>
        <v>0</v>
      </c>
      <c r="I20" s="5">
        <f t="shared" ca="1" si="8"/>
        <v>0</v>
      </c>
      <c r="J20" s="5">
        <f t="shared" ca="1" si="9"/>
        <v>0</v>
      </c>
      <c r="K20" s="5">
        <f t="shared" ca="1" si="10"/>
        <v>0.40892521509640906</v>
      </c>
      <c r="L20" s="5">
        <f t="shared" ca="1" si="11"/>
        <v>8.2861916248888751E-3</v>
      </c>
      <c r="M20" s="5">
        <f t="shared" ca="1" si="12"/>
        <v>1.5770803406514055E-2</v>
      </c>
      <c r="N20" s="5">
        <f t="shared" ca="1" si="13"/>
        <v>0</v>
      </c>
      <c r="O20" s="5">
        <f t="shared" ca="1" si="14"/>
        <v>2.8904872998368768E-2</v>
      </c>
      <c r="P20" s="5">
        <f t="shared" ca="1" si="15"/>
        <v>1.5626146426696273E-2</v>
      </c>
      <c r="Q20" s="5">
        <f t="shared" ca="1" si="16"/>
        <v>0</v>
      </c>
      <c r="R20" s="5">
        <f t="shared" ca="1" si="17"/>
        <v>2.0518445736401433E-2</v>
      </c>
      <c r="S20" s="5">
        <f t="shared" ca="1" si="18"/>
        <v>3.1500305780099869E-3</v>
      </c>
      <c r="T20" s="5">
        <f t="shared" ca="1" si="19"/>
        <v>7.9302295072479351E-3</v>
      </c>
      <c r="U20" s="5">
        <f t="shared" ca="1" si="20"/>
        <v>0</v>
      </c>
      <c r="V20" s="5">
        <f t="shared" ca="1" si="21"/>
        <v>0</v>
      </c>
      <c r="W20" s="5">
        <f t="shared" ca="1" si="22"/>
        <v>0</v>
      </c>
      <c r="X20" s="5">
        <f t="shared" ca="1" si="23"/>
        <v>0.27050409857777491</v>
      </c>
      <c r="Y20" s="5">
        <f t="shared" ca="1" si="24"/>
        <v>3.7086928540571475E-3</v>
      </c>
      <c r="Z20" s="5">
        <f t="shared" ca="1" si="25"/>
        <v>0</v>
      </c>
      <c r="AA20" s="5">
        <f t="shared" ca="1" si="26"/>
        <v>0.12655911625300262</v>
      </c>
      <c r="AB20" s="5">
        <f t="shared" ca="1" si="27"/>
        <v>0</v>
      </c>
      <c r="AC20" s="5">
        <f t="shared" ca="1" si="28"/>
        <v>2.3990998570885651</v>
      </c>
      <c r="AD20" s="5">
        <f t="shared" ca="1" si="29"/>
        <v>3.8232209263308503E-2</v>
      </c>
      <c r="AE20" s="5">
        <f t="shared" ca="1" si="30"/>
        <v>0.15213339803876816</v>
      </c>
      <c r="AF20" s="5">
        <f t="shared" ca="1" si="31"/>
        <v>4.2298935973387249E-2</v>
      </c>
      <c r="AG20" s="5">
        <f t="shared" ca="1" si="32"/>
        <v>0.24335099544589595</v>
      </c>
      <c r="AH20" s="5">
        <f t="shared" ca="1" si="33"/>
        <v>9.9247552606143624E-2</v>
      </c>
      <c r="AI20" s="5">
        <f t="shared" ca="1" si="34"/>
        <v>1.9064394412003721E-2</v>
      </c>
      <c r="AJ20" s="5">
        <f t="shared" ca="1" si="35"/>
        <v>5.2173706963907721E-3</v>
      </c>
      <c r="AK20" s="5">
        <f t="shared" ca="1" si="36"/>
        <v>1.5268671204387883E-2</v>
      </c>
      <c r="AL20" s="5">
        <f t="shared" ca="1" si="37"/>
        <v>5.4247936714909182E-3</v>
      </c>
      <c r="AM20" s="5">
        <f t="shared" ca="1" si="38"/>
        <v>6.227828168518542E-5</v>
      </c>
      <c r="AN20" s="5">
        <f t="shared" ca="1" si="39"/>
        <v>1.8363825861398713E-3</v>
      </c>
      <c r="AO20" s="5">
        <f t="shared" ca="1" si="40"/>
        <v>17.19564275541795</v>
      </c>
      <c r="AP20" s="5">
        <f t="shared" ca="1" si="41"/>
        <v>0</v>
      </c>
      <c r="AQ20" s="5">
        <f t="shared" ca="1" si="42"/>
        <v>0</v>
      </c>
      <c r="AR20" s="5">
        <f t="shared" ca="1" si="43"/>
        <v>2.4802836118835117E-2</v>
      </c>
      <c r="AS20" s="5">
        <f t="shared" ca="1" si="44"/>
        <v>0.16593538709986255</v>
      </c>
      <c r="AT20" s="5">
        <f t="shared" ca="1" si="45"/>
        <v>3.0008522032995082E-2</v>
      </c>
      <c r="AU20" s="5">
        <f t="shared" ca="1" si="46"/>
        <v>1.8633138475968179E-2</v>
      </c>
      <c r="AV20" s="5">
        <f t="shared" ca="1" si="47"/>
        <v>0.18705739731841262</v>
      </c>
      <c r="AW20" s="5">
        <f t="shared" ca="1" si="48"/>
        <v>0.1866552234907882</v>
      </c>
    </row>
    <row r="21" spans="1:49" x14ac:dyDescent="0.2">
      <c r="A21" s="4" t="s">
        <v>84</v>
      </c>
      <c r="B21" s="5">
        <f t="shared" ca="1" si="1"/>
        <v>40.971368766988761</v>
      </c>
      <c r="C21" s="5">
        <f t="shared" ca="1" si="2"/>
        <v>8.0267838589782828E-2</v>
      </c>
      <c r="D21" s="5">
        <f t="shared" ca="1" si="3"/>
        <v>21.610993672314009</v>
      </c>
      <c r="E21" s="5">
        <f t="shared" ca="1" si="4"/>
        <v>0</v>
      </c>
      <c r="F21" s="5">
        <f t="shared" ca="1" si="5"/>
        <v>0</v>
      </c>
      <c r="G21" s="5">
        <f t="shared" ca="1" si="6"/>
        <v>0</v>
      </c>
      <c r="H21" s="5">
        <f t="shared" ca="1" si="7"/>
        <v>0</v>
      </c>
      <c r="I21" s="5">
        <f t="shared" ca="1" si="8"/>
        <v>0</v>
      </c>
      <c r="J21" s="5">
        <f t="shared" ca="1" si="9"/>
        <v>0</v>
      </c>
      <c r="K21" s="5">
        <f t="shared" ca="1" si="10"/>
        <v>5.4185740058332106E-2</v>
      </c>
      <c r="L21" s="5">
        <f t="shared" ca="1" si="11"/>
        <v>3.4179080558747145E-3</v>
      </c>
      <c r="M21" s="5">
        <f t="shared" ca="1" si="12"/>
        <v>4.1507776653603966E-3</v>
      </c>
      <c r="N21" s="5">
        <f t="shared" ca="1" si="13"/>
        <v>0</v>
      </c>
      <c r="O21" s="5">
        <f t="shared" ca="1" si="14"/>
        <v>8.2490969045905787E-3</v>
      </c>
      <c r="P21" s="5">
        <f t="shared" ca="1" si="15"/>
        <v>1.7368333345567137E-2</v>
      </c>
      <c r="Q21" s="5">
        <f t="shared" ca="1" si="16"/>
        <v>2.4404196963838127E-3</v>
      </c>
      <c r="R21" s="5">
        <f t="shared" ca="1" si="17"/>
        <v>7.864654605545451E-3</v>
      </c>
      <c r="S21" s="5">
        <f t="shared" ca="1" si="18"/>
        <v>2.0089489002366812E-3</v>
      </c>
      <c r="T21" s="5">
        <f t="shared" ca="1" si="19"/>
        <v>2.5032636385420616E-3</v>
      </c>
      <c r="U21" s="5">
        <f t="shared" ca="1" si="20"/>
        <v>0</v>
      </c>
      <c r="V21" s="5">
        <f t="shared" ca="1" si="21"/>
        <v>1.3707351046587709E-4</v>
      </c>
      <c r="W21" s="5">
        <f t="shared" ca="1" si="22"/>
        <v>0</v>
      </c>
      <c r="X21" s="5">
        <f t="shared" ca="1" si="23"/>
        <v>0.17833484187379128</v>
      </c>
      <c r="Y21" s="5">
        <f t="shared" ca="1" si="24"/>
        <v>3.6924014592826753E-4</v>
      </c>
      <c r="Z21" s="5">
        <f t="shared" ca="1" si="25"/>
        <v>0</v>
      </c>
      <c r="AA21" s="5">
        <f t="shared" ca="1" si="26"/>
        <v>2.2046074775585962E-2</v>
      </c>
      <c r="AB21" s="5">
        <f t="shared" ca="1" si="27"/>
        <v>2.2046074775585962E-2</v>
      </c>
      <c r="AC21" s="5">
        <f t="shared" ca="1" si="28"/>
        <v>1.5837849387188521</v>
      </c>
      <c r="AD21" s="5">
        <f t="shared" ca="1" si="29"/>
        <v>3.0771943323302495E-2</v>
      </c>
      <c r="AE21" s="5">
        <f t="shared" ca="1" si="30"/>
        <v>1.1000927330666726E-2</v>
      </c>
      <c r="AF21" s="5">
        <f t="shared" ca="1" si="31"/>
        <v>2.9666833218954425E-3</v>
      </c>
      <c r="AG21" s="5">
        <f t="shared" ca="1" si="32"/>
        <v>0.1653299769380413</v>
      </c>
      <c r="AH21" s="5">
        <f t="shared" ca="1" si="33"/>
        <v>9.2058683681393635E-3</v>
      </c>
      <c r="AI21" s="5">
        <f t="shared" ca="1" si="34"/>
        <v>3.5034055479672083E-3</v>
      </c>
      <c r="AJ21" s="5">
        <f t="shared" ca="1" si="35"/>
        <v>7.3348534316694861E-4</v>
      </c>
      <c r="AK21" s="5">
        <f t="shared" ca="1" si="36"/>
        <v>6.1308134692791847E-3</v>
      </c>
      <c r="AL21" s="5">
        <f t="shared" ca="1" si="37"/>
        <v>4.2969641861244929E-3</v>
      </c>
      <c r="AM21" s="5">
        <f t="shared" ca="1" si="38"/>
        <v>0</v>
      </c>
      <c r="AN21" s="5">
        <f t="shared" ca="1" si="39"/>
        <v>0</v>
      </c>
      <c r="AO21" s="5">
        <f t="shared" ca="1" si="40"/>
        <v>16.565657566366347</v>
      </c>
      <c r="AP21" s="5">
        <f t="shared" ca="1" si="41"/>
        <v>0</v>
      </c>
      <c r="AQ21" s="5">
        <f t="shared" ca="1" si="42"/>
        <v>0</v>
      </c>
      <c r="AR21" s="5">
        <f t="shared" ca="1" si="43"/>
        <v>3.3168793648168493E-2</v>
      </c>
      <c r="AS21" s="5">
        <f t="shared" ca="1" si="44"/>
        <v>0.1844131716381226</v>
      </c>
      <c r="AT21" s="5">
        <f t="shared" ca="1" si="45"/>
        <v>4.2987578873312809E-2</v>
      </c>
      <c r="AU21" s="5">
        <f t="shared" ca="1" si="46"/>
        <v>4.738804947924357E-2</v>
      </c>
      <c r="AV21" s="5">
        <f t="shared" ca="1" si="47"/>
        <v>0.14643373386942393</v>
      </c>
      <c r="AW21" s="5">
        <f t="shared" ca="1" si="48"/>
        <v>0.11721090771113274</v>
      </c>
    </row>
    <row r="22" spans="1:49" x14ac:dyDescent="0.2">
      <c r="A22" s="4" t="s">
        <v>85</v>
      </c>
      <c r="B22" s="5">
        <f t="shared" ca="1" si="1"/>
        <v>27.570416316075963</v>
      </c>
      <c r="C22" s="5">
        <f t="shared" ca="1" si="2"/>
        <v>9.202761162223104E-2</v>
      </c>
      <c r="D22" s="5">
        <f t="shared" ca="1" si="3"/>
        <v>12.047304906971258</v>
      </c>
      <c r="E22" s="5">
        <f t="shared" ca="1" si="4"/>
        <v>0</v>
      </c>
      <c r="F22" s="5">
        <f t="shared" ca="1" si="5"/>
        <v>0</v>
      </c>
      <c r="G22" s="5">
        <f t="shared" ca="1" si="6"/>
        <v>0</v>
      </c>
      <c r="H22" s="5">
        <f t="shared" ca="1" si="7"/>
        <v>0</v>
      </c>
      <c r="I22" s="5">
        <f t="shared" ca="1" si="8"/>
        <v>0</v>
      </c>
      <c r="J22" s="5">
        <f t="shared" ca="1" si="9"/>
        <v>0</v>
      </c>
      <c r="K22" s="5">
        <f t="shared" ca="1" si="10"/>
        <v>0.19489278268285082</v>
      </c>
      <c r="L22" s="5">
        <f t="shared" ca="1" si="11"/>
        <v>1.4240461394485196E-2</v>
      </c>
      <c r="M22" s="5">
        <f t="shared" ca="1" si="12"/>
        <v>1.5153239401361346E-2</v>
      </c>
      <c r="N22" s="5">
        <f t="shared" ca="1" si="13"/>
        <v>0</v>
      </c>
      <c r="O22" s="5">
        <f t="shared" ca="1" si="14"/>
        <v>2.7336231194747304E-2</v>
      </c>
      <c r="P22" s="5">
        <f t="shared" ca="1" si="15"/>
        <v>1.7951193854242705E-2</v>
      </c>
      <c r="Q22" s="5">
        <f t="shared" ca="1" si="16"/>
        <v>4.3163955349518663E-4</v>
      </c>
      <c r="R22" s="5">
        <f t="shared" ca="1" si="17"/>
        <v>8.0989298750451452E-3</v>
      </c>
      <c r="S22" s="5">
        <f t="shared" ca="1" si="18"/>
        <v>7.1939925582531115E-4</v>
      </c>
      <c r="T22" s="5">
        <f t="shared" ca="1" si="19"/>
        <v>1.6536777651943568E-3</v>
      </c>
      <c r="U22" s="5">
        <f t="shared" ca="1" si="20"/>
        <v>0</v>
      </c>
      <c r="V22" s="5">
        <f t="shared" ca="1" si="21"/>
        <v>8.3384559892856283E-4</v>
      </c>
      <c r="W22" s="5">
        <f t="shared" ca="1" si="22"/>
        <v>0</v>
      </c>
      <c r="X22" s="5">
        <f t="shared" ca="1" si="23"/>
        <v>1.2636638380844777E-4</v>
      </c>
      <c r="Y22" s="5">
        <f t="shared" ca="1" si="24"/>
        <v>0</v>
      </c>
      <c r="Z22" s="5">
        <f t="shared" ca="1" si="25"/>
        <v>0</v>
      </c>
      <c r="AA22" s="5">
        <f t="shared" ca="1" si="26"/>
        <v>0</v>
      </c>
      <c r="AB22" s="5">
        <f t="shared" ca="1" si="27"/>
        <v>0</v>
      </c>
      <c r="AC22" s="5">
        <f t="shared" ca="1" si="28"/>
        <v>2.1214966308941916</v>
      </c>
      <c r="AD22" s="5">
        <f t="shared" ca="1" si="29"/>
        <v>1.2380788804949184E-2</v>
      </c>
      <c r="AE22" s="5">
        <f t="shared" ca="1" si="30"/>
        <v>3.948932325933395E-2</v>
      </c>
      <c r="AF22" s="5">
        <f t="shared" ca="1" si="31"/>
        <v>1.0974429293815703E-2</v>
      </c>
      <c r="AG22" s="5">
        <f t="shared" ca="1" si="32"/>
        <v>4.751618970370753E-2</v>
      </c>
      <c r="AH22" s="5">
        <f t="shared" ca="1" si="33"/>
        <v>5.0571794921761962E-2</v>
      </c>
      <c r="AI22" s="5">
        <f t="shared" ca="1" si="34"/>
        <v>2.4350958534548887E-2</v>
      </c>
      <c r="AJ22" s="5">
        <f t="shared" ca="1" si="35"/>
        <v>1.3360271893898639E-3</v>
      </c>
      <c r="AK22" s="5">
        <f t="shared" ca="1" si="36"/>
        <v>9.1744125371258037E-3</v>
      </c>
      <c r="AL22" s="5">
        <f t="shared" ca="1" si="37"/>
        <v>0</v>
      </c>
      <c r="AM22" s="5">
        <f t="shared" ca="1" si="38"/>
        <v>0</v>
      </c>
      <c r="AN22" s="5">
        <f t="shared" ca="1" si="39"/>
        <v>0</v>
      </c>
      <c r="AO22" s="5">
        <f t="shared" ca="1" si="40"/>
        <v>12.073090905703713</v>
      </c>
      <c r="AP22" s="5">
        <f t="shared" ca="1" si="41"/>
        <v>0</v>
      </c>
      <c r="AQ22" s="5">
        <f t="shared" ca="1" si="42"/>
        <v>0</v>
      </c>
      <c r="AR22" s="5">
        <f t="shared" ca="1" si="43"/>
        <v>4.8441027797921289E-2</v>
      </c>
      <c r="AS22" s="5">
        <f t="shared" ca="1" si="44"/>
        <v>0.29801476346044919</v>
      </c>
      <c r="AT22" s="5">
        <f t="shared" ca="1" si="45"/>
        <v>7.1844557291849631E-2</v>
      </c>
      <c r="AU22" s="5">
        <f t="shared" ca="1" si="46"/>
        <v>6.6622586420244045E-2</v>
      </c>
      <c r="AV22" s="5">
        <f t="shared" ca="1" si="47"/>
        <v>0.15232242969112864</v>
      </c>
      <c r="AW22" s="5">
        <f t="shared" ca="1" si="48"/>
        <v>0.12201920501836178</v>
      </c>
    </row>
    <row r="23" spans="1:49" x14ac:dyDescent="0.2">
      <c r="A23" s="4" t="s">
        <v>332</v>
      </c>
      <c r="B23" s="5">
        <f t="shared" ca="1" si="1"/>
        <v>35.765489844980515</v>
      </c>
      <c r="C23" s="5">
        <f t="shared" ca="1" si="2"/>
        <v>9.9332490728641323E-2</v>
      </c>
      <c r="D23" s="5">
        <f t="shared" ca="1" si="3"/>
        <v>18.93611448297716</v>
      </c>
      <c r="E23" s="5">
        <f t="shared" ca="1" si="4"/>
        <v>0</v>
      </c>
      <c r="F23" s="5">
        <f t="shared" ca="1" si="5"/>
        <v>0</v>
      </c>
      <c r="G23" s="5">
        <f t="shared" ca="1" si="6"/>
        <v>0</v>
      </c>
      <c r="H23" s="5">
        <f t="shared" ca="1" si="7"/>
        <v>0</v>
      </c>
      <c r="I23" s="5">
        <f t="shared" ca="1" si="8"/>
        <v>0</v>
      </c>
      <c r="J23" s="5">
        <f t="shared" ca="1" si="9"/>
        <v>0</v>
      </c>
      <c r="K23" s="5">
        <f t="shared" ca="1" si="10"/>
        <v>0.34878408220087609</v>
      </c>
      <c r="L23" s="5">
        <f t="shared" ca="1" si="11"/>
        <v>1.2751308999412628E-2</v>
      </c>
      <c r="M23" s="5">
        <f t="shared" ca="1" si="12"/>
        <v>1.7118315111619184E-3</v>
      </c>
      <c r="N23" s="5">
        <f t="shared" ca="1" si="13"/>
        <v>0</v>
      </c>
      <c r="O23" s="5">
        <f t="shared" ca="1" si="14"/>
        <v>1.4188561891435836E-3</v>
      </c>
      <c r="P23" s="5">
        <f t="shared" ca="1" si="15"/>
        <v>1.631015680731903E-2</v>
      </c>
      <c r="Q23" s="5">
        <f t="shared" ca="1" si="16"/>
        <v>3.4289461232554967E-5</v>
      </c>
      <c r="R23" s="5">
        <f t="shared" ca="1" si="17"/>
        <v>6.0252476354528406E-3</v>
      </c>
      <c r="S23" s="5">
        <f t="shared" ca="1" si="18"/>
        <v>4.776687984870514E-5</v>
      </c>
      <c r="T23" s="5">
        <f t="shared" ca="1" si="19"/>
        <v>1.2548076064746458E-4</v>
      </c>
      <c r="U23" s="5">
        <f t="shared" ca="1" si="20"/>
        <v>0</v>
      </c>
      <c r="V23" s="5">
        <f t="shared" ca="1" si="21"/>
        <v>1.0561671456973992E-3</v>
      </c>
      <c r="W23" s="5">
        <f t="shared" ca="1" si="22"/>
        <v>0</v>
      </c>
      <c r="X23" s="5">
        <f t="shared" ca="1" si="23"/>
        <v>7.6880480395450368E-2</v>
      </c>
      <c r="Y23" s="5">
        <f t="shared" ca="1" si="24"/>
        <v>4.1779573946026721E-4</v>
      </c>
      <c r="Z23" s="5">
        <f t="shared" ca="1" si="25"/>
        <v>0</v>
      </c>
      <c r="AA23" s="5">
        <f t="shared" ca="1" si="26"/>
        <v>3.5629737756211967E-3</v>
      </c>
      <c r="AB23" s="5">
        <f t="shared" ca="1" si="27"/>
        <v>3.563432795953727E-3</v>
      </c>
      <c r="AC23" s="5">
        <f t="shared" ca="1" si="28"/>
        <v>2.5694553500627624</v>
      </c>
      <c r="AD23" s="5">
        <f t="shared" ca="1" si="29"/>
        <v>1.0592827923076873E-2</v>
      </c>
      <c r="AE23" s="5">
        <f t="shared" ca="1" si="30"/>
        <v>6.4970083004683743E-6</v>
      </c>
      <c r="AF23" s="5">
        <f t="shared" ca="1" si="31"/>
        <v>1.9109464222144207E-3</v>
      </c>
      <c r="AG23" s="5">
        <f t="shared" ca="1" si="32"/>
        <v>3.9181593630125501E-2</v>
      </c>
      <c r="AH23" s="5">
        <f t="shared" ca="1" si="33"/>
        <v>8.0221723014610613E-2</v>
      </c>
      <c r="AI23" s="5">
        <f t="shared" ca="1" si="34"/>
        <v>1.7784128878293697E-3</v>
      </c>
      <c r="AJ23" s="5">
        <f t="shared" ca="1" si="35"/>
        <v>1.5806557290860449E-4</v>
      </c>
      <c r="AK23" s="5">
        <f t="shared" ca="1" si="36"/>
        <v>8.8888963543366935E-4</v>
      </c>
      <c r="AL23" s="5">
        <f t="shared" ca="1" si="37"/>
        <v>0</v>
      </c>
      <c r="AM23" s="5">
        <f t="shared" ca="1" si="38"/>
        <v>1.6250222931949961E-4</v>
      </c>
      <c r="AN23" s="5">
        <f t="shared" ca="1" si="39"/>
        <v>0</v>
      </c>
      <c r="AO23" s="5">
        <f t="shared" ca="1" si="40"/>
        <v>12.570918391251233</v>
      </c>
      <c r="AP23" s="5">
        <f t="shared" ca="1" si="41"/>
        <v>2.9821349621837407E-6</v>
      </c>
      <c r="AQ23" s="5">
        <f t="shared" ca="1" si="42"/>
        <v>5.7097704547032073E-6</v>
      </c>
      <c r="AR23" s="5">
        <f t="shared" ca="1" si="43"/>
        <v>5.8147050287006778E-2</v>
      </c>
      <c r="AS23" s="5">
        <f t="shared" ca="1" si="44"/>
        <v>0.50133826627272082</v>
      </c>
      <c r="AT23" s="5">
        <f t="shared" ca="1" si="45"/>
        <v>6.2357909317225665E-2</v>
      </c>
      <c r="AU23" s="5">
        <f t="shared" ca="1" si="46"/>
        <v>7.3496982270238528E-2</v>
      </c>
      <c r="AV23" s="5">
        <f t="shared" ca="1" si="47"/>
        <v>0.15865825594642263</v>
      </c>
      <c r="AW23" s="5">
        <f t="shared" ca="1" si="48"/>
        <v>0.12807064534059173</v>
      </c>
    </row>
    <row r="24" spans="1:49" x14ac:dyDescent="0.2">
      <c r="A24" s="4" t="s">
        <v>333</v>
      </c>
      <c r="B24" s="5">
        <f t="shared" ca="1" si="1"/>
        <v>8.1577181259791658</v>
      </c>
      <c r="C24" s="5">
        <f t="shared" ca="1" si="2"/>
        <v>1.546085267109374E-2</v>
      </c>
      <c r="D24" s="5">
        <f t="shared" ca="1" si="3"/>
        <v>0.18851368374842742</v>
      </c>
      <c r="E24" s="5">
        <f t="shared" ca="1" si="4"/>
        <v>3.8931365385829163E-2</v>
      </c>
      <c r="F24" s="5">
        <f t="shared" ca="1" si="5"/>
        <v>3.7432060106763385E-4</v>
      </c>
      <c r="G24" s="5">
        <f t="shared" ca="1" si="6"/>
        <v>4.3016654274056799E-3</v>
      </c>
      <c r="H24" s="5">
        <f t="shared" ca="1" si="7"/>
        <v>1.2640737007355931E-2</v>
      </c>
      <c r="I24" s="5">
        <f t="shared" ca="1" si="8"/>
        <v>3.2118581780790945E-6</v>
      </c>
      <c r="J24" s="5">
        <f t="shared" ca="1" si="9"/>
        <v>0</v>
      </c>
      <c r="K24" s="5">
        <f t="shared" ca="1" si="10"/>
        <v>2.6792331456163866E-2</v>
      </c>
      <c r="L24" s="5">
        <f t="shared" ca="1" si="11"/>
        <v>8.2591852384128805E-2</v>
      </c>
      <c r="M24" s="5">
        <f t="shared" ca="1" si="12"/>
        <v>1.8275851434456973E-2</v>
      </c>
      <c r="N24" s="5">
        <f t="shared" ca="1" si="13"/>
        <v>5.1826358535570676E-3</v>
      </c>
      <c r="O24" s="5">
        <f t="shared" ca="1" si="14"/>
        <v>2.3393030680310838E-2</v>
      </c>
      <c r="P24" s="5">
        <f t="shared" ca="1" si="15"/>
        <v>1.5909862748388771E-3</v>
      </c>
      <c r="Q24" s="5">
        <f t="shared" ca="1" si="16"/>
        <v>3.2752827569652978E-3</v>
      </c>
      <c r="R24" s="5">
        <f t="shared" ca="1" si="17"/>
        <v>5.284263537421903E-3</v>
      </c>
      <c r="S24" s="5">
        <f t="shared" ca="1" si="18"/>
        <v>1.9473106194774599E-4</v>
      </c>
      <c r="T24" s="5">
        <f t="shared" ca="1" si="19"/>
        <v>7.5261853983858706E-2</v>
      </c>
      <c r="U24" s="5">
        <f t="shared" ca="1" si="20"/>
        <v>6.6647898264344944E-4</v>
      </c>
      <c r="V24" s="5">
        <f t="shared" ca="1" si="21"/>
        <v>6.3826998615208248E-5</v>
      </c>
      <c r="W24" s="5">
        <f t="shared" ca="1" si="22"/>
        <v>1.0769727339924624</v>
      </c>
      <c r="X24" s="5">
        <f t="shared" ca="1" si="23"/>
        <v>0.4607967926413794</v>
      </c>
      <c r="Y24" s="5">
        <f t="shared" ca="1" si="24"/>
        <v>1.259223780860943E-2</v>
      </c>
      <c r="Z24" s="5">
        <f t="shared" ca="1" si="25"/>
        <v>4.3966756663366607E-2</v>
      </c>
      <c r="AA24" s="5">
        <f t="shared" ca="1" si="26"/>
        <v>2.6627147885525882E-2</v>
      </c>
      <c r="AB24" s="5">
        <f t="shared" ca="1" si="27"/>
        <v>1.5991444281618357E-3</v>
      </c>
      <c r="AC24" s="5">
        <f t="shared" ca="1" si="28"/>
        <v>0.98246775324810531</v>
      </c>
      <c r="AD24" s="5">
        <f t="shared" ca="1" si="29"/>
        <v>2.542174520971991</v>
      </c>
      <c r="AE24" s="5">
        <f t="shared" ca="1" si="30"/>
        <v>0.26500903534785153</v>
      </c>
      <c r="AF24" s="5">
        <f t="shared" ca="1" si="31"/>
        <v>2.2913366436551806E-2</v>
      </c>
      <c r="AG24" s="5">
        <f t="shared" ca="1" si="32"/>
        <v>6.6400881539656564E-2</v>
      </c>
      <c r="AH24" s="5">
        <f t="shared" ca="1" si="33"/>
        <v>5.0238601932691446E-2</v>
      </c>
      <c r="AI24" s="5">
        <f t="shared" ca="1" si="34"/>
        <v>1.9848642288801746E-2</v>
      </c>
      <c r="AJ24" s="5">
        <f t="shared" ca="1" si="35"/>
        <v>9.1839773588378165E-3</v>
      </c>
      <c r="AK24" s="5">
        <f t="shared" ca="1" si="36"/>
        <v>2.8905709108090127E-3</v>
      </c>
      <c r="AL24" s="5">
        <f t="shared" ca="1" si="37"/>
        <v>2.6443442900051049E-3</v>
      </c>
      <c r="AM24" s="5">
        <f t="shared" ca="1" si="38"/>
        <v>1.3846255021556031E-3</v>
      </c>
      <c r="AN24" s="5">
        <f t="shared" ca="1" si="39"/>
        <v>3.5980839157846673E-6</v>
      </c>
      <c r="AO24" s="5">
        <f t="shared" ca="1" si="40"/>
        <v>1.7507033688796079</v>
      </c>
      <c r="AP24" s="5">
        <f t="shared" ca="1" si="41"/>
        <v>8.6507794370713639E-2</v>
      </c>
      <c r="AQ24" s="5">
        <f t="shared" ca="1" si="42"/>
        <v>4.7865021938433324E-4</v>
      </c>
      <c r="AR24" s="5">
        <f t="shared" ca="1" si="43"/>
        <v>5.7796843200285178E-3</v>
      </c>
      <c r="AS24" s="5">
        <f t="shared" ca="1" si="44"/>
        <v>0.1129810124610085</v>
      </c>
      <c r="AT24" s="5">
        <f t="shared" ca="1" si="45"/>
        <v>3.4381200689013957E-3</v>
      </c>
      <c r="AU24" s="5">
        <f t="shared" ca="1" si="46"/>
        <v>5.5214114234155938E-3</v>
      </c>
      <c r="AV24" s="5">
        <f t="shared" ca="1" si="47"/>
        <v>4.1359747640542566E-2</v>
      </c>
      <c r="AW24" s="5">
        <f t="shared" ca="1" si="48"/>
        <v>6.043464316041576E-2</v>
      </c>
    </row>
    <row r="25" spans="1:49" x14ac:dyDescent="0.2">
      <c r="A25" s="4" t="s">
        <v>334</v>
      </c>
      <c r="B25" s="5">
        <f t="shared" ca="1" si="1"/>
        <v>8.8418150425365933</v>
      </c>
      <c r="C25" s="5">
        <f t="shared" ca="1" si="2"/>
        <v>1.7447126112786225E-2</v>
      </c>
      <c r="D25" s="5">
        <f t="shared" ca="1" si="3"/>
        <v>1.0675556544194447</v>
      </c>
      <c r="E25" s="5">
        <f t="shared" ca="1" si="4"/>
        <v>3.5907325632895636E-2</v>
      </c>
      <c r="F25" s="5">
        <f t="shared" ca="1" si="5"/>
        <v>2.2273574236212056E-4</v>
      </c>
      <c r="G25" s="5">
        <f t="shared" ca="1" si="6"/>
        <v>8.0277230630358878E-3</v>
      </c>
      <c r="H25" s="5">
        <f t="shared" ca="1" si="7"/>
        <v>1.9880201797186511E-2</v>
      </c>
      <c r="I25" s="5">
        <f t="shared" ca="1" si="8"/>
        <v>1.4907979241666363E-7</v>
      </c>
      <c r="J25" s="5">
        <f t="shared" ca="1" si="9"/>
        <v>0</v>
      </c>
      <c r="K25" s="5">
        <f t="shared" ca="1" si="10"/>
        <v>2.872425779819205E-2</v>
      </c>
      <c r="L25" s="5">
        <f t="shared" ca="1" si="11"/>
        <v>5.8488212577931464E-2</v>
      </c>
      <c r="M25" s="5">
        <f t="shared" ca="1" si="12"/>
        <v>1.8114412372334809E-2</v>
      </c>
      <c r="N25" s="5">
        <f t="shared" ca="1" si="13"/>
        <v>4.8225229975666648E-3</v>
      </c>
      <c r="O25" s="5">
        <f t="shared" ca="1" si="14"/>
        <v>1.8518843768449519E-2</v>
      </c>
      <c r="P25" s="5">
        <f t="shared" ca="1" si="15"/>
        <v>2.3475640437445795E-3</v>
      </c>
      <c r="Q25" s="5">
        <f t="shared" ca="1" si="16"/>
        <v>3.765986750575225E-3</v>
      </c>
      <c r="R25" s="5">
        <f t="shared" ca="1" si="17"/>
        <v>4.5146227867489822E-3</v>
      </c>
      <c r="S25" s="5">
        <f t="shared" ca="1" si="18"/>
        <v>4.5537283797653181E-4</v>
      </c>
      <c r="T25" s="5">
        <f t="shared" ca="1" si="19"/>
        <v>7.1788939886318459E-2</v>
      </c>
      <c r="U25" s="5">
        <f t="shared" ca="1" si="20"/>
        <v>8.3453491704917147E-4</v>
      </c>
      <c r="V25" s="5">
        <f t="shared" ca="1" si="21"/>
        <v>6.9359434007733341E-5</v>
      </c>
      <c r="W25" s="5">
        <f t="shared" ca="1" si="22"/>
        <v>0.51139401013119468</v>
      </c>
      <c r="X25" s="5">
        <f t="shared" ca="1" si="23"/>
        <v>0.65990161089066235</v>
      </c>
      <c r="Y25" s="5">
        <f t="shared" ca="1" si="24"/>
        <v>1.886101141353452E-2</v>
      </c>
      <c r="Z25" s="5">
        <f t="shared" ca="1" si="25"/>
        <v>5.2132670746910359E-2</v>
      </c>
      <c r="AA25" s="5">
        <f t="shared" ca="1" si="26"/>
        <v>1.5937694972145929E-2</v>
      </c>
      <c r="AB25" s="5">
        <f t="shared" ca="1" si="27"/>
        <v>2.176469402535425E-3</v>
      </c>
      <c r="AC25" s="5">
        <f t="shared" ca="1" si="28"/>
        <v>0.89906446375273652</v>
      </c>
      <c r="AD25" s="5">
        <f t="shared" ca="1" si="29"/>
        <v>2.3887154832725535</v>
      </c>
      <c r="AE25" s="5">
        <f t="shared" ca="1" si="30"/>
        <v>0.29146152241061546</v>
      </c>
      <c r="AF25" s="5">
        <f t="shared" ca="1" si="31"/>
        <v>2.2899737942531202E-2</v>
      </c>
      <c r="AG25" s="5">
        <f t="shared" ca="1" si="32"/>
        <v>9.3699175348220295E-2</v>
      </c>
      <c r="AH25" s="5">
        <f t="shared" ca="1" si="33"/>
        <v>5.6700446461210682E-2</v>
      </c>
      <c r="AI25" s="5">
        <f t="shared" ca="1" si="34"/>
        <v>2.1694819948105879E-2</v>
      </c>
      <c r="AJ25" s="5">
        <f t="shared" ca="1" si="35"/>
        <v>6.0469931173233625E-3</v>
      </c>
      <c r="AK25" s="5">
        <f t="shared" ca="1" si="36"/>
        <v>3.1656916775910406E-3</v>
      </c>
      <c r="AL25" s="5">
        <f t="shared" ca="1" si="37"/>
        <v>1.1885304019276126E-3</v>
      </c>
      <c r="AM25" s="5">
        <f t="shared" ca="1" si="38"/>
        <v>4.1151364756581025E-3</v>
      </c>
      <c r="AN25" s="5">
        <f t="shared" ca="1" si="39"/>
        <v>3.537256892795382E-6</v>
      </c>
      <c r="AO25" s="5">
        <f t="shared" ca="1" si="40"/>
        <v>2.1950257544958629</v>
      </c>
      <c r="AP25" s="5">
        <f t="shared" ca="1" si="41"/>
        <v>2.9038891787228266E-2</v>
      </c>
      <c r="AQ25" s="5">
        <f t="shared" ca="1" si="42"/>
        <v>4.312950129284361E-4</v>
      </c>
      <c r="AR25" s="5">
        <f t="shared" ca="1" si="43"/>
        <v>4.4216297292069915E-3</v>
      </c>
      <c r="AS25" s="5">
        <f t="shared" ca="1" si="44"/>
        <v>9.9197941298752326E-2</v>
      </c>
      <c r="AT25" s="5">
        <f t="shared" ca="1" si="45"/>
        <v>3.8207048521880175E-3</v>
      </c>
      <c r="AU25" s="5">
        <f t="shared" ca="1" si="46"/>
        <v>5.3892721004590574E-3</v>
      </c>
      <c r="AV25" s="5">
        <f t="shared" ca="1" si="47"/>
        <v>3.7170028297949916E-2</v>
      </c>
      <c r="AW25" s="5">
        <f t="shared" ca="1" si="48"/>
        <v>5.6674973321267967E-2</v>
      </c>
    </row>
    <row r="26" spans="1:49" x14ac:dyDescent="0.2">
      <c r="A26" s="4" t="s">
        <v>335</v>
      </c>
      <c r="B26" s="5">
        <f t="shared" ca="1" si="1"/>
        <v>11.060372748382804</v>
      </c>
      <c r="C26" s="5">
        <f t="shared" ca="1" si="2"/>
        <v>1.3017769596236817E-2</v>
      </c>
      <c r="D26" s="5">
        <f t="shared" ca="1" si="3"/>
        <v>0.74932952787868157</v>
      </c>
      <c r="E26" s="5">
        <f t="shared" ca="1" si="4"/>
        <v>3.8252209648666394E-2</v>
      </c>
      <c r="F26" s="5">
        <f t="shared" ca="1" si="5"/>
        <v>1.4824182515649602E-3</v>
      </c>
      <c r="G26" s="5">
        <f t="shared" ca="1" si="6"/>
        <v>7.6322416100792082E-3</v>
      </c>
      <c r="H26" s="5">
        <f t="shared" ca="1" si="7"/>
        <v>1.3682177027928054E-2</v>
      </c>
      <c r="I26" s="5">
        <f t="shared" ca="1" si="8"/>
        <v>8.0432280815946189E-6</v>
      </c>
      <c r="J26" s="5">
        <f t="shared" ca="1" si="9"/>
        <v>0</v>
      </c>
      <c r="K26" s="5">
        <f t="shared" ca="1" si="10"/>
        <v>5.9604532778197127E-2</v>
      </c>
      <c r="L26" s="5">
        <f t="shared" ca="1" si="11"/>
        <v>4.9755424882707074E-2</v>
      </c>
      <c r="M26" s="5">
        <f t="shared" ca="1" si="12"/>
        <v>1.5271210582503318E-2</v>
      </c>
      <c r="N26" s="5">
        <f t="shared" ca="1" si="13"/>
        <v>3.2636139927428418E-3</v>
      </c>
      <c r="O26" s="5">
        <f t="shared" ca="1" si="14"/>
        <v>2.6688389790463958E-2</v>
      </c>
      <c r="P26" s="5">
        <f t="shared" ca="1" si="15"/>
        <v>1.0787586213777609E-3</v>
      </c>
      <c r="Q26" s="5">
        <f t="shared" ca="1" si="16"/>
        <v>2.8173282270633313E-3</v>
      </c>
      <c r="R26" s="5">
        <f t="shared" ca="1" si="17"/>
        <v>4.5600980691642258E-3</v>
      </c>
      <c r="S26" s="5">
        <f t="shared" ca="1" si="18"/>
        <v>2.8468198299885805E-4</v>
      </c>
      <c r="T26" s="5">
        <f t="shared" ca="1" si="19"/>
        <v>8.266421768475167E-2</v>
      </c>
      <c r="U26" s="5">
        <f t="shared" ca="1" si="20"/>
        <v>1.2073467098616582E-3</v>
      </c>
      <c r="V26" s="5">
        <f t="shared" ca="1" si="21"/>
        <v>2.9500154367982753E-4</v>
      </c>
      <c r="W26" s="5">
        <f t="shared" ca="1" si="22"/>
        <v>2.0434890821263898</v>
      </c>
      <c r="X26" s="5">
        <f t="shared" ca="1" si="23"/>
        <v>8.6391053744577562E-2</v>
      </c>
      <c r="Y26" s="5">
        <f t="shared" ca="1" si="24"/>
        <v>2.2849025533977206E-3</v>
      </c>
      <c r="Z26" s="5">
        <f t="shared" ca="1" si="25"/>
        <v>3.2627337110014379E-2</v>
      </c>
      <c r="AA26" s="5">
        <f t="shared" ca="1" si="26"/>
        <v>3.8910808907625114E-3</v>
      </c>
      <c r="AB26" s="5">
        <f t="shared" ca="1" si="27"/>
        <v>6.4184013409647554E-4</v>
      </c>
      <c r="AC26" s="5">
        <f t="shared" ca="1" si="28"/>
        <v>1.0828685106058904</v>
      </c>
      <c r="AD26" s="5">
        <f t="shared" ca="1" si="29"/>
        <v>3.7491318670992686</v>
      </c>
      <c r="AE26" s="5">
        <f t="shared" ca="1" si="30"/>
        <v>0.48621930658911477</v>
      </c>
      <c r="AF26" s="5">
        <f t="shared" ca="1" si="31"/>
        <v>6.7931825850352573E-3</v>
      </c>
      <c r="AG26" s="5">
        <f t="shared" ca="1" si="32"/>
        <v>9.4824773805286214E-2</v>
      </c>
      <c r="AH26" s="5">
        <f t="shared" ca="1" si="33"/>
        <v>0.12266858956737071</v>
      </c>
      <c r="AI26" s="5">
        <f t="shared" ca="1" si="34"/>
        <v>4.0466862850817249E-2</v>
      </c>
      <c r="AJ26" s="5">
        <f t="shared" ca="1" si="35"/>
        <v>1.4131654788912811E-2</v>
      </c>
      <c r="AK26" s="5">
        <f t="shared" ca="1" si="36"/>
        <v>2.9766095343405031E-3</v>
      </c>
      <c r="AL26" s="5">
        <f t="shared" ca="1" si="37"/>
        <v>3.0861183058752446E-4</v>
      </c>
      <c r="AM26" s="5">
        <f t="shared" ca="1" si="38"/>
        <v>1.6375293172855878E-3</v>
      </c>
      <c r="AN26" s="5">
        <f t="shared" ca="1" si="39"/>
        <v>1.2524579368931281E-5</v>
      </c>
      <c r="AO26" s="5">
        <f t="shared" ca="1" si="40"/>
        <v>1.8707140858402418</v>
      </c>
      <c r="AP26" s="5">
        <f t="shared" ca="1" si="41"/>
        <v>0.14538190612472346</v>
      </c>
      <c r="AQ26" s="5">
        <f t="shared" ca="1" si="42"/>
        <v>5.8660268952022074E-4</v>
      </c>
      <c r="AR26" s="5">
        <f t="shared" ca="1" si="43"/>
        <v>3.7535790937927582E-3</v>
      </c>
      <c r="AS26" s="5">
        <f t="shared" ca="1" si="44"/>
        <v>9.674392056839605E-2</v>
      </c>
      <c r="AT26" s="5">
        <f t="shared" ca="1" si="45"/>
        <v>3.943820814993274E-3</v>
      </c>
      <c r="AU26" s="5">
        <f t="shared" ca="1" si="46"/>
        <v>5.8129274257318316E-3</v>
      </c>
      <c r="AV26" s="5">
        <f t="shared" ca="1" si="47"/>
        <v>3.3606944835936348E-2</v>
      </c>
      <c r="AW26" s="5">
        <f t="shared" ca="1" si="48"/>
        <v>5.7568649170201124E-2</v>
      </c>
    </row>
    <row r="27" spans="1:49" x14ac:dyDescent="0.2">
      <c r="A27" s="4" t="s">
        <v>336</v>
      </c>
      <c r="B27" s="5">
        <f t="shared" ca="1" si="1"/>
        <v>15.977319702759232</v>
      </c>
      <c r="C27" s="5">
        <f t="shared" ca="1" si="2"/>
        <v>2.4444240144471802E-2</v>
      </c>
      <c r="D27" s="5">
        <f t="shared" ca="1" si="3"/>
        <v>0</v>
      </c>
      <c r="E27" s="5">
        <f t="shared" ca="1" si="4"/>
        <v>0</v>
      </c>
      <c r="F27" s="5">
        <f t="shared" ca="1" si="5"/>
        <v>0</v>
      </c>
      <c r="G27" s="5">
        <f t="shared" ca="1" si="6"/>
        <v>0</v>
      </c>
      <c r="H27" s="5">
        <f t="shared" ca="1" si="7"/>
        <v>0</v>
      </c>
      <c r="I27" s="5">
        <f t="shared" ca="1" si="8"/>
        <v>0</v>
      </c>
      <c r="J27" s="5">
        <f t="shared" ca="1" si="9"/>
        <v>0</v>
      </c>
      <c r="K27" s="5">
        <f t="shared" ca="1" si="10"/>
        <v>2.0203558693055799E-3</v>
      </c>
      <c r="L27" s="5">
        <f t="shared" ca="1" si="11"/>
        <v>6.5090579356007181E-5</v>
      </c>
      <c r="M27" s="5">
        <f t="shared" ca="1" si="12"/>
        <v>5.5327771000311101E-4</v>
      </c>
      <c r="N27" s="5">
        <f t="shared" ca="1" si="13"/>
        <v>0</v>
      </c>
      <c r="O27" s="5">
        <f t="shared" ca="1" si="14"/>
        <v>9.4994014691179105E-3</v>
      </c>
      <c r="P27" s="5">
        <f t="shared" ca="1" si="15"/>
        <v>0</v>
      </c>
      <c r="Q27" s="5">
        <f t="shared" ca="1" si="16"/>
        <v>2.0619306057872619E-4</v>
      </c>
      <c r="R27" s="5">
        <f t="shared" ca="1" si="17"/>
        <v>0</v>
      </c>
      <c r="S27" s="5">
        <f t="shared" ca="1" si="18"/>
        <v>0</v>
      </c>
      <c r="T27" s="5">
        <f t="shared" ca="1" si="19"/>
        <v>2.1678242831625821E-2</v>
      </c>
      <c r="U27" s="5">
        <f t="shared" ca="1" si="20"/>
        <v>5.8314834957094797E-3</v>
      </c>
      <c r="V27" s="5">
        <f t="shared" ca="1" si="21"/>
        <v>0</v>
      </c>
      <c r="W27" s="5">
        <f t="shared" ca="1" si="22"/>
        <v>1.7974356486674461</v>
      </c>
      <c r="X27" s="5">
        <f t="shared" ca="1" si="23"/>
        <v>9.8029985406775738E-2</v>
      </c>
      <c r="Y27" s="5">
        <f t="shared" ca="1" si="24"/>
        <v>0</v>
      </c>
      <c r="Z27" s="5">
        <f t="shared" ca="1" si="25"/>
        <v>0</v>
      </c>
      <c r="AA27" s="5">
        <f t="shared" ca="1" si="26"/>
        <v>0</v>
      </c>
      <c r="AB27" s="5">
        <f t="shared" ca="1" si="27"/>
        <v>2.5872468127043183E-4</v>
      </c>
      <c r="AC27" s="5">
        <f t="shared" ca="1" si="28"/>
        <v>1.0850659109866192</v>
      </c>
      <c r="AD27" s="5">
        <f t="shared" ca="1" si="29"/>
        <v>2.924731840528155</v>
      </c>
      <c r="AE27" s="5">
        <f t="shared" ca="1" si="30"/>
        <v>0.62930519185617417</v>
      </c>
      <c r="AF27" s="5">
        <f t="shared" ca="1" si="31"/>
        <v>4.3697157369178647E-5</v>
      </c>
      <c r="AG27" s="5">
        <f t="shared" ca="1" si="32"/>
        <v>0.19175653647677038</v>
      </c>
      <c r="AH27" s="5">
        <f t="shared" ca="1" si="33"/>
        <v>9.1968719717392972E-4</v>
      </c>
      <c r="AI27" s="5">
        <f t="shared" ca="1" si="34"/>
        <v>6.124987093637551E-3</v>
      </c>
      <c r="AJ27" s="5">
        <f t="shared" ca="1" si="35"/>
        <v>7.1165700095901204E-4</v>
      </c>
      <c r="AK27" s="5">
        <f t="shared" ca="1" si="36"/>
        <v>7.4660804849269771E-5</v>
      </c>
      <c r="AL27" s="5">
        <f t="shared" ca="1" si="37"/>
        <v>0</v>
      </c>
      <c r="AM27" s="5">
        <f t="shared" ca="1" si="38"/>
        <v>0</v>
      </c>
      <c r="AN27" s="5">
        <f t="shared" ca="1" si="39"/>
        <v>0</v>
      </c>
      <c r="AO27" s="5">
        <f t="shared" ca="1" si="40"/>
        <v>8.7859247415645854</v>
      </c>
      <c r="AP27" s="5">
        <f t="shared" ca="1" si="41"/>
        <v>1.4410958797873743E-4</v>
      </c>
      <c r="AQ27" s="5">
        <f t="shared" ca="1" si="42"/>
        <v>2.6036231742402875E-5</v>
      </c>
      <c r="AR27" s="5">
        <f t="shared" ca="1" si="43"/>
        <v>1.1396634598330705E-3</v>
      </c>
      <c r="AS27" s="5">
        <f t="shared" ca="1" si="44"/>
        <v>0.24482807331712575</v>
      </c>
      <c r="AT27" s="5">
        <f t="shared" ca="1" si="45"/>
        <v>8.5271137193691868E-3</v>
      </c>
      <c r="AU27" s="5">
        <f t="shared" ca="1" si="46"/>
        <v>6.1425861622057473E-3</v>
      </c>
      <c r="AV27" s="5">
        <f t="shared" ca="1" si="47"/>
        <v>6.0665935738626407E-2</v>
      </c>
      <c r="AW27" s="5">
        <f t="shared" ca="1" si="48"/>
        <v>7.1164629960397616E-2</v>
      </c>
    </row>
    <row r="28" spans="1:49" x14ac:dyDescent="0.2">
      <c r="A28" s="4" t="s">
        <v>337</v>
      </c>
      <c r="B28" s="5">
        <f t="shared" ca="1" si="1"/>
        <v>18.835272153428374</v>
      </c>
      <c r="C28" s="5">
        <f t="shared" ca="1" si="2"/>
        <v>2.6470747753531955E-2</v>
      </c>
      <c r="D28" s="5">
        <f t="shared" ca="1" si="3"/>
        <v>2.1771542249730469E-3</v>
      </c>
      <c r="E28" s="5">
        <f t="shared" ca="1" si="4"/>
        <v>0</v>
      </c>
      <c r="F28" s="5">
        <f t="shared" ca="1" si="5"/>
        <v>7.5181076195504654E-2</v>
      </c>
      <c r="G28" s="5">
        <f t="shared" ca="1" si="6"/>
        <v>7.5305499965570063E-4</v>
      </c>
      <c r="H28" s="5">
        <f t="shared" ca="1" si="7"/>
        <v>9.2104287763618217E-3</v>
      </c>
      <c r="I28" s="5">
        <f t="shared" ca="1" si="8"/>
        <v>0</v>
      </c>
      <c r="J28" s="5">
        <f t="shared" ca="1" si="9"/>
        <v>0</v>
      </c>
      <c r="K28" s="5">
        <f t="shared" ca="1" si="10"/>
        <v>2.2097862259834312E-3</v>
      </c>
      <c r="L28" s="5">
        <f t="shared" ca="1" si="11"/>
        <v>1.1837901460926849E-3</v>
      </c>
      <c r="M28" s="5">
        <f t="shared" ca="1" si="12"/>
        <v>3.3786491837670077E-3</v>
      </c>
      <c r="N28" s="5">
        <f t="shared" ca="1" si="13"/>
        <v>0</v>
      </c>
      <c r="O28" s="5">
        <f t="shared" ca="1" si="14"/>
        <v>1.2276985961852758E-2</v>
      </c>
      <c r="P28" s="5">
        <f t="shared" ca="1" si="15"/>
        <v>0</v>
      </c>
      <c r="Q28" s="5">
        <f t="shared" ca="1" si="16"/>
        <v>2.205163924993845E-4</v>
      </c>
      <c r="R28" s="5">
        <f t="shared" ca="1" si="17"/>
        <v>5.2468895623263995E-5</v>
      </c>
      <c r="S28" s="5">
        <f t="shared" ca="1" si="18"/>
        <v>0</v>
      </c>
      <c r="T28" s="5">
        <f t="shared" ca="1" si="19"/>
        <v>6.0546463754609911E-2</v>
      </c>
      <c r="U28" s="5">
        <f t="shared" ca="1" si="20"/>
        <v>1.7285346993245495E-4</v>
      </c>
      <c r="V28" s="5">
        <f t="shared" ca="1" si="21"/>
        <v>0</v>
      </c>
      <c r="W28" s="5">
        <f t="shared" ca="1" si="22"/>
        <v>1.6395648969063612</v>
      </c>
      <c r="X28" s="5">
        <f t="shared" ca="1" si="23"/>
        <v>0.11201834477345506</v>
      </c>
      <c r="Y28" s="5">
        <f t="shared" ca="1" si="24"/>
        <v>2.3728397627855173E-3</v>
      </c>
      <c r="Z28" s="5">
        <f t="shared" ca="1" si="25"/>
        <v>1.4991113035218288E-5</v>
      </c>
      <c r="AA28" s="5">
        <f t="shared" ca="1" si="26"/>
        <v>0</v>
      </c>
      <c r="AB28" s="5">
        <f t="shared" ca="1" si="27"/>
        <v>1.6124528694021022E-4</v>
      </c>
      <c r="AC28" s="5">
        <f t="shared" ca="1" si="28"/>
        <v>1.3576571279639484</v>
      </c>
      <c r="AD28" s="5">
        <f t="shared" ca="1" si="29"/>
        <v>3.6817111778190972</v>
      </c>
      <c r="AE28" s="5">
        <f t="shared" ca="1" si="30"/>
        <v>1.3733131350709669</v>
      </c>
      <c r="AF28" s="5">
        <f t="shared" ca="1" si="31"/>
        <v>4.4172981988512281E-3</v>
      </c>
      <c r="AG28" s="5">
        <f t="shared" ca="1" si="32"/>
        <v>0.14784546801952142</v>
      </c>
      <c r="AH28" s="5">
        <f t="shared" ca="1" si="33"/>
        <v>1.1948767392747214E-3</v>
      </c>
      <c r="AI28" s="5">
        <f t="shared" ca="1" si="34"/>
        <v>6.4494739300311283E-3</v>
      </c>
      <c r="AJ28" s="5">
        <f t="shared" ca="1" si="35"/>
        <v>2.0404798169287044E-3</v>
      </c>
      <c r="AK28" s="5">
        <f t="shared" ca="1" si="36"/>
        <v>5.1995189653124946E-4</v>
      </c>
      <c r="AL28" s="5">
        <f t="shared" ca="1" si="37"/>
        <v>2.9709404050415203E-4</v>
      </c>
      <c r="AM28" s="5">
        <f t="shared" ca="1" si="38"/>
        <v>8.715784762691254E-5</v>
      </c>
      <c r="AN28" s="5">
        <f t="shared" ca="1" si="39"/>
        <v>0</v>
      </c>
      <c r="AO28" s="5">
        <f t="shared" ca="1" si="40"/>
        <v>9.895508693938261</v>
      </c>
      <c r="AP28" s="5">
        <f t="shared" ca="1" si="41"/>
        <v>1.6061581818789105E-4</v>
      </c>
      <c r="AQ28" s="5">
        <f t="shared" ca="1" si="42"/>
        <v>6.3712230399677705E-5</v>
      </c>
      <c r="AR28" s="5">
        <f t="shared" ca="1" si="43"/>
        <v>2.6004163907011211E-3</v>
      </c>
      <c r="AS28" s="5">
        <f t="shared" ca="1" si="44"/>
        <v>0.26821157458245554</v>
      </c>
      <c r="AT28" s="5">
        <f t="shared" ca="1" si="45"/>
        <v>9.5544874122021946E-3</v>
      </c>
      <c r="AU28" s="5">
        <f t="shared" ca="1" si="46"/>
        <v>5.9327347783482568E-3</v>
      </c>
      <c r="AV28" s="5">
        <f t="shared" ca="1" si="47"/>
        <v>5.561050910570052E-2</v>
      </c>
      <c r="AW28" s="5">
        <f t="shared" ca="1" si="48"/>
        <v>7.412987400586582E-2</v>
      </c>
    </row>
    <row r="29" spans="1:49" x14ac:dyDescent="0.2">
      <c r="A29" s="4" t="s">
        <v>338</v>
      </c>
      <c r="B29" s="5">
        <f t="shared" ca="1" si="1"/>
        <v>20.61829833039862</v>
      </c>
      <c r="C29" s="5">
        <f t="shared" ca="1" si="2"/>
        <v>2.577120003677516E-2</v>
      </c>
      <c r="D29" s="5">
        <f t="shared" ca="1" si="3"/>
        <v>0.41799394664449607</v>
      </c>
      <c r="E29" s="5">
        <f t="shared" ca="1" si="4"/>
        <v>0</v>
      </c>
      <c r="F29" s="5">
        <f t="shared" ca="1" si="5"/>
        <v>1.958961087195182E-2</v>
      </c>
      <c r="G29" s="5">
        <f t="shared" ca="1" si="6"/>
        <v>6.9106338087948746E-4</v>
      </c>
      <c r="H29" s="5">
        <f t="shared" ca="1" si="7"/>
        <v>4.7753413289513659E-3</v>
      </c>
      <c r="I29" s="5">
        <f t="shared" ca="1" si="8"/>
        <v>0</v>
      </c>
      <c r="J29" s="5">
        <f t="shared" ca="1" si="9"/>
        <v>0</v>
      </c>
      <c r="K29" s="5">
        <f t="shared" ca="1" si="10"/>
        <v>2.2965614173395038E-5</v>
      </c>
      <c r="L29" s="5">
        <f t="shared" ca="1" si="11"/>
        <v>1.8280252876237062E-3</v>
      </c>
      <c r="M29" s="5">
        <f t="shared" ca="1" si="12"/>
        <v>6.5488639659756539E-3</v>
      </c>
      <c r="N29" s="5">
        <f t="shared" ca="1" si="13"/>
        <v>0</v>
      </c>
      <c r="O29" s="5">
        <f t="shared" ca="1" si="14"/>
        <v>4.1716715839385902E-3</v>
      </c>
      <c r="P29" s="5">
        <f t="shared" ca="1" si="15"/>
        <v>0</v>
      </c>
      <c r="Q29" s="5">
        <f t="shared" ca="1" si="16"/>
        <v>2.1917792677117023E-4</v>
      </c>
      <c r="R29" s="5">
        <f t="shared" ca="1" si="17"/>
        <v>2.8934334361417888E-5</v>
      </c>
      <c r="S29" s="5">
        <f t="shared" ca="1" si="18"/>
        <v>0</v>
      </c>
      <c r="T29" s="5">
        <f t="shared" ca="1" si="19"/>
        <v>2.3382809663941632E-2</v>
      </c>
      <c r="U29" s="5">
        <f t="shared" ca="1" si="20"/>
        <v>0</v>
      </c>
      <c r="V29" s="5">
        <f t="shared" ca="1" si="21"/>
        <v>0</v>
      </c>
      <c r="W29" s="5">
        <f t="shared" ca="1" si="22"/>
        <v>1.6819549761756505</v>
      </c>
      <c r="X29" s="5">
        <f t="shared" ca="1" si="23"/>
        <v>0.14364885330389088</v>
      </c>
      <c r="Y29" s="5">
        <f t="shared" ca="1" si="24"/>
        <v>2.0685870932043177E-3</v>
      </c>
      <c r="Z29" s="5">
        <f t="shared" ca="1" si="25"/>
        <v>1.0850375385531708E-5</v>
      </c>
      <c r="AA29" s="5">
        <f t="shared" ca="1" si="26"/>
        <v>0</v>
      </c>
      <c r="AB29" s="5">
        <f t="shared" ca="1" si="27"/>
        <v>1.5859750405399544E-4</v>
      </c>
      <c r="AC29" s="5">
        <f t="shared" ca="1" si="28"/>
        <v>1.3081149309818405</v>
      </c>
      <c r="AD29" s="5">
        <f t="shared" ca="1" si="29"/>
        <v>6.9339230098908962</v>
      </c>
      <c r="AE29" s="5">
        <f t="shared" ca="1" si="30"/>
        <v>1.6051296287717236</v>
      </c>
      <c r="AF29" s="5">
        <f t="shared" ca="1" si="31"/>
        <v>4.3401501542126833E-5</v>
      </c>
      <c r="AG29" s="5">
        <f t="shared" ca="1" si="32"/>
        <v>0.14660022318634985</v>
      </c>
      <c r="AH29" s="5">
        <f t="shared" ca="1" si="33"/>
        <v>6.5105185609030849E-4</v>
      </c>
      <c r="AI29" s="5">
        <f t="shared" ca="1" si="34"/>
        <v>5.2371454564676461E-3</v>
      </c>
      <c r="AJ29" s="5">
        <f t="shared" ca="1" si="35"/>
        <v>1.9550606085101891E-3</v>
      </c>
      <c r="AK29" s="5">
        <f t="shared" ca="1" si="36"/>
        <v>2.2815813544316304E-4</v>
      </c>
      <c r="AL29" s="5">
        <f t="shared" ca="1" si="37"/>
        <v>2.7226647887823715E-4</v>
      </c>
      <c r="AM29" s="5">
        <f t="shared" ca="1" si="38"/>
        <v>0</v>
      </c>
      <c r="AN29" s="5">
        <f t="shared" ca="1" si="39"/>
        <v>0</v>
      </c>
      <c r="AO29" s="5">
        <f t="shared" ca="1" si="40"/>
        <v>7.810853153806141</v>
      </c>
      <c r="AP29" s="5">
        <f t="shared" ca="1" si="41"/>
        <v>1.5458929675479715E-4</v>
      </c>
      <c r="AQ29" s="5">
        <f t="shared" ca="1" si="42"/>
        <v>4.3401501542126833E-5</v>
      </c>
      <c r="AR29" s="5">
        <f t="shared" ca="1" si="43"/>
        <v>3.1439095048164879E-3</v>
      </c>
      <c r="AS29" s="5">
        <f t="shared" ca="1" si="44"/>
        <v>0.3268591676747083</v>
      </c>
      <c r="AT29" s="5">
        <f t="shared" ca="1" si="45"/>
        <v>9.4455653121752903E-3</v>
      </c>
      <c r="AU29" s="5">
        <f t="shared" ca="1" si="46"/>
        <v>3.3229301770389703E-3</v>
      </c>
      <c r="AV29" s="5">
        <f t="shared" ca="1" si="47"/>
        <v>7.4406804796731535E-2</v>
      </c>
      <c r="AW29" s="5">
        <f t="shared" ca="1" si="48"/>
        <v>5.50484563689356E-2</v>
      </c>
    </row>
    <row r="30" spans="1:49" x14ac:dyDescent="0.2">
      <c r="A30" s="4" t="s">
        <v>86</v>
      </c>
      <c r="B30" s="5">
        <f t="shared" ca="1" si="1"/>
        <v>21.241539653278842</v>
      </c>
      <c r="C30" s="5">
        <f t="shared" ca="1" si="2"/>
        <v>2.8243020944653044E-2</v>
      </c>
      <c r="D30" s="5">
        <f t="shared" ca="1" si="3"/>
        <v>0.41163773822834171</v>
      </c>
      <c r="E30" s="5">
        <f t="shared" ca="1" si="4"/>
        <v>0</v>
      </c>
      <c r="F30" s="5">
        <f t="shared" ca="1" si="5"/>
        <v>3.061583356273627E-3</v>
      </c>
      <c r="G30" s="5">
        <f t="shared" ca="1" si="6"/>
        <v>7.1769340218048058E-4</v>
      </c>
      <c r="H30" s="5">
        <f t="shared" ca="1" si="7"/>
        <v>8.5788700425193012E-3</v>
      </c>
      <c r="I30" s="5">
        <f t="shared" ca="1" si="8"/>
        <v>0</v>
      </c>
      <c r="J30" s="5">
        <f t="shared" ca="1" si="9"/>
        <v>0</v>
      </c>
      <c r="K30" s="5">
        <f t="shared" ca="1" si="10"/>
        <v>3.8140642579702932E-5</v>
      </c>
      <c r="L30" s="5">
        <f t="shared" ca="1" si="11"/>
        <v>2.1858234741142777E-3</v>
      </c>
      <c r="M30" s="5">
        <f t="shared" ca="1" si="12"/>
        <v>5.9749877119523028E-3</v>
      </c>
      <c r="N30" s="5">
        <f t="shared" ca="1" si="13"/>
        <v>0</v>
      </c>
      <c r="O30" s="5">
        <f t="shared" ca="1" si="14"/>
        <v>5.0555624187254467E-4</v>
      </c>
      <c r="P30" s="5">
        <f t="shared" ca="1" si="15"/>
        <v>0</v>
      </c>
      <c r="Q30" s="5">
        <f t="shared" ca="1" si="16"/>
        <v>4.4219577799126098E-4</v>
      </c>
      <c r="R30" s="5">
        <f t="shared" ca="1" si="17"/>
        <v>2.7738649148874856E-5</v>
      </c>
      <c r="S30" s="5">
        <f t="shared" ca="1" si="18"/>
        <v>0</v>
      </c>
      <c r="T30" s="5">
        <f t="shared" ca="1" si="19"/>
        <v>2.5096461736459911E-2</v>
      </c>
      <c r="U30" s="5">
        <f t="shared" ca="1" si="20"/>
        <v>0</v>
      </c>
      <c r="V30" s="5">
        <f t="shared" ca="1" si="21"/>
        <v>3.4673311436093567E-5</v>
      </c>
      <c r="W30" s="5">
        <f t="shared" ca="1" si="22"/>
        <v>1.4734152839359893</v>
      </c>
      <c r="X30" s="5">
        <f t="shared" ca="1" si="23"/>
        <v>0.15133838334439595</v>
      </c>
      <c r="Y30" s="5">
        <f t="shared" ca="1" si="24"/>
        <v>2.1625962530703018E-3</v>
      </c>
      <c r="Z30" s="5">
        <f t="shared" ca="1" si="25"/>
        <v>1.0401993430828071E-5</v>
      </c>
      <c r="AA30" s="5">
        <f t="shared" ca="1" si="26"/>
        <v>5.1232442030890732E-5</v>
      </c>
      <c r="AB30" s="5">
        <f t="shared" ca="1" si="27"/>
        <v>1.6951125948273593E-4</v>
      </c>
      <c r="AC30" s="5">
        <f t="shared" ca="1" si="28"/>
        <v>1.185600308678548</v>
      </c>
      <c r="AD30" s="5">
        <f t="shared" ca="1" si="29"/>
        <v>5.3536410483284298</v>
      </c>
      <c r="AE30" s="5">
        <f t="shared" ca="1" si="30"/>
        <v>1.509146073163089</v>
      </c>
      <c r="AF30" s="5">
        <f t="shared" ca="1" si="31"/>
        <v>2.2563544826970889E-4</v>
      </c>
      <c r="AG30" s="5">
        <f t="shared" ca="1" si="32"/>
        <v>0.16722880880307694</v>
      </c>
      <c r="AH30" s="5">
        <f t="shared" ca="1" si="33"/>
        <v>3.7521074109395851E-4</v>
      </c>
      <c r="AI30" s="5">
        <f t="shared" ca="1" si="34"/>
        <v>4.0635369777884565E-3</v>
      </c>
      <c r="AJ30" s="5">
        <f t="shared" ca="1" si="35"/>
        <v>1.033728475239416E-2</v>
      </c>
      <c r="AK30" s="5">
        <f t="shared" ca="1" si="36"/>
        <v>2.1733773736850136E-4</v>
      </c>
      <c r="AL30" s="5">
        <f t="shared" ca="1" si="37"/>
        <v>2.9158675731615817E-4</v>
      </c>
      <c r="AM30" s="5">
        <f t="shared" ca="1" si="38"/>
        <v>1.7336655718046783E-5</v>
      </c>
      <c r="AN30" s="5">
        <f t="shared" ca="1" si="39"/>
        <v>0</v>
      </c>
      <c r="AO30" s="5">
        <f t="shared" ca="1" si="40"/>
        <v>10.362600567123838</v>
      </c>
      <c r="AP30" s="5">
        <f t="shared" ca="1" si="41"/>
        <v>9.1628564902139075E-5</v>
      </c>
      <c r="AQ30" s="5">
        <f t="shared" ca="1" si="42"/>
        <v>5.5477298297749712E-5</v>
      </c>
      <c r="AR30" s="5">
        <f t="shared" ca="1" si="43"/>
        <v>3.372565588032974E-3</v>
      </c>
      <c r="AS30" s="5">
        <f t="shared" ca="1" si="44"/>
        <v>0.39764248075919462</v>
      </c>
      <c r="AT30" s="5">
        <f t="shared" ca="1" si="45"/>
        <v>1.0822158542151178E-2</v>
      </c>
      <c r="AU30" s="5">
        <f t="shared" ca="1" si="46"/>
        <v>3.7078516770627156E-3</v>
      </c>
      <c r="AV30" s="5">
        <f t="shared" ca="1" si="47"/>
        <v>5.7032350525244073E-2</v>
      </c>
      <c r="AW30" s="5">
        <f t="shared" ca="1" si="48"/>
        <v>6.1378512409103733E-2</v>
      </c>
    </row>
    <row r="31" spans="1:49" x14ac:dyDescent="0.2">
      <c r="A31" s="4" t="s">
        <v>339</v>
      </c>
      <c r="B31" s="5">
        <f t="shared" ca="1" si="1"/>
        <v>25.21259724648489</v>
      </c>
      <c r="C31" s="5">
        <f t="shared" ca="1" si="2"/>
        <v>4.1669160850953811E-2</v>
      </c>
      <c r="D31" s="5">
        <f t="shared" ca="1" si="3"/>
        <v>0.54454834141646624</v>
      </c>
      <c r="E31" s="5">
        <f t="shared" ca="1" si="4"/>
        <v>0</v>
      </c>
      <c r="F31" s="5">
        <f t="shared" ca="1" si="5"/>
        <v>2.8578041384596527E-2</v>
      </c>
      <c r="G31" s="5">
        <f t="shared" ca="1" si="6"/>
        <v>4.4495000391883421E-3</v>
      </c>
      <c r="H31" s="5">
        <f t="shared" ca="1" si="7"/>
        <v>7.6856358990217257E-3</v>
      </c>
      <c r="I31" s="5">
        <f t="shared" ca="1" si="8"/>
        <v>0</v>
      </c>
      <c r="J31" s="5">
        <f t="shared" ca="1" si="9"/>
        <v>0</v>
      </c>
      <c r="K31" s="5">
        <f t="shared" ca="1" si="10"/>
        <v>3.3951291217254245E-4</v>
      </c>
      <c r="L31" s="5">
        <f t="shared" ca="1" si="11"/>
        <v>2.3176930811623845E-3</v>
      </c>
      <c r="M31" s="5">
        <f t="shared" ca="1" si="12"/>
        <v>7.6354148500292806E-3</v>
      </c>
      <c r="N31" s="5">
        <f t="shared" ca="1" si="13"/>
        <v>0</v>
      </c>
      <c r="O31" s="5">
        <f t="shared" ca="1" si="14"/>
        <v>1.0978430886317983E-3</v>
      </c>
      <c r="P31" s="5">
        <f t="shared" ca="1" si="15"/>
        <v>0</v>
      </c>
      <c r="Q31" s="5">
        <f t="shared" ca="1" si="16"/>
        <v>7.3972373604688302E-4</v>
      </c>
      <c r="R31" s="5">
        <f t="shared" ca="1" si="17"/>
        <v>3.1105305695857884E-5</v>
      </c>
      <c r="S31" s="5">
        <f t="shared" ca="1" si="18"/>
        <v>0</v>
      </c>
      <c r="T31" s="5">
        <f t="shared" ca="1" si="19"/>
        <v>2.490843070152109E-2</v>
      </c>
      <c r="U31" s="5">
        <f t="shared" ca="1" si="20"/>
        <v>0</v>
      </c>
      <c r="V31" s="5">
        <f t="shared" ca="1" si="21"/>
        <v>0</v>
      </c>
      <c r="W31" s="5">
        <f t="shared" ca="1" si="22"/>
        <v>1.6403757570882025</v>
      </c>
      <c r="X31" s="5">
        <f t="shared" ca="1" si="23"/>
        <v>0.14517279207256242</v>
      </c>
      <c r="Y31" s="5">
        <f t="shared" ca="1" si="24"/>
        <v>2.6810218134368504E-3</v>
      </c>
      <c r="Z31" s="5">
        <f t="shared" ca="1" si="25"/>
        <v>2.7649160618540341E-5</v>
      </c>
      <c r="AA31" s="5">
        <f t="shared" ca="1" si="26"/>
        <v>3.4561450773175427E-6</v>
      </c>
      <c r="AB31" s="5">
        <f t="shared" ca="1" si="27"/>
        <v>4.5167460029919772E-4</v>
      </c>
      <c r="AC31" s="5">
        <f t="shared" ca="1" si="28"/>
        <v>0.94863293346847488</v>
      </c>
      <c r="AD31" s="5">
        <f t="shared" ca="1" si="29"/>
        <v>7.6632489027670685</v>
      </c>
      <c r="AE31" s="5">
        <f t="shared" ca="1" si="30"/>
        <v>1.3765515028895743</v>
      </c>
      <c r="AF31" s="5">
        <f t="shared" ca="1" si="31"/>
        <v>1.4170194817001924E-4</v>
      </c>
      <c r="AG31" s="5">
        <f t="shared" ca="1" si="32"/>
        <v>0.16037675836666432</v>
      </c>
      <c r="AH31" s="5">
        <f t="shared" ca="1" si="33"/>
        <v>4.1226091651243145E-4</v>
      </c>
      <c r="AI31" s="5">
        <f t="shared" ca="1" si="34"/>
        <v>4.0180204238886002E-3</v>
      </c>
      <c r="AJ31" s="5">
        <f t="shared" ca="1" si="35"/>
        <v>1.8329629220336825E-3</v>
      </c>
      <c r="AK31" s="5">
        <f t="shared" ca="1" si="36"/>
        <v>1.4901833438148946E-4</v>
      </c>
      <c r="AL31" s="5">
        <f t="shared" ca="1" si="37"/>
        <v>1.9527049786356715E-4</v>
      </c>
      <c r="AM31" s="5">
        <f t="shared" ca="1" si="38"/>
        <v>6.5666756469033306E-5</v>
      </c>
      <c r="AN31" s="5">
        <f t="shared" ca="1" si="39"/>
        <v>0</v>
      </c>
      <c r="AO31" s="5">
        <f t="shared" ca="1" si="40"/>
        <v>12.028055251528816</v>
      </c>
      <c r="AP31" s="5">
        <f t="shared" ca="1" si="41"/>
        <v>8.6403626932938566E-5</v>
      </c>
      <c r="AQ31" s="5">
        <f t="shared" ca="1" si="42"/>
        <v>5.184217615976313E-5</v>
      </c>
      <c r="AR31" s="5">
        <f t="shared" ca="1" si="43"/>
        <v>2.0702113745020997E-2</v>
      </c>
      <c r="AS31" s="5">
        <f t="shared" ca="1" si="44"/>
        <v>0.40568847485060111</v>
      </c>
      <c r="AT31" s="5">
        <f t="shared" ca="1" si="45"/>
        <v>3.0857260982944425E-2</v>
      </c>
      <c r="AU31" s="5">
        <f t="shared" ca="1" si="46"/>
        <v>1.922565200651067E-4</v>
      </c>
      <c r="AV31" s="5">
        <f t="shared" ca="1" si="47"/>
        <v>5.7720469380834125E-2</v>
      </c>
      <c r="AW31" s="5">
        <f t="shared" ca="1" si="48"/>
        <v>6.0905420236733197E-2</v>
      </c>
    </row>
    <row r="32" spans="1:49" x14ac:dyDescent="0.2">
      <c r="A32" s="4" t="s">
        <v>340</v>
      </c>
      <c r="B32" s="5">
        <f t="shared" ca="1" si="1"/>
        <v>25.439036131124706</v>
      </c>
      <c r="C32" s="5">
        <f t="shared" ca="1" si="2"/>
        <v>2.410238099909235E-2</v>
      </c>
      <c r="D32" s="5">
        <f t="shared" ca="1" si="3"/>
        <v>0.32157164628990337</v>
      </c>
      <c r="E32" s="5">
        <f t="shared" ca="1" si="4"/>
        <v>0</v>
      </c>
      <c r="F32" s="5">
        <f t="shared" ca="1" si="5"/>
        <v>3.1198731471791509E-2</v>
      </c>
      <c r="G32" s="5">
        <f t="shared" ca="1" si="6"/>
        <v>3.0465928187148883E-3</v>
      </c>
      <c r="H32" s="5">
        <f t="shared" ca="1" si="7"/>
        <v>1.4883649700322035E-3</v>
      </c>
      <c r="I32" s="5">
        <f t="shared" ca="1" si="8"/>
        <v>0</v>
      </c>
      <c r="J32" s="5">
        <f t="shared" ca="1" si="9"/>
        <v>0</v>
      </c>
      <c r="K32" s="5">
        <f t="shared" ca="1" si="10"/>
        <v>5.8012879190335741E-4</v>
      </c>
      <c r="L32" s="5">
        <f t="shared" ca="1" si="11"/>
        <v>2.2365109349590071E-3</v>
      </c>
      <c r="M32" s="5">
        <f t="shared" ca="1" si="12"/>
        <v>9.062317638038728E-3</v>
      </c>
      <c r="N32" s="5">
        <f t="shared" ca="1" si="13"/>
        <v>0</v>
      </c>
      <c r="O32" s="5">
        <f t="shared" ca="1" si="14"/>
        <v>6.4134152635926837E-4</v>
      </c>
      <c r="P32" s="5">
        <f t="shared" ca="1" si="15"/>
        <v>0</v>
      </c>
      <c r="Q32" s="5">
        <f t="shared" ca="1" si="16"/>
        <v>4.5683342509028412E-4</v>
      </c>
      <c r="R32" s="5">
        <f t="shared" ca="1" si="17"/>
        <v>8.2295220163255869E-5</v>
      </c>
      <c r="S32" s="5">
        <f t="shared" ca="1" si="18"/>
        <v>0</v>
      </c>
      <c r="T32" s="5">
        <f t="shared" ca="1" si="19"/>
        <v>2.1567398113506102E-2</v>
      </c>
      <c r="U32" s="5">
        <f t="shared" ca="1" si="20"/>
        <v>0</v>
      </c>
      <c r="V32" s="5">
        <f t="shared" ca="1" si="21"/>
        <v>0</v>
      </c>
      <c r="W32" s="5">
        <f t="shared" ca="1" si="22"/>
        <v>1.1903652366470838</v>
      </c>
      <c r="X32" s="5">
        <f t="shared" ca="1" si="23"/>
        <v>0.1588431456501645</v>
      </c>
      <c r="Y32" s="5">
        <f t="shared" ca="1" si="24"/>
        <v>3.596822194887279E-3</v>
      </c>
      <c r="Z32" s="5">
        <f t="shared" ca="1" si="25"/>
        <v>1.3167235226120935E-5</v>
      </c>
      <c r="AA32" s="5">
        <f t="shared" ca="1" si="26"/>
        <v>3.2918088065302337E-6</v>
      </c>
      <c r="AB32" s="5">
        <f t="shared" ca="1" si="27"/>
        <v>2.5353841990399882E-4</v>
      </c>
      <c r="AC32" s="5">
        <f t="shared" ca="1" si="28"/>
        <v>1.0583747592359429</v>
      </c>
      <c r="AD32" s="5">
        <f t="shared" ca="1" si="29"/>
        <v>7.6542963141147933</v>
      </c>
      <c r="AE32" s="5">
        <f t="shared" ca="1" si="30"/>
        <v>1.052264512711969</v>
      </c>
      <c r="AF32" s="5">
        <f t="shared" ca="1" si="31"/>
        <v>1.1521330822855822E-4</v>
      </c>
      <c r="AG32" s="5">
        <f t="shared" ca="1" si="32"/>
        <v>0.13592562133228342</v>
      </c>
      <c r="AH32" s="5">
        <f t="shared" ca="1" si="33"/>
        <v>3.0995222705866229E-4</v>
      </c>
      <c r="AI32" s="5">
        <f t="shared" ca="1" si="34"/>
        <v>5.2950257814696469E-3</v>
      </c>
      <c r="AJ32" s="5">
        <f t="shared" ca="1" si="35"/>
        <v>2.0522899680530528E-3</v>
      </c>
      <c r="AK32" s="5">
        <f t="shared" ca="1" si="36"/>
        <v>1.8145106520105322E-4</v>
      </c>
      <c r="AL32" s="5">
        <f t="shared" ca="1" si="37"/>
        <v>2.369198508301007E-4</v>
      </c>
      <c r="AM32" s="5">
        <f t="shared" ca="1" si="38"/>
        <v>1.5637551905532477E-3</v>
      </c>
      <c r="AN32" s="5">
        <f t="shared" ca="1" si="39"/>
        <v>0</v>
      </c>
      <c r="AO32" s="5">
        <f t="shared" ca="1" si="40"/>
        <v>12.641840564193513</v>
      </c>
      <c r="AP32" s="5">
        <f t="shared" ca="1" si="41"/>
        <v>9.546245538937679E-5</v>
      </c>
      <c r="AQ32" s="5">
        <f t="shared" ca="1" si="42"/>
        <v>3.9501705678362811E-5</v>
      </c>
      <c r="AR32" s="5">
        <f t="shared" ca="1" si="43"/>
        <v>1.0861166512173139E-2</v>
      </c>
      <c r="AS32" s="5">
        <f t="shared" ca="1" si="44"/>
        <v>0.9632529773051125</v>
      </c>
      <c r="AT32" s="5">
        <f t="shared" ca="1" si="45"/>
        <v>1.473630431821606E-2</v>
      </c>
      <c r="AU32" s="5">
        <f t="shared" ca="1" si="46"/>
        <v>1.7808107039018079E-4</v>
      </c>
      <c r="AV32" s="5">
        <f t="shared" ca="1" si="47"/>
        <v>6.8900675222153401E-2</v>
      </c>
      <c r="AW32" s="5">
        <f t="shared" ca="1" si="48"/>
        <v>5.9405839400074816E-2</v>
      </c>
    </row>
    <row r="33" spans="1:49" x14ac:dyDescent="0.2">
      <c r="A33" s="4" t="s">
        <v>87</v>
      </c>
      <c r="B33" s="5">
        <f t="shared" ca="1" si="1"/>
        <v>28.982751006862419</v>
      </c>
      <c r="C33" s="5">
        <f t="shared" ca="1" si="2"/>
        <v>3.1181370440806638E-2</v>
      </c>
      <c r="D33" s="5">
        <f t="shared" ca="1" si="3"/>
        <v>0.45202527766301598</v>
      </c>
      <c r="E33" s="5">
        <f t="shared" ca="1" si="4"/>
        <v>0</v>
      </c>
      <c r="F33" s="5">
        <f t="shared" ca="1" si="5"/>
        <v>1.0305564093099731E-2</v>
      </c>
      <c r="G33" s="5">
        <f t="shared" ca="1" si="6"/>
        <v>6.7394999960613893E-4</v>
      </c>
      <c r="H33" s="5">
        <f t="shared" ca="1" si="7"/>
        <v>0</v>
      </c>
      <c r="I33" s="5">
        <f t="shared" ca="1" si="8"/>
        <v>0</v>
      </c>
      <c r="J33" s="5">
        <f t="shared" ca="1" si="9"/>
        <v>0</v>
      </c>
      <c r="K33" s="5">
        <f t="shared" ca="1" si="10"/>
        <v>2.2193627078450335E-4</v>
      </c>
      <c r="L33" s="5">
        <f t="shared" ca="1" si="11"/>
        <v>1.4265147126616301E-3</v>
      </c>
      <c r="M33" s="5">
        <f t="shared" ca="1" si="12"/>
        <v>9.8112950541243971E-3</v>
      </c>
      <c r="N33" s="5">
        <f t="shared" ca="1" si="13"/>
        <v>0</v>
      </c>
      <c r="O33" s="5">
        <f t="shared" ca="1" si="14"/>
        <v>6.9568080412888596E-5</v>
      </c>
      <c r="P33" s="5">
        <f t="shared" ca="1" si="15"/>
        <v>0</v>
      </c>
      <c r="Q33" s="5">
        <f t="shared" ca="1" si="16"/>
        <v>2.2709849987419809E-4</v>
      </c>
      <c r="R33" s="5">
        <f t="shared" ca="1" si="17"/>
        <v>3.8910982687001452E-5</v>
      </c>
      <c r="S33" s="5">
        <f t="shared" ca="1" si="18"/>
        <v>0</v>
      </c>
      <c r="T33" s="5">
        <f t="shared" ca="1" si="19"/>
        <v>4.0021600271926704E-5</v>
      </c>
      <c r="U33" s="5">
        <f t="shared" ca="1" si="20"/>
        <v>0</v>
      </c>
      <c r="V33" s="5">
        <f t="shared" ca="1" si="21"/>
        <v>0</v>
      </c>
      <c r="W33" s="5">
        <f t="shared" ca="1" si="22"/>
        <v>1.3190555645934385</v>
      </c>
      <c r="X33" s="5">
        <f t="shared" ca="1" si="23"/>
        <v>0.16180088307607238</v>
      </c>
      <c r="Y33" s="5">
        <f t="shared" ca="1" si="24"/>
        <v>1.9658858084277437E-3</v>
      </c>
      <c r="Z33" s="5">
        <f t="shared" ca="1" si="25"/>
        <v>6.4851637811669078E-6</v>
      </c>
      <c r="AA33" s="5">
        <f t="shared" ca="1" si="26"/>
        <v>2.9183237015251079E-5</v>
      </c>
      <c r="AB33" s="5">
        <f t="shared" ca="1" si="27"/>
        <v>2.9183237015251079E-5</v>
      </c>
      <c r="AC33" s="5">
        <f t="shared" ca="1" si="28"/>
        <v>0.91558470101039191</v>
      </c>
      <c r="AD33" s="5">
        <f t="shared" ca="1" si="29"/>
        <v>8.788307152242286</v>
      </c>
      <c r="AE33" s="5">
        <f t="shared" ca="1" si="30"/>
        <v>1.198955989175057</v>
      </c>
      <c r="AF33" s="5">
        <f t="shared" ca="1" si="31"/>
        <v>0.1224230143407912</v>
      </c>
      <c r="AG33" s="5">
        <f t="shared" ca="1" si="32"/>
        <v>3.3154066727896243E-3</v>
      </c>
      <c r="AH33" s="5">
        <f t="shared" ca="1" si="33"/>
        <v>5.2644046007072282E-4</v>
      </c>
      <c r="AI33" s="5">
        <f t="shared" ca="1" si="34"/>
        <v>1.554764126012963E-4</v>
      </c>
      <c r="AJ33" s="5">
        <f t="shared" ca="1" si="35"/>
        <v>7.6719615064829777E-3</v>
      </c>
      <c r="AK33" s="5">
        <f t="shared" ca="1" si="36"/>
        <v>5.0239953890658727E-5</v>
      </c>
      <c r="AL33" s="5">
        <f t="shared" ca="1" si="37"/>
        <v>2.1438061064014971E-4</v>
      </c>
      <c r="AM33" s="5">
        <f t="shared" ca="1" si="38"/>
        <v>3.2425818905834539E-6</v>
      </c>
      <c r="AN33" s="5">
        <f t="shared" ca="1" si="39"/>
        <v>0</v>
      </c>
      <c r="AO33" s="5">
        <f t="shared" ca="1" si="40"/>
        <v>15.490746269418562</v>
      </c>
      <c r="AP33" s="5">
        <f t="shared" ca="1" si="41"/>
        <v>6.4851637811669073E-5</v>
      </c>
      <c r="AQ33" s="5">
        <f t="shared" ca="1" si="42"/>
        <v>0</v>
      </c>
      <c r="AR33" s="5">
        <f t="shared" ca="1" si="43"/>
        <v>1.5805091497024745E-2</v>
      </c>
      <c r="AS33" s="5">
        <f t="shared" ca="1" si="44"/>
        <v>0.24544672620507163</v>
      </c>
      <c r="AT33" s="5">
        <f t="shared" ca="1" si="45"/>
        <v>2.6253555344942434E-2</v>
      </c>
      <c r="AU33" s="5">
        <f t="shared" ca="1" si="46"/>
        <v>1.3064878082818056E-2</v>
      </c>
      <c r="AV33" s="5">
        <f t="shared" ca="1" si="47"/>
        <v>8.58298292287831E-2</v>
      </c>
      <c r="AW33" s="5">
        <f t="shared" ca="1" si="48"/>
        <v>7.9423107967414155E-2</v>
      </c>
    </row>
    <row r="34" spans="1:49" x14ac:dyDescent="0.2">
      <c r="A34" s="4" t="s">
        <v>88</v>
      </c>
      <c r="B34" s="5">
        <f t="shared" ca="1" si="1"/>
        <v>31.568124558142003</v>
      </c>
      <c r="C34" s="5">
        <f t="shared" ca="1" si="2"/>
        <v>2.8288466608989045E-2</v>
      </c>
      <c r="D34" s="5">
        <f t="shared" ca="1" si="3"/>
        <v>0.44794524821231563</v>
      </c>
      <c r="E34" s="5">
        <f t="shared" ca="1" si="4"/>
        <v>0</v>
      </c>
      <c r="F34" s="5">
        <f t="shared" ca="1" si="5"/>
        <v>1.2645477431450437E-2</v>
      </c>
      <c r="G34" s="5">
        <f t="shared" ca="1" si="6"/>
        <v>8.98592126755205E-4</v>
      </c>
      <c r="H34" s="5">
        <f t="shared" ca="1" si="7"/>
        <v>0</v>
      </c>
      <c r="I34" s="5">
        <f t="shared" ca="1" si="8"/>
        <v>0</v>
      </c>
      <c r="J34" s="5">
        <f t="shared" ca="1" si="9"/>
        <v>0</v>
      </c>
      <c r="K34" s="5">
        <f t="shared" ca="1" si="10"/>
        <v>1.7531730038258106E-3</v>
      </c>
      <c r="L34" s="5">
        <f t="shared" ca="1" si="11"/>
        <v>2.3173084816384454E-3</v>
      </c>
      <c r="M34" s="5">
        <f t="shared" ca="1" si="12"/>
        <v>7.6022080949301003E-3</v>
      </c>
      <c r="N34" s="5">
        <f t="shared" ca="1" si="13"/>
        <v>0</v>
      </c>
      <c r="O34" s="5">
        <f t="shared" ca="1" si="14"/>
        <v>1.0489337985082926E-4</v>
      </c>
      <c r="P34" s="5">
        <f t="shared" ca="1" si="15"/>
        <v>0</v>
      </c>
      <c r="Q34" s="5">
        <f t="shared" ca="1" si="16"/>
        <v>1.0166461268721743E-4</v>
      </c>
      <c r="R34" s="5">
        <f t="shared" ca="1" si="17"/>
        <v>0</v>
      </c>
      <c r="S34" s="5">
        <f t="shared" ca="1" si="18"/>
        <v>0</v>
      </c>
      <c r="T34" s="5">
        <f t="shared" ca="1" si="19"/>
        <v>0</v>
      </c>
      <c r="U34" s="5">
        <f t="shared" ca="1" si="20"/>
        <v>0</v>
      </c>
      <c r="V34" s="5">
        <f t="shared" ca="1" si="21"/>
        <v>0</v>
      </c>
      <c r="W34" s="5">
        <f t="shared" ca="1" si="22"/>
        <v>1.2761228097878663</v>
      </c>
      <c r="X34" s="5">
        <f t="shared" ca="1" si="23"/>
        <v>6.3909286649688896E-4</v>
      </c>
      <c r="Y34" s="5">
        <f t="shared" ca="1" si="24"/>
        <v>4.0294838419674428E-4</v>
      </c>
      <c r="Z34" s="5">
        <f t="shared" ca="1" si="25"/>
        <v>9.6612381259514264E-6</v>
      </c>
      <c r="AA34" s="5">
        <f t="shared" ca="1" si="26"/>
        <v>3.220412708650475E-5</v>
      </c>
      <c r="AB34" s="5">
        <f t="shared" ca="1" si="27"/>
        <v>3.220412708650475E-5</v>
      </c>
      <c r="AC34" s="5">
        <f t="shared" ca="1" si="28"/>
        <v>0.91219485284082247</v>
      </c>
      <c r="AD34" s="5">
        <f t="shared" ca="1" si="29"/>
        <v>10.092273067058985</v>
      </c>
      <c r="AE34" s="5">
        <f t="shared" ca="1" si="30"/>
        <v>1.2561865927025255</v>
      </c>
      <c r="AF34" s="5">
        <f t="shared" ca="1" si="31"/>
        <v>7.2551330303920955E-3</v>
      </c>
      <c r="AG34" s="5">
        <f t="shared" ca="1" si="32"/>
        <v>2.0139569880814898E-4</v>
      </c>
      <c r="AH34" s="5">
        <f t="shared" ca="1" si="33"/>
        <v>5.485841916954016E-4</v>
      </c>
      <c r="AI34" s="5">
        <f t="shared" ca="1" si="34"/>
        <v>1.908898922554718E-3</v>
      </c>
      <c r="AJ34" s="5">
        <f t="shared" ca="1" si="35"/>
        <v>1.8439062041145312E-2</v>
      </c>
      <c r="AK34" s="5">
        <f t="shared" ca="1" si="36"/>
        <v>4.9777194210995398E-5</v>
      </c>
      <c r="AL34" s="5">
        <f t="shared" ca="1" si="37"/>
        <v>3.2200757431030637E-4</v>
      </c>
      <c r="AM34" s="5">
        <f t="shared" ca="1" si="38"/>
        <v>0.13963059026551344</v>
      </c>
      <c r="AN34" s="5">
        <f t="shared" ca="1" si="39"/>
        <v>1.855733454462255E-3</v>
      </c>
      <c r="AO34" s="5">
        <f t="shared" ca="1" si="40"/>
        <v>16.878069523397883</v>
      </c>
      <c r="AP34" s="5">
        <f t="shared" ca="1" si="41"/>
        <v>6.44082541730095E-5</v>
      </c>
      <c r="AQ34" s="5">
        <f t="shared" ca="1" si="42"/>
        <v>0</v>
      </c>
      <c r="AR34" s="5">
        <f t="shared" ca="1" si="43"/>
        <v>1.984966492151672E-2</v>
      </c>
      <c r="AS34" s="5">
        <f t="shared" ca="1" si="44"/>
        <v>0.27288731226910168</v>
      </c>
      <c r="AT34" s="5">
        <f t="shared" ca="1" si="45"/>
        <v>3.7035880732473589E-2</v>
      </c>
      <c r="AU34" s="5">
        <f t="shared" ca="1" si="46"/>
        <v>3.3048521881964457E-2</v>
      </c>
      <c r="AV34" s="5">
        <f t="shared" ca="1" si="47"/>
        <v>6.7499000587426014E-2</v>
      </c>
      <c r="AW34" s="5">
        <f t="shared" ca="1" si="48"/>
        <v>4.9908598638735424E-2</v>
      </c>
    </row>
    <row r="35" spans="1:49" x14ac:dyDescent="0.2">
      <c r="A35" s="4" t="s">
        <v>89</v>
      </c>
      <c r="B35" s="5">
        <f t="shared" ca="1" si="1"/>
        <v>32.034970476403707</v>
      </c>
      <c r="C35" s="5">
        <f t="shared" ca="1" si="2"/>
        <v>3.1511721109651197E-2</v>
      </c>
      <c r="D35" s="5">
        <f t="shared" ca="1" si="3"/>
        <v>0.42636794039606923</v>
      </c>
      <c r="E35" s="5">
        <f t="shared" ca="1" si="4"/>
        <v>0</v>
      </c>
      <c r="F35" s="5">
        <f t="shared" ca="1" si="5"/>
        <v>8.5379908508371512E-3</v>
      </c>
      <c r="G35" s="5">
        <f t="shared" ca="1" si="6"/>
        <v>9.7084782170160882E-4</v>
      </c>
      <c r="H35" s="5">
        <f t="shared" ca="1" si="7"/>
        <v>0</v>
      </c>
      <c r="I35" s="5">
        <f t="shared" ca="1" si="8"/>
        <v>0</v>
      </c>
      <c r="J35" s="5">
        <f t="shared" ca="1" si="9"/>
        <v>0</v>
      </c>
      <c r="K35" s="5">
        <f t="shared" ca="1" si="10"/>
        <v>2.133683997088289E-3</v>
      </c>
      <c r="L35" s="5">
        <f t="shared" ca="1" si="11"/>
        <v>2.688689882938682E-3</v>
      </c>
      <c r="M35" s="5">
        <f t="shared" ca="1" si="12"/>
        <v>2.6957553029664766E-2</v>
      </c>
      <c r="N35" s="5">
        <f t="shared" ca="1" si="13"/>
        <v>0</v>
      </c>
      <c r="O35" s="5">
        <f t="shared" ca="1" si="14"/>
        <v>1.178674789799546E-4</v>
      </c>
      <c r="P35" s="5">
        <f t="shared" ca="1" si="15"/>
        <v>0</v>
      </c>
      <c r="Q35" s="5">
        <f t="shared" ca="1" si="16"/>
        <v>0</v>
      </c>
      <c r="R35" s="5">
        <f t="shared" ca="1" si="17"/>
        <v>2.2355763360233713E-5</v>
      </c>
      <c r="S35" s="5">
        <f t="shared" ca="1" si="18"/>
        <v>0</v>
      </c>
      <c r="T35" s="5">
        <f t="shared" ca="1" si="19"/>
        <v>0</v>
      </c>
      <c r="U35" s="5">
        <f t="shared" ca="1" si="20"/>
        <v>0</v>
      </c>
      <c r="V35" s="5">
        <f t="shared" ca="1" si="21"/>
        <v>0</v>
      </c>
      <c r="W35" s="5">
        <f t="shared" ca="1" si="22"/>
        <v>1.1774282414615531</v>
      </c>
      <c r="X35" s="5">
        <f t="shared" ca="1" si="23"/>
        <v>6.505192816773657E-2</v>
      </c>
      <c r="Y35" s="5">
        <f t="shared" ca="1" si="24"/>
        <v>9.1587983219317307E-4</v>
      </c>
      <c r="Z35" s="5">
        <f t="shared" ca="1" si="25"/>
        <v>1.2774721920133551E-5</v>
      </c>
      <c r="AA35" s="5">
        <f t="shared" ca="1" si="26"/>
        <v>3.5130485280367266E-5</v>
      </c>
      <c r="AB35" s="5">
        <f t="shared" ca="1" si="27"/>
        <v>3.5130485280367266E-5</v>
      </c>
      <c r="AC35" s="5">
        <f t="shared" ca="1" si="28"/>
        <v>0.95798470248721102</v>
      </c>
      <c r="AD35" s="5">
        <f t="shared" ca="1" si="29"/>
        <v>10.647786065074309</v>
      </c>
      <c r="AE35" s="5">
        <f t="shared" ca="1" si="30"/>
        <v>1.3867522873309948</v>
      </c>
      <c r="AF35" s="5">
        <f t="shared" ca="1" si="31"/>
        <v>1.0376198417373653E-2</v>
      </c>
      <c r="AG35" s="5">
        <f t="shared" ca="1" si="32"/>
        <v>5.863448414103814E-4</v>
      </c>
      <c r="AH35" s="5">
        <f t="shared" ca="1" si="33"/>
        <v>5.992804406713874E-4</v>
      </c>
      <c r="AI35" s="5">
        <f t="shared" ca="1" si="34"/>
        <v>1.6402153331766369E-3</v>
      </c>
      <c r="AJ35" s="5">
        <f t="shared" ca="1" si="35"/>
        <v>2.2126504398864957E-2</v>
      </c>
      <c r="AK35" s="5">
        <f t="shared" ca="1" si="36"/>
        <v>6.3360946138411951E-5</v>
      </c>
      <c r="AL35" s="5">
        <f t="shared" ca="1" si="37"/>
        <v>6.3873609600667757E-6</v>
      </c>
      <c r="AM35" s="5">
        <f t="shared" ca="1" si="38"/>
        <v>9.2930553514516345E-2</v>
      </c>
      <c r="AN35" s="5">
        <f t="shared" ca="1" si="39"/>
        <v>5.7754552731257916E-3</v>
      </c>
      <c r="AO35" s="5">
        <f t="shared" ca="1" si="40"/>
        <v>16.565970420429824</v>
      </c>
      <c r="AP35" s="5">
        <f t="shared" ca="1" si="41"/>
        <v>8.9423053440934852E-5</v>
      </c>
      <c r="AQ35" s="5">
        <f t="shared" ca="1" si="42"/>
        <v>0</v>
      </c>
      <c r="AR35" s="5">
        <f t="shared" ca="1" si="43"/>
        <v>2.7502545148898019E-2</v>
      </c>
      <c r="AS35" s="5">
        <f t="shared" ca="1" si="44"/>
        <v>0.33274174998114475</v>
      </c>
      <c r="AT35" s="5">
        <f t="shared" ca="1" si="45"/>
        <v>6.8045670096180982E-2</v>
      </c>
      <c r="AU35" s="5">
        <f t="shared" ca="1" si="46"/>
        <v>4.7672123647428837E-2</v>
      </c>
      <c r="AV35" s="5">
        <f t="shared" ca="1" si="47"/>
        <v>7.1908021786203979E-2</v>
      </c>
      <c r="AW35" s="5">
        <f t="shared" ca="1" si="48"/>
        <v>5.1625431357570847E-2</v>
      </c>
    </row>
    <row r="36" spans="1:49" x14ac:dyDescent="0.2">
      <c r="A36" s="4" t="s">
        <v>90</v>
      </c>
      <c r="B36" s="5">
        <f t="shared" ca="1" si="1"/>
        <v>34.502633044804831</v>
      </c>
      <c r="C36" s="5">
        <f t="shared" ca="1" si="2"/>
        <v>3.4847380776589575E-2</v>
      </c>
      <c r="D36" s="5">
        <f t="shared" ca="1" si="3"/>
        <v>4.0486000270731563E-2</v>
      </c>
      <c r="E36" s="5">
        <f t="shared" ca="1" si="4"/>
        <v>0</v>
      </c>
      <c r="F36" s="5">
        <f t="shared" ca="1" si="5"/>
        <v>4.7693794628160448E-3</v>
      </c>
      <c r="G36" s="5">
        <f t="shared" ca="1" si="6"/>
        <v>1.748772469699216E-4</v>
      </c>
      <c r="H36" s="5">
        <f t="shared" ca="1" si="7"/>
        <v>0</v>
      </c>
      <c r="I36" s="5">
        <f t="shared" ca="1" si="8"/>
        <v>0</v>
      </c>
      <c r="J36" s="5">
        <f t="shared" ca="1" si="9"/>
        <v>0</v>
      </c>
      <c r="K36" s="5">
        <f t="shared" ca="1" si="10"/>
        <v>2.0408112228686133E-3</v>
      </c>
      <c r="L36" s="5">
        <f t="shared" ca="1" si="11"/>
        <v>2.4278497770920129E-3</v>
      </c>
      <c r="M36" s="5">
        <f t="shared" ca="1" si="12"/>
        <v>3.4123558747888728E-2</v>
      </c>
      <c r="N36" s="5">
        <f t="shared" ca="1" si="13"/>
        <v>0</v>
      </c>
      <c r="O36" s="5">
        <f t="shared" ca="1" si="14"/>
        <v>2.2088643368386825E-4</v>
      </c>
      <c r="P36" s="5">
        <f t="shared" ca="1" si="15"/>
        <v>0</v>
      </c>
      <c r="Q36" s="5">
        <f t="shared" ca="1" si="16"/>
        <v>0</v>
      </c>
      <c r="R36" s="5">
        <f t="shared" ca="1" si="17"/>
        <v>8.5479991001899663E-4</v>
      </c>
      <c r="S36" s="5">
        <f t="shared" ca="1" si="18"/>
        <v>0</v>
      </c>
      <c r="T36" s="5">
        <f t="shared" ca="1" si="19"/>
        <v>0</v>
      </c>
      <c r="U36" s="5">
        <f t="shared" ca="1" si="20"/>
        <v>0</v>
      </c>
      <c r="V36" s="5">
        <f t="shared" ca="1" si="21"/>
        <v>0</v>
      </c>
      <c r="W36" s="5">
        <f t="shared" ca="1" si="22"/>
        <v>9.013677051855483</v>
      </c>
      <c r="X36" s="5">
        <f t="shared" ca="1" si="23"/>
        <v>1.7610040654885748E-4</v>
      </c>
      <c r="Y36" s="5">
        <f t="shared" ca="1" si="24"/>
        <v>2.5562962240963189E-5</v>
      </c>
      <c r="Z36" s="5">
        <f t="shared" ca="1" si="25"/>
        <v>8.5209874136543942E-6</v>
      </c>
      <c r="AA36" s="5">
        <f t="shared" ca="1" si="26"/>
        <v>3.266378508567519E-5</v>
      </c>
      <c r="AB36" s="5">
        <f t="shared" ca="1" si="27"/>
        <v>3.266378508567519E-5</v>
      </c>
      <c r="AC36" s="5">
        <f t="shared" ca="1" si="28"/>
        <v>1.5290157388898813</v>
      </c>
      <c r="AD36" s="5">
        <f t="shared" ca="1" si="29"/>
        <v>6.1877956964498102</v>
      </c>
      <c r="AE36" s="5">
        <f t="shared" ca="1" si="30"/>
        <v>1.3986224035328827</v>
      </c>
      <c r="AF36" s="5">
        <f t="shared" ca="1" si="31"/>
        <v>1.5758333657654177E-2</v>
      </c>
      <c r="AG36" s="5">
        <f t="shared" ca="1" si="32"/>
        <v>4.9639992029490779E-3</v>
      </c>
      <c r="AH36" s="5">
        <f t="shared" ca="1" si="33"/>
        <v>4.1928306671021546E-3</v>
      </c>
      <c r="AI36" s="5">
        <f t="shared" ca="1" si="34"/>
        <v>6.4617929307773697E-4</v>
      </c>
      <c r="AJ36" s="5">
        <f t="shared" ca="1" si="35"/>
        <v>1.2741553486690432E-2</v>
      </c>
      <c r="AK36" s="5">
        <f t="shared" ca="1" si="36"/>
        <v>1.0978478054295699E-3</v>
      </c>
      <c r="AL36" s="5">
        <f t="shared" ca="1" si="37"/>
        <v>3.5616662917458191E-5</v>
      </c>
      <c r="AM36" s="5">
        <f t="shared" ca="1" si="38"/>
        <v>1.4028723056602688E-2</v>
      </c>
      <c r="AN36" s="5">
        <f t="shared" ca="1" si="39"/>
        <v>3.6003599308828131E-3</v>
      </c>
      <c r="AO36" s="5">
        <f t="shared" ca="1" si="40"/>
        <v>15.564519404020398</v>
      </c>
      <c r="AP36" s="5">
        <f t="shared" ca="1" si="41"/>
        <v>1.7808331458729098E-3</v>
      </c>
      <c r="AQ36" s="5">
        <f t="shared" ca="1" si="42"/>
        <v>2.8493330333966552E-4</v>
      </c>
      <c r="AR36" s="5">
        <f t="shared" ca="1" si="43"/>
        <v>3.218332328934926E-2</v>
      </c>
      <c r="AS36" s="5">
        <f t="shared" ca="1" si="44"/>
        <v>0.3589380298704411</v>
      </c>
      <c r="AT36" s="5">
        <f t="shared" ca="1" si="45"/>
        <v>5.4721718953921569E-2</v>
      </c>
      <c r="AU36" s="5">
        <f t="shared" ca="1" si="46"/>
        <v>5.718249405833134E-2</v>
      </c>
      <c r="AV36" s="5">
        <f t="shared" ca="1" si="47"/>
        <v>7.1483390041794811E-2</v>
      </c>
      <c r="AW36" s="5">
        <f t="shared" ca="1" si="48"/>
        <v>5.5141527854976995E-2</v>
      </c>
    </row>
    <row r="37" spans="1:49" x14ac:dyDescent="0.2">
      <c r="A37" s="4" t="s">
        <v>91</v>
      </c>
      <c r="B37" s="5">
        <f t="shared" ca="1" si="1"/>
        <v>39.845905924838</v>
      </c>
      <c r="C37" s="5">
        <f t="shared" ca="1" si="2"/>
        <v>9.1428533578193111E-2</v>
      </c>
      <c r="D37" s="5">
        <f t="shared" ca="1" si="3"/>
        <v>11.10864207952549</v>
      </c>
      <c r="E37" s="5">
        <f t="shared" ca="1" si="4"/>
        <v>0</v>
      </c>
      <c r="F37" s="5">
        <f t="shared" ca="1" si="5"/>
        <v>0</v>
      </c>
      <c r="G37" s="5">
        <f t="shared" ca="1" si="6"/>
        <v>0</v>
      </c>
      <c r="H37" s="5">
        <f t="shared" ca="1" si="7"/>
        <v>0.11558388490803491</v>
      </c>
      <c r="I37" s="5">
        <f t="shared" ca="1" si="8"/>
        <v>0</v>
      </c>
      <c r="J37" s="5">
        <f t="shared" ca="1" si="9"/>
        <v>0</v>
      </c>
      <c r="K37" s="5">
        <f t="shared" ca="1" si="10"/>
        <v>0.15164169940624503</v>
      </c>
      <c r="L37" s="5">
        <f t="shared" ca="1" si="11"/>
        <v>3.1175070849402603E-2</v>
      </c>
      <c r="M37" s="5">
        <f t="shared" ca="1" si="12"/>
        <v>7.9165664453773724E-2</v>
      </c>
      <c r="N37" s="5">
        <f t="shared" ca="1" si="13"/>
        <v>1.854823196555184E-3</v>
      </c>
      <c r="O37" s="5">
        <f t="shared" ca="1" si="14"/>
        <v>4.7083563980358477E-2</v>
      </c>
      <c r="P37" s="5">
        <f t="shared" ca="1" si="15"/>
        <v>1.8592732857882536E-3</v>
      </c>
      <c r="Q37" s="5">
        <f t="shared" ca="1" si="16"/>
        <v>8.9682259503803055E-2</v>
      </c>
      <c r="R37" s="5">
        <f t="shared" ca="1" si="17"/>
        <v>1.0982000290488486E-2</v>
      </c>
      <c r="S37" s="5">
        <f t="shared" ca="1" si="18"/>
        <v>8.3055942566867514E-4</v>
      </c>
      <c r="T37" s="5">
        <f t="shared" ca="1" si="19"/>
        <v>0.64863650900657799</v>
      </c>
      <c r="U37" s="5">
        <f t="shared" ca="1" si="20"/>
        <v>4.0780261842648761E-3</v>
      </c>
      <c r="V37" s="5">
        <f t="shared" ca="1" si="21"/>
        <v>0</v>
      </c>
      <c r="W37" s="5">
        <f t="shared" ca="1" si="22"/>
        <v>5.3835978407775339E-5</v>
      </c>
      <c r="X37" s="5">
        <f t="shared" ca="1" si="23"/>
        <v>0.48534981568492414</v>
      </c>
      <c r="Y37" s="5">
        <f t="shared" ca="1" si="24"/>
        <v>1.3218400934546252E-3</v>
      </c>
      <c r="Z37" s="5">
        <f t="shared" ca="1" si="25"/>
        <v>5.0446643650533206E-5</v>
      </c>
      <c r="AA37" s="5">
        <f t="shared" ca="1" si="26"/>
        <v>5.9644273310155279E-3</v>
      </c>
      <c r="AB37" s="5">
        <f t="shared" ca="1" si="27"/>
        <v>2.0699032452497996E-4</v>
      </c>
      <c r="AC37" s="5">
        <f t="shared" ca="1" si="28"/>
        <v>2.9406688013170719</v>
      </c>
      <c r="AD37" s="5">
        <f t="shared" ca="1" si="29"/>
        <v>0.12566563265946482</v>
      </c>
      <c r="AE37" s="5">
        <f t="shared" ca="1" si="30"/>
        <v>3.9906235326717145</v>
      </c>
      <c r="AF37" s="5">
        <f t="shared" ca="1" si="31"/>
        <v>7.9358982073197804E-2</v>
      </c>
      <c r="AG37" s="5">
        <f t="shared" ca="1" si="32"/>
        <v>0.16213995270622211</v>
      </c>
      <c r="AH37" s="5">
        <f t="shared" ca="1" si="33"/>
        <v>0.14877136587159592</v>
      </c>
      <c r="AI37" s="5">
        <f t="shared" ca="1" si="34"/>
        <v>2.7674276023969438E-3</v>
      </c>
      <c r="AJ37" s="5">
        <f t="shared" ca="1" si="35"/>
        <v>1.0148764203200936E-2</v>
      </c>
      <c r="AK37" s="5">
        <f t="shared" ca="1" si="36"/>
        <v>0</v>
      </c>
      <c r="AL37" s="5">
        <f t="shared" ca="1" si="37"/>
        <v>1.9677772510718922E-2</v>
      </c>
      <c r="AM37" s="5">
        <f t="shared" ca="1" si="38"/>
        <v>0</v>
      </c>
      <c r="AN37" s="5">
        <f t="shared" ca="1" si="39"/>
        <v>0</v>
      </c>
      <c r="AO37" s="5">
        <f t="shared" ca="1" si="40"/>
        <v>18.148033419808467</v>
      </c>
      <c r="AP37" s="5">
        <f t="shared" ca="1" si="41"/>
        <v>1.4761907663933408E-3</v>
      </c>
      <c r="AQ37" s="5">
        <f t="shared" ca="1" si="42"/>
        <v>7.4769727757457278E-4</v>
      </c>
      <c r="AR37" s="5">
        <f t="shared" ca="1" si="43"/>
        <v>4.2688872814919347E-3</v>
      </c>
      <c r="AS37" s="5">
        <f t="shared" ca="1" si="44"/>
        <v>0.79714924842720736</v>
      </c>
      <c r="AT37" s="5">
        <f t="shared" ca="1" si="45"/>
        <v>3.5043173187166522E-2</v>
      </c>
      <c r="AU37" s="5">
        <f t="shared" ca="1" si="46"/>
        <v>2.9399977985461553E-2</v>
      </c>
      <c r="AV37" s="5">
        <f t="shared" ca="1" si="47"/>
        <v>0.20735591837904155</v>
      </c>
      <c r="AW37" s="5">
        <f t="shared" ca="1" si="48"/>
        <v>0.26701787645896957</v>
      </c>
    </row>
    <row r="38" spans="1:49" x14ac:dyDescent="0.2">
      <c r="A38" s="4" t="s">
        <v>92</v>
      </c>
      <c r="B38" s="5">
        <f t="shared" ca="1" si="1"/>
        <v>44.446375917822934</v>
      </c>
      <c r="C38" s="5">
        <f t="shared" ca="1" si="2"/>
        <v>0.14318968586944703</v>
      </c>
      <c r="D38" s="5">
        <f t="shared" ca="1" si="3"/>
        <v>11.399780933372121</v>
      </c>
      <c r="E38" s="5">
        <f t="shared" ca="1" si="4"/>
        <v>0</v>
      </c>
      <c r="F38" s="5">
        <f t="shared" ca="1" si="5"/>
        <v>0</v>
      </c>
      <c r="G38" s="5">
        <f t="shared" ca="1" si="6"/>
        <v>0</v>
      </c>
      <c r="H38" s="5">
        <f t="shared" ca="1" si="7"/>
        <v>0.12545895737921015</v>
      </c>
      <c r="I38" s="5">
        <f t="shared" ca="1" si="8"/>
        <v>0</v>
      </c>
      <c r="J38" s="5">
        <f t="shared" ca="1" si="9"/>
        <v>0</v>
      </c>
      <c r="K38" s="5">
        <f t="shared" ca="1" si="10"/>
        <v>0.33551850339831912</v>
      </c>
      <c r="L38" s="5">
        <f t="shared" ca="1" si="11"/>
        <v>0.13721800972596634</v>
      </c>
      <c r="M38" s="5">
        <f t="shared" ca="1" si="12"/>
        <v>0.16793414200238341</v>
      </c>
      <c r="N38" s="5">
        <f t="shared" ca="1" si="13"/>
        <v>5.4005334608499657E-3</v>
      </c>
      <c r="O38" s="5">
        <f t="shared" ca="1" si="14"/>
        <v>5.7177785883791417E-2</v>
      </c>
      <c r="P38" s="5">
        <f t="shared" ca="1" si="15"/>
        <v>2.4281417361451461E-3</v>
      </c>
      <c r="Q38" s="5">
        <f t="shared" ca="1" si="16"/>
        <v>0.11750557890852406</v>
      </c>
      <c r="R38" s="5">
        <f t="shared" ca="1" si="17"/>
        <v>1.1326408942060599E-2</v>
      </c>
      <c r="S38" s="5">
        <f t="shared" ca="1" si="18"/>
        <v>3.6531101868351019E-3</v>
      </c>
      <c r="T38" s="5">
        <f t="shared" ca="1" si="19"/>
        <v>1.8176543118993975</v>
      </c>
      <c r="U38" s="5">
        <f t="shared" ca="1" si="20"/>
        <v>2.9523170314796549E-4</v>
      </c>
      <c r="V38" s="5">
        <f t="shared" ca="1" si="21"/>
        <v>0</v>
      </c>
      <c r="W38" s="5">
        <f t="shared" ca="1" si="22"/>
        <v>0</v>
      </c>
      <c r="X38" s="5">
        <f t="shared" ca="1" si="23"/>
        <v>1.1964354307928116</v>
      </c>
      <c r="Y38" s="5">
        <f t="shared" ca="1" si="24"/>
        <v>3.0212170249773459E-2</v>
      </c>
      <c r="Z38" s="5">
        <f t="shared" ca="1" si="25"/>
        <v>4.9249735852760638E-5</v>
      </c>
      <c r="AA38" s="5">
        <f t="shared" ca="1" si="26"/>
        <v>7.8461859175426044E-2</v>
      </c>
      <c r="AB38" s="5">
        <f t="shared" ca="1" si="27"/>
        <v>7.6776040029324028E-3</v>
      </c>
      <c r="AC38" s="5">
        <f t="shared" ca="1" si="28"/>
        <v>3.4782753235867006</v>
      </c>
      <c r="AD38" s="5">
        <f t="shared" ca="1" si="29"/>
        <v>0.66019720656979841</v>
      </c>
      <c r="AE38" s="5">
        <f t="shared" ca="1" si="30"/>
        <v>4.4595431578406037</v>
      </c>
      <c r="AF38" s="5">
        <f t="shared" ca="1" si="31"/>
        <v>0.20610475223836824</v>
      </c>
      <c r="AG38" s="5">
        <f t="shared" ca="1" si="32"/>
        <v>0.23682337968539216</v>
      </c>
      <c r="AH38" s="5">
        <f t="shared" ca="1" si="33"/>
        <v>0.1490261967057917</v>
      </c>
      <c r="AI38" s="5">
        <f t="shared" ca="1" si="34"/>
        <v>7.3206049715159377E-3</v>
      </c>
      <c r="AJ38" s="5">
        <f t="shared" ca="1" si="35"/>
        <v>8.537719819737323E-2</v>
      </c>
      <c r="AK38" s="5">
        <f t="shared" ca="1" si="36"/>
        <v>8.0627725077152656E-6</v>
      </c>
      <c r="AL38" s="5">
        <f t="shared" ca="1" si="37"/>
        <v>2.0462688062920106E-2</v>
      </c>
      <c r="AM38" s="5">
        <f t="shared" ca="1" si="38"/>
        <v>0</v>
      </c>
      <c r="AN38" s="5">
        <f t="shared" ca="1" si="39"/>
        <v>0.31518425192590832</v>
      </c>
      <c r="AO38" s="5">
        <f t="shared" ca="1" si="40"/>
        <v>17.371029773011802</v>
      </c>
      <c r="AP38" s="5">
        <f t="shared" ca="1" si="41"/>
        <v>5.7935640344930115E-4</v>
      </c>
      <c r="AQ38" s="5">
        <f t="shared" ca="1" si="42"/>
        <v>6.5262183666820719E-4</v>
      </c>
      <c r="AR38" s="5">
        <f t="shared" ca="1" si="43"/>
        <v>4.7742690123320315E-3</v>
      </c>
      <c r="AS38" s="5">
        <f t="shared" ca="1" si="44"/>
        <v>1.0532575841868392</v>
      </c>
      <c r="AT38" s="5">
        <f t="shared" ca="1" si="45"/>
        <v>3.2904662340446922E-2</v>
      </c>
      <c r="AU38" s="5">
        <f t="shared" ca="1" si="46"/>
        <v>2.9059385345709468E-2</v>
      </c>
      <c r="AV38" s="5">
        <f t="shared" ca="1" si="47"/>
        <v>0.32387197223729858</v>
      </c>
      <c r="AW38" s="5">
        <f t="shared" ca="1" si="48"/>
        <v>0.37454582246650214</v>
      </c>
    </row>
    <row r="39" spans="1:49" x14ac:dyDescent="0.2">
      <c r="A39" s="4" t="s">
        <v>93</v>
      </c>
      <c r="B39" s="5">
        <f t="shared" ca="1" si="1"/>
        <v>44.521384682579033</v>
      </c>
      <c r="C39" s="5">
        <f t="shared" ca="1" si="2"/>
        <v>0.14670017501218785</v>
      </c>
      <c r="D39" s="5">
        <f t="shared" ca="1" si="3"/>
        <v>11.186248630886775</v>
      </c>
      <c r="E39" s="5">
        <f t="shared" ca="1" si="4"/>
        <v>0</v>
      </c>
      <c r="F39" s="5">
        <f t="shared" ca="1" si="5"/>
        <v>0</v>
      </c>
      <c r="G39" s="5">
        <f t="shared" ca="1" si="6"/>
        <v>0</v>
      </c>
      <c r="H39" s="5">
        <f t="shared" ca="1" si="7"/>
        <v>0.11874358080823086</v>
      </c>
      <c r="I39" s="5">
        <f t="shared" ca="1" si="8"/>
        <v>0</v>
      </c>
      <c r="J39" s="5">
        <f t="shared" ca="1" si="9"/>
        <v>0</v>
      </c>
      <c r="K39" s="5">
        <f t="shared" ca="1" si="10"/>
        <v>0.46142596065072461</v>
      </c>
      <c r="L39" s="5">
        <f t="shared" ca="1" si="11"/>
        <v>0.21764569536328046</v>
      </c>
      <c r="M39" s="5">
        <f t="shared" ca="1" si="12"/>
        <v>0.62145707064182021</v>
      </c>
      <c r="N39" s="5">
        <f t="shared" ca="1" si="13"/>
        <v>5.1060860758536412E-3</v>
      </c>
      <c r="O39" s="5">
        <f t="shared" ca="1" si="14"/>
        <v>8.6149132448069085E-2</v>
      </c>
      <c r="P39" s="5">
        <f t="shared" ca="1" si="15"/>
        <v>1.4242833499172469E-2</v>
      </c>
      <c r="Q39" s="5">
        <f t="shared" ca="1" si="16"/>
        <v>0.31478073907321819</v>
      </c>
      <c r="R39" s="5">
        <f t="shared" ca="1" si="17"/>
        <v>5.0143301665174694E-2</v>
      </c>
      <c r="S39" s="5">
        <f t="shared" ca="1" si="18"/>
        <v>3.7906353072110046E-3</v>
      </c>
      <c r="T39" s="5">
        <f t="shared" ca="1" si="19"/>
        <v>2.3938458475621109</v>
      </c>
      <c r="U39" s="5">
        <f t="shared" ca="1" si="20"/>
        <v>2.5333591558239298E-2</v>
      </c>
      <c r="V39" s="5">
        <f t="shared" ca="1" si="21"/>
        <v>0</v>
      </c>
      <c r="W39" s="5">
        <f t="shared" ca="1" si="22"/>
        <v>0</v>
      </c>
      <c r="X39" s="5">
        <f t="shared" ca="1" si="23"/>
        <v>1.9718175604335009</v>
      </c>
      <c r="Y39" s="5">
        <f t="shared" ca="1" si="24"/>
        <v>4.0285764925954426E-2</v>
      </c>
      <c r="Z39" s="5">
        <f t="shared" ca="1" si="25"/>
        <v>2.0528281099363462E-4</v>
      </c>
      <c r="AA39" s="5">
        <f t="shared" ca="1" si="26"/>
        <v>0.28472007133825505</v>
      </c>
      <c r="AB39" s="5">
        <f t="shared" ca="1" si="27"/>
        <v>5.6811550768205432E-2</v>
      </c>
      <c r="AC39" s="5">
        <f t="shared" ca="1" si="28"/>
        <v>4.1128092710531963</v>
      </c>
      <c r="AD39" s="5">
        <f t="shared" ca="1" si="29"/>
        <v>0.57682764603668224</v>
      </c>
      <c r="AE39" s="5">
        <f t="shared" ca="1" si="30"/>
        <v>4.5111149228096075</v>
      </c>
      <c r="AF39" s="5">
        <f t="shared" ca="1" si="31"/>
        <v>0.36981070105257458</v>
      </c>
      <c r="AG39" s="5">
        <f t="shared" ca="1" si="32"/>
        <v>0.72070909179350529</v>
      </c>
      <c r="AH39" s="5">
        <f t="shared" ca="1" si="33"/>
        <v>0.45949928907580789</v>
      </c>
      <c r="AI39" s="5">
        <f t="shared" ca="1" si="34"/>
        <v>4.7642886555129084E-2</v>
      </c>
      <c r="AJ39" s="5">
        <f t="shared" ca="1" si="35"/>
        <v>0.10766403358403141</v>
      </c>
      <c r="AK39" s="5">
        <f t="shared" ca="1" si="36"/>
        <v>1.0141377884097166E-5</v>
      </c>
      <c r="AL39" s="5">
        <f t="shared" ca="1" si="37"/>
        <v>1.8507392568540431E-2</v>
      </c>
      <c r="AM39" s="5">
        <f t="shared" ca="1" si="38"/>
        <v>9.3270841659328727E-3</v>
      </c>
      <c r="AN39" s="5">
        <f t="shared" ca="1" si="39"/>
        <v>0</v>
      </c>
      <c r="AO39" s="5">
        <f t="shared" ca="1" si="40"/>
        <v>13.75053485929365</v>
      </c>
      <c r="AP39" s="5">
        <f t="shared" ca="1" si="41"/>
        <v>5.0197619737667382E-4</v>
      </c>
      <c r="AQ39" s="5">
        <f t="shared" ca="1" si="42"/>
        <v>5.7116430307994762E-4</v>
      </c>
      <c r="AR39" s="5">
        <f t="shared" ca="1" si="43"/>
        <v>1.0849133815140887E-2</v>
      </c>
      <c r="AS39" s="5">
        <f t="shared" ca="1" si="44"/>
        <v>1.0668181136950827</v>
      </c>
      <c r="AT39" s="5">
        <f t="shared" ca="1" si="45"/>
        <v>3.6878193313828973E-2</v>
      </c>
      <c r="AU39" s="5">
        <f t="shared" ca="1" si="46"/>
        <v>2.8835883341892236E-2</v>
      </c>
      <c r="AV39" s="5">
        <f t="shared" ca="1" si="47"/>
        <v>0.30606268090437383</v>
      </c>
      <c r="AW39" s="5">
        <f t="shared" ca="1" si="48"/>
        <v>0.38695670681271949</v>
      </c>
    </row>
    <row r="40" spans="1:49" x14ac:dyDescent="0.2">
      <c r="A40" s="4" t="s">
        <v>94</v>
      </c>
      <c r="B40" s="5">
        <f t="shared" ca="1" si="1"/>
        <v>46.99884141301817</v>
      </c>
      <c r="C40" s="5">
        <f t="shared" ca="1" si="2"/>
        <v>0.14939846195436612</v>
      </c>
      <c r="D40" s="5">
        <f t="shared" ca="1" si="3"/>
        <v>8.3692173872202051</v>
      </c>
      <c r="E40" s="5">
        <f t="shared" ca="1" si="4"/>
        <v>0</v>
      </c>
      <c r="F40" s="5">
        <f t="shared" ca="1" si="5"/>
        <v>0</v>
      </c>
      <c r="G40" s="5">
        <f t="shared" ca="1" si="6"/>
        <v>0</v>
      </c>
      <c r="H40" s="5">
        <f t="shared" ca="1" si="7"/>
        <v>0.14032347198610165</v>
      </c>
      <c r="I40" s="5">
        <f t="shared" ca="1" si="8"/>
        <v>0</v>
      </c>
      <c r="J40" s="5">
        <f t="shared" ca="1" si="9"/>
        <v>0</v>
      </c>
      <c r="K40" s="5">
        <f t="shared" ca="1" si="10"/>
        <v>0.5354274762070752</v>
      </c>
      <c r="L40" s="5">
        <f t="shared" ca="1" si="11"/>
        <v>0.70523619882676114</v>
      </c>
      <c r="M40" s="5">
        <f t="shared" ca="1" si="12"/>
        <v>0.75846605256095245</v>
      </c>
      <c r="N40" s="5">
        <f t="shared" ca="1" si="13"/>
        <v>1.5478040433103285E-3</v>
      </c>
      <c r="O40" s="5">
        <f t="shared" ca="1" si="14"/>
        <v>8.721373608614702E-2</v>
      </c>
      <c r="P40" s="5">
        <f t="shared" ca="1" si="15"/>
        <v>2.3105798070043138E-2</v>
      </c>
      <c r="Q40" s="5">
        <f t="shared" ca="1" si="16"/>
        <v>0.25754155027856923</v>
      </c>
      <c r="R40" s="5">
        <f t="shared" ca="1" si="17"/>
        <v>6.3406235951652248E-2</v>
      </c>
      <c r="S40" s="5">
        <f t="shared" ca="1" si="18"/>
        <v>5.1144333560737207E-3</v>
      </c>
      <c r="T40" s="5">
        <f t="shared" ca="1" si="19"/>
        <v>2.7308486170509831</v>
      </c>
      <c r="U40" s="5">
        <f t="shared" ca="1" si="20"/>
        <v>5.2653390773223036E-2</v>
      </c>
      <c r="V40" s="5">
        <f t="shared" ca="1" si="21"/>
        <v>0</v>
      </c>
      <c r="W40" s="5">
        <f t="shared" ca="1" si="22"/>
        <v>0</v>
      </c>
      <c r="X40" s="5">
        <f t="shared" ca="1" si="23"/>
        <v>4.326131841453039</v>
      </c>
      <c r="Y40" s="5">
        <f t="shared" ca="1" si="24"/>
        <v>0.19966584883061925</v>
      </c>
      <c r="Z40" s="5">
        <f t="shared" ca="1" si="25"/>
        <v>1.0758182960720581E-2</v>
      </c>
      <c r="AA40" s="5">
        <f t="shared" ca="1" si="26"/>
        <v>0.43489089374965911</v>
      </c>
      <c r="AB40" s="5">
        <f t="shared" ca="1" si="27"/>
        <v>0.2313112913052727</v>
      </c>
      <c r="AC40" s="5">
        <f t="shared" ca="1" si="28"/>
        <v>4.9644895942454248</v>
      </c>
      <c r="AD40" s="5">
        <f t="shared" ca="1" si="29"/>
        <v>0.53835980236384939</v>
      </c>
      <c r="AE40" s="5">
        <f t="shared" ca="1" si="30"/>
        <v>4.8617848350345936</v>
      </c>
      <c r="AF40" s="5">
        <f t="shared" ca="1" si="31"/>
        <v>0.45231255252433256</v>
      </c>
      <c r="AG40" s="5">
        <f t="shared" ca="1" si="32"/>
        <v>0.63880276767262267</v>
      </c>
      <c r="AH40" s="5">
        <f t="shared" ca="1" si="33"/>
        <v>0.68105380452961817</v>
      </c>
      <c r="AI40" s="5">
        <f t="shared" ca="1" si="34"/>
        <v>0.30894747004958367</v>
      </c>
      <c r="AJ40" s="5">
        <f t="shared" ca="1" si="35"/>
        <v>0.1253576394393397</v>
      </c>
      <c r="AK40" s="5">
        <f t="shared" ca="1" si="36"/>
        <v>3.6715364143823548E-4</v>
      </c>
      <c r="AL40" s="5">
        <f t="shared" ca="1" si="37"/>
        <v>1.4258081037938851E-2</v>
      </c>
      <c r="AM40" s="5">
        <f t="shared" ca="1" si="38"/>
        <v>3.1981862281662908E-2</v>
      </c>
      <c r="AN40" s="5">
        <f t="shared" ca="1" si="39"/>
        <v>0</v>
      </c>
      <c r="AO40" s="5">
        <f t="shared" ca="1" si="40"/>
        <v>13.359084348130695</v>
      </c>
      <c r="AP40" s="5">
        <f t="shared" ca="1" si="41"/>
        <v>4.7317754301925014E-4</v>
      </c>
      <c r="AQ40" s="5">
        <f t="shared" ca="1" si="42"/>
        <v>5.369462052584597E-4</v>
      </c>
      <c r="AR40" s="5">
        <f t="shared" ca="1" si="43"/>
        <v>1.3237077280210532E-2</v>
      </c>
      <c r="AS40" s="5">
        <f t="shared" ca="1" si="44"/>
        <v>1.2342688659460499</v>
      </c>
      <c r="AT40" s="5">
        <f t="shared" ca="1" si="45"/>
        <v>3.660582862743076E-2</v>
      </c>
      <c r="AU40" s="5">
        <f t="shared" ca="1" si="46"/>
        <v>1.7420112405839294E-2</v>
      </c>
      <c r="AV40" s="5">
        <f t="shared" ca="1" si="47"/>
        <v>0.26153272620271439</v>
      </c>
      <c r="AW40" s="5">
        <f t="shared" ca="1" si="48"/>
        <v>0.37570809519177439</v>
      </c>
    </row>
    <row r="41" spans="1:49" x14ac:dyDescent="0.2">
      <c r="A41" s="4" t="s">
        <v>95</v>
      </c>
      <c r="B41" s="5">
        <f t="shared" ca="1" si="1"/>
        <v>49.450809850986793</v>
      </c>
      <c r="C41" s="5">
        <f t="shared" ca="1" si="2"/>
        <v>0.1596783330940037</v>
      </c>
      <c r="D41" s="5">
        <f t="shared" ca="1" si="3"/>
        <v>11.600577571327859</v>
      </c>
      <c r="E41" s="5">
        <f t="shared" ca="1" si="4"/>
        <v>0</v>
      </c>
      <c r="F41" s="5">
        <f t="shared" ca="1" si="5"/>
        <v>0</v>
      </c>
      <c r="G41" s="5">
        <f t="shared" ca="1" si="6"/>
        <v>0</v>
      </c>
      <c r="H41" s="5">
        <f t="shared" ca="1" si="7"/>
        <v>0.19767842218230713</v>
      </c>
      <c r="I41" s="5">
        <f t="shared" ca="1" si="8"/>
        <v>0</v>
      </c>
      <c r="J41" s="5">
        <f t="shared" ca="1" si="9"/>
        <v>0</v>
      </c>
      <c r="K41" s="5">
        <f t="shared" ca="1" si="10"/>
        <v>0.50332179739476968</v>
      </c>
      <c r="L41" s="5">
        <f t="shared" ca="1" si="11"/>
        <v>0.17975755066533858</v>
      </c>
      <c r="M41" s="5">
        <f t="shared" ca="1" si="12"/>
        <v>0.83178642962394889</v>
      </c>
      <c r="N41" s="5">
        <f t="shared" ca="1" si="13"/>
        <v>8.5438034451842915E-4</v>
      </c>
      <c r="O41" s="5">
        <f t="shared" ca="1" si="14"/>
        <v>8.3287597246608946E-2</v>
      </c>
      <c r="P41" s="5">
        <f t="shared" ca="1" si="15"/>
        <v>2.4606950520134039E-2</v>
      </c>
      <c r="Q41" s="5">
        <f t="shared" ca="1" si="16"/>
        <v>0.31798470479227559</v>
      </c>
      <c r="R41" s="5">
        <f t="shared" ca="1" si="17"/>
        <v>6.2998460648297852E-2</v>
      </c>
      <c r="S41" s="5">
        <f t="shared" ca="1" si="18"/>
        <v>5.3870157339203544E-3</v>
      </c>
      <c r="T41" s="5">
        <f t="shared" ca="1" si="19"/>
        <v>1.9189875042169753</v>
      </c>
      <c r="U41" s="5">
        <f t="shared" ca="1" si="20"/>
        <v>4.3837068807736163E-2</v>
      </c>
      <c r="V41" s="5">
        <f t="shared" ca="1" si="21"/>
        <v>0</v>
      </c>
      <c r="W41" s="5">
        <f t="shared" ca="1" si="22"/>
        <v>0</v>
      </c>
      <c r="X41" s="5">
        <f t="shared" ca="1" si="23"/>
        <v>4.1038768516148121</v>
      </c>
      <c r="Y41" s="5">
        <f t="shared" ca="1" si="24"/>
        <v>0.22988650839680883</v>
      </c>
      <c r="Z41" s="5">
        <f t="shared" ca="1" si="25"/>
        <v>0.22881750433083176</v>
      </c>
      <c r="AA41" s="5">
        <f t="shared" ca="1" si="26"/>
        <v>0.43246377298517746</v>
      </c>
      <c r="AB41" s="5">
        <f t="shared" ca="1" si="27"/>
        <v>0.34274919713903063</v>
      </c>
      <c r="AC41" s="5">
        <f t="shared" ca="1" si="28"/>
        <v>5.3711932732714676</v>
      </c>
      <c r="AD41" s="5">
        <f t="shared" ca="1" si="29"/>
        <v>0.39643714801568863</v>
      </c>
      <c r="AE41" s="5">
        <f t="shared" ca="1" si="30"/>
        <v>4.5943569165831004</v>
      </c>
      <c r="AF41" s="5">
        <f t="shared" ca="1" si="31"/>
        <v>0.47000903400498778</v>
      </c>
      <c r="AG41" s="5">
        <f t="shared" ca="1" si="32"/>
        <v>0.77159471604019525</v>
      </c>
      <c r="AH41" s="5">
        <f t="shared" ca="1" si="33"/>
        <v>0.80566206750417024</v>
      </c>
      <c r="AI41" s="5">
        <f t="shared" ca="1" si="34"/>
        <v>0.33705129839231485</v>
      </c>
      <c r="AJ41" s="5">
        <f t="shared" ca="1" si="35"/>
        <v>0.14095001156718834</v>
      </c>
      <c r="AK41" s="5">
        <f t="shared" ca="1" si="36"/>
        <v>1.45465590581287E-5</v>
      </c>
      <c r="AL41" s="5">
        <f t="shared" ca="1" si="37"/>
        <v>1.7303844743124734E-2</v>
      </c>
      <c r="AM41" s="5">
        <f t="shared" ca="1" si="38"/>
        <v>4.1689370081650703E-2</v>
      </c>
      <c r="AN41" s="5">
        <f t="shared" ca="1" si="39"/>
        <v>0</v>
      </c>
      <c r="AO41" s="5">
        <f t="shared" ca="1" si="40"/>
        <v>12.952831689785416</v>
      </c>
      <c r="AP41" s="5">
        <f t="shared" ca="1" si="41"/>
        <v>4.0557182186971716E-4</v>
      </c>
      <c r="AQ41" s="5">
        <f t="shared" ca="1" si="42"/>
        <v>5.5974452511082704E-4</v>
      </c>
      <c r="AR41" s="5">
        <f t="shared" ca="1" si="43"/>
        <v>1.4301380352406284E-2</v>
      </c>
      <c r="AS41" s="5">
        <f t="shared" ca="1" si="44"/>
        <v>1.5849742079355584</v>
      </c>
      <c r="AT41" s="5">
        <f t="shared" ca="1" si="45"/>
        <v>4.1383474594802877E-2</v>
      </c>
      <c r="AU41" s="5">
        <f t="shared" ca="1" si="46"/>
        <v>1.7504794296337441E-2</v>
      </c>
      <c r="AV41" s="5">
        <f t="shared" ca="1" si="47"/>
        <v>0.18624039651116159</v>
      </c>
      <c r="AW41" s="5">
        <f t="shared" ca="1" si="48"/>
        <v>0.43780874333581732</v>
      </c>
    </row>
    <row r="42" spans="1:49" x14ac:dyDescent="0.2">
      <c r="A42" s="4" t="s">
        <v>96</v>
      </c>
      <c r="B42" s="5">
        <f t="shared" ca="1" si="1"/>
        <v>45.78265347256967</v>
      </c>
      <c r="C42" s="5">
        <f t="shared" ca="1" si="2"/>
        <v>0.14637726132579043</v>
      </c>
      <c r="D42" s="5">
        <f t="shared" ca="1" si="3"/>
        <v>10.583586089220448</v>
      </c>
      <c r="E42" s="5">
        <f t="shared" ca="1" si="4"/>
        <v>0</v>
      </c>
      <c r="F42" s="5">
        <f t="shared" ca="1" si="5"/>
        <v>0</v>
      </c>
      <c r="G42" s="5">
        <f t="shared" ca="1" si="6"/>
        <v>0</v>
      </c>
      <c r="H42" s="5">
        <f t="shared" ca="1" si="7"/>
        <v>0.33188658833552742</v>
      </c>
      <c r="I42" s="5">
        <f t="shared" ca="1" si="8"/>
        <v>0</v>
      </c>
      <c r="J42" s="5">
        <f t="shared" ca="1" si="9"/>
        <v>0</v>
      </c>
      <c r="K42" s="5">
        <f t="shared" ca="1" si="10"/>
        <v>0.47884306274486133</v>
      </c>
      <c r="L42" s="5">
        <f t="shared" ca="1" si="11"/>
        <v>0.22745087080380727</v>
      </c>
      <c r="M42" s="5">
        <f t="shared" ca="1" si="12"/>
        <v>0.81852070939220523</v>
      </c>
      <c r="N42" s="5">
        <f t="shared" ca="1" si="13"/>
        <v>3.2980072775546402E-3</v>
      </c>
      <c r="O42" s="5">
        <f t="shared" ca="1" si="14"/>
        <v>9.8533805102621344E-2</v>
      </c>
      <c r="P42" s="5">
        <f t="shared" ca="1" si="15"/>
        <v>3.2978608321778458E-2</v>
      </c>
      <c r="Q42" s="5">
        <f t="shared" ca="1" si="16"/>
        <v>0.45321073532803202</v>
      </c>
      <c r="R42" s="5">
        <f t="shared" ca="1" si="17"/>
        <v>2.7508840989224719E-2</v>
      </c>
      <c r="S42" s="5">
        <f t="shared" ca="1" si="18"/>
        <v>0</v>
      </c>
      <c r="T42" s="5">
        <f t="shared" ca="1" si="19"/>
        <v>1.6626216603232169</v>
      </c>
      <c r="U42" s="5">
        <f t="shared" ca="1" si="20"/>
        <v>3.5667421771737533E-2</v>
      </c>
      <c r="V42" s="5">
        <f t="shared" ca="1" si="21"/>
        <v>0</v>
      </c>
      <c r="W42" s="5">
        <f t="shared" ca="1" si="22"/>
        <v>5.9154280420330988E-5</v>
      </c>
      <c r="X42" s="5">
        <f t="shared" ca="1" si="23"/>
        <v>3.8893851381661455</v>
      </c>
      <c r="Y42" s="5">
        <f t="shared" ca="1" si="24"/>
        <v>0.31749439539856872</v>
      </c>
      <c r="Z42" s="5">
        <f t="shared" ca="1" si="25"/>
        <v>0.3227862800038469</v>
      </c>
      <c r="AA42" s="5">
        <f t="shared" ca="1" si="26"/>
        <v>0.36806086099838004</v>
      </c>
      <c r="AB42" s="5">
        <f t="shared" ca="1" si="27"/>
        <v>0.43653706688598981</v>
      </c>
      <c r="AC42" s="5">
        <f t="shared" ca="1" si="28"/>
        <v>5.3416822309099645</v>
      </c>
      <c r="AD42" s="5">
        <f t="shared" ca="1" si="29"/>
        <v>0.22118347566529412</v>
      </c>
      <c r="AE42" s="5">
        <f t="shared" ca="1" si="30"/>
        <v>4.9630247507405842</v>
      </c>
      <c r="AF42" s="5">
        <f t="shared" ca="1" si="31"/>
        <v>0.52626627261058068</v>
      </c>
      <c r="AG42" s="5">
        <f t="shared" ca="1" si="32"/>
        <v>0.91635181371190177</v>
      </c>
      <c r="AH42" s="5">
        <f t="shared" ca="1" si="33"/>
        <v>0.78583976626438956</v>
      </c>
      <c r="AI42" s="5">
        <f t="shared" ca="1" si="34"/>
        <v>0.32645361468654122</v>
      </c>
      <c r="AJ42" s="5">
        <f t="shared" ca="1" si="35"/>
        <v>0.2535659788600258</v>
      </c>
      <c r="AK42" s="5">
        <f t="shared" ca="1" si="36"/>
        <v>0</v>
      </c>
      <c r="AL42" s="5">
        <f t="shared" ca="1" si="37"/>
        <v>1.025442021590087E-2</v>
      </c>
      <c r="AM42" s="5">
        <f t="shared" ca="1" si="38"/>
        <v>0.21669177468801445</v>
      </c>
      <c r="AN42" s="5">
        <f t="shared" ca="1" si="39"/>
        <v>2.7759637012801614E-4</v>
      </c>
      <c r="AO42" s="5">
        <f t="shared" ca="1" si="40"/>
        <v>10.58385243079098</v>
      </c>
      <c r="AP42" s="5">
        <f t="shared" ca="1" si="41"/>
        <v>3.3155033213798162E-4</v>
      </c>
      <c r="AQ42" s="5">
        <f t="shared" ca="1" si="42"/>
        <v>6.6954791402741326E-4</v>
      </c>
      <c r="AR42" s="5">
        <f t="shared" ca="1" si="43"/>
        <v>2.5476320250177004E-2</v>
      </c>
      <c r="AS42" s="5">
        <f t="shared" ca="1" si="44"/>
        <v>0.68680228491266826</v>
      </c>
      <c r="AT42" s="5">
        <f t="shared" ca="1" si="45"/>
        <v>8.1279462456962798E-2</v>
      </c>
      <c r="AU42" s="5">
        <f t="shared" ca="1" si="46"/>
        <v>6.1550398241920186E-4</v>
      </c>
      <c r="AV42" s="5">
        <f t="shared" ca="1" si="47"/>
        <v>0.28586962375448899</v>
      </c>
      <c r="AW42" s="5">
        <f t="shared" ca="1" si="48"/>
        <v>0.32135849678234796</v>
      </c>
    </row>
    <row r="43" spans="1:49" x14ac:dyDescent="0.2">
      <c r="A43" s="4" t="s">
        <v>97</v>
      </c>
      <c r="B43" s="5">
        <f t="shared" ca="1" si="1"/>
        <v>43.206565625989604</v>
      </c>
      <c r="C43" s="5">
        <f t="shared" ca="1" si="2"/>
        <v>0.267670799863995</v>
      </c>
      <c r="D43" s="5">
        <f t="shared" ca="1" si="3"/>
        <v>9.8905340739609162</v>
      </c>
      <c r="E43" s="5">
        <f t="shared" ca="1" si="4"/>
        <v>0</v>
      </c>
      <c r="F43" s="5">
        <f t="shared" ca="1" si="5"/>
        <v>0</v>
      </c>
      <c r="G43" s="5">
        <f t="shared" ca="1" si="6"/>
        <v>4.5617470730040396E-4</v>
      </c>
      <c r="H43" s="5">
        <f t="shared" ca="1" si="7"/>
        <v>4.8439572256209366E-2</v>
      </c>
      <c r="I43" s="5">
        <f t="shared" ca="1" si="8"/>
        <v>0</v>
      </c>
      <c r="J43" s="5">
        <f t="shared" ca="1" si="9"/>
        <v>0</v>
      </c>
      <c r="K43" s="5">
        <f t="shared" ca="1" si="10"/>
        <v>0.6055169204304488</v>
      </c>
      <c r="L43" s="5">
        <f t="shared" ca="1" si="11"/>
        <v>0.18048939428912011</v>
      </c>
      <c r="M43" s="5">
        <f t="shared" ca="1" si="12"/>
        <v>0.51674903035097963</v>
      </c>
      <c r="N43" s="5">
        <f t="shared" ca="1" si="13"/>
        <v>3.4584633142731047E-3</v>
      </c>
      <c r="O43" s="5">
        <f t="shared" ca="1" si="14"/>
        <v>7.5187957970608219E-2</v>
      </c>
      <c r="P43" s="5">
        <f t="shared" ca="1" si="15"/>
        <v>2.8240265403405566E-2</v>
      </c>
      <c r="Q43" s="5">
        <f t="shared" ca="1" si="16"/>
        <v>0.46059092485335795</v>
      </c>
      <c r="R43" s="5">
        <f t="shared" ca="1" si="17"/>
        <v>1.8501607088075626E-2</v>
      </c>
      <c r="S43" s="5">
        <f t="shared" ca="1" si="18"/>
        <v>0</v>
      </c>
      <c r="T43" s="5">
        <f t="shared" ca="1" si="19"/>
        <v>1.2737677723871057</v>
      </c>
      <c r="U43" s="5">
        <f t="shared" ca="1" si="20"/>
        <v>5.4340879211125924E-2</v>
      </c>
      <c r="V43" s="5">
        <f t="shared" ca="1" si="21"/>
        <v>0</v>
      </c>
      <c r="W43" s="5">
        <f t="shared" ca="1" si="22"/>
        <v>1.1890683293526563E-2</v>
      </c>
      <c r="X43" s="5">
        <f t="shared" ca="1" si="23"/>
        <v>4.51836721583354</v>
      </c>
      <c r="Y43" s="5">
        <f t="shared" ca="1" si="24"/>
        <v>0.43833921645590462</v>
      </c>
      <c r="Z43" s="5">
        <f t="shared" ca="1" si="25"/>
        <v>0.34780631800578832</v>
      </c>
      <c r="AA43" s="5">
        <f t="shared" ca="1" si="26"/>
        <v>0.45664296516596509</v>
      </c>
      <c r="AB43" s="5">
        <f t="shared" ca="1" si="27"/>
        <v>0.46106411977129408</v>
      </c>
      <c r="AC43" s="5">
        <f t="shared" ca="1" si="28"/>
        <v>4.7886794957741596</v>
      </c>
      <c r="AD43" s="5">
        <f t="shared" ca="1" si="29"/>
        <v>0.26031973264698105</v>
      </c>
      <c r="AE43" s="5">
        <f t="shared" ca="1" si="30"/>
        <v>5.5243452155307438</v>
      </c>
      <c r="AF43" s="5">
        <f t="shared" ca="1" si="31"/>
        <v>0.4857092439282264</v>
      </c>
      <c r="AG43" s="5">
        <f t="shared" ca="1" si="32"/>
        <v>0.73481410278159731</v>
      </c>
      <c r="AH43" s="5">
        <f t="shared" ca="1" si="33"/>
        <v>0.76933990994837298</v>
      </c>
      <c r="AI43" s="5">
        <f t="shared" ca="1" si="34"/>
        <v>0.25499136187152516</v>
      </c>
      <c r="AJ43" s="5">
        <f t="shared" ca="1" si="35"/>
        <v>0.3215170658196787</v>
      </c>
      <c r="AK43" s="5">
        <f t="shared" ca="1" si="36"/>
        <v>2.4849422808232468E-5</v>
      </c>
      <c r="AL43" s="5">
        <f t="shared" ca="1" si="37"/>
        <v>6.3850657371786138E-3</v>
      </c>
      <c r="AM43" s="5">
        <f t="shared" ca="1" si="38"/>
        <v>0.17488430204104213</v>
      </c>
      <c r="AN43" s="5">
        <f t="shared" ca="1" si="39"/>
        <v>8.9462363109749522E-3</v>
      </c>
      <c r="AO43" s="5">
        <f t="shared" ca="1" si="40"/>
        <v>7.4749789210239506</v>
      </c>
      <c r="AP43" s="5">
        <f t="shared" ca="1" si="41"/>
        <v>3.3872911775390316E-4</v>
      </c>
      <c r="AQ43" s="5">
        <f t="shared" ca="1" si="42"/>
        <v>8.0183649826727618E-4</v>
      </c>
      <c r="AR43" s="5">
        <f t="shared" ca="1" si="43"/>
        <v>0.11266334570933677</v>
      </c>
      <c r="AS43" s="5">
        <f t="shared" ca="1" si="44"/>
        <v>1.8196287997438798</v>
      </c>
      <c r="AT43" s="5">
        <f t="shared" ca="1" si="45"/>
        <v>0.1735950770743164</v>
      </c>
      <c r="AU43" s="5">
        <f t="shared" ca="1" si="46"/>
        <v>3.7069938053467408E-2</v>
      </c>
      <c r="AV43" s="5">
        <f t="shared" ca="1" si="47"/>
        <v>0.31102465978602717</v>
      </c>
      <c r="AW43" s="5">
        <f t="shared" ca="1" si="48"/>
        <v>0.28845338255636432</v>
      </c>
    </row>
    <row r="44" spans="1:49" x14ac:dyDescent="0.2">
      <c r="A44" s="4" t="s">
        <v>98</v>
      </c>
      <c r="B44" s="5">
        <f t="shared" ca="1" si="1"/>
        <v>33.708950350336139</v>
      </c>
      <c r="C44" s="5">
        <f t="shared" ca="1" si="2"/>
        <v>0.17115952126491699</v>
      </c>
      <c r="D44" s="5">
        <f t="shared" ca="1" si="3"/>
        <v>5.4230267371896952</v>
      </c>
      <c r="E44" s="5">
        <f t="shared" ca="1" si="4"/>
        <v>0</v>
      </c>
      <c r="F44" s="5">
        <f t="shared" ca="1" si="5"/>
        <v>1.2263337798243797E-4</v>
      </c>
      <c r="G44" s="5">
        <f t="shared" ca="1" si="6"/>
        <v>2.9860194638909091E-4</v>
      </c>
      <c r="H44" s="5">
        <f t="shared" ca="1" si="7"/>
        <v>5.1276902793759377E-2</v>
      </c>
      <c r="I44" s="5">
        <f t="shared" ca="1" si="8"/>
        <v>0</v>
      </c>
      <c r="J44" s="5">
        <f t="shared" ca="1" si="9"/>
        <v>0</v>
      </c>
      <c r="K44" s="5">
        <f t="shared" ca="1" si="10"/>
        <v>0.31416313252191586</v>
      </c>
      <c r="L44" s="5">
        <f t="shared" ca="1" si="11"/>
        <v>0.22552114198447828</v>
      </c>
      <c r="M44" s="5">
        <f t="shared" ca="1" si="12"/>
        <v>0.52650479855613097</v>
      </c>
      <c r="N44" s="5">
        <f t="shared" ca="1" si="13"/>
        <v>4.4753129291851537E-3</v>
      </c>
      <c r="O44" s="5">
        <f t="shared" ca="1" si="14"/>
        <v>7.3173538525769244E-2</v>
      </c>
      <c r="P44" s="5">
        <f t="shared" ca="1" si="15"/>
        <v>8.6183707117218275E-3</v>
      </c>
      <c r="Q44" s="5">
        <f t="shared" ca="1" si="16"/>
        <v>0.47184307992963187</v>
      </c>
      <c r="R44" s="5">
        <f t="shared" ca="1" si="17"/>
        <v>1.0631794932417941E-2</v>
      </c>
      <c r="S44" s="5">
        <f t="shared" ca="1" si="18"/>
        <v>0</v>
      </c>
      <c r="T44" s="5">
        <f t="shared" ca="1" si="19"/>
        <v>1.1405223523260877</v>
      </c>
      <c r="U44" s="5">
        <f t="shared" ca="1" si="20"/>
        <v>7.1711894669180556E-2</v>
      </c>
      <c r="V44" s="5">
        <f t="shared" ca="1" si="21"/>
        <v>1.349024590765045E-5</v>
      </c>
      <c r="W44" s="5">
        <f t="shared" ca="1" si="22"/>
        <v>0.18896946383501981</v>
      </c>
      <c r="X44" s="5">
        <f t="shared" ca="1" si="23"/>
        <v>4.3183462012838714</v>
      </c>
      <c r="Y44" s="5">
        <f t="shared" ca="1" si="24"/>
        <v>0.41853328120464051</v>
      </c>
      <c r="Z44" s="5">
        <f t="shared" ca="1" si="25"/>
        <v>0.2049956555368827</v>
      </c>
      <c r="AA44" s="5">
        <f t="shared" ca="1" si="26"/>
        <v>0.46003766965423015</v>
      </c>
      <c r="AB44" s="5">
        <f t="shared" ca="1" si="27"/>
        <v>0.56972107398800165</v>
      </c>
      <c r="AC44" s="5">
        <f t="shared" ca="1" si="28"/>
        <v>4.8178773257654246</v>
      </c>
      <c r="AD44" s="5">
        <f t="shared" ca="1" si="29"/>
        <v>0.1733677843561181</v>
      </c>
      <c r="AE44" s="5">
        <f t="shared" ca="1" si="30"/>
        <v>5.3044313647799806</v>
      </c>
      <c r="AF44" s="5">
        <f t="shared" ca="1" si="31"/>
        <v>0.46609013821418888</v>
      </c>
      <c r="AG44" s="5">
        <f t="shared" ca="1" si="32"/>
        <v>0.67196391740519035</v>
      </c>
      <c r="AH44" s="5">
        <f t="shared" ca="1" si="33"/>
        <v>0.73350682501945796</v>
      </c>
      <c r="AI44" s="5">
        <f t="shared" ca="1" si="34"/>
        <v>0.12890480813980712</v>
      </c>
      <c r="AJ44" s="5">
        <f t="shared" ca="1" si="35"/>
        <v>0.23255420520427444</v>
      </c>
      <c r="AK44" s="5">
        <f t="shared" ca="1" si="36"/>
        <v>2.0235368861475674E-5</v>
      </c>
      <c r="AL44" s="5">
        <f t="shared" ca="1" si="37"/>
        <v>3.5233102121258238E-3</v>
      </c>
      <c r="AM44" s="5">
        <f t="shared" ca="1" si="38"/>
        <v>2.69804918153009E-5</v>
      </c>
      <c r="AN44" s="5">
        <f t="shared" ca="1" si="39"/>
        <v>8.4663478869183122E-3</v>
      </c>
      <c r="AO44" s="5">
        <f t="shared" ca="1" si="40"/>
        <v>4.8117428758767611</v>
      </c>
      <c r="AP44" s="5">
        <f t="shared" ca="1" si="41"/>
        <v>2.7267483743745601E-4</v>
      </c>
      <c r="AQ44" s="5">
        <f t="shared" ca="1" si="42"/>
        <v>6.0995543511154914E-4</v>
      </c>
      <c r="AR44" s="5">
        <f t="shared" ca="1" si="43"/>
        <v>4.170476491682882E-2</v>
      </c>
      <c r="AS44" s="5">
        <f t="shared" ca="1" si="44"/>
        <v>0.78416733655929827</v>
      </c>
      <c r="AT44" s="5">
        <f t="shared" ca="1" si="45"/>
        <v>9.9081226890752133E-2</v>
      </c>
      <c r="AU44" s="5">
        <f t="shared" ca="1" si="46"/>
        <v>5.1493639145059958E-2</v>
      </c>
      <c r="AV44" s="5">
        <f t="shared" ca="1" si="47"/>
        <v>0.36133246615812342</v>
      </c>
      <c r="AW44" s="5">
        <f t="shared" ca="1" si="48"/>
        <v>0.36414551826478792</v>
      </c>
    </row>
    <row r="45" spans="1:49" x14ac:dyDescent="0.2">
      <c r="A45" s="4" t="s">
        <v>99</v>
      </c>
      <c r="B45" s="5">
        <f t="shared" ca="1" si="1"/>
        <v>23.076235567615374</v>
      </c>
      <c r="C45" s="5">
        <f t="shared" ca="1" si="2"/>
        <v>0.19197494222542533</v>
      </c>
      <c r="D45" s="5">
        <f t="shared" ca="1" si="3"/>
        <v>1.3016337490630172</v>
      </c>
      <c r="E45" s="5">
        <f t="shared" ca="1" si="4"/>
        <v>0</v>
      </c>
      <c r="F45" s="5">
        <f t="shared" ca="1" si="5"/>
        <v>4.0499913255562063E-3</v>
      </c>
      <c r="G45" s="5">
        <f t="shared" ca="1" si="6"/>
        <v>1.5734763595910933E-4</v>
      </c>
      <c r="H45" s="5">
        <f t="shared" ca="1" si="7"/>
        <v>2.3567939386049203E-2</v>
      </c>
      <c r="I45" s="5">
        <f t="shared" ca="1" si="8"/>
        <v>0</v>
      </c>
      <c r="J45" s="5">
        <f t="shared" ca="1" si="9"/>
        <v>0</v>
      </c>
      <c r="K45" s="5">
        <f t="shared" ca="1" si="10"/>
        <v>0.19673768605471201</v>
      </c>
      <c r="L45" s="5">
        <f t="shared" ca="1" si="11"/>
        <v>0.14913460665919989</v>
      </c>
      <c r="M45" s="5">
        <f t="shared" ca="1" si="12"/>
        <v>0.33807019940977812</v>
      </c>
      <c r="N45" s="5">
        <f t="shared" ca="1" si="13"/>
        <v>2.9302634548947089E-3</v>
      </c>
      <c r="O45" s="5">
        <f t="shared" ca="1" si="14"/>
        <v>4.5896848324034206E-2</v>
      </c>
      <c r="P45" s="5">
        <f t="shared" ca="1" si="15"/>
        <v>7.8484041688226033E-3</v>
      </c>
      <c r="Q45" s="5">
        <f t="shared" ca="1" si="16"/>
        <v>0.35149260624080153</v>
      </c>
      <c r="R45" s="5">
        <f t="shared" ca="1" si="17"/>
        <v>6.5337557630064233E-3</v>
      </c>
      <c r="S45" s="5">
        <f t="shared" ca="1" si="18"/>
        <v>0</v>
      </c>
      <c r="T45" s="5">
        <f t="shared" ca="1" si="19"/>
        <v>0.61505653125983717</v>
      </c>
      <c r="U45" s="5">
        <f t="shared" ca="1" si="20"/>
        <v>6.7579327050548491E-2</v>
      </c>
      <c r="V45" s="5">
        <f t="shared" ca="1" si="21"/>
        <v>2.5975908945880745E-5</v>
      </c>
      <c r="W45" s="5">
        <f t="shared" ca="1" si="22"/>
        <v>0.21516907607824939</v>
      </c>
      <c r="X45" s="5">
        <f t="shared" ca="1" si="23"/>
        <v>3.3444038307630244</v>
      </c>
      <c r="Y45" s="5">
        <f t="shared" ca="1" si="24"/>
        <v>0.31935735468150961</v>
      </c>
      <c r="Z45" s="5">
        <f t="shared" ca="1" si="25"/>
        <v>8.8832079562991925E-2</v>
      </c>
      <c r="AA45" s="5">
        <f t="shared" ca="1" si="26"/>
        <v>0.40920067402651494</v>
      </c>
      <c r="AB45" s="5">
        <f t="shared" ca="1" si="27"/>
        <v>0.40920067402651494</v>
      </c>
      <c r="AC45" s="5">
        <f t="shared" ca="1" si="28"/>
        <v>3.4941453749343996</v>
      </c>
      <c r="AD45" s="5">
        <f t="shared" ca="1" si="29"/>
        <v>0.34489978319944997</v>
      </c>
      <c r="AE45" s="5">
        <f t="shared" ca="1" si="30"/>
        <v>3.8293409406236343</v>
      </c>
      <c r="AF45" s="5">
        <f t="shared" ca="1" si="31"/>
        <v>0.30022962576205392</v>
      </c>
      <c r="AG45" s="5">
        <f t="shared" ca="1" si="32"/>
        <v>0.13833571124057759</v>
      </c>
      <c r="AH45" s="5">
        <f t="shared" ca="1" si="33"/>
        <v>0.18916893636754734</v>
      </c>
      <c r="AI45" s="5">
        <f t="shared" ca="1" si="34"/>
        <v>8.3204312062099869E-2</v>
      </c>
      <c r="AJ45" s="5">
        <f t="shared" ca="1" si="35"/>
        <v>8.42566679726484E-2</v>
      </c>
      <c r="AK45" s="5">
        <f t="shared" ca="1" si="36"/>
        <v>1.9098523552670043E-4</v>
      </c>
      <c r="AL45" s="5">
        <f t="shared" ca="1" si="37"/>
        <v>3.9852757929855891E-4</v>
      </c>
      <c r="AM45" s="5">
        <f t="shared" ca="1" si="38"/>
        <v>2.5059112159555537E-5</v>
      </c>
      <c r="AN45" s="5">
        <f t="shared" ca="1" si="39"/>
        <v>1.6073134603685302E-2</v>
      </c>
      <c r="AO45" s="5">
        <f t="shared" ca="1" si="40"/>
        <v>3.9345705964103304</v>
      </c>
      <c r="AP45" s="5">
        <f t="shared" ca="1" si="41"/>
        <v>2.9144982386036257E-4</v>
      </c>
      <c r="AQ45" s="5">
        <f t="shared" ca="1" si="42"/>
        <v>6.2997997021016765E-4</v>
      </c>
      <c r="AR45" s="5">
        <f t="shared" ca="1" si="43"/>
        <v>5.4752180676510755E-2</v>
      </c>
      <c r="AS45" s="5">
        <f t="shared" ca="1" si="44"/>
        <v>1.458704857376919</v>
      </c>
      <c r="AT45" s="5">
        <f t="shared" ca="1" si="45"/>
        <v>0.12888785843703024</v>
      </c>
      <c r="AU45" s="5">
        <f t="shared" ca="1" si="46"/>
        <v>6.8395661650675385E-2</v>
      </c>
      <c r="AV45" s="5">
        <f t="shared" ca="1" si="47"/>
        <v>0.42408936691112586</v>
      </c>
      <c r="AW45" s="5">
        <f t="shared" ca="1" si="48"/>
        <v>0.43679069459622816</v>
      </c>
    </row>
    <row r="46" spans="1:49" x14ac:dyDescent="0.2">
      <c r="A46" s="4" t="s">
        <v>100</v>
      </c>
      <c r="B46" s="5">
        <f t="shared" ca="1" si="1"/>
        <v>23.825334627237069</v>
      </c>
      <c r="C46" s="5">
        <f t="shared" ca="1" si="2"/>
        <v>0.17153411033940341</v>
      </c>
      <c r="D46" s="5">
        <f t="shared" ca="1" si="3"/>
        <v>1.9235503425062377</v>
      </c>
      <c r="E46" s="5">
        <f t="shared" ca="1" si="4"/>
        <v>0</v>
      </c>
      <c r="F46" s="5">
        <f t="shared" ca="1" si="5"/>
        <v>0</v>
      </c>
      <c r="G46" s="5">
        <f t="shared" ca="1" si="6"/>
        <v>2.854389386659991E-4</v>
      </c>
      <c r="H46" s="5">
        <f t="shared" ca="1" si="7"/>
        <v>1.736837518608024E-2</v>
      </c>
      <c r="I46" s="5">
        <f t="shared" ca="1" si="8"/>
        <v>0</v>
      </c>
      <c r="J46" s="5">
        <f t="shared" ca="1" si="9"/>
        <v>0</v>
      </c>
      <c r="K46" s="5">
        <f t="shared" ca="1" si="10"/>
        <v>0.19369029053986489</v>
      </c>
      <c r="L46" s="5">
        <f t="shared" ca="1" si="11"/>
        <v>0.13376809406587337</v>
      </c>
      <c r="M46" s="5">
        <f t="shared" ca="1" si="12"/>
        <v>0.28261556258535098</v>
      </c>
      <c r="N46" s="5">
        <f t="shared" ca="1" si="13"/>
        <v>2.6372097250153942E-3</v>
      </c>
      <c r="O46" s="5">
        <f t="shared" ca="1" si="14"/>
        <v>4.3201328054491547E-2</v>
      </c>
      <c r="P46" s="5">
        <f t="shared" ca="1" si="15"/>
        <v>7.702627448426317E-3</v>
      </c>
      <c r="Q46" s="5">
        <f t="shared" ca="1" si="16"/>
        <v>0.25671748590747895</v>
      </c>
      <c r="R46" s="5">
        <f t="shared" ca="1" si="17"/>
        <v>4.0652638382861709E-3</v>
      </c>
      <c r="S46" s="5">
        <f t="shared" ca="1" si="18"/>
        <v>0</v>
      </c>
      <c r="T46" s="5">
        <f t="shared" ca="1" si="19"/>
        <v>0.44919943155931163</v>
      </c>
      <c r="U46" s="5">
        <f t="shared" ca="1" si="20"/>
        <v>8.1278933055428965E-2</v>
      </c>
      <c r="V46" s="5">
        <f t="shared" ca="1" si="21"/>
        <v>3.3838816835704995E-5</v>
      </c>
      <c r="W46" s="5">
        <f t="shared" ca="1" si="22"/>
        <v>5.1805898430116612E-2</v>
      </c>
      <c r="X46" s="5">
        <f t="shared" ca="1" si="23"/>
        <v>2.1392506591621863</v>
      </c>
      <c r="Y46" s="5">
        <f t="shared" ca="1" si="24"/>
        <v>0.17764366337122581</v>
      </c>
      <c r="Z46" s="5">
        <f t="shared" ca="1" si="25"/>
        <v>4.8099863774845771E-2</v>
      </c>
      <c r="AA46" s="5">
        <f t="shared" ca="1" si="26"/>
        <v>0.34856965443339627</v>
      </c>
      <c r="AB46" s="5">
        <f t="shared" ca="1" si="27"/>
        <v>0.3485740648357023</v>
      </c>
      <c r="AC46" s="5">
        <f t="shared" ca="1" si="28"/>
        <v>3.9065425274465753</v>
      </c>
      <c r="AD46" s="5">
        <f t="shared" ca="1" si="29"/>
        <v>0.276070455897721</v>
      </c>
      <c r="AE46" s="5">
        <f t="shared" ca="1" si="30"/>
        <v>2.8072357589683321</v>
      </c>
      <c r="AF46" s="5">
        <f t="shared" ca="1" si="31"/>
        <v>0.13848107905421461</v>
      </c>
      <c r="AG46" s="5">
        <f t="shared" ca="1" si="32"/>
        <v>0.15969811232401723</v>
      </c>
      <c r="AH46" s="5">
        <f t="shared" ca="1" si="33"/>
        <v>0.11083149014113942</v>
      </c>
      <c r="AI46" s="5">
        <f t="shared" ca="1" si="34"/>
        <v>0</v>
      </c>
      <c r="AJ46" s="5">
        <f t="shared" ca="1" si="35"/>
        <v>9.352721557253163E-2</v>
      </c>
      <c r="AK46" s="5">
        <f t="shared" ca="1" si="36"/>
        <v>2.672658015165918E-4</v>
      </c>
      <c r="AL46" s="5">
        <f t="shared" ca="1" si="37"/>
        <v>4.1566291581680175E-4</v>
      </c>
      <c r="AM46" s="5">
        <f t="shared" ca="1" si="38"/>
        <v>0</v>
      </c>
      <c r="AN46" s="5">
        <f t="shared" ca="1" si="39"/>
        <v>1.5856082567077389E-2</v>
      </c>
      <c r="AO46" s="5">
        <f t="shared" ca="1" si="40"/>
        <v>6.9163960654218775</v>
      </c>
      <c r="AP46" s="5">
        <f t="shared" ca="1" si="41"/>
        <v>2.8891579769541005E-4</v>
      </c>
      <c r="AQ46" s="5">
        <f t="shared" ca="1" si="42"/>
        <v>5.0372518214039316E-4</v>
      </c>
      <c r="AR46" s="5">
        <f t="shared" ca="1" si="43"/>
        <v>6.8332992136765788E-2</v>
      </c>
      <c r="AS46" s="5">
        <f t="shared" ca="1" si="44"/>
        <v>1.7156428834421646</v>
      </c>
      <c r="AT46" s="5">
        <f t="shared" ca="1" si="45"/>
        <v>0.18480267094473951</v>
      </c>
      <c r="AU46" s="5">
        <f t="shared" ca="1" si="46"/>
        <v>0.17485869435865695</v>
      </c>
      <c r="AV46" s="5">
        <f t="shared" ca="1" si="47"/>
        <v>0.31448471592391514</v>
      </c>
      <c r="AW46" s="5">
        <f t="shared" ca="1" si="48"/>
        <v>0.2595061767659409</v>
      </c>
    </row>
    <row r="47" spans="1:49" x14ac:dyDescent="0.2">
      <c r="A47" s="4" t="s">
        <v>101</v>
      </c>
      <c r="B47" s="5">
        <f t="shared" ca="1" si="1"/>
        <v>25.747899935877459</v>
      </c>
      <c r="C47" s="5">
        <f t="shared" ca="1" si="2"/>
        <v>0.20289405003984434</v>
      </c>
      <c r="D47" s="5">
        <f t="shared" ca="1" si="3"/>
        <v>2.9207624314226011</v>
      </c>
      <c r="E47" s="5">
        <f t="shared" ca="1" si="4"/>
        <v>0</v>
      </c>
      <c r="F47" s="5">
        <f t="shared" ca="1" si="5"/>
        <v>0</v>
      </c>
      <c r="G47" s="5">
        <f t="shared" ca="1" si="6"/>
        <v>4.3060594432586802E-4</v>
      </c>
      <c r="H47" s="5">
        <f t="shared" ca="1" si="7"/>
        <v>3.2476559054242397E-2</v>
      </c>
      <c r="I47" s="5">
        <f t="shared" ca="1" si="8"/>
        <v>0</v>
      </c>
      <c r="J47" s="5">
        <f t="shared" ca="1" si="9"/>
        <v>0</v>
      </c>
      <c r="K47" s="5">
        <f t="shared" ca="1" si="10"/>
        <v>0.17285783484076647</v>
      </c>
      <c r="L47" s="5">
        <f t="shared" ca="1" si="11"/>
        <v>0.12485158951135114</v>
      </c>
      <c r="M47" s="5">
        <f t="shared" ca="1" si="12"/>
        <v>0.23062902446480393</v>
      </c>
      <c r="N47" s="5">
        <f t="shared" ca="1" si="13"/>
        <v>2.6080813433959609E-3</v>
      </c>
      <c r="O47" s="5">
        <f t="shared" ca="1" si="14"/>
        <v>4.8210408865813452E-2</v>
      </c>
      <c r="P47" s="5">
        <f t="shared" ca="1" si="15"/>
        <v>8.1623315540977886E-3</v>
      </c>
      <c r="Q47" s="5">
        <f t="shared" ca="1" si="16"/>
        <v>0.26779651617114858</v>
      </c>
      <c r="R47" s="5">
        <f t="shared" ca="1" si="17"/>
        <v>1.9885301157520473E-2</v>
      </c>
      <c r="S47" s="5">
        <f t="shared" ca="1" si="18"/>
        <v>0</v>
      </c>
      <c r="T47" s="5">
        <f t="shared" ca="1" si="19"/>
        <v>0.38563578670402865</v>
      </c>
      <c r="U47" s="5">
        <f t="shared" ca="1" si="20"/>
        <v>3.9310882879589774E-2</v>
      </c>
      <c r="V47" s="5">
        <f t="shared" ca="1" si="21"/>
        <v>3.5874003610144243E-5</v>
      </c>
      <c r="W47" s="5">
        <f t="shared" ca="1" si="22"/>
        <v>2.179707703272105E-3</v>
      </c>
      <c r="X47" s="5">
        <f t="shared" ca="1" si="23"/>
        <v>1.8325798897661536</v>
      </c>
      <c r="Y47" s="5">
        <f t="shared" ca="1" si="24"/>
        <v>0.17632073478656896</v>
      </c>
      <c r="Z47" s="5">
        <f t="shared" ca="1" si="25"/>
        <v>4.6910557602792183E-2</v>
      </c>
      <c r="AA47" s="5">
        <f t="shared" ca="1" si="26"/>
        <v>0.27331947751136071</v>
      </c>
      <c r="AB47" s="5">
        <f t="shared" ca="1" si="27"/>
        <v>0.27331947751136071</v>
      </c>
      <c r="AC47" s="5">
        <f t="shared" ca="1" si="28"/>
        <v>4.1181059564181268</v>
      </c>
      <c r="AD47" s="5">
        <f t="shared" ca="1" si="29"/>
        <v>0.20158410365940363</v>
      </c>
      <c r="AE47" s="5">
        <f t="shared" ca="1" si="30"/>
        <v>7.9419071779050991</v>
      </c>
      <c r="AF47" s="5">
        <f t="shared" ca="1" si="31"/>
        <v>0.21339896063274569</v>
      </c>
      <c r="AG47" s="5">
        <f t="shared" ca="1" si="32"/>
        <v>0.14057613121461082</v>
      </c>
      <c r="AH47" s="5">
        <f t="shared" ca="1" si="33"/>
        <v>8.558350553784147E-2</v>
      </c>
      <c r="AI47" s="5">
        <f t="shared" ca="1" si="34"/>
        <v>3.2869992860323598E-2</v>
      </c>
      <c r="AJ47" s="5">
        <f t="shared" ca="1" si="35"/>
        <v>0.11779005457915667</v>
      </c>
      <c r="AK47" s="5">
        <f t="shared" ca="1" si="36"/>
        <v>2.8278808171391056E-4</v>
      </c>
      <c r="AL47" s="5">
        <f t="shared" ca="1" si="37"/>
        <v>2.7087518953555762E-4</v>
      </c>
      <c r="AM47" s="5">
        <f t="shared" ca="1" si="38"/>
        <v>0</v>
      </c>
      <c r="AN47" s="5">
        <f t="shared" ca="1" si="39"/>
        <v>1.9321679878497634E-2</v>
      </c>
      <c r="AO47" s="5">
        <f t="shared" ca="1" si="40"/>
        <v>2.9521635679733724</v>
      </c>
      <c r="AP47" s="5">
        <f t="shared" ca="1" si="41"/>
        <v>2.225878468093494E-4</v>
      </c>
      <c r="AQ47" s="5">
        <f t="shared" ca="1" si="42"/>
        <v>4.6630466394470641E-4</v>
      </c>
      <c r="AR47" s="5">
        <f t="shared" ca="1" si="43"/>
        <v>9.1809972626566594E-2</v>
      </c>
      <c r="AS47" s="5">
        <f t="shared" ca="1" si="44"/>
        <v>1.6287230023541008</v>
      </c>
      <c r="AT47" s="5">
        <f t="shared" ca="1" si="45"/>
        <v>0.32363723746290962</v>
      </c>
      <c r="AU47" s="5">
        <f t="shared" ca="1" si="46"/>
        <v>0.18555423168440346</v>
      </c>
      <c r="AV47" s="5">
        <f t="shared" ca="1" si="47"/>
        <v>0.34544597287336509</v>
      </c>
      <c r="AW47" s="5">
        <f t="shared" ca="1" si="48"/>
        <v>0.28700870959628755</v>
      </c>
    </row>
    <row r="48" spans="1:49" x14ac:dyDescent="0.2">
      <c r="A48" s="4" t="s">
        <v>102</v>
      </c>
      <c r="B48" s="5">
        <f t="shared" ca="1" si="1"/>
        <v>28.465133295065979</v>
      </c>
      <c r="C48" s="5">
        <f t="shared" ca="1" si="2"/>
        <v>0.22036382651936451</v>
      </c>
      <c r="D48" s="5">
        <f t="shared" ca="1" si="3"/>
        <v>2.2864981332695664</v>
      </c>
      <c r="E48" s="5">
        <f t="shared" ca="1" si="4"/>
        <v>0</v>
      </c>
      <c r="F48" s="5">
        <f t="shared" ca="1" si="5"/>
        <v>0</v>
      </c>
      <c r="G48" s="5">
        <f t="shared" ca="1" si="6"/>
        <v>4.4182728300393604E-4</v>
      </c>
      <c r="H48" s="5">
        <f t="shared" ca="1" si="7"/>
        <v>1.6767527963256812E-2</v>
      </c>
      <c r="I48" s="5">
        <f t="shared" ca="1" si="8"/>
        <v>0</v>
      </c>
      <c r="J48" s="5">
        <f t="shared" ca="1" si="9"/>
        <v>0</v>
      </c>
      <c r="K48" s="5">
        <f t="shared" ca="1" si="10"/>
        <v>0.16040646470849895</v>
      </c>
      <c r="L48" s="5">
        <f t="shared" ca="1" si="11"/>
        <v>0.12369173813594433</v>
      </c>
      <c r="M48" s="5">
        <f t="shared" ca="1" si="12"/>
        <v>0.15431621801248999</v>
      </c>
      <c r="N48" s="5">
        <f t="shared" ca="1" si="13"/>
        <v>3.1821753199308468E-3</v>
      </c>
      <c r="O48" s="5">
        <f t="shared" ca="1" si="14"/>
        <v>4.172490699292148E-2</v>
      </c>
      <c r="P48" s="5">
        <f t="shared" ca="1" si="15"/>
        <v>4.2354312366634133E-3</v>
      </c>
      <c r="Q48" s="5">
        <f t="shared" ca="1" si="16"/>
        <v>0.25068853483907455</v>
      </c>
      <c r="R48" s="5">
        <f t="shared" ca="1" si="17"/>
        <v>1.877787352441028E-2</v>
      </c>
      <c r="S48" s="5">
        <f t="shared" ca="1" si="18"/>
        <v>0</v>
      </c>
      <c r="T48" s="5">
        <f t="shared" ca="1" si="19"/>
        <v>0.28757603938038079</v>
      </c>
      <c r="U48" s="5">
        <f t="shared" ca="1" si="20"/>
        <v>4.5303076522108764E-2</v>
      </c>
      <c r="V48" s="5">
        <f t="shared" ca="1" si="21"/>
        <v>7.9049560660240139E-5</v>
      </c>
      <c r="W48" s="5">
        <f t="shared" ca="1" si="22"/>
        <v>1.0474530780689784E-4</v>
      </c>
      <c r="X48" s="5">
        <f t="shared" ca="1" si="23"/>
        <v>2.4533677174694213</v>
      </c>
      <c r="Y48" s="5">
        <f t="shared" ca="1" si="24"/>
        <v>0.11909926381052127</v>
      </c>
      <c r="Z48" s="5">
        <f t="shared" ca="1" si="25"/>
        <v>1.725762039676974E-2</v>
      </c>
      <c r="AA48" s="5">
        <f t="shared" ca="1" si="26"/>
        <v>0.28196361606522491</v>
      </c>
      <c r="AB48" s="5">
        <f t="shared" ca="1" si="27"/>
        <v>0.28197193587884523</v>
      </c>
      <c r="AC48" s="5">
        <f t="shared" ca="1" si="28"/>
        <v>3.547337441193247</v>
      </c>
      <c r="AD48" s="5">
        <f t="shared" ca="1" si="29"/>
        <v>0.18064931602997641</v>
      </c>
      <c r="AE48" s="5">
        <f t="shared" ca="1" si="30"/>
        <v>7.957469083852053</v>
      </c>
      <c r="AF48" s="5">
        <f t="shared" ca="1" si="31"/>
        <v>0.13587154493631767</v>
      </c>
      <c r="AG48" s="5">
        <f t="shared" ca="1" si="32"/>
        <v>0.15991538062744359</v>
      </c>
      <c r="AH48" s="5">
        <f t="shared" ca="1" si="33"/>
        <v>9.3120221649776347E-2</v>
      </c>
      <c r="AI48" s="5">
        <f t="shared" ca="1" si="34"/>
        <v>2.9128174894029212E-2</v>
      </c>
      <c r="AJ48" s="5">
        <f t="shared" ca="1" si="35"/>
        <v>0.12187942485062016</v>
      </c>
      <c r="AK48" s="5">
        <f t="shared" ca="1" si="36"/>
        <v>1.6742688259656734E-4</v>
      </c>
      <c r="AL48" s="5">
        <f t="shared" ca="1" si="37"/>
        <v>8.7222184541118483E-5</v>
      </c>
      <c r="AM48" s="5">
        <f t="shared" ca="1" si="38"/>
        <v>0</v>
      </c>
      <c r="AN48" s="5">
        <f t="shared" ca="1" si="39"/>
        <v>3.1152537901336865E-3</v>
      </c>
      <c r="AO48" s="5">
        <f t="shared" ca="1" si="40"/>
        <v>6.6472721179295213</v>
      </c>
      <c r="AP48" s="5">
        <f t="shared" ca="1" si="41"/>
        <v>1.451113573252098E-4</v>
      </c>
      <c r="AQ48" s="5">
        <f t="shared" ca="1" si="42"/>
        <v>7.3891585417594149E-4</v>
      </c>
      <c r="AR48" s="5">
        <f t="shared" ca="1" si="43"/>
        <v>0.11100120887907906</v>
      </c>
      <c r="AS48" s="5">
        <f t="shared" ca="1" si="44"/>
        <v>1.5601992596935534</v>
      </c>
      <c r="AT48" s="5">
        <f t="shared" ca="1" si="45"/>
        <v>0.25838729445807868</v>
      </c>
      <c r="AU48" s="5">
        <f t="shared" ca="1" si="46"/>
        <v>0.23720929651266853</v>
      </c>
      <c r="AV48" s="5">
        <f t="shared" ca="1" si="47"/>
        <v>0.35479037149926757</v>
      </c>
      <c r="AW48" s="5">
        <f t="shared" ca="1" si="48"/>
        <v>0.29883150579471396</v>
      </c>
    </row>
    <row r="49" spans="1:49" x14ac:dyDescent="0.2">
      <c r="A49" s="4" t="s">
        <v>341</v>
      </c>
      <c r="B49" s="5">
        <f t="shared" ca="1" si="1"/>
        <v>7.2414062528215339</v>
      </c>
      <c r="C49" s="5">
        <f t="shared" ca="1" si="2"/>
        <v>0.18451934177201709</v>
      </c>
      <c r="D49" s="5">
        <f t="shared" ca="1" si="3"/>
        <v>0</v>
      </c>
      <c r="E49" s="5">
        <f t="shared" ca="1" si="4"/>
        <v>0</v>
      </c>
      <c r="F49" s="5">
        <f t="shared" ca="1" si="5"/>
        <v>0</v>
      </c>
      <c r="G49" s="5">
        <f t="shared" ca="1" si="6"/>
        <v>0</v>
      </c>
      <c r="H49" s="5">
        <f t="shared" ca="1" si="7"/>
        <v>0</v>
      </c>
      <c r="I49" s="5">
        <f t="shared" ca="1" si="8"/>
        <v>0</v>
      </c>
      <c r="J49" s="5">
        <f t="shared" ca="1" si="9"/>
        <v>0</v>
      </c>
      <c r="K49" s="5">
        <f t="shared" ca="1" si="10"/>
        <v>0</v>
      </c>
      <c r="L49" s="5">
        <f t="shared" ca="1" si="11"/>
        <v>0.22995693707152381</v>
      </c>
      <c r="M49" s="5">
        <f t="shared" ca="1" si="12"/>
        <v>6.8150704735788464E-2</v>
      </c>
      <c r="N49" s="5">
        <f t="shared" ca="1" si="13"/>
        <v>1.0070503888441735E-2</v>
      </c>
      <c r="O49" s="5">
        <f t="shared" ca="1" si="14"/>
        <v>5.2699843820155128E-2</v>
      </c>
      <c r="P49" s="5">
        <f t="shared" ca="1" si="15"/>
        <v>5.415336911214973E-3</v>
      </c>
      <c r="Q49" s="5">
        <f t="shared" ca="1" si="16"/>
        <v>2.8518870835008143E-3</v>
      </c>
      <c r="R49" s="5">
        <f t="shared" ca="1" si="17"/>
        <v>5.2680751941311582E-2</v>
      </c>
      <c r="S49" s="5">
        <f t="shared" ca="1" si="18"/>
        <v>5.5086742093627882E-5</v>
      </c>
      <c r="T49" s="5">
        <f t="shared" ca="1" si="19"/>
        <v>0.11367017023562082</v>
      </c>
      <c r="U49" s="5">
        <f t="shared" ca="1" si="20"/>
        <v>2.8048535038573195E-3</v>
      </c>
      <c r="V49" s="5">
        <f t="shared" ca="1" si="21"/>
        <v>5.3735138968626984E-5</v>
      </c>
      <c r="W49" s="5">
        <f t="shared" ca="1" si="22"/>
        <v>5.8231371205545069E-6</v>
      </c>
      <c r="X49" s="5">
        <f t="shared" ca="1" si="23"/>
        <v>1.9171790211061699</v>
      </c>
      <c r="Y49" s="5">
        <f t="shared" ca="1" si="24"/>
        <v>0.10814183268247073</v>
      </c>
      <c r="Z49" s="5">
        <f t="shared" ca="1" si="25"/>
        <v>0</v>
      </c>
      <c r="AA49" s="5">
        <f t="shared" ca="1" si="26"/>
        <v>7.0012795825360893E-2</v>
      </c>
      <c r="AB49" s="5">
        <f t="shared" ca="1" si="27"/>
        <v>1.7398731423490403E-4</v>
      </c>
      <c r="AC49" s="5">
        <f t="shared" ca="1" si="28"/>
        <v>0.16773453156136284</v>
      </c>
      <c r="AD49" s="5">
        <f t="shared" ca="1" si="29"/>
        <v>4.1637181368523778E-3</v>
      </c>
      <c r="AE49" s="5">
        <f t="shared" ca="1" si="30"/>
        <v>3.3176666116575729E-2</v>
      </c>
      <c r="AF49" s="5">
        <f t="shared" ca="1" si="31"/>
        <v>5.6977227110812084E-3</v>
      </c>
      <c r="AG49" s="5">
        <f t="shared" ca="1" si="32"/>
        <v>8.7813416504691336E-2</v>
      </c>
      <c r="AH49" s="5">
        <f t="shared" ca="1" si="33"/>
        <v>2.0405482299037457E-2</v>
      </c>
      <c r="AI49" s="5">
        <f t="shared" ca="1" si="34"/>
        <v>1.6460965292977667E-3</v>
      </c>
      <c r="AJ49" s="5">
        <f t="shared" ca="1" si="35"/>
        <v>1.661733935828176E-2</v>
      </c>
      <c r="AK49" s="5">
        <f t="shared" ca="1" si="36"/>
        <v>6.0991427639931343E-6</v>
      </c>
      <c r="AL49" s="5">
        <f t="shared" ca="1" si="37"/>
        <v>2.174904332607515E-3</v>
      </c>
      <c r="AM49" s="5">
        <f t="shared" ca="1" si="38"/>
        <v>5.0538886112577591E-3</v>
      </c>
      <c r="AN49" s="5">
        <f t="shared" ca="1" si="39"/>
        <v>0</v>
      </c>
      <c r="AO49" s="5">
        <f t="shared" ca="1" si="40"/>
        <v>3.7162335724836679</v>
      </c>
      <c r="AP49" s="5">
        <f t="shared" ca="1" si="41"/>
        <v>0</v>
      </c>
      <c r="AQ49" s="5">
        <f t="shared" ca="1" si="42"/>
        <v>3.6765544719039693E-3</v>
      </c>
      <c r="AR49" s="5">
        <f t="shared" ca="1" si="43"/>
        <v>1.552571944821016E-2</v>
      </c>
      <c r="AS49" s="5">
        <f t="shared" ca="1" si="44"/>
        <v>0.14645219517881342</v>
      </c>
      <c r="AT49" s="5">
        <f t="shared" ca="1" si="45"/>
        <v>3.1071831889645511E-2</v>
      </c>
      <c r="AU49" s="5">
        <f t="shared" ca="1" si="46"/>
        <v>3.0453402514264781E-2</v>
      </c>
      <c r="AV49" s="5">
        <f t="shared" ca="1" si="47"/>
        <v>5.2483888395843593E-2</v>
      </c>
      <c r="AW49" s="5">
        <f t="shared" ca="1" si="48"/>
        <v>8.2576610225522332E-2</v>
      </c>
    </row>
    <row r="50" spans="1:49" x14ac:dyDescent="0.2">
      <c r="A50" s="4" t="s">
        <v>103</v>
      </c>
      <c r="B50" s="5">
        <f t="shared" ca="1" si="1"/>
        <v>7.9290863129878701</v>
      </c>
      <c r="C50" s="5">
        <f t="shared" ca="1" si="2"/>
        <v>0.15388169433163523</v>
      </c>
      <c r="D50" s="5">
        <f t="shared" ca="1" si="3"/>
        <v>0</v>
      </c>
      <c r="E50" s="5">
        <f t="shared" ca="1" si="4"/>
        <v>0</v>
      </c>
      <c r="F50" s="5">
        <f t="shared" ca="1" si="5"/>
        <v>0</v>
      </c>
      <c r="G50" s="5">
        <f t="shared" ca="1" si="6"/>
        <v>0</v>
      </c>
      <c r="H50" s="5">
        <f t="shared" ca="1" si="7"/>
        <v>0</v>
      </c>
      <c r="I50" s="5">
        <f t="shared" ca="1" si="8"/>
        <v>0</v>
      </c>
      <c r="J50" s="5">
        <f t="shared" ca="1" si="9"/>
        <v>0</v>
      </c>
      <c r="K50" s="5">
        <f t="shared" ca="1" si="10"/>
        <v>0.13228767771658881</v>
      </c>
      <c r="L50" s="5">
        <f t="shared" ca="1" si="11"/>
        <v>0.16305158714260065</v>
      </c>
      <c r="M50" s="5">
        <f t="shared" ca="1" si="12"/>
        <v>4.7489376899236972E-4</v>
      </c>
      <c r="N50" s="5">
        <f t="shared" ca="1" si="13"/>
        <v>0</v>
      </c>
      <c r="O50" s="5">
        <f t="shared" ca="1" si="14"/>
        <v>3.6387344853932066E-2</v>
      </c>
      <c r="P50" s="5">
        <f t="shared" ca="1" si="15"/>
        <v>1.0839177605729639E-2</v>
      </c>
      <c r="Q50" s="5">
        <f t="shared" ca="1" si="16"/>
        <v>2.1262668397588015E-3</v>
      </c>
      <c r="R50" s="5">
        <f t="shared" ca="1" si="17"/>
        <v>6.208599810894995E-2</v>
      </c>
      <c r="S50" s="5">
        <f t="shared" ca="1" si="18"/>
        <v>1.8799507935024937E-4</v>
      </c>
      <c r="T50" s="5">
        <f t="shared" ca="1" si="19"/>
        <v>0.27701866199009217</v>
      </c>
      <c r="U50" s="5">
        <f t="shared" ca="1" si="20"/>
        <v>4.8630076168193747E-4</v>
      </c>
      <c r="V50" s="5">
        <f t="shared" ca="1" si="21"/>
        <v>2.4444865021810595E-4</v>
      </c>
      <c r="W50" s="5">
        <f t="shared" ca="1" si="22"/>
        <v>0</v>
      </c>
      <c r="X50" s="5">
        <f t="shared" ca="1" si="23"/>
        <v>1.1803573444413078</v>
      </c>
      <c r="Y50" s="5">
        <f t="shared" ca="1" si="24"/>
        <v>7.5823902729759321E-2</v>
      </c>
      <c r="Z50" s="5">
        <f t="shared" ca="1" si="25"/>
        <v>0</v>
      </c>
      <c r="AA50" s="5">
        <f t="shared" ca="1" si="26"/>
        <v>0.1386481686008737</v>
      </c>
      <c r="AB50" s="5">
        <f t="shared" ca="1" si="27"/>
        <v>4.6924104846607958E-4</v>
      </c>
      <c r="AC50" s="5">
        <f t="shared" ca="1" si="28"/>
        <v>0.17347441365845068</v>
      </c>
      <c r="AD50" s="5">
        <f t="shared" ca="1" si="29"/>
        <v>1.4466443896645453E-2</v>
      </c>
      <c r="AE50" s="5">
        <f t="shared" ca="1" si="30"/>
        <v>2.715360964781276E-2</v>
      </c>
      <c r="AF50" s="5">
        <f t="shared" ca="1" si="31"/>
        <v>1.0100120285156534E-2</v>
      </c>
      <c r="AG50" s="5">
        <f t="shared" ca="1" si="32"/>
        <v>0.11669072647673852</v>
      </c>
      <c r="AH50" s="5">
        <f t="shared" ca="1" si="33"/>
        <v>2.9933533797795016E-2</v>
      </c>
      <c r="AI50" s="5">
        <f t="shared" ca="1" si="34"/>
        <v>2.6515036869585113E-3</v>
      </c>
      <c r="AJ50" s="5">
        <f t="shared" ca="1" si="35"/>
        <v>1.0040861420911129E-2</v>
      </c>
      <c r="AK50" s="5">
        <f t="shared" ca="1" si="36"/>
        <v>2.253320428476369E-3</v>
      </c>
      <c r="AL50" s="5">
        <f t="shared" ca="1" si="37"/>
        <v>4.0162547843717337E-3</v>
      </c>
      <c r="AM50" s="5">
        <f t="shared" ca="1" si="38"/>
        <v>0</v>
      </c>
      <c r="AN50" s="5">
        <f t="shared" ca="1" si="39"/>
        <v>0</v>
      </c>
      <c r="AO50" s="5">
        <f t="shared" ca="1" si="40"/>
        <v>4.4376063483142829</v>
      </c>
      <c r="AP50" s="5">
        <f t="shared" ca="1" si="41"/>
        <v>0</v>
      </c>
      <c r="AQ50" s="5">
        <f t="shared" ca="1" si="42"/>
        <v>3.7168783135952213E-3</v>
      </c>
      <c r="AR50" s="5">
        <f t="shared" ca="1" si="43"/>
        <v>1.0642801131243688E-2</v>
      </c>
      <c r="AS50" s="5">
        <f t="shared" ca="1" si="44"/>
        <v>0.15080891748775688</v>
      </c>
      <c r="AT50" s="5">
        <f t="shared" ca="1" si="45"/>
        <v>3.3841366729315231E-2</v>
      </c>
      <c r="AU50" s="5">
        <f t="shared" ca="1" si="46"/>
        <v>3.1929324155713881E-2</v>
      </c>
      <c r="AV50" s="5">
        <f t="shared" ca="1" si="47"/>
        <v>0.16626593760936928</v>
      </c>
      <c r="AW50" s="5">
        <f t="shared" ca="1" si="48"/>
        <v>0.46912324749334106</v>
      </c>
    </row>
    <row r="51" spans="1:49" x14ac:dyDescent="0.2">
      <c r="A51" s="4" t="s">
        <v>104</v>
      </c>
      <c r="B51" s="5">
        <f t="shared" ca="1" si="1"/>
        <v>11.055181676541517</v>
      </c>
      <c r="C51" s="5">
        <f t="shared" ca="1" si="2"/>
        <v>0.31007124880601078</v>
      </c>
      <c r="D51" s="5">
        <f t="shared" ca="1" si="3"/>
        <v>0</v>
      </c>
      <c r="E51" s="5">
        <f t="shared" ca="1" si="4"/>
        <v>0</v>
      </c>
      <c r="F51" s="5">
        <f t="shared" ca="1" si="5"/>
        <v>0</v>
      </c>
      <c r="G51" s="5">
        <f t="shared" ca="1" si="6"/>
        <v>0</v>
      </c>
      <c r="H51" s="5">
        <f t="shared" ca="1" si="7"/>
        <v>0</v>
      </c>
      <c r="I51" s="5">
        <f t="shared" ca="1" si="8"/>
        <v>0</v>
      </c>
      <c r="J51" s="5">
        <f t="shared" ca="1" si="9"/>
        <v>0</v>
      </c>
      <c r="K51" s="5">
        <f t="shared" ca="1" si="10"/>
        <v>0.46536267261617503</v>
      </c>
      <c r="L51" s="5">
        <f t="shared" ca="1" si="11"/>
        <v>0.12936803832767552</v>
      </c>
      <c r="M51" s="5">
        <f t="shared" ca="1" si="12"/>
        <v>8.528408169859078E-2</v>
      </c>
      <c r="N51" s="5">
        <f t="shared" ca="1" si="13"/>
        <v>0</v>
      </c>
      <c r="O51" s="5">
        <f t="shared" ca="1" si="14"/>
        <v>0.2928588576004349</v>
      </c>
      <c r="P51" s="5">
        <f t="shared" ca="1" si="15"/>
        <v>2.7556922867229331E-2</v>
      </c>
      <c r="Q51" s="5">
        <f t="shared" ca="1" si="16"/>
        <v>3.130795783726132E-2</v>
      </c>
      <c r="R51" s="5">
        <f t="shared" ca="1" si="17"/>
        <v>0.25479128740983281</v>
      </c>
      <c r="S51" s="5">
        <f t="shared" ca="1" si="18"/>
        <v>1.1129558136644738E-2</v>
      </c>
      <c r="T51" s="5">
        <f t="shared" ca="1" si="19"/>
        <v>0.35687502123084464</v>
      </c>
      <c r="U51" s="5">
        <f t="shared" ca="1" si="20"/>
        <v>0</v>
      </c>
      <c r="V51" s="5">
        <f t="shared" ca="1" si="21"/>
        <v>8.1202527338681794E-3</v>
      </c>
      <c r="W51" s="5">
        <f t="shared" ca="1" si="22"/>
        <v>0</v>
      </c>
      <c r="X51" s="5">
        <f t="shared" ca="1" si="23"/>
        <v>0.25991372974944787</v>
      </c>
      <c r="Y51" s="5">
        <f t="shared" ca="1" si="24"/>
        <v>1.6507950243821495E-2</v>
      </c>
      <c r="Z51" s="5">
        <f t="shared" ca="1" si="25"/>
        <v>0</v>
      </c>
      <c r="AA51" s="5">
        <f t="shared" ca="1" si="26"/>
        <v>4.1108355602644503E-2</v>
      </c>
      <c r="AB51" s="5">
        <f t="shared" ca="1" si="27"/>
        <v>6.6177135927174627E-3</v>
      </c>
      <c r="AC51" s="5">
        <f t="shared" ca="1" si="28"/>
        <v>0.28557178378847936</v>
      </c>
      <c r="AD51" s="5">
        <f t="shared" ca="1" si="29"/>
        <v>6.4530833189393247E-2</v>
      </c>
      <c r="AE51" s="5">
        <f t="shared" ca="1" si="30"/>
        <v>0.36822943368897543</v>
      </c>
      <c r="AF51" s="5">
        <f t="shared" ca="1" si="31"/>
        <v>2.8444874801767581E-2</v>
      </c>
      <c r="AG51" s="5">
        <f t="shared" ca="1" si="32"/>
        <v>0.30354298070938318</v>
      </c>
      <c r="AH51" s="5">
        <f t="shared" ca="1" si="33"/>
        <v>0.41072950850238765</v>
      </c>
      <c r="AI51" s="5">
        <f t="shared" ca="1" si="34"/>
        <v>0</v>
      </c>
      <c r="AJ51" s="5">
        <f t="shared" ca="1" si="35"/>
        <v>2.6788174033484536E-3</v>
      </c>
      <c r="AK51" s="5">
        <f t="shared" ca="1" si="36"/>
        <v>4.8520411686647294E-2</v>
      </c>
      <c r="AL51" s="5">
        <f t="shared" ca="1" si="37"/>
        <v>9.0854664887221939E-4</v>
      </c>
      <c r="AM51" s="5">
        <f t="shared" ca="1" si="38"/>
        <v>5.7650343795909359E-2</v>
      </c>
      <c r="AN51" s="5">
        <f t="shared" ca="1" si="39"/>
        <v>0</v>
      </c>
      <c r="AO51" s="5">
        <f t="shared" ca="1" si="40"/>
        <v>5.7447868363053702</v>
      </c>
      <c r="AP51" s="5">
        <f t="shared" ca="1" si="41"/>
        <v>0</v>
      </c>
      <c r="AQ51" s="5">
        <f t="shared" ca="1" si="42"/>
        <v>1.1734418902592776E-3</v>
      </c>
      <c r="AR51" s="5">
        <f t="shared" ca="1" si="43"/>
        <v>6.4711339860822796E-3</v>
      </c>
      <c r="AS51" s="5">
        <f t="shared" ca="1" si="44"/>
        <v>0.3958642568030375</v>
      </c>
      <c r="AT51" s="5">
        <f t="shared" ca="1" si="45"/>
        <v>4.3161198722549525E-2</v>
      </c>
      <c r="AU51" s="5">
        <f t="shared" ca="1" si="46"/>
        <v>2.7547156953985689E-2</v>
      </c>
      <c r="AV51" s="5">
        <f t="shared" ca="1" si="47"/>
        <v>0.4804747986732526</v>
      </c>
      <c r="AW51" s="5">
        <f t="shared" ca="1" si="48"/>
        <v>0.48802167053861667</v>
      </c>
    </row>
    <row r="52" spans="1:49" x14ac:dyDescent="0.2">
      <c r="A52" s="4" t="s">
        <v>105</v>
      </c>
      <c r="B52" s="5">
        <f t="shared" ca="1" si="1"/>
        <v>12.754149094758008</v>
      </c>
      <c r="C52" s="5">
        <f t="shared" ca="1" si="2"/>
        <v>0.29387830630171341</v>
      </c>
      <c r="D52" s="5">
        <f t="shared" ca="1" si="3"/>
        <v>0</v>
      </c>
      <c r="E52" s="5">
        <f t="shared" ca="1" si="4"/>
        <v>0</v>
      </c>
      <c r="F52" s="5">
        <f t="shared" ca="1" si="5"/>
        <v>0</v>
      </c>
      <c r="G52" s="5">
        <f t="shared" ca="1" si="6"/>
        <v>0</v>
      </c>
      <c r="H52" s="5">
        <f t="shared" ca="1" si="7"/>
        <v>0</v>
      </c>
      <c r="I52" s="5">
        <f t="shared" ca="1" si="8"/>
        <v>0</v>
      </c>
      <c r="J52" s="5">
        <f t="shared" ca="1" si="9"/>
        <v>0</v>
      </c>
      <c r="K52" s="5">
        <f t="shared" ca="1" si="10"/>
        <v>0.47595066760831195</v>
      </c>
      <c r="L52" s="5">
        <f t="shared" ca="1" si="11"/>
        <v>0.11234648858817625</v>
      </c>
      <c r="M52" s="5">
        <f t="shared" ca="1" si="12"/>
        <v>0.14246466529930696</v>
      </c>
      <c r="N52" s="5">
        <f t="shared" ca="1" si="13"/>
        <v>0</v>
      </c>
      <c r="O52" s="5">
        <f t="shared" ca="1" si="14"/>
        <v>0.3259271712202147</v>
      </c>
      <c r="P52" s="5">
        <f t="shared" ca="1" si="15"/>
        <v>3.4203293934898529E-2</v>
      </c>
      <c r="Q52" s="5">
        <f t="shared" ca="1" si="16"/>
        <v>6.3090307071655305E-2</v>
      </c>
      <c r="R52" s="5">
        <f t="shared" ca="1" si="17"/>
        <v>0.3637378775031056</v>
      </c>
      <c r="S52" s="5">
        <f t="shared" ca="1" si="18"/>
        <v>4.3827075657994499E-2</v>
      </c>
      <c r="T52" s="5">
        <f t="shared" ca="1" si="19"/>
        <v>0.42651104037093468</v>
      </c>
      <c r="U52" s="5">
        <f t="shared" ca="1" si="20"/>
        <v>1.126540994851865E-2</v>
      </c>
      <c r="V52" s="5">
        <f t="shared" ca="1" si="21"/>
        <v>1.1024430653468167E-2</v>
      </c>
      <c r="W52" s="5">
        <f t="shared" ca="1" si="22"/>
        <v>1.8379093589598716E-3</v>
      </c>
      <c r="X52" s="5">
        <f t="shared" ca="1" si="23"/>
        <v>1.8777973809454145</v>
      </c>
      <c r="Y52" s="5">
        <f t="shared" ca="1" si="24"/>
        <v>0.15707153256627224</v>
      </c>
      <c r="Z52" s="5">
        <f t="shared" ca="1" si="25"/>
        <v>0</v>
      </c>
      <c r="AA52" s="5">
        <f t="shared" ca="1" si="26"/>
        <v>0.26702316083720706</v>
      </c>
      <c r="AB52" s="5">
        <f t="shared" ca="1" si="27"/>
        <v>4.433824665565117E-2</v>
      </c>
      <c r="AC52" s="5">
        <f t="shared" ca="1" si="28"/>
        <v>0.81054460919551785</v>
      </c>
      <c r="AD52" s="5">
        <f t="shared" ca="1" si="29"/>
        <v>0.11130085680027629</v>
      </c>
      <c r="AE52" s="5">
        <f t="shared" ca="1" si="30"/>
        <v>0.51404516697242031</v>
      </c>
      <c r="AF52" s="5">
        <f t="shared" ca="1" si="31"/>
        <v>3.6978953167116975E-2</v>
      </c>
      <c r="AG52" s="5">
        <f t="shared" ca="1" si="32"/>
        <v>0.4029366720336941</v>
      </c>
      <c r="AH52" s="5">
        <f t="shared" ca="1" si="33"/>
        <v>0.31965200381913628</v>
      </c>
      <c r="AI52" s="5">
        <f t="shared" ca="1" si="34"/>
        <v>6.2163477666595298E-3</v>
      </c>
      <c r="AJ52" s="5">
        <f t="shared" ca="1" si="35"/>
        <v>5.3049217182929362E-3</v>
      </c>
      <c r="AK52" s="5">
        <f t="shared" ca="1" si="36"/>
        <v>2.8413123735652801E-2</v>
      </c>
      <c r="AL52" s="5">
        <f t="shared" ca="1" si="37"/>
        <v>3.391030676521876E-3</v>
      </c>
      <c r="AM52" s="5">
        <f t="shared" ca="1" si="38"/>
        <v>6.5721597084559574E-2</v>
      </c>
      <c r="AN52" s="5">
        <f t="shared" ca="1" si="39"/>
        <v>0</v>
      </c>
      <c r="AO52" s="5">
        <f t="shared" ca="1" si="40"/>
        <v>4.328509751425484</v>
      </c>
      <c r="AP52" s="5">
        <f t="shared" ca="1" si="41"/>
        <v>9.7640705326847607E-5</v>
      </c>
      <c r="AQ52" s="5">
        <f t="shared" ca="1" si="42"/>
        <v>2.5052576283311214E-4</v>
      </c>
      <c r="AR52" s="5">
        <f t="shared" ca="1" si="43"/>
        <v>7.9776703684718425E-3</v>
      </c>
      <c r="AS52" s="5">
        <f t="shared" ca="1" si="44"/>
        <v>0.51172463181072925</v>
      </c>
      <c r="AT52" s="5">
        <f t="shared" ca="1" si="45"/>
        <v>4.3173756493261384E-2</v>
      </c>
      <c r="AU52" s="5">
        <f t="shared" ca="1" si="46"/>
        <v>1.6473286733755685E-2</v>
      </c>
      <c r="AV52" s="5">
        <f t="shared" ca="1" si="47"/>
        <v>0.42941258347997463</v>
      </c>
      <c r="AW52" s="5">
        <f t="shared" ca="1" si="48"/>
        <v>0.45972900048651616</v>
      </c>
    </row>
    <row r="53" spans="1:49" x14ac:dyDescent="0.2">
      <c r="A53" s="4" t="s">
        <v>342</v>
      </c>
      <c r="B53" s="5">
        <f t="shared" ca="1" si="1"/>
        <v>10.488914446368867</v>
      </c>
      <c r="C53" s="5">
        <f t="shared" ca="1" si="2"/>
        <v>0.29329376138331403</v>
      </c>
      <c r="D53" s="5">
        <f t="shared" ca="1" si="3"/>
        <v>0</v>
      </c>
      <c r="E53" s="5">
        <f t="shared" ca="1" si="4"/>
        <v>0</v>
      </c>
      <c r="F53" s="5">
        <f t="shared" ca="1" si="5"/>
        <v>0</v>
      </c>
      <c r="G53" s="5">
        <f t="shared" ca="1" si="6"/>
        <v>0</v>
      </c>
      <c r="H53" s="5">
        <f t="shared" ca="1" si="7"/>
        <v>0</v>
      </c>
      <c r="I53" s="5">
        <f t="shared" ca="1" si="8"/>
        <v>0</v>
      </c>
      <c r="J53" s="5">
        <f t="shared" ca="1" si="9"/>
        <v>0</v>
      </c>
      <c r="K53" s="5">
        <f t="shared" ca="1" si="10"/>
        <v>0.54766422315436369</v>
      </c>
      <c r="L53" s="5">
        <f t="shared" ca="1" si="11"/>
        <v>6.4977577877413553E-2</v>
      </c>
      <c r="M53" s="5">
        <f t="shared" ca="1" si="12"/>
        <v>0.14048805767592884</v>
      </c>
      <c r="N53" s="5">
        <f t="shared" ca="1" si="13"/>
        <v>0</v>
      </c>
      <c r="O53" s="5">
        <f t="shared" ca="1" si="14"/>
        <v>0.32779204831465025</v>
      </c>
      <c r="P53" s="5">
        <f t="shared" ca="1" si="15"/>
        <v>7.3700053273365179E-2</v>
      </c>
      <c r="Q53" s="5">
        <f t="shared" ca="1" si="16"/>
        <v>5.501747217778459E-2</v>
      </c>
      <c r="R53" s="5">
        <f t="shared" ca="1" si="17"/>
        <v>0.43866241938214895</v>
      </c>
      <c r="S53" s="5">
        <f t="shared" ca="1" si="18"/>
        <v>4.0034786936839754E-2</v>
      </c>
      <c r="T53" s="5">
        <f t="shared" ca="1" si="19"/>
        <v>0.47781242077980324</v>
      </c>
      <c r="U53" s="5">
        <f t="shared" ca="1" si="20"/>
        <v>1.919822564587953E-2</v>
      </c>
      <c r="V53" s="5">
        <f t="shared" ca="1" si="21"/>
        <v>1.7594484768859012E-2</v>
      </c>
      <c r="W53" s="5">
        <f t="shared" ca="1" si="22"/>
        <v>9.85726818644441E-4</v>
      </c>
      <c r="X53" s="5">
        <f t="shared" ca="1" si="23"/>
        <v>1.9227773435204178</v>
      </c>
      <c r="Y53" s="5">
        <f t="shared" ca="1" si="24"/>
        <v>0.12449955587262584</v>
      </c>
      <c r="Z53" s="5">
        <f t="shared" ca="1" si="25"/>
        <v>3.5038811130277617E-4</v>
      </c>
      <c r="AA53" s="5">
        <f t="shared" ca="1" si="26"/>
        <v>0.21147611459573912</v>
      </c>
      <c r="AB53" s="5">
        <f t="shared" ca="1" si="27"/>
        <v>5.5294830337920278E-2</v>
      </c>
      <c r="AC53" s="5">
        <f t="shared" ca="1" si="28"/>
        <v>0.79808919675791679</v>
      </c>
      <c r="AD53" s="5">
        <f t="shared" ca="1" si="29"/>
        <v>0.22299563354882176</v>
      </c>
      <c r="AE53" s="5">
        <f t="shared" ca="1" si="30"/>
        <v>0.88605616014564492</v>
      </c>
      <c r="AF53" s="5">
        <f t="shared" ca="1" si="31"/>
        <v>9.4011221243430365E-2</v>
      </c>
      <c r="AG53" s="5">
        <f t="shared" ca="1" si="32"/>
        <v>0.43259109460522205</v>
      </c>
      <c r="AH53" s="5">
        <f t="shared" ca="1" si="33"/>
        <v>0.30997892735661797</v>
      </c>
      <c r="AI53" s="5">
        <f t="shared" ca="1" si="34"/>
        <v>3.7041433578863512E-3</v>
      </c>
      <c r="AJ53" s="5">
        <f t="shared" ca="1" si="35"/>
        <v>1.326427028977234E-2</v>
      </c>
      <c r="AK53" s="5">
        <f t="shared" ca="1" si="36"/>
        <v>1.7641744118764038E-2</v>
      </c>
      <c r="AL53" s="5">
        <f t="shared" ca="1" si="37"/>
        <v>4.5937499638052798E-3</v>
      </c>
      <c r="AM53" s="5">
        <f t="shared" ca="1" si="38"/>
        <v>5.6365826013784114E-2</v>
      </c>
      <c r="AN53" s="5">
        <f t="shared" ca="1" si="39"/>
        <v>5.054237421125516E-4</v>
      </c>
      <c r="AO53" s="5">
        <f t="shared" ca="1" si="40"/>
        <v>1.1502454078802287</v>
      </c>
      <c r="AP53" s="5">
        <f t="shared" ca="1" si="41"/>
        <v>8.6127210562874208E-5</v>
      </c>
      <c r="AQ53" s="5">
        <f t="shared" ca="1" si="42"/>
        <v>7.2125026350143518E-4</v>
      </c>
      <c r="AR53" s="5">
        <f t="shared" ca="1" si="43"/>
        <v>8.5972216456658042E-3</v>
      </c>
      <c r="AS53" s="5">
        <f t="shared" ca="1" si="44"/>
        <v>0.71770932155893596</v>
      </c>
      <c r="AT53" s="5">
        <f t="shared" ca="1" si="45"/>
        <v>4.8400056867120532E-2</v>
      </c>
      <c r="AU53" s="5">
        <f t="shared" ca="1" si="46"/>
        <v>1.9101973270460045E-2</v>
      </c>
      <c r="AV53" s="5">
        <f t="shared" ca="1" si="47"/>
        <v>0.17287107910977881</v>
      </c>
      <c r="AW53" s="5">
        <f t="shared" ca="1" si="48"/>
        <v>0.71976512679183213</v>
      </c>
    </row>
    <row r="54" spans="1:49" x14ac:dyDescent="0.2">
      <c r="A54" s="4" t="s">
        <v>106</v>
      </c>
      <c r="B54" s="5">
        <f t="shared" ca="1" si="1"/>
        <v>15.659539876532186</v>
      </c>
      <c r="C54" s="5">
        <f t="shared" ca="1" si="2"/>
        <v>0.28843888712799265</v>
      </c>
      <c r="D54" s="5">
        <f t="shared" ca="1" si="3"/>
        <v>0</v>
      </c>
      <c r="E54" s="5">
        <f t="shared" ca="1" si="4"/>
        <v>0</v>
      </c>
      <c r="F54" s="5">
        <f t="shared" ca="1" si="5"/>
        <v>0</v>
      </c>
      <c r="G54" s="5">
        <f t="shared" ca="1" si="6"/>
        <v>0</v>
      </c>
      <c r="H54" s="5">
        <f t="shared" ca="1" si="7"/>
        <v>0</v>
      </c>
      <c r="I54" s="5">
        <f t="shared" ca="1" si="8"/>
        <v>0</v>
      </c>
      <c r="J54" s="5">
        <f t="shared" ca="1" si="9"/>
        <v>0</v>
      </c>
      <c r="K54" s="5">
        <f t="shared" ca="1" si="10"/>
        <v>0.52380991530453314</v>
      </c>
      <c r="L54" s="5">
        <f t="shared" ca="1" si="11"/>
        <v>3.9840815342582374E-2</v>
      </c>
      <c r="M54" s="5">
        <f t="shared" ca="1" si="12"/>
        <v>0.15799758351044757</v>
      </c>
      <c r="N54" s="5">
        <f t="shared" ca="1" si="13"/>
        <v>0</v>
      </c>
      <c r="O54" s="5">
        <f t="shared" ca="1" si="14"/>
        <v>0.2916328071635102</v>
      </c>
      <c r="P54" s="5">
        <f t="shared" ca="1" si="15"/>
        <v>3.8129234233251347E-2</v>
      </c>
      <c r="Q54" s="5">
        <f t="shared" ca="1" si="16"/>
        <v>5.8866951361374355E-2</v>
      </c>
      <c r="R54" s="5">
        <f t="shared" ca="1" si="17"/>
        <v>0.39074963293834603</v>
      </c>
      <c r="S54" s="5">
        <f t="shared" ca="1" si="18"/>
        <v>5.9639341938104398E-2</v>
      </c>
      <c r="T54" s="5">
        <f t="shared" ca="1" si="19"/>
        <v>0.35598987579377395</v>
      </c>
      <c r="U54" s="5">
        <f t="shared" ca="1" si="20"/>
        <v>8.1714082990265446E-3</v>
      </c>
      <c r="V54" s="5">
        <f t="shared" ca="1" si="21"/>
        <v>1.2892707406815179E-2</v>
      </c>
      <c r="W54" s="5">
        <f t="shared" ca="1" si="22"/>
        <v>2.564656154106861E-5</v>
      </c>
      <c r="X54" s="5">
        <f t="shared" ca="1" si="23"/>
        <v>2.1861289908031805</v>
      </c>
      <c r="Y54" s="5">
        <f t="shared" ca="1" si="24"/>
        <v>0.13474977418840703</v>
      </c>
      <c r="Z54" s="5">
        <f t="shared" ca="1" si="25"/>
        <v>1.2104339825339283E-4</v>
      </c>
      <c r="AA54" s="5">
        <f t="shared" ca="1" si="26"/>
        <v>0.21446806380964201</v>
      </c>
      <c r="AB54" s="5">
        <f t="shared" ca="1" si="27"/>
        <v>4.3131802365028338E-2</v>
      </c>
      <c r="AC54" s="5">
        <f t="shared" ca="1" si="28"/>
        <v>0.56329373954866313</v>
      </c>
      <c r="AD54" s="5">
        <f t="shared" ca="1" si="29"/>
        <v>5.2414885625277324E-2</v>
      </c>
      <c r="AE54" s="5">
        <f t="shared" ca="1" si="30"/>
        <v>0.36277339406814463</v>
      </c>
      <c r="AF54" s="5">
        <f t="shared" ca="1" si="31"/>
        <v>0.6081370913786992</v>
      </c>
      <c r="AG54" s="5">
        <f t="shared" ca="1" si="32"/>
        <v>0.14373963033462217</v>
      </c>
      <c r="AH54" s="5">
        <f t="shared" ca="1" si="33"/>
        <v>0.48210607073257383</v>
      </c>
      <c r="AI54" s="5">
        <f t="shared" ca="1" si="34"/>
        <v>0.10240698088614039</v>
      </c>
      <c r="AJ54" s="5">
        <f t="shared" ca="1" si="35"/>
        <v>2.8787475901962307E-2</v>
      </c>
      <c r="AK54" s="5">
        <f t="shared" ca="1" si="36"/>
        <v>1.5538855785542934E-2</v>
      </c>
      <c r="AL54" s="5">
        <f t="shared" ca="1" si="37"/>
        <v>4.2108901348178089E-3</v>
      </c>
      <c r="AM54" s="5">
        <f t="shared" ca="1" si="38"/>
        <v>4.048200264675296E-2</v>
      </c>
      <c r="AN54" s="5">
        <f t="shared" ca="1" si="39"/>
        <v>0</v>
      </c>
      <c r="AO54" s="5">
        <f t="shared" ca="1" si="40"/>
        <v>6.8412144110197124</v>
      </c>
      <c r="AP54" s="5">
        <f t="shared" ca="1" si="41"/>
        <v>8.5622756269657346E-5</v>
      </c>
      <c r="AQ54" s="5">
        <f t="shared" ca="1" si="42"/>
        <v>1.6965463966790643E-3</v>
      </c>
      <c r="AR54" s="5">
        <f t="shared" ca="1" si="43"/>
        <v>1.6682160034080195E-2</v>
      </c>
      <c r="AS54" s="5">
        <f t="shared" ca="1" si="44"/>
        <v>0.69488705800806838</v>
      </c>
      <c r="AT54" s="5">
        <f t="shared" ca="1" si="45"/>
        <v>5.2994795799726407E-2</v>
      </c>
      <c r="AU54" s="5">
        <f t="shared" ca="1" si="46"/>
        <v>7.9968669240489706E-4</v>
      </c>
      <c r="AV54" s="5">
        <f t="shared" ca="1" si="47"/>
        <v>0.33437887697549062</v>
      </c>
      <c r="AW54" s="5">
        <f t="shared" ca="1" si="48"/>
        <v>0.50812522026074558</v>
      </c>
    </row>
    <row r="55" spans="1:49" x14ac:dyDescent="0.2">
      <c r="A55" s="4" t="s">
        <v>107</v>
      </c>
      <c r="B55" s="5">
        <f t="shared" ca="1" si="1"/>
        <v>14.960053385303942</v>
      </c>
      <c r="C55" s="5">
        <f t="shared" ca="1" si="2"/>
        <v>0.33035325956880951</v>
      </c>
      <c r="D55" s="5">
        <f t="shared" ca="1" si="3"/>
        <v>0</v>
      </c>
      <c r="E55" s="5">
        <f t="shared" ca="1" si="4"/>
        <v>0</v>
      </c>
      <c r="F55" s="5">
        <f t="shared" ca="1" si="5"/>
        <v>0</v>
      </c>
      <c r="G55" s="5">
        <f t="shared" ca="1" si="6"/>
        <v>0</v>
      </c>
      <c r="H55" s="5">
        <f t="shared" ca="1" si="7"/>
        <v>0</v>
      </c>
      <c r="I55" s="5">
        <f t="shared" ca="1" si="8"/>
        <v>0</v>
      </c>
      <c r="J55" s="5">
        <f t="shared" ca="1" si="9"/>
        <v>0</v>
      </c>
      <c r="K55" s="5">
        <f t="shared" ca="1" si="10"/>
        <v>0.44625433494099986</v>
      </c>
      <c r="L55" s="5">
        <f t="shared" ca="1" si="11"/>
        <v>3.4983817832445641E-2</v>
      </c>
      <c r="M55" s="5">
        <f t="shared" ca="1" si="12"/>
        <v>0.11688541035326951</v>
      </c>
      <c r="N55" s="5">
        <f t="shared" ca="1" si="13"/>
        <v>0</v>
      </c>
      <c r="O55" s="5">
        <f t="shared" ca="1" si="14"/>
        <v>0.35592481036858425</v>
      </c>
      <c r="P55" s="5">
        <f t="shared" ca="1" si="15"/>
        <v>3.3283143298781667E-2</v>
      </c>
      <c r="Q55" s="5">
        <f t="shared" ca="1" si="16"/>
        <v>8.1555321496892E-2</v>
      </c>
      <c r="R55" s="5">
        <f t="shared" ca="1" si="17"/>
        <v>0.30936037126099852</v>
      </c>
      <c r="S55" s="5">
        <f t="shared" ca="1" si="18"/>
        <v>4.2796580018612321E-2</v>
      </c>
      <c r="T55" s="5">
        <f t="shared" ca="1" si="19"/>
        <v>4.6202841415916768E-2</v>
      </c>
      <c r="U55" s="5">
        <f t="shared" ca="1" si="20"/>
        <v>9.2204770827306413E-3</v>
      </c>
      <c r="V55" s="5">
        <f t="shared" ca="1" si="21"/>
        <v>9.9787809307453398E-3</v>
      </c>
      <c r="W55" s="5">
        <f t="shared" ca="1" si="22"/>
        <v>4.2008231392875133E-4</v>
      </c>
      <c r="X55" s="5">
        <f t="shared" ca="1" si="23"/>
        <v>2.3894675917943569</v>
      </c>
      <c r="Y55" s="5">
        <f t="shared" ca="1" si="24"/>
        <v>0.10942439651592065</v>
      </c>
      <c r="Z55" s="5">
        <f t="shared" ca="1" si="25"/>
        <v>0</v>
      </c>
      <c r="AA55" s="5">
        <f t="shared" ca="1" si="26"/>
        <v>0.1684538831762514</v>
      </c>
      <c r="AB55" s="5">
        <f t="shared" ca="1" si="27"/>
        <v>4.1183135267801256E-2</v>
      </c>
      <c r="AC55" s="5">
        <f t="shared" ca="1" si="28"/>
        <v>0.67388492551381463</v>
      </c>
      <c r="AD55" s="5">
        <f t="shared" ca="1" si="29"/>
        <v>5.3374809409207316E-2</v>
      </c>
      <c r="AE55" s="5">
        <f t="shared" ca="1" si="30"/>
        <v>0.65386109855879504</v>
      </c>
      <c r="AF55" s="5">
        <f t="shared" ca="1" si="31"/>
        <v>3.9810673407881539E-2</v>
      </c>
      <c r="AG55" s="5">
        <f t="shared" ca="1" si="32"/>
        <v>0.35623097085375366</v>
      </c>
      <c r="AH55" s="5">
        <f t="shared" ca="1" si="33"/>
        <v>0.34348549309387949</v>
      </c>
      <c r="AI55" s="5">
        <f t="shared" ca="1" si="34"/>
        <v>1.4927782807483986E-2</v>
      </c>
      <c r="AJ55" s="5">
        <f t="shared" ca="1" si="35"/>
        <v>1.1643660236199978E-2</v>
      </c>
      <c r="AK55" s="5">
        <f t="shared" ca="1" si="36"/>
        <v>1.1590809946439663E-2</v>
      </c>
      <c r="AL55" s="5">
        <f t="shared" ca="1" si="37"/>
        <v>3.5590197204419653E-3</v>
      </c>
      <c r="AM55" s="5">
        <f t="shared" ca="1" si="38"/>
        <v>2.3195167638416326E-2</v>
      </c>
      <c r="AN55" s="5">
        <f t="shared" ca="1" si="39"/>
        <v>0</v>
      </c>
      <c r="AO55" s="5">
        <f t="shared" ca="1" si="40"/>
        <v>6.3599910408631901</v>
      </c>
      <c r="AP55" s="5">
        <f t="shared" ca="1" si="41"/>
        <v>1.0809448531007335E-4</v>
      </c>
      <c r="AQ55" s="5">
        <f t="shared" ca="1" si="42"/>
        <v>3.6469072338966651E-4</v>
      </c>
      <c r="AR55" s="5">
        <f t="shared" ca="1" si="43"/>
        <v>2.5058262738799464E-2</v>
      </c>
      <c r="AS55" s="5">
        <f t="shared" ca="1" si="44"/>
        <v>0.8360661503360437</v>
      </c>
      <c r="AT55" s="5">
        <f t="shared" ca="1" si="45"/>
        <v>7.1124885213296921E-2</v>
      </c>
      <c r="AU55" s="5">
        <f t="shared" ca="1" si="46"/>
        <v>2.8968140175826662E-2</v>
      </c>
      <c r="AV55" s="5">
        <f t="shared" ca="1" si="47"/>
        <v>0.37882843976689434</v>
      </c>
      <c r="AW55" s="5">
        <f t="shared" ca="1" si="48"/>
        <v>0.54823103217783331</v>
      </c>
    </row>
    <row r="56" spans="1:49" x14ac:dyDescent="0.2">
      <c r="A56" s="4" t="s">
        <v>108</v>
      </c>
      <c r="B56" s="5">
        <f t="shared" ca="1" si="1"/>
        <v>18.299302762271076</v>
      </c>
      <c r="C56" s="5">
        <f t="shared" ca="1" si="2"/>
        <v>0.45118478664368589</v>
      </c>
      <c r="D56" s="5">
        <f t="shared" ca="1" si="3"/>
        <v>0</v>
      </c>
      <c r="E56" s="5">
        <f t="shared" ca="1" si="4"/>
        <v>0</v>
      </c>
      <c r="F56" s="5">
        <f t="shared" ca="1" si="5"/>
        <v>0</v>
      </c>
      <c r="G56" s="5">
        <f t="shared" ca="1" si="6"/>
        <v>0</v>
      </c>
      <c r="H56" s="5">
        <f t="shared" ca="1" si="7"/>
        <v>0</v>
      </c>
      <c r="I56" s="5">
        <f t="shared" ca="1" si="8"/>
        <v>0</v>
      </c>
      <c r="J56" s="5">
        <f t="shared" ca="1" si="9"/>
        <v>0</v>
      </c>
      <c r="K56" s="5">
        <f t="shared" ca="1" si="10"/>
        <v>0.41716523851075193</v>
      </c>
      <c r="L56" s="5">
        <f t="shared" ca="1" si="11"/>
        <v>2.1717262860155746E-2</v>
      </c>
      <c r="M56" s="5">
        <f t="shared" ca="1" si="12"/>
        <v>0.11289378380120069</v>
      </c>
      <c r="N56" s="5">
        <f t="shared" ca="1" si="13"/>
        <v>0</v>
      </c>
      <c r="O56" s="5">
        <f t="shared" ca="1" si="14"/>
        <v>0.3933568049558685</v>
      </c>
      <c r="P56" s="5">
        <f t="shared" ca="1" si="15"/>
        <v>3.4196558540057709E-2</v>
      </c>
      <c r="Q56" s="5">
        <f t="shared" ca="1" si="16"/>
        <v>7.6347006596935496E-2</v>
      </c>
      <c r="R56" s="5">
        <f t="shared" ca="1" si="17"/>
        <v>0.32054672332406775</v>
      </c>
      <c r="S56" s="5">
        <f t="shared" ca="1" si="18"/>
        <v>5.5159838369372993E-2</v>
      </c>
      <c r="T56" s="5">
        <f t="shared" ca="1" si="19"/>
        <v>1.9479915098574704E-2</v>
      </c>
      <c r="U56" s="5">
        <f t="shared" ca="1" si="20"/>
        <v>8.4024098733822168E-3</v>
      </c>
      <c r="V56" s="5">
        <f t="shared" ca="1" si="21"/>
        <v>8.7905797415828036E-3</v>
      </c>
      <c r="W56" s="5">
        <f t="shared" ca="1" si="22"/>
        <v>6.0219223154743618E-3</v>
      </c>
      <c r="X56" s="5">
        <f t="shared" ca="1" si="23"/>
        <v>3.3049295540834951</v>
      </c>
      <c r="Y56" s="5">
        <f t="shared" ca="1" si="24"/>
        <v>0.15247010539103056</v>
      </c>
      <c r="Z56" s="5">
        <f t="shared" ca="1" si="25"/>
        <v>0</v>
      </c>
      <c r="AA56" s="5">
        <f t="shared" ca="1" si="26"/>
        <v>0.21596191940565812</v>
      </c>
      <c r="AB56" s="5">
        <f t="shared" ca="1" si="27"/>
        <v>6.2293337489906925E-2</v>
      </c>
      <c r="AC56" s="5">
        <f t="shared" ca="1" si="28"/>
        <v>0.73875680785839704</v>
      </c>
      <c r="AD56" s="5">
        <f t="shared" ca="1" si="29"/>
        <v>4.9330469210351162E-2</v>
      </c>
      <c r="AE56" s="5">
        <f t="shared" ca="1" si="30"/>
        <v>0.73522185860095934</v>
      </c>
      <c r="AF56" s="5">
        <f t="shared" ca="1" si="31"/>
        <v>3.6703425125225723E-2</v>
      </c>
      <c r="AG56" s="5">
        <f t="shared" ca="1" si="32"/>
        <v>0.38395590610867641</v>
      </c>
      <c r="AH56" s="5">
        <f t="shared" ca="1" si="33"/>
        <v>0.28255291345686301</v>
      </c>
      <c r="AI56" s="5">
        <f t="shared" ca="1" si="34"/>
        <v>1.7696643402547549E-2</v>
      </c>
      <c r="AJ56" s="5">
        <f t="shared" ca="1" si="35"/>
        <v>1.2461293333285483E-2</v>
      </c>
      <c r="AK56" s="5">
        <f t="shared" ca="1" si="36"/>
        <v>4.3327435695242862E-3</v>
      </c>
      <c r="AL56" s="5">
        <f t="shared" ca="1" si="37"/>
        <v>3.8623704372518952E-3</v>
      </c>
      <c r="AM56" s="5">
        <f t="shared" ca="1" si="38"/>
        <v>2.7095296840729546E-2</v>
      </c>
      <c r="AN56" s="5">
        <f t="shared" ca="1" si="39"/>
        <v>0</v>
      </c>
      <c r="AO56" s="5">
        <f t="shared" ca="1" si="40"/>
        <v>7.8824764409876016</v>
      </c>
      <c r="AP56" s="5">
        <f t="shared" ca="1" si="41"/>
        <v>7.1754424887119579E-5</v>
      </c>
      <c r="AQ56" s="5">
        <f t="shared" ca="1" si="42"/>
        <v>2.0184756560507109E-4</v>
      </c>
      <c r="AR56" s="5">
        <f t="shared" ca="1" si="43"/>
        <v>4.3640621843491698E-2</v>
      </c>
      <c r="AS56" s="5">
        <f t="shared" ca="1" si="44"/>
        <v>1.2046758201580943</v>
      </c>
      <c r="AT56" s="5">
        <f t="shared" ca="1" si="45"/>
        <v>9.8012656038087925E-2</v>
      </c>
      <c r="AU56" s="5">
        <f t="shared" ca="1" si="46"/>
        <v>0.11340164097674936</v>
      </c>
      <c r="AV56" s="5">
        <f t="shared" ca="1" si="47"/>
        <v>0.38851639282564543</v>
      </c>
      <c r="AW56" s="5">
        <f t="shared" ca="1" si="48"/>
        <v>0.61541811250590006</v>
      </c>
    </row>
    <row r="57" spans="1:49" x14ac:dyDescent="0.2">
      <c r="A57" s="4" t="s">
        <v>109</v>
      </c>
      <c r="B57" s="5">
        <f t="shared" ca="1" si="1"/>
        <v>15.241424141404512</v>
      </c>
      <c r="C57" s="5">
        <f t="shared" ca="1" si="2"/>
        <v>0.411008608651728</v>
      </c>
      <c r="D57" s="5">
        <f t="shared" ca="1" si="3"/>
        <v>0</v>
      </c>
      <c r="E57" s="5">
        <f t="shared" ca="1" si="4"/>
        <v>0</v>
      </c>
      <c r="F57" s="5">
        <f t="shared" ca="1" si="5"/>
        <v>0</v>
      </c>
      <c r="G57" s="5">
        <f t="shared" ca="1" si="6"/>
        <v>0</v>
      </c>
      <c r="H57" s="5">
        <f t="shared" ca="1" si="7"/>
        <v>0</v>
      </c>
      <c r="I57" s="5">
        <f t="shared" ca="1" si="8"/>
        <v>0</v>
      </c>
      <c r="J57" s="5">
        <f t="shared" ca="1" si="9"/>
        <v>0</v>
      </c>
      <c r="K57" s="5">
        <f t="shared" ca="1" si="10"/>
        <v>0.39122385089235939</v>
      </c>
      <c r="L57" s="5">
        <f t="shared" ca="1" si="11"/>
        <v>1.5602759862231513E-2</v>
      </c>
      <c r="M57" s="5">
        <f t="shared" ca="1" si="12"/>
        <v>0.11277408667818514</v>
      </c>
      <c r="N57" s="5">
        <f t="shared" ca="1" si="13"/>
        <v>0</v>
      </c>
      <c r="O57" s="5">
        <f t="shared" ca="1" si="14"/>
        <v>0.26603056602644443</v>
      </c>
      <c r="P57" s="5">
        <f t="shared" ca="1" si="15"/>
        <v>2.8489302170675419E-2</v>
      </c>
      <c r="Q57" s="5">
        <f t="shared" ca="1" si="16"/>
        <v>9.3498823014822749E-2</v>
      </c>
      <c r="R57" s="5">
        <f t="shared" ca="1" si="17"/>
        <v>0.26057565660997284</v>
      </c>
      <c r="S57" s="5">
        <f t="shared" ca="1" si="18"/>
        <v>5.4119931787891554E-2</v>
      </c>
      <c r="T57" s="5">
        <f t="shared" ca="1" si="19"/>
        <v>1.0748900808855719E-2</v>
      </c>
      <c r="U57" s="5">
        <f t="shared" ca="1" si="20"/>
        <v>6.8264344188229764E-3</v>
      </c>
      <c r="V57" s="5">
        <f t="shared" ca="1" si="21"/>
        <v>3.5162062276156855E-2</v>
      </c>
      <c r="W57" s="5">
        <f t="shared" ca="1" si="22"/>
        <v>1.9659108038626656E-3</v>
      </c>
      <c r="X57" s="5">
        <f t="shared" ca="1" si="23"/>
        <v>2.8672860518795189</v>
      </c>
      <c r="Y57" s="5">
        <f t="shared" ca="1" si="24"/>
        <v>0.17999506352640632</v>
      </c>
      <c r="Z57" s="5">
        <f t="shared" ca="1" si="25"/>
        <v>0</v>
      </c>
      <c r="AA57" s="5">
        <f t="shared" ca="1" si="26"/>
        <v>0.12700228475899833</v>
      </c>
      <c r="AB57" s="5">
        <f t="shared" ca="1" si="27"/>
        <v>0.12700800797063788</v>
      </c>
      <c r="AC57" s="5">
        <f t="shared" ca="1" si="28"/>
        <v>0.76016290724593993</v>
      </c>
      <c r="AD57" s="5">
        <f t="shared" ca="1" si="29"/>
        <v>0.17605972559638955</v>
      </c>
      <c r="AE57" s="5">
        <f t="shared" ca="1" si="30"/>
        <v>0.67283662825810386</v>
      </c>
      <c r="AF57" s="5">
        <f t="shared" ca="1" si="31"/>
        <v>0.32205691798607666</v>
      </c>
      <c r="AG57" s="5">
        <f t="shared" ca="1" si="32"/>
        <v>0.20608047107750752</v>
      </c>
      <c r="AH57" s="5">
        <f t="shared" ca="1" si="33"/>
        <v>0.18281287447877434</v>
      </c>
      <c r="AI57" s="5">
        <f t="shared" ca="1" si="34"/>
        <v>1.6302539989600597E-2</v>
      </c>
      <c r="AJ57" s="5">
        <f t="shared" ca="1" si="35"/>
        <v>1.0619372770227649E-2</v>
      </c>
      <c r="AK57" s="5">
        <f t="shared" ca="1" si="36"/>
        <v>3.896439549666059E-3</v>
      </c>
      <c r="AL57" s="5">
        <f t="shared" ca="1" si="37"/>
        <v>4.0621740023802592E-3</v>
      </c>
      <c r="AM57" s="5">
        <f t="shared" ca="1" si="38"/>
        <v>0</v>
      </c>
      <c r="AN57" s="5">
        <f t="shared" ca="1" si="39"/>
        <v>0</v>
      </c>
      <c r="AO57" s="5">
        <f t="shared" ca="1" si="40"/>
        <v>5.5012393913201132</v>
      </c>
      <c r="AP57" s="5">
        <f t="shared" ca="1" si="41"/>
        <v>8.335413364064502E-5</v>
      </c>
      <c r="AQ57" s="5">
        <f t="shared" ca="1" si="42"/>
        <v>1.8689754607716636E-4</v>
      </c>
      <c r="AR57" s="5">
        <f t="shared" ca="1" si="43"/>
        <v>4.0723578499701478E-2</v>
      </c>
      <c r="AS57" s="5">
        <f t="shared" ca="1" si="44"/>
        <v>0.9777096751263834</v>
      </c>
      <c r="AT57" s="5">
        <f t="shared" ca="1" si="45"/>
        <v>8.9404126522657418E-2</v>
      </c>
      <c r="AU57" s="5">
        <f t="shared" ca="1" si="46"/>
        <v>8.1255938990253726E-2</v>
      </c>
      <c r="AV57" s="5">
        <f t="shared" ca="1" si="47"/>
        <v>0.46164203038988255</v>
      </c>
      <c r="AW57" s="5">
        <f t="shared" ca="1" si="48"/>
        <v>0.74497079578356684</v>
      </c>
    </row>
    <row r="58" spans="1:49" x14ac:dyDescent="0.2">
      <c r="A58" s="4" t="s">
        <v>110</v>
      </c>
      <c r="B58" s="5">
        <f t="shared" ca="1" si="1"/>
        <v>15.867538338696205</v>
      </c>
      <c r="C58" s="5">
        <f t="shared" ca="1" si="2"/>
        <v>0.36870957868278065</v>
      </c>
      <c r="D58" s="5">
        <f t="shared" ca="1" si="3"/>
        <v>0</v>
      </c>
      <c r="E58" s="5">
        <f t="shared" ca="1" si="4"/>
        <v>0</v>
      </c>
      <c r="F58" s="5">
        <f t="shared" ca="1" si="5"/>
        <v>0</v>
      </c>
      <c r="G58" s="5">
        <f t="shared" ca="1" si="6"/>
        <v>0</v>
      </c>
      <c r="H58" s="5">
        <f t="shared" ca="1" si="7"/>
        <v>0</v>
      </c>
      <c r="I58" s="5">
        <f t="shared" ca="1" si="8"/>
        <v>0</v>
      </c>
      <c r="J58" s="5">
        <f t="shared" ca="1" si="9"/>
        <v>0</v>
      </c>
      <c r="K58" s="5">
        <f t="shared" ca="1" si="10"/>
        <v>0.35458448001230458</v>
      </c>
      <c r="L58" s="5">
        <f t="shared" ca="1" si="11"/>
        <v>7.1012160239755609E-2</v>
      </c>
      <c r="M58" s="5">
        <f t="shared" ca="1" si="12"/>
        <v>0.11185381513040363</v>
      </c>
      <c r="N58" s="5">
        <f t="shared" ca="1" si="13"/>
        <v>0</v>
      </c>
      <c r="O58" s="5">
        <f t="shared" ca="1" si="14"/>
        <v>0.16957554677525261</v>
      </c>
      <c r="P58" s="5">
        <f t="shared" ca="1" si="15"/>
        <v>2.4466398542097544E-2</v>
      </c>
      <c r="Q58" s="5">
        <f t="shared" ca="1" si="16"/>
        <v>0.10625197709344533</v>
      </c>
      <c r="R58" s="5">
        <f t="shared" ca="1" si="17"/>
        <v>0.24923128385708587</v>
      </c>
      <c r="S58" s="5">
        <f t="shared" ca="1" si="18"/>
        <v>5.4106493141396997E-2</v>
      </c>
      <c r="T58" s="5">
        <f t="shared" ca="1" si="19"/>
        <v>7.6205356301195949E-3</v>
      </c>
      <c r="U58" s="5">
        <f t="shared" ca="1" si="20"/>
        <v>1.0404247377768034E-2</v>
      </c>
      <c r="V58" s="5">
        <f t="shared" ca="1" si="21"/>
        <v>2.44930924696267E-2</v>
      </c>
      <c r="W58" s="5">
        <f t="shared" ca="1" si="22"/>
        <v>1.6506143716216463E-3</v>
      </c>
      <c r="X58" s="5">
        <f t="shared" ca="1" si="23"/>
        <v>5.0625258989168831</v>
      </c>
      <c r="Y58" s="5">
        <f t="shared" ca="1" si="24"/>
        <v>0.16467357697519089</v>
      </c>
      <c r="Z58" s="5">
        <f t="shared" ca="1" si="25"/>
        <v>0</v>
      </c>
      <c r="AA58" s="5">
        <f t="shared" ca="1" si="26"/>
        <v>9.5168932443380788E-2</v>
      </c>
      <c r="AB58" s="5">
        <f t="shared" ca="1" si="27"/>
        <v>9.5168932443380788E-2</v>
      </c>
      <c r="AC58" s="5">
        <f t="shared" ca="1" si="28"/>
        <v>0.72278220858862952</v>
      </c>
      <c r="AD58" s="5">
        <f t="shared" ca="1" si="29"/>
        <v>0.28743880395459998</v>
      </c>
      <c r="AE58" s="5">
        <f t="shared" ca="1" si="30"/>
        <v>0.63618478912537513</v>
      </c>
      <c r="AF58" s="5">
        <f t="shared" ca="1" si="31"/>
        <v>3.0512385997681905E-2</v>
      </c>
      <c r="AG58" s="5">
        <f t="shared" ca="1" si="32"/>
        <v>0.17915586255748739</v>
      </c>
      <c r="AH58" s="5">
        <f t="shared" ca="1" si="33"/>
        <v>9.6717602075531581E-2</v>
      </c>
      <c r="AI58" s="5">
        <f t="shared" ca="1" si="34"/>
        <v>1.5748926634145E-2</v>
      </c>
      <c r="AJ58" s="5">
        <f t="shared" ca="1" si="35"/>
        <v>2.0737807743091709E-3</v>
      </c>
      <c r="AK58" s="5">
        <f t="shared" ca="1" si="36"/>
        <v>1.265477640107465E-2</v>
      </c>
      <c r="AL58" s="5">
        <f t="shared" ca="1" si="37"/>
        <v>2.8000147958061063E-3</v>
      </c>
      <c r="AM58" s="5">
        <f t="shared" ca="1" si="38"/>
        <v>1.507949852257778E-3</v>
      </c>
      <c r="AN58" s="5">
        <f t="shared" ca="1" si="39"/>
        <v>0</v>
      </c>
      <c r="AO58" s="5">
        <f t="shared" ca="1" si="40"/>
        <v>5.3129297246768212</v>
      </c>
      <c r="AP58" s="5">
        <f t="shared" ca="1" si="41"/>
        <v>1.2012433289735134E-4</v>
      </c>
      <c r="AQ58" s="5">
        <f t="shared" ca="1" si="42"/>
        <v>2.0077699530369046E-4</v>
      </c>
      <c r="AR58" s="5">
        <f t="shared" ca="1" si="43"/>
        <v>5.4686761218246366E-2</v>
      </c>
      <c r="AS58" s="5">
        <f t="shared" ca="1" si="44"/>
        <v>0.37416643540372474</v>
      </c>
      <c r="AT58" s="5">
        <f t="shared" ca="1" si="45"/>
        <v>4.499749883168698E-2</v>
      </c>
      <c r="AU58" s="5">
        <f t="shared" ca="1" si="46"/>
        <v>0.2946835585132222</v>
      </c>
      <c r="AV58" s="5">
        <f t="shared" ca="1" si="47"/>
        <v>0.36173022715927017</v>
      </c>
      <c r="AW58" s="5">
        <f t="shared" ca="1" si="48"/>
        <v>0.46494856670564411</v>
      </c>
    </row>
    <row r="59" spans="1:49" x14ac:dyDescent="0.2">
      <c r="A59" s="4" t="s">
        <v>111</v>
      </c>
      <c r="B59" s="5">
        <f t="shared" ca="1" si="1"/>
        <v>16.520795905339455</v>
      </c>
      <c r="C59" s="5">
        <f t="shared" ca="1" si="2"/>
        <v>0.39975347947218282</v>
      </c>
      <c r="D59" s="5">
        <f t="shared" ca="1" si="3"/>
        <v>0</v>
      </c>
      <c r="E59" s="5">
        <f t="shared" ca="1" si="4"/>
        <v>0</v>
      </c>
      <c r="F59" s="5">
        <f t="shared" ca="1" si="5"/>
        <v>0</v>
      </c>
      <c r="G59" s="5">
        <f t="shared" ca="1" si="6"/>
        <v>0</v>
      </c>
      <c r="H59" s="5">
        <f t="shared" ca="1" si="7"/>
        <v>0</v>
      </c>
      <c r="I59" s="5">
        <f t="shared" ca="1" si="8"/>
        <v>0</v>
      </c>
      <c r="J59" s="5">
        <f t="shared" ca="1" si="9"/>
        <v>0</v>
      </c>
      <c r="K59" s="5">
        <f t="shared" ca="1" si="10"/>
        <v>0.25953309244408207</v>
      </c>
      <c r="L59" s="5">
        <f t="shared" ca="1" si="11"/>
        <v>7.5260629853218214E-2</v>
      </c>
      <c r="M59" s="5">
        <f t="shared" ca="1" si="12"/>
        <v>6.7548594439149623E-2</v>
      </c>
      <c r="N59" s="5">
        <f t="shared" ca="1" si="13"/>
        <v>0</v>
      </c>
      <c r="O59" s="5">
        <f t="shared" ca="1" si="14"/>
        <v>0.11448651953280389</v>
      </c>
      <c r="P59" s="5">
        <f t="shared" ca="1" si="15"/>
        <v>1.9485117940083164E-2</v>
      </c>
      <c r="Q59" s="5">
        <f t="shared" ca="1" si="16"/>
        <v>8.9170746214542018E-2</v>
      </c>
      <c r="R59" s="5">
        <f t="shared" ca="1" si="17"/>
        <v>9.6937005663494502E-2</v>
      </c>
      <c r="S59" s="5">
        <f t="shared" ca="1" si="18"/>
        <v>3.419661315267507E-3</v>
      </c>
      <c r="T59" s="5">
        <f t="shared" ca="1" si="19"/>
        <v>1.9127966737465907E-4</v>
      </c>
      <c r="U59" s="5">
        <f t="shared" ca="1" si="20"/>
        <v>9.6758033478447029E-3</v>
      </c>
      <c r="V59" s="5">
        <f t="shared" ca="1" si="21"/>
        <v>1.8577477975666876E-2</v>
      </c>
      <c r="W59" s="5">
        <f t="shared" ca="1" si="22"/>
        <v>4.0995442964483138E-5</v>
      </c>
      <c r="X59" s="5">
        <f t="shared" ca="1" si="23"/>
        <v>5.7459370881540028</v>
      </c>
      <c r="Y59" s="5">
        <f t="shared" ca="1" si="24"/>
        <v>0.15776328561574696</v>
      </c>
      <c r="Z59" s="5">
        <f t="shared" ca="1" si="25"/>
        <v>0</v>
      </c>
      <c r="AA59" s="5">
        <f t="shared" ca="1" si="26"/>
        <v>8.4369804307477939E-2</v>
      </c>
      <c r="AB59" s="5">
        <f t="shared" ca="1" si="27"/>
        <v>8.4369804307477939E-2</v>
      </c>
      <c r="AC59" s="5">
        <f t="shared" ca="1" si="28"/>
        <v>0.71455462364237099</v>
      </c>
      <c r="AD59" s="5">
        <f t="shared" ca="1" si="29"/>
        <v>0.33147176235515707</v>
      </c>
      <c r="AE59" s="5">
        <f t="shared" ca="1" si="30"/>
        <v>0.59742023949032919</v>
      </c>
      <c r="AF59" s="5">
        <f t="shared" ca="1" si="31"/>
        <v>2.72416749851427E-2</v>
      </c>
      <c r="AG59" s="5">
        <f t="shared" ca="1" si="32"/>
        <v>0.20855813995384948</v>
      </c>
      <c r="AH59" s="5">
        <f t="shared" ca="1" si="33"/>
        <v>7.0143498322559769E-2</v>
      </c>
      <c r="AI59" s="5">
        <f t="shared" ca="1" si="34"/>
        <v>1.5872508466345379E-2</v>
      </c>
      <c r="AJ59" s="5">
        <f t="shared" ca="1" si="35"/>
        <v>1.4757505611613223E-3</v>
      </c>
      <c r="AK59" s="5">
        <f t="shared" ca="1" si="36"/>
        <v>1.0641795075183796E-2</v>
      </c>
      <c r="AL59" s="5">
        <f t="shared" ca="1" si="37"/>
        <v>3.9193984018058396E-3</v>
      </c>
      <c r="AM59" s="5">
        <f t="shared" ca="1" si="38"/>
        <v>0</v>
      </c>
      <c r="AN59" s="5">
        <f t="shared" ca="1" si="39"/>
        <v>0</v>
      </c>
      <c r="AO59" s="5">
        <f t="shared" ca="1" si="40"/>
        <v>5.0874330134641381</v>
      </c>
      <c r="AP59" s="5">
        <f t="shared" ca="1" si="41"/>
        <v>9.5656033583793983E-5</v>
      </c>
      <c r="AQ59" s="5">
        <f t="shared" ca="1" si="42"/>
        <v>2.2059255137482704E-4</v>
      </c>
      <c r="AR59" s="5">
        <f t="shared" ca="1" si="43"/>
        <v>8.0280660752573382E-2</v>
      </c>
      <c r="AS59" s="5">
        <f t="shared" ca="1" si="44"/>
        <v>0.78792999692808696</v>
      </c>
      <c r="AT59" s="5">
        <f t="shared" ca="1" si="45"/>
        <v>0.20012833653121367</v>
      </c>
      <c r="AU59" s="5">
        <f t="shared" ca="1" si="46"/>
        <v>0.28016477087134561</v>
      </c>
      <c r="AV59" s="5">
        <f t="shared" ca="1" si="47"/>
        <v>0.38544883511522771</v>
      </c>
      <c r="AW59" s="5">
        <f t="shared" ca="1" si="48"/>
        <v>0.49127426614462572</v>
      </c>
    </row>
    <row r="60" spans="1:49" x14ac:dyDescent="0.2">
      <c r="A60" s="4" t="s">
        <v>112</v>
      </c>
      <c r="B60" s="5">
        <f t="shared" ca="1" si="1"/>
        <v>64.717776795521488</v>
      </c>
      <c r="C60" s="5">
        <f t="shared" ca="1" si="2"/>
        <v>0.10003962861972952</v>
      </c>
      <c r="D60" s="5">
        <f t="shared" ca="1" si="3"/>
        <v>9.3099188132429542E-3</v>
      </c>
      <c r="E60" s="5">
        <f t="shared" ca="1" si="4"/>
        <v>0</v>
      </c>
      <c r="F60" s="5">
        <f t="shared" ca="1" si="5"/>
        <v>0</v>
      </c>
      <c r="G60" s="5">
        <f t="shared" ca="1" si="6"/>
        <v>0.1103463316575308</v>
      </c>
      <c r="H60" s="5">
        <f t="shared" ca="1" si="7"/>
        <v>1.4982908705981467E-2</v>
      </c>
      <c r="I60" s="5">
        <f t="shared" ca="1" si="8"/>
        <v>0</v>
      </c>
      <c r="J60" s="5">
        <f t="shared" ca="1" si="9"/>
        <v>0</v>
      </c>
      <c r="K60" s="5">
        <f t="shared" ca="1" si="10"/>
        <v>0.10367048669253121</v>
      </c>
      <c r="L60" s="5">
        <f t="shared" ca="1" si="11"/>
        <v>3.978514734682681E-2</v>
      </c>
      <c r="M60" s="5">
        <f t="shared" ca="1" si="12"/>
        <v>2.4572774819358805E-2</v>
      </c>
      <c r="N60" s="5">
        <f t="shared" ca="1" si="13"/>
        <v>3.2958993506654072E-2</v>
      </c>
      <c r="O60" s="5">
        <f t="shared" ca="1" si="14"/>
        <v>9.5757342195762651E-2</v>
      </c>
      <c r="P60" s="5">
        <f t="shared" ca="1" si="15"/>
        <v>9.8864678540155002E-3</v>
      </c>
      <c r="Q60" s="5">
        <f t="shared" ca="1" si="16"/>
        <v>4.5587857056290319E-3</v>
      </c>
      <c r="R60" s="5">
        <f t="shared" ca="1" si="17"/>
        <v>1.9723853589605208E-2</v>
      </c>
      <c r="S60" s="5">
        <f t="shared" ca="1" si="18"/>
        <v>7.9344503609551E-3</v>
      </c>
      <c r="T60" s="5">
        <f t="shared" ca="1" si="19"/>
        <v>9.4233926059034384E-2</v>
      </c>
      <c r="U60" s="5">
        <f t="shared" ca="1" si="20"/>
        <v>8.3004654515314493E-3</v>
      </c>
      <c r="V60" s="5">
        <f t="shared" ca="1" si="21"/>
        <v>0</v>
      </c>
      <c r="W60" s="5">
        <f t="shared" ca="1" si="22"/>
        <v>23.753695824470352</v>
      </c>
      <c r="X60" s="5">
        <f t="shared" ca="1" si="23"/>
        <v>2.1838384520805207</v>
      </c>
      <c r="Y60" s="5">
        <f t="shared" ca="1" si="24"/>
        <v>4.527256692738231E-2</v>
      </c>
      <c r="Z60" s="5">
        <f t="shared" ca="1" si="25"/>
        <v>2.150232435566873E-2</v>
      </c>
      <c r="AA60" s="5">
        <f t="shared" ca="1" si="26"/>
        <v>0.13230389625481506</v>
      </c>
      <c r="AB60" s="5">
        <f t="shared" ca="1" si="27"/>
        <v>8.9839707670767103E-3</v>
      </c>
      <c r="AC60" s="5">
        <f t="shared" ca="1" si="28"/>
        <v>4.8411547342084837</v>
      </c>
      <c r="AD60" s="5">
        <f t="shared" ca="1" si="29"/>
        <v>0.25334974878033861</v>
      </c>
      <c r="AE60" s="5">
        <f t="shared" ca="1" si="30"/>
        <v>0.25658250139329658</v>
      </c>
      <c r="AF60" s="5">
        <f t="shared" ca="1" si="31"/>
        <v>7.8579724757601929E-3</v>
      </c>
      <c r="AG60" s="5">
        <f t="shared" ca="1" si="32"/>
        <v>0.14711090741414232</v>
      </c>
      <c r="AH60" s="5">
        <f t="shared" ca="1" si="33"/>
        <v>0.80076152264281697</v>
      </c>
      <c r="AI60" s="5">
        <f t="shared" ca="1" si="34"/>
        <v>0.26233813285962299</v>
      </c>
      <c r="AJ60" s="5">
        <f t="shared" ca="1" si="35"/>
        <v>9.9551508914233026E-3</v>
      </c>
      <c r="AK60" s="5">
        <f t="shared" ca="1" si="36"/>
        <v>2.4427490615065099E-2</v>
      </c>
      <c r="AL60" s="5">
        <f t="shared" ca="1" si="37"/>
        <v>2.626641460765286E-4</v>
      </c>
      <c r="AM60" s="5">
        <f t="shared" ca="1" si="38"/>
        <v>1.6802932230922729E-5</v>
      </c>
      <c r="AN60" s="5">
        <f t="shared" ca="1" si="39"/>
        <v>0</v>
      </c>
      <c r="AO60" s="5">
        <f t="shared" ca="1" si="40"/>
        <v>29.955190322931276</v>
      </c>
      <c r="AP60" s="5">
        <f t="shared" ca="1" si="41"/>
        <v>0</v>
      </c>
      <c r="AQ60" s="5">
        <f t="shared" ca="1" si="42"/>
        <v>8.4014661154613641E-5</v>
      </c>
      <c r="AR60" s="5">
        <f t="shared" ca="1" si="43"/>
        <v>3.2233112487759945E-2</v>
      </c>
      <c r="AS60" s="5">
        <f t="shared" ca="1" si="44"/>
        <v>0.36417829946092251</v>
      </c>
      <c r="AT60" s="5">
        <f t="shared" ca="1" si="45"/>
        <v>5.3209957415361539E-2</v>
      </c>
      <c r="AU60" s="5">
        <f t="shared" ca="1" si="46"/>
        <v>6.4265501496913097E-2</v>
      </c>
      <c r="AV60" s="5">
        <f t="shared" ca="1" si="47"/>
        <v>0.42548145385733899</v>
      </c>
      <c r="AW60" s="5">
        <f t="shared" ca="1" si="48"/>
        <v>0.39765798861728097</v>
      </c>
    </row>
    <row r="61" spans="1:49" x14ac:dyDescent="0.2">
      <c r="A61" s="4" t="s">
        <v>113</v>
      </c>
      <c r="B61" s="5">
        <f t="shared" ca="1" si="1"/>
        <v>70.495335733109769</v>
      </c>
      <c r="C61" s="5">
        <f t="shared" ca="1" si="2"/>
        <v>9.534891276108759E-2</v>
      </c>
      <c r="D61" s="5">
        <f t="shared" ca="1" si="3"/>
        <v>9.6193160291209272E-3</v>
      </c>
      <c r="E61" s="5">
        <f t="shared" ca="1" si="4"/>
        <v>0</v>
      </c>
      <c r="F61" s="5">
        <f t="shared" ca="1" si="5"/>
        <v>0</v>
      </c>
      <c r="G61" s="5">
        <f t="shared" ca="1" si="6"/>
        <v>4.786982679736726E-2</v>
      </c>
      <c r="H61" s="5">
        <f t="shared" ca="1" si="7"/>
        <v>1.2111507747379374E-2</v>
      </c>
      <c r="I61" s="5">
        <f t="shared" ca="1" si="8"/>
        <v>0</v>
      </c>
      <c r="J61" s="5">
        <f t="shared" ca="1" si="9"/>
        <v>0</v>
      </c>
      <c r="K61" s="5">
        <f t="shared" ca="1" si="10"/>
        <v>6.5932098860755767E-2</v>
      </c>
      <c r="L61" s="5">
        <f t="shared" ca="1" si="11"/>
        <v>3.3272028120388659E-2</v>
      </c>
      <c r="M61" s="5">
        <f t="shared" ca="1" si="12"/>
        <v>2.5755197987050754E-2</v>
      </c>
      <c r="N61" s="5">
        <f t="shared" ca="1" si="13"/>
        <v>3.978967850906643E-2</v>
      </c>
      <c r="O61" s="5">
        <f t="shared" ca="1" si="14"/>
        <v>8.0046273947159061E-2</v>
      </c>
      <c r="P61" s="5">
        <f t="shared" ca="1" si="15"/>
        <v>1.1350195254143429E-2</v>
      </c>
      <c r="Q61" s="5">
        <f t="shared" ca="1" si="16"/>
        <v>3.8016183823914897E-3</v>
      </c>
      <c r="R61" s="5">
        <f t="shared" ca="1" si="17"/>
        <v>2.9909883811579802E-3</v>
      </c>
      <c r="S61" s="5">
        <f t="shared" ca="1" si="18"/>
        <v>5.4621539381198899E-3</v>
      </c>
      <c r="T61" s="5">
        <f t="shared" ca="1" si="19"/>
        <v>7.4693982673469064E-2</v>
      </c>
      <c r="U61" s="5">
        <f t="shared" ca="1" si="20"/>
        <v>5.5812189274658999E-3</v>
      </c>
      <c r="V61" s="5">
        <f t="shared" ca="1" si="21"/>
        <v>0</v>
      </c>
      <c r="W61" s="5">
        <f t="shared" ca="1" si="22"/>
        <v>25.435510481320922</v>
      </c>
      <c r="X61" s="5">
        <f t="shared" ca="1" si="23"/>
        <v>1.2712849183444372</v>
      </c>
      <c r="Y61" s="5">
        <f t="shared" ca="1" si="24"/>
        <v>2.4330693992210307E-2</v>
      </c>
      <c r="Z61" s="5">
        <f t="shared" ca="1" si="25"/>
        <v>1.9945600663651517E-2</v>
      </c>
      <c r="AA61" s="5">
        <f t="shared" ca="1" si="26"/>
        <v>5.8420552674808557E-2</v>
      </c>
      <c r="AB61" s="5">
        <f t="shared" ca="1" si="27"/>
        <v>8.2165561478758642E-3</v>
      </c>
      <c r="AC61" s="5">
        <f t="shared" ca="1" si="28"/>
        <v>4.6322514427224917</v>
      </c>
      <c r="AD61" s="5">
        <f t="shared" ca="1" si="29"/>
        <v>0.34742853063442491</v>
      </c>
      <c r="AE61" s="5">
        <f t="shared" ca="1" si="30"/>
        <v>0.16922317604110734</v>
      </c>
      <c r="AF61" s="5">
        <f t="shared" ca="1" si="31"/>
        <v>5.7081386052084638E-3</v>
      </c>
      <c r="AG61" s="5">
        <f t="shared" ca="1" si="32"/>
        <v>0.12646689336946845</v>
      </c>
      <c r="AH61" s="5">
        <f t="shared" ca="1" si="33"/>
        <v>0.75042666194815888</v>
      </c>
      <c r="AI61" s="5">
        <f t="shared" ca="1" si="34"/>
        <v>0.20901432288095839</v>
      </c>
      <c r="AJ61" s="5">
        <f t="shared" ca="1" si="35"/>
        <v>5.2253984207381952E-3</v>
      </c>
      <c r="AK61" s="5">
        <f t="shared" ca="1" si="36"/>
        <v>2.1508441082957502E-2</v>
      </c>
      <c r="AL61" s="5">
        <f t="shared" ca="1" si="37"/>
        <v>1.1067453626379764E-4</v>
      </c>
      <c r="AM61" s="5">
        <f t="shared" ca="1" si="38"/>
        <v>2.219972484837861E-3</v>
      </c>
      <c r="AN61" s="5">
        <f t="shared" ca="1" si="39"/>
        <v>0</v>
      </c>
      <c r="AO61" s="5">
        <f t="shared" ca="1" si="40"/>
        <v>35.398483455858852</v>
      </c>
      <c r="AP61" s="5">
        <f t="shared" ca="1" si="41"/>
        <v>0</v>
      </c>
      <c r="AQ61" s="5">
        <f t="shared" ca="1" si="42"/>
        <v>7.3654694903954634E-5</v>
      </c>
      <c r="AR61" s="5">
        <f t="shared" ca="1" si="43"/>
        <v>3.1887823483605075E-2</v>
      </c>
      <c r="AS61" s="5">
        <f t="shared" ca="1" si="44"/>
        <v>0.37314105352041682</v>
      </c>
      <c r="AT61" s="5">
        <f t="shared" ca="1" si="45"/>
        <v>5.2784886717750702E-2</v>
      </c>
      <c r="AU61" s="5">
        <f t="shared" ca="1" si="46"/>
        <v>7.2366186551084857E-2</v>
      </c>
      <c r="AV61" s="5">
        <f t="shared" ca="1" si="47"/>
        <v>0.35799159346647391</v>
      </c>
      <c r="AW61" s="5">
        <f t="shared" ca="1" si="48"/>
        <v>0.60768962463005305</v>
      </c>
    </row>
    <row r="62" spans="1:49" x14ac:dyDescent="0.2">
      <c r="A62" s="4" t="s">
        <v>114</v>
      </c>
      <c r="B62" s="5">
        <f t="shared" ca="1" si="1"/>
        <v>72.374219312235027</v>
      </c>
      <c r="C62" s="5">
        <f t="shared" ca="1" si="2"/>
        <v>0.12927786922236559</v>
      </c>
      <c r="D62" s="5">
        <f t="shared" ca="1" si="3"/>
        <v>9.0244226815317879E-2</v>
      </c>
      <c r="E62" s="5">
        <f t="shared" ca="1" si="4"/>
        <v>0</v>
      </c>
      <c r="F62" s="5">
        <f t="shared" ca="1" si="5"/>
        <v>0</v>
      </c>
      <c r="G62" s="5">
        <f t="shared" ca="1" si="6"/>
        <v>5.1314100574112849E-2</v>
      </c>
      <c r="H62" s="5">
        <f t="shared" ca="1" si="7"/>
        <v>9.6993016654727555E-3</v>
      </c>
      <c r="I62" s="5">
        <f t="shared" ca="1" si="8"/>
        <v>0</v>
      </c>
      <c r="J62" s="5">
        <f t="shared" ca="1" si="9"/>
        <v>0</v>
      </c>
      <c r="K62" s="5">
        <f t="shared" ca="1" si="10"/>
        <v>5.8446776681072753E-2</v>
      </c>
      <c r="L62" s="5">
        <f t="shared" ca="1" si="11"/>
        <v>2.8983917231712515E-2</v>
      </c>
      <c r="M62" s="5">
        <f t="shared" ca="1" si="12"/>
        <v>2.8341084164342372E-2</v>
      </c>
      <c r="N62" s="5">
        <f t="shared" ca="1" si="13"/>
        <v>3.9529984347269578E-2</v>
      </c>
      <c r="O62" s="5">
        <f t="shared" ca="1" si="14"/>
        <v>8.664187790508103E-2</v>
      </c>
      <c r="P62" s="5">
        <f t="shared" ca="1" si="15"/>
        <v>9.8839549516033035E-3</v>
      </c>
      <c r="Q62" s="5">
        <f t="shared" ca="1" si="16"/>
        <v>8.2493898305951302E-3</v>
      </c>
      <c r="R62" s="5">
        <f t="shared" ca="1" si="17"/>
        <v>3.3499381325210282E-3</v>
      </c>
      <c r="S62" s="5">
        <f t="shared" ca="1" si="18"/>
        <v>1.0234556305593131E-2</v>
      </c>
      <c r="T62" s="5">
        <f t="shared" ca="1" si="19"/>
        <v>8.529885924281648E-2</v>
      </c>
      <c r="U62" s="5">
        <f t="shared" ca="1" si="20"/>
        <v>1.1959963025310653E-4</v>
      </c>
      <c r="V62" s="5">
        <f t="shared" ca="1" si="21"/>
        <v>0</v>
      </c>
      <c r="W62" s="5">
        <f t="shared" ca="1" si="22"/>
        <v>25.326652962653249</v>
      </c>
      <c r="X62" s="5">
        <f t="shared" ca="1" si="23"/>
        <v>0.18024352072411265</v>
      </c>
      <c r="Y62" s="5">
        <f t="shared" ca="1" si="24"/>
        <v>4.2177481862966079E-5</v>
      </c>
      <c r="Z62" s="5">
        <f t="shared" ca="1" si="25"/>
        <v>0</v>
      </c>
      <c r="AA62" s="5">
        <f t="shared" ca="1" si="26"/>
        <v>1.1987369728886914E-3</v>
      </c>
      <c r="AB62" s="5">
        <f t="shared" ca="1" si="27"/>
        <v>1.4457343205432577E-3</v>
      </c>
      <c r="AC62" s="5">
        <f t="shared" ca="1" si="28"/>
        <v>4.7351786061943191</v>
      </c>
      <c r="AD62" s="5">
        <f t="shared" ca="1" si="29"/>
        <v>0.30839039606598684</v>
      </c>
      <c r="AE62" s="5">
        <f t="shared" ca="1" si="30"/>
        <v>0.21410742602201652</v>
      </c>
      <c r="AF62" s="5">
        <f t="shared" ca="1" si="31"/>
        <v>1.2192462237188133E-2</v>
      </c>
      <c r="AG62" s="5">
        <f t="shared" ca="1" si="32"/>
        <v>0.1330620696577362</v>
      </c>
      <c r="AH62" s="5">
        <f t="shared" ca="1" si="33"/>
        <v>0.84204026245416397</v>
      </c>
      <c r="AI62" s="5">
        <f t="shared" ca="1" si="34"/>
        <v>0.2026599014720723</v>
      </c>
      <c r="AJ62" s="5">
        <f t="shared" ca="1" si="35"/>
        <v>1.5486876168810128E-3</v>
      </c>
      <c r="AK62" s="5">
        <f t="shared" ca="1" si="36"/>
        <v>1.8498437983153464E-2</v>
      </c>
      <c r="AL62" s="5">
        <f t="shared" ca="1" si="37"/>
        <v>1.1090879123292362E-4</v>
      </c>
      <c r="AM62" s="5">
        <f t="shared" ca="1" si="38"/>
        <v>6.8576656810757169E-2</v>
      </c>
      <c r="AN62" s="5">
        <f t="shared" ca="1" si="39"/>
        <v>0</v>
      </c>
      <c r="AO62" s="5">
        <f t="shared" ca="1" si="40"/>
        <v>38.305011534122158</v>
      </c>
      <c r="AP62" s="5">
        <f t="shared" ca="1" si="41"/>
        <v>0</v>
      </c>
      <c r="AQ62" s="5">
        <f t="shared" ca="1" si="42"/>
        <v>5.6020063385633782E-4</v>
      </c>
      <c r="AR62" s="5">
        <f t="shared" ca="1" si="43"/>
        <v>2.4271601347458205E-2</v>
      </c>
      <c r="AS62" s="5">
        <f t="shared" ca="1" si="44"/>
        <v>0.3315008893469284</v>
      </c>
      <c r="AT62" s="5">
        <f t="shared" ca="1" si="45"/>
        <v>5.9181092537800566E-2</v>
      </c>
      <c r="AU62" s="5">
        <f t="shared" ca="1" si="46"/>
        <v>7.3678405941198691E-2</v>
      </c>
      <c r="AV62" s="5">
        <f t="shared" ca="1" si="47"/>
        <v>0.31242386943066319</v>
      </c>
      <c r="AW62" s="5">
        <f t="shared" ca="1" si="48"/>
        <v>0.58202733471667378</v>
      </c>
    </row>
    <row r="63" spans="1:49" x14ac:dyDescent="0.2">
      <c r="A63" s="4" t="s">
        <v>115</v>
      </c>
      <c r="B63" s="5">
        <f t="shared" ca="1" si="1"/>
        <v>82.393364634873848</v>
      </c>
      <c r="C63" s="5">
        <f t="shared" ca="1" si="2"/>
        <v>0.13542968596170962</v>
      </c>
      <c r="D63" s="5">
        <f t="shared" ca="1" si="3"/>
        <v>0.48908858684129758</v>
      </c>
      <c r="E63" s="5">
        <f t="shared" ca="1" si="4"/>
        <v>0</v>
      </c>
      <c r="F63" s="5">
        <f t="shared" ca="1" si="5"/>
        <v>0</v>
      </c>
      <c r="G63" s="5">
        <f t="shared" ca="1" si="6"/>
        <v>3.653303931010838E-2</v>
      </c>
      <c r="H63" s="5">
        <f t="shared" ca="1" si="7"/>
        <v>5.6807976660129779E-3</v>
      </c>
      <c r="I63" s="5">
        <f t="shared" ca="1" si="8"/>
        <v>0</v>
      </c>
      <c r="J63" s="5">
        <f t="shared" ca="1" si="9"/>
        <v>0</v>
      </c>
      <c r="K63" s="5">
        <f t="shared" ca="1" si="10"/>
        <v>6.2483466643178935E-2</v>
      </c>
      <c r="L63" s="5">
        <f t="shared" ca="1" si="11"/>
        <v>2.1916801374185602E-2</v>
      </c>
      <c r="M63" s="5">
        <f t="shared" ca="1" si="12"/>
        <v>2.7709480394273373E-2</v>
      </c>
      <c r="N63" s="5">
        <f t="shared" ca="1" si="13"/>
        <v>4.4740482139124571E-2</v>
      </c>
      <c r="O63" s="5">
        <f t="shared" ca="1" si="14"/>
        <v>9.901442845856652E-2</v>
      </c>
      <c r="P63" s="5">
        <f t="shared" ca="1" si="15"/>
        <v>6.608852386737701E-3</v>
      </c>
      <c r="Q63" s="5">
        <f t="shared" ca="1" si="16"/>
        <v>0</v>
      </c>
      <c r="R63" s="5">
        <f t="shared" ca="1" si="17"/>
        <v>2.6660940919371995E-3</v>
      </c>
      <c r="S63" s="5">
        <f t="shared" ca="1" si="18"/>
        <v>1.4058531978074194E-2</v>
      </c>
      <c r="T63" s="5">
        <f t="shared" ca="1" si="19"/>
        <v>4.2509315654676812E-2</v>
      </c>
      <c r="U63" s="5">
        <f t="shared" ca="1" si="20"/>
        <v>0</v>
      </c>
      <c r="V63" s="5">
        <f t="shared" ca="1" si="21"/>
        <v>0</v>
      </c>
      <c r="W63" s="5">
        <f t="shared" ca="1" si="22"/>
        <v>26.995476622376518</v>
      </c>
      <c r="X63" s="5">
        <f t="shared" ca="1" si="23"/>
        <v>0.13577693159179338</v>
      </c>
      <c r="Y63" s="5">
        <f t="shared" ca="1" si="24"/>
        <v>0</v>
      </c>
      <c r="Z63" s="5">
        <f t="shared" ca="1" si="25"/>
        <v>0</v>
      </c>
      <c r="AA63" s="5">
        <f t="shared" ca="1" si="26"/>
        <v>1.3362983952782352E-5</v>
      </c>
      <c r="AB63" s="5">
        <f t="shared" ca="1" si="27"/>
        <v>4.3906947273427683E-5</v>
      </c>
      <c r="AC63" s="5">
        <f t="shared" ca="1" si="28"/>
        <v>4.9222437237333638</v>
      </c>
      <c r="AD63" s="5">
        <f t="shared" ca="1" si="29"/>
        <v>0.30027104430211049</v>
      </c>
      <c r="AE63" s="5">
        <f t="shared" ca="1" si="30"/>
        <v>0.11613390536171987</v>
      </c>
      <c r="AF63" s="5">
        <f t="shared" ca="1" si="31"/>
        <v>1.3699167109774722E-2</v>
      </c>
      <c r="AG63" s="5">
        <f t="shared" ca="1" si="32"/>
        <v>0.14794795709332798</v>
      </c>
      <c r="AH63" s="5">
        <f t="shared" ca="1" si="33"/>
        <v>1.0527914684892976</v>
      </c>
      <c r="AI63" s="5">
        <f t="shared" ca="1" si="34"/>
        <v>0.22234830307192502</v>
      </c>
      <c r="AJ63" s="5">
        <f t="shared" ca="1" si="35"/>
        <v>1.7370043933919249E-2</v>
      </c>
      <c r="AK63" s="5">
        <f t="shared" ca="1" si="36"/>
        <v>1.8569018138892713E-2</v>
      </c>
      <c r="AL63" s="5">
        <f t="shared" ca="1" si="37"/>
        <v>0</v>
      </c>
      <c r="AM63" s="5">
        <f t="shared" ca="1" si="38"/>
        <v>7.5642484513987031E-4</v>
      </c>
      <c r="AN63" s="5">
        <f t="shared" ca="1" si="39"/>
        <v>0</v>
      </c>
      <c r="AO63" s="5">
        <f t="shared" ca="1" si="40"/>
        <v>46.02053418938732</v>
      </c>
      <c r="AP63" s="5">
        <f t="shared" ca="1" si="41"/>
        <v>1.3800482096098599E-4</v>
      </c>
      <c r="AQ63" s="5">
        <f t="shared" ca="1" si="42"/>
        <v>8.7198149580261725E-4</v>
      </c>
      <c r="AR63" s="5">
        <f t="shared" ca="1" si="43"/>
        <v>2.3475700758232982E-2</v>
      </c>
      <c r="AS63" s="5">
        <f t="shared" ca="1" si="44"/>
        <v>0.38072842286665398</v>
      </c>
      <c r="AT63" s="5">
        <f t="shared" ca="1" si="45"/>
        <v>6.3734226915936207E-2</v>
      </c>
      <c r="AU63" s="5">
        <f t="shared" ca="1" si="46"/>
        <v>7.6124820394417828E-2</v>
      </c>
      <c r="AV63" s="5">
        <f t="shared" ca="1" si="47"/>
        <v>0.37922784067498694</v>
      </c>
      <c r="AW63" s="5">
        <f t="shared" ca="1" si="48"/>
        <v>0.51664800468065619</v>
      </c>
    </row>
    <row r="64" spans="1:49" x14ac:dyDescent="0.2">
      <c r="A64" s="4" t="s">
        <v>116</v>
      </c>
      <c r="B64" s="5">
        <f t="shared" ca="1" si="1"/>
        <v>96.042643402380648</v>
      </c>
      <c r="C64" s="5">
        <f t="shared" ca="1" si="2"/>
        <v>0.15446408987449858</v>
      </c>
      <c r="D64" s="5">
        <f t="shared" ca="1" si="3"/>
        <v>3.5120090915402372E-2</v>
      </c>
      <c r="E64" s="5">
        <f t="shared" ca="1" si="4"/>
        <v>0</v>
      </c>
      <c r="F64" s="5">
        <f t="shared" ca="1" si="5"/>
        <v>4.0464444276749126E-2</v>
      </c>
      <c r="G64" s="5">
        <f t="shared" ca="1" si="6"/>
        <v>9.0522410032393433E-2</v>
      </c>
      <c r="H64" s="5">
        <f t="shared" ca="1" si="7"/>
        <v>7.4281517624630589E-3</v>
      </c>
      <c r="I64" s="5">
        <f t="shared" ca="1" si="8"/>
        <v>0</v>
      </c>
      <c r="J64" s="5">
        <f t="shared" ca="1" si="9"/>
        <v>0</v>
      </c>
      <c r="K64" s="5">
        <f t="shared" ca="1" si="10"/>
        <v>5.7886060428001686E-2</v>
      </c>
      <c r="L64" s="5">
        <f t="shared" ca="1" si="11"/>
        <v>1.4669086533137933E-2</v>
      </c>
      <c r="M64" s="5">
        <f t="shared" ca="1" si="12"/>
        <v>3.9095289444747029E-2</v>
      </c>
      <c r="N64" s="5">
        <f t="shared" ca="1" si="13"/>
        <v>2.401033021059178E-2</v>
      </c>
      <c r="O64" s="5">
        <f t="shared" ca="1" si="14"/>
        <v>0.13563704594452355</v>
      </c>
      <c r="P64" s="5">
        <f t="shared" ca="1" si="15"/>
        <v>5.2641826619830544E-3</v>
      </c>
      <c r="Q64" s="5">
        <f t="shared" ca="1" si="16"/>
        <v>0</v>
      </c>
      <c r="R64" s="5">
        <f t="shared" ca="1" si="17"/>
        <v>5.0860459205473146E-3</v>
      </c>
      <c r="S64" s="5">
        <f t="shared" ca="1" si="18"/>
        <v>2.091298500359294E-2</v>
      </c>
      <c r="T64" s="5">
        <f t="shared" ca="1" si="19"/>
        <v>5.900622941451196E-2</v>
      </c>
      <c r="U64" s="5">
        <f t="shared" ca="1" si="20"/>
        <v>0</v>
      </c>
      <c r="V64" s="5">
        <f t="shared" ca="1" si="21"/>
        <v>8.2213253315208714E-5</v>
      </c>
      <c r="W64" s="5">
        <f t="shared" ca="1" si="22"/>
        <v>29.246638860464074</v>
      </c>
      <c r="X64" s="5">
        <f t="shared" ca="1" si="23"/>
        <v>0.27247713293530923</v>
      </c>
      <c r="Y64" s="5">
        <f t="shared" ca="1" si="24"/>
        <v>0</v>
      </c>
      <c r="Z64" s="5">
        <f t="shared" ca="1" si="25"/>
        <v>0</v>
      </c>
      <c r="AA64" s="5">
        <f t="shared" ca="1" si="26"/>
        <v>0</v>
      </c>
      <c r="AB64" s="5">
        <f t="shared" ca="1" si="27"/>
        <v>4.3566949842810338E-5</v>
      </c>
      <c r="AC64" s="5">
        <f t="shared" ca="1" si="28"/>
        <v>6.1825531989697557</v>
      </c>
      <c r="AD64" s="5">
        <f t="shared" ca="1" si="29"/>
        <v>0.11122245746105784</v>
      </c>
      <c r="AE64" s="5">
        <f t="shared" ca="1" si="30"/>
        <v>0.16979132612026274</v>
      </c>
      <c r="AF64" s="5">
        <f t="shared" ca="1" si="31"/>
        <v>1.2649805226437997E-2</v>
      </c>
      <c r="AG64" s="5">
        <f t="shared" ca="1" si="32"/>
        <v>0.19373733248784489</v>
      </c>
      <c r="AH64" s="5">
        <f t="shared" ca="1" si="33"/>
        <v>1.1368513715082122</v>
      </c>
      <c r="AI64" s="5">
        <f t="shared" ca="1" si="34"/>
        <v>0.19016041651979723</v>
      </c>
      <c r="AJ64" s="5">
        <f t="shared" ca="1" si="35"/>
        <v>1.6137888558711146E-2</v>
      </c>
      <c r="AK64" s="5">
        <f t="shared" ca="1" si="36"/>
        <v>1.7838211365149747E-2</v>
      </c>
      <c r="AL64" s="5">
        <f t="shared" ca="1" si="37"/>
        <v>2.8532706432987041E-4</v>
      </c>
      <c r="AM64" s="5">
        <f t="shared" ca="1" si="38"/>
        <v>1.4169349514528491E-3</v>
      </c>
      <c r="AN64" s="5">
        <f t="shared" ca="1" si="39"/>
        <v>0</v>
      </c>
      <c r="AO64" s="5">
        <f t="shared" ca="1" si="40"/>
        <v>55.726312844900832</v>
      </c>
      <c r="AP64" s="5">
        <f t="shared" ca="1" si="41"/>
        <v>3.0559028099195736E-4</v>
      </c>
      <c r="AQ64" s="5">
        <f t="shared" ca="1" si="42"/>
        <v>5.5505591358412558E-3</v>
      </c>
      <c r="AR64" s="5">
        <f t="shared" ca="1" si="43"/>
        <v>1.3556111391596761E-2</v>
      </c>
      <c r="AS64" s="5">
        <f t="shared" ca="1" si="44"/>
        <v>0.99224907515528848</v>
      </c>
      <c r="AT64" s="5">
        <f t="shared" ca="1" si="45"/>
        <v>7.2877005037393264E-2</v>
      </c>
      <c r="AU64" s="5">
        <f t="shared" ca="1" si="46"/>
        <v>8.2020772299672931E-2</v>
      </c>
      <c r="AV64" s="5">
        <f t="shared" ca="1" si="47"/>
        <v>0.45400005684486811</v>
      </c>
      <c r="AW64" s="5">
        <f t="shared" ca="1" si="48"/>
        <v>0.45431890107548767</v>
      </c>
    </row>
    <row r="65" spans="1:49" x14ac:dyDescent="0.2">
      <c r="A65" s="4" t="s">
        <v>117</v>
      </c>
      <c r="B65" s="5">
        <f t="shared" ca="1" si="1"/>
        <v>96.564455130411531</v>
      </c>
      <c r="C65" s="5">
        <f t="shared" ca="1" si="2"/>
        <v>0.27079986299965131</v>
      </c>
      <c r="D65" s="5">
        <f t="shared" ca="1" si="3"/>
        <v>0.15755928035270805</v>
      </c>
      <c r="E65" s="5">
        <f t="shared" ca="1" si="4"/>
        <v>0</v>
      </c>
      <c r="F65" s="5">
        <f t="shared" ca="1" si="5"/>
        <v>7.9478376578177379E-4</v>
      </c>
      <c r="G65" s="5">
        <f t="shared" ca="1" si="6"/>
        <v>8.7234212542585621E-2</v>
      </c>
      <c r="H65" s="5">
        <f t="shared" ca="1" si="7"/>
        <v>3.2990800136857368E-3</v>
      </c>
      <c r="I65" s="5">
        <f t="shared" ca="1" si="8"/>
        <v>0</v>
      </c>
      <c r="J65" s="5">
        <f t="shared" ca="1" si="9"/>
        <v>0</v>
      </c>
      <c r="K65" s="5">
        <f t="shared" ca="1" si="10"/>
        <v>4.6324480370126486E-2</v>
      </c>
      <c r="L65" s="5">
        <f t="shared" ca="1" si="11"/>
        <v>1.7611857350322856E-2</v>
      </c>
      <c r="M65" s="5">
        <f t="shared" ca="1" si="12"/>
        <v>8.7386623649690659E-2</v>
      </c>
      <c r="N65" s="5">
        <f t="shared" ca="1" si="13"/>
        <v>6.1345758420232267E-4</v>
      </c>
      <c r="O65" s="5">
        <f t="shared" ca="1" si="14"/>
        <v>0.12586051395777781</v>
      </c>
      <c r="P65" s="5">
        <f t="shared" ca="1" si="15"/>
        <v>5.4950045798859461E-4</v>
      </c>
      <c r="Q65" s="5">
        <f t="shared" ca="1" si="16"/>
        <v>0</v>
      </c>
      <c r="R65" s="5">
        <f t="shared" ca="1" si="17"/>
        <v>4.2090251764789399E-3</v>
      </c>
      <c r="S65" s="5">
        <f t="shared" ca="1" si="18"/>
        <v>2.234285718675047E-2</v>
      </c>
      <c r="T65" s="5">
        <f t="shared" ca="1" si="19"/>
        <v>5.8386106010351768E-2</v>
      </c>
      <c r="U65" s="5">
        <f t="shared" ca="1" si="20"/>
        <v>0</v>
      </c>
      <c r="V65" s="5">
        <f t="shared" ca="1" si="21"/>
        <v>0</v>
      </c>
      <c r="W65" s="5">
        <f t="shared" ca="1" si="22"/>
        <v>24.600846768045777</v>
      </c>
      <c r="X65" s="5">
        <f t="shared" ca="1" si="23"/>
        <v>0.19804363723579282</v>
      </c>
      <c r="Y65" s="5">
        <f t="shared" ca="1" si="24"/>
        <v>3.2958187656540448E-4</v>
      </c>
      <c r="Z65" s="5">
        <f t="shared" ca="1" si="25"/>
        <v>1.1192070181082804E-5</v>
      </c>
      <c r="AA65" s="5">
        <f t="shared" ca="1" si="26"/>
        <v>4.0102103969630651E-5</v>
      </c>
      <c r="AB65" s="5">
        <f t="shared" ca="1" si="27"/>
        <v>9.838295687419848E-4</v>
      </c>
      <c r="AC65" s="5">
        <f t="shared" ca="1" si="28"/>
        <v>6.0220401855851957</v>
      </c>
      <c r="AD65" s="5">
        <f t="shared" ca="1" si="29"/>
        <v>0.71655463023865629</v>
      </c>
      <c r="AE65" s="5">
        <f t="shared" ca="1" si="30"/>
        <v>0.23350440431958119</v>
      </c>
      <c r="AF65" s="5">
        <f t="shared" ca="1" si="31"/>
        <v>6.9282304460175956E-2</v>
      </c>
      <c r="AG65" s="5">
        <f t="shared" ca="1" si="32"/>
        <v>0.20399444515752763</v>
      </c>
      <c r="AH65" s="5">
        <f t="shared" ca="1" si="33"/>
        <v>1.0932168461413172</v>
      </c>
      <c r="AI65" s="5">
        <f t="shared" ca="1" si="34"/>
        <v>0.17671877583448939</v>
      </c>
      <c r="AJ65" s="5">
        <f t="shared" ca="1" si="35"/>
        <v>2.4183457482830017E-3</v>
      </c>
      <c r="AK65" s="5">
        <f t="shared" ca="1" si="36"/>
        <v>1.3688077402724871E-2</v>
      </c>
      <c r="AL65" s="5">
        <f t="shared" ca="1" si="37"/>
        <v>9.8899013573084689E-5</v>
      </c>
      <c r="AM65" s="5">
        <f t="shared" ca="1" si="38"/>
        <v>8.7218866648328857E-4</v>
      </c>
      <c r="AN65" s="5">
        <f t="shared" ca="1" si="39"/>
        <v>0</v>
      </c>
      <c r="AO65" s="5">
        <f t="shared" ca="1" si="40"/>
        <v>59.453009531089613</v>
      </c>
      <c r="AP65" s="5">
        <f t="shared" ca="1" si="41"/>
        <v>5.4222855116743565E-4</v>
      </c>
      <c r="AQ65" s="5">
        <f t="shared" ca="1" si="42"/>
        <v>8.871214315831872E-4</v>
      </c>
      <c r="AR65" s="5">
        <f t="shared" ca="1" si="43"/>
        <v>1.3785409654726065E-2</v>
      </c>
      <c r="AS65" s="5">
        <f t="shared" ca="1" si="44"/>
        <v>1.3519083471383768</v>
      </c>
      <c r="AT65" s="5">
        <f t="shared" ca="1" si="45"/>
        <v>9.3043806279531377E-2</v>
      </c>
      <c r="AU65" s="5">
        <f t="shared" ca="1" si="46"/>
        <v>7.6767737421670659E-2</v>
      </c>
      <c r="AV65" s="5">
        <f t="shared" ca="1" si="47"/>
        <v>0.75751279772337854</v>
      </c>
      <c r="AW65" s="5">
        <f t="shared" ca="1" si="48"/>
        <v>0.6013822962343337</v>
      </c>
    </row>
    <row r="66" spans="1:49" x14ac:dyDescent="0.2">
      <c r="A66" s="4" t="s">
        <v>118</v>
      </c>
      <c r="B66" s="5">
        <f t="shared" ref="B66:B129" ca="1" si="49">VLOOKUP(B$1,INDIRECT($A66&amp;"!A:ZZ"),23,0)</f>
        <v>111.65372722185536</v>
      </c>
      <c r="C66" s="5">
        <f t="shared" ref="C66:C129" ca="1" si="50">VLOOKUP(C$1,INDIRECT($A66&amp;"!A:ZZ"),23,0)</f>
        <v>0.30731900007752966</v>
      </c>
      <c r="D66" s="5">
        <f t="shared" ref="D66:D129" ca="1" si="51">VLOOKUP(D$1,INDIRECT($A66&amp;"!A:ZZ"),23,0)</f>
        <v>0.10933457852198036</v>
      </c>
      <c r="E66" s="5">
        <f t="shared" ref="E66:E129" ca="1" si="52">VLOOKUP(E$1,INDIRECT($A66&amp;"!A:ZZ"),23,0)</f>
        <v>0</v>
      </c>
      <c r="F66" s="5">
        <f t="shared" ref="F66:F129" ca="1" si="53">VLOOKUP(F$1,INDIRECT($A66&amp;"!A:ZZ"),23,0)</f>
        <v>1.7054231749067891E-3</v>
      </c>
      <c r="G66" s="5">
        <f t="shared" ref="G66:G129" ca="1" si="54">VLOOKUP(G$1,INDIRECT($A66&amp;"!A:ZZ"),23,0)</f>
        <v>8.9969311352240885E-2</v>
      </c>
      <c r="H66" s="5">
        <f t="shared" ref="H66:H129" ca="1" si="55">VLOOKUP(H$1,INDIRECT($A66&amp;"!A:ZZ"),23,0)</f>
        <v>5.8269018319270895E-3</v>
      </c>
      <c r="I66" s="5">
        <f t="shared" ref="I66:I129" ca="1" si="56">VLOOKUP(I$1,INDIRECT($A66&amp;"!A:ZZ"),23,0)</f>
        <v>0</v>
      </c>
      <c r="J66" s="5">
        <f t="shared" ref="J66:J129" ca="1" si="57">VLOOKUP(J$1,INDIRECT($A66&amp;"!A:ZZ"),23,0)</f>
        <v>0</v>
      </c>
      <c r="K66" s="5">
        <f t="shared" ref="K66:K129" ca="1" si="58">VLOOKUP(K$1,INDIRECT($A66&amp;"!A:ZZ"),23,0)</f>
        <v>4.3012369380884756E-2</v>
      </c>
      <c r="L66" s="5">
        <f t="shared" ref="L66:L129" ca="1" si="59">VLOOKUP(L$1,INDIRECT($A66&amp;"!A:ZZ"),23,0)</f>
        <v>2.9310436901947318E-2</v>
      </c>
      <c r="M66" s="5">
        <f t="shared" ref="M66:M129" ca="1" si="60">VLOOKUP(M$1,INDIRECT($A66&amp;"!A:ZZ"),23,0)</f>
        <v>3.4980082224759741E-2</v>
      </c>
      <c r="N66" s="5">
        <f t="shared" ref="N66:N129" ca="1" si="61">VLOOKUP(N$1,INDIRECT($A66&amp;"!A:ZZ"),23,0)</f>
        <v>9.9956110356851677E-4</v>
      </c>
      <c r="O66" s="5">
        <f t="shared" ref="O66:O129" ca="1" si="62">VLOOKUP(O$1,INDIRECT($A66&amp;"!A:ZZ"),23,0)</f>
        <v>0.1262833937421883</v>
      </c>
      <c r="P66" s="5">
        <f t="shared" ref="P66:P129" ca="1" si="63">VLOOKUP(P$1,INDIRECT($A66&amp;"!A:ZZ"),23,0)</f>
        <v>2.9512501974539125E-3</v>
      </c>
      <c r="Q66" s="5">
        <f t="shared" ref="Q66:Q129" ca="1" si="64">VLOOKUP(Q$1,INDIRECT($A66&amp;"!A:ZZ"),23,0)</f>
        <v>0</v>
      </c>
      <c r="R66" s="5">
        <f t="shared" ref="R66:R129" ca="1" si="65">VLOOKUP(R$1,INDIRECT($A66&amp;"!A:ZZ"),23,0)</f>
        <v>3.2510765213403306E-3</v>
      </c>
      <c r="S66" s="5">
        <f t="shared" ref="S66:S129" ca="1" si="66">VLOOKUP(S$1,INDIRECT($A66&amp;"!A:ZZ"),23,0)</f>
        <v>3.9601580381438628E-2</v>
      </c>
      <c r="T66" s="5">
        <f t="shared" ref="T66:T129" ca="1" si="67">VLOOKUP(T$1,INDIRECT($A66&amp;"!A:ZZ"),23,0)</f>
        <v>5.5532489855755096E-2</v>
      </c>
      <c r="U66" s="5">
        <f t="shared" ref="U66:U129" ca="1" si="68">VLOOKUP(U$1,INDIRECT($A66&amp;"!A:ZZ"),23,0)</f>
        <v>0</v>
      </c>
      <c r="V66" s="5">
        <f t="shared" ref="V66:V129" ca="1" si="69">VLOOKUP(V$1,INDIRECT($A66&amp;"!A:ZZ"),23,0)</f>
        <v>8.7708520901914225E-6</v>
      </c>
      <c r="W66" s="5">
        <f t="shared" ref="W66:W129" ca="1" si="70">VLOOKUP(W$1,INDIRECT($A66&amp;"!A:ZZ"),23,0)</f>
        <v>25.736462005716557</v>
      </c>
      <c r="X66" s="5">
        <f t="shared" ref="X66:X129" ca="1" si="71">VLOOKUP(X$1,INDIRECT($A66&amp;"!A:ZZ"),23,0)</f>
        <v>4.6211301509131067E-2</v>
      </c>
      <c r="Y66" s="5">
        <f t="shared" ref="Y66:Y129" ca="1" si="72">VLOOKUP(Y$1,INDIRECT($A66&amp;"!A:ZZ"),23,0)</f>
        <v>3.2501826540272605E-4</v>
      </c>
      <c r="Z66" s="5">
        <f t="shared" ref="Z66:Z129" ca="1" si="73">VLOOKUP(Z$1,INDIRECT($A66&amp;"!A:ZZ"),23,0)</f>
        <v>2.7137216009067886E-5</v>
      </c>
      <c r="AA66" s="5">
        <f t="shared" ref="AA66:AA129" ca="1" si="74">VLOOKUP(AA$1,INDIRECT($A66&amp;"!A:ZZ"),23,0)</f>
        <v>7.7638791493620798E-5</v>
      </c>
      <c r="AB66" s="5">
        <f t="shared" ref="AB66:AB129" ca="1" si="75">VLOOKUP(AB$1,INDIRECT($A66&amp;"!A:ZZ"),23,0)</f>
        <v>4.1389961421486497E-4</v>
      </c>
      <c r="AC66" s="5">
        <f t="shared" ref="AC66:AC129" ca="1" si="76">VLOOKUP(AC$1,INDIRECT($A66&amp;"!A:ZZ"),23,0)</f>
        <v>6.2175054304042554</v>
      </c>
      <c r="AD66" s="5">
        <f t="shared" ref="AD66:AD129" ca="1" si="77">VLOOKUP(AD$1,INDIRECT($A66&amp;"!A:ZZ"),23,0)</f>
        <v>0.5304845891337362</v>
      </c>
      <c r="AE66" s="5">
        <f t="shared" ref="AE66:AE129" ca="1" si="78">VLOOKUP(AE$1,INDIRECT($A66&amp;"!A:ZZ"),23,0)</f>
        <v>0.32454122078415154</v>
      </c>
      <c r="AF66" s="5">
        <f t="shared" ref="AF66:AF129" ca="1" si="79">VLOOKUP(AF$1,INDIRECT($A66&amp;"!A:ZZ"),23,0)</f>
        <v>0.70871958194634288</v>
      </c>
      <c r="AG66" s="5">
        <f t="shared" ref="AG66:AG129" ca="1" si="80">VLOOKUP(AG$1,INDIRECT($A66&amp;"!A:ZZ"),23,0)</f>
        <v>0.20382659801471326</v>
      </c>
      <c r="AH66" s="5">
        <f t="shared" ref="AH66:AH129" ca="1" si="81">VLOOKUP(AH$1,INDIRECT($A66&amp;"!A:ZZ"),23,0)</f>
        <v>0.94691175249344361</v>
      </c>
      <c r="AI66" s="5">
        <f t="shared" ref="AI66:AI129" ca="1" si="82">VLOOKUP(AI$1,INDIRECT($A66&amp;"!A:ZZ"),23,0)</f>
        <v>0.16276981191978049</v>
      </c>
      <c r="AJ66" s="5">
        <f t="shared" ref="AJ66:AJ129" ca="1" si="83">VLOOKUP(AJ$1,INDIRECT($A66&amp;"!A:ZZ"),23,0)</f>
        <v>4.795791894446462E-3</v>
      </c>
      <c r="AK66" s="5">
        <f t="shared" ref="AK66:AK129" ca="1" si="84">VLOOKUP(AK$1,INDIRECT($A66&amp;"!A:ZZ"),23,0)</f>
        <v>1.6594753734306009E-2</v>
      </c>
      <c r="AL66" s="5">
        <f t="shared" ref="AL66:AL129" ca="1" si="85">VLOOKUP(AL$1,INDIRECT($A66&amp;"!A:ZZ"),23,0)</f>
        <v>6.4187443544923761E-4</v>
      </c>
      <c r="AM66" s="5">
        <f t="shared" ref="AM66:AM129" ca="1" si="86">VLOOKUP(AM$1,INDIRECT($A66&amp;"!A:ZZ"),23,0)</f>
        <v>0.19317669747366922</v>
      </c>
      <c r="AN66" s="5">
        <f t="shared" ref="AN66:AN129" ca="1" si="87">VLOOKUP(AN$1,INDIRECT($A66&amp;"!A:ZZ"),23,0)</f>
        <v>0</v>
      </c>
      <c r="AO66" s="5">
        <f t="shared" ref="AO66:AO129" ca="1" si="88">VLOOKUP(AO$1,INDIRECT($A66&amp;"!A:ZZ"),23,0)</f>
        <v>72.788579492825562</v>
      </c>
      <c r="AP66" s="5">
        <f t="shared" ref="AP66:AP129" ca="1" si="89">VLOOKUP(AP$1,INDIRECT($A66&amp;"!A:ZZ"),23,0)</f>
        <v>4.6667142191102911E-4</v>
      </c>
      <c r="AQ66" s="5">
        <f t="shared" ref="AQ66:AQ129" ca="1" si="90">VLOOKUP(AQ$1,INDIRECT($A66&amp;"!A:ZZ"),23,0)</f>
        <v>7.9161107859308734E-4</v>
      </c>
      <c r="AR66" s="5">
        <f t="shared" ref="AR66:AR129" ca="1" si="91">VLOOKUP(AR$1,INDIRECT($A66&amp;"!A:ZZ"),23,0)</f>
        <v>3.3558449532639339E-2</v>
      </c>
      <c r="AS66" s="5">
        <f t="shared" ref="AS66:AS129" ca="1" si="92">VLOOKUP(AS$1,INDIRECT($A66&amp;"!A:ZZ"),23,0)</f>
        <v>1.3608211617780703</v>
      </c>
      <c r="AT66" s="5">
        <f t="shared" ref="AT66:AT129" ca="1" si="93">VLOOKUP(AT$1,INDIRECT($A66&amp;"!A:ZZ"),23,0)</f>
        <v>0.10566790408002115</v>
      </c>
      <c r="AU66" s="5">
        <f t="shared" ref="AU66:AU129" ca="1" si="94">VLOOKUP(AU$1,INDIRECT($A66&amp;"!A:ZZ"),23,0)</f>
        <v>7.4078673345171084E-2</v>
      </c>
      <c r="AV66" s="5">
        <f t="shared" ref="AV66:AV129" ca="1" si="95">VLOOKUP(AV$1,INDIRECT($A66&amp;"!A:ZZ"),23,0)</f>
        <v>0.7378636497656369</v>
      </c>
      <c r="AW66" s="5">
        <f t="shared" ref="AW66:AW129" ca="1" si="96">VLOOKUP(AW$1,INDIRECT($A66&amp;"!A:ZZ"),23,0)</f>
        <v>0.60832827856063643</v>
      </c>
    </row>
    <row r="67" spans="1:49" x14ac:dyDescent="0.2">
      <c r="A67" s="4" t="s">
        <v>119</v>
      </c>
      <c r="B67" s="5">
        <f t="shared" ca="1" si="49"/>
        <v>119.78889413385652</v>
      </c>
      <c r="C67" s="5">
        <f t="shared" ca="1" si="50"/>
        <v>0.31214380675130748</v>
      </c>
      <c r="D67" s="5">
        <f t="shared" ca="1" si="51"/>
        <v>0.14111884108027531</v>
      </c>
      <c r="E67" s="5">
        <f t="shared" ca="1" si="52"/>
        <v>0</v>
      </c>
      <c r="F67" s="5">
        <f t="shared" ca="1" si="53"/>
        <v>2.3853038681325694E-3</v>
      </c>
      <c r="G67" s="5">
        <f t="shared" ca="1" si="54"/>
        <v>9.0740038969514811E-2</v>
      </c>
      <c r="H67" s="5">
        <f t="shared" ca="1" si="55"/>
        <v>8.5132126475437365E-3</v>
      </c>
      <c r="I67" s="5">
        <f t="shared" ca="1" si="56"/>
        <v>0</v>
      </c>
      <c r="J67" s="5">
        <f t="shared" ca="1" si="57"/>
        <v>0</v>
      </c>
      <c r="K67" s="5">
        <f t="shared" ca="1" si="58"/>
        <v>6.1232314269696567E-2</v>
      </c>
      <c r="L67" s="5">
        <f t="shared" ca="1" si="59"/>
        <v>3.4056496311328649E-2</v>
      </c>
      <c r="M67" s="5">
        <f t="shared" ca="1" si="60"/>
        <v>3.2711897679331713E-2</v>
      </c>
      <c r="N67" s="5">
        <f t="shared" ca="1" si="61"/>
        <v>4.6548627957730486E-4</v>
      </c>
      <c r="O67" s="5">
        <f t="shared" ca="1" si="62"/>
        <v>0.10988397034261432</v>
      </c>
      <c r="P67" s="5">
        <f t="shared" ca="1" si="63"/>
        <v>1.6258223536201992E-3</v>
      </c>
      <c r="Q67" s="5">
        <f t="shared" ca="1" si="64"/>
        <v>1.2001341387186135E-5</v>
      </c>
      <c r="R67" s="5">
        <f t="shared" ca="1" si="65"/>
        <v>5.6299725491507418E-3</v>
      </c>
      <c r="S67" s="5">
        <f t="shared" ca="1" si="66"/>
        <v>5.3231994743163556E-2</v>
      </c>
      <c r="T67" s="5">
        <f t="shared" ca="1" si="67"/>
        <v>6.4697800887469653E-2</v>
      </c>
      <c r="U67" s="5">
        <f t="shared" ca="1" si="68"/>
        <v>3.6004024161558404E-5</v>
      </c>
      <c r="V67" s="5">
        <f t="shared" ca="1" si="69"/>
        <v>0</v>
      </c>
      <c r="W67" s="5">
        <f t="shared" ca="1" si="70"/>
        <v>23.896664084690542</v>
      </c>
      <c r="X67" s="5">
        <f t="shared" ca="1" si="71"/>
        <v>0.56428668531798098</v>
      </c>
      <c r="Y67" s="5">
        <f t="shared" ca="1" si="72"/>
        <v>8.0204458771792175E-3</v>
      </c>
      <c r="Z67" s="5">
        <f t="shared" ca="1" si="73"/>
        <v>3.8213392169838198E-3</v>
      </c>
      <c r="AA67" s="5">
        <f t="shared" ca="1" si="74"/>
        <v>1.4319976747497804E-4</v>
      </c>
      <c r="AB67" s="5">
        <f t="shared" ca="1" si="75"/>
        <v>8.1859105300040942E-4</v>
      </c>
      <c r="AC67" s="5">
        <f t="shared" ca="1" si="76"/>
        <v>5.7909864214368891</v>
      </c>
      <c r="AD67" s="5">
        <f t="shared" ca="1" si="77"/>
        <v>1.2131076699920975</v>
      </c>
      <c r="AE67" s="5">
        <f t="shared" ca="1" si="78"/>
        <v>0.37896263013287812</v>
      </c>
      <c r="AF67" s="5">
        <f t="shared" ca="1" si="79"/>
        <v>1.4803460622644411E-2</v>
      </c>
      <c r="AG67" s="5">
        <f t="shared" ca="1" si="80"/>
        <v>0.19303033016000587</v>
      </c>
      <c r="AH67" s="5">
        <f t="shared" ca="1" si="81"/>
        <v>0.81873806579700525</v>
      </c>
      <c r="AI67" s="5">
        <f t="shared" ca="1" si="82"/>
        <v>0.1252972322647592</v>
      </c>
      <c r="AJ67" s="5">
        <f t="shared" ca="1" si="83"/>
        <v>9.2457938191159907E-3</v>
      </c>
      <c r="AK67" s="5">
        <f t="shared" ca="1" si="84"/>
        <v>7.6972143310975521E-3</v>
      </c>
      <c r="AL67" s="5">
        <f t="shared" ca="1" si="85"/>
        <v>6.5298634484319852E-4</v>
      </c>
      <c r="AM67" s="5">
        <f t="shared" ca="1" si="86"/>
        <v>0.20624617450809019</v>
      </c>
      <c r="AN67" s="5">
        <f t="shared" ca="1" si="87"/>
        <v>0</v>
      </c>
      <c r="AO67" s="5">
        <f t="shared" ca="1" si="88"/>
        <v>82.577192613980046</v>
      </c>
      <c r="AP67" s="5">
        <f t="shared" ca="1" si="89"/>
        <v>4.6022921118728282E-4</v>
      </c>
      <c r="AQ67" s="5">
        <f t="shared" ca="1" si="90"/>
        <v>8.5447284159399241E-4</v>
      </c>
      <c r="AR67" s="5">
        <f t="shared" ca="1" si="91"/>
        <v>4.1337183238785068E-2</v>
      </c>
      <c r="AS67" s="5">
        <f t="shared" ca="1" si="92"/>
        <v>1.6459715518979217</v>
      </c>
      <c r="AT67" s="5">
        <f t="shared" ca="1" si="93"/>
        <v>0.10138577244331495</v>
      </c>
      <c r="AU67" s="5">
        <f t="shared" ca="1" si="94"/>
        <v>4.394847416018291E-2</v>
      </c>
      <c r="AV67" s="5">
        <f t="shared" ca="1" si="95"/>
        <v>0.64709117904890856</v>
      </c>
      <c r="AW67" s="5">
        <f t="shared" ca="1" si="96"/>
        <v>0.57964536760371099</v>
      </c>
    </row>
    <row r="68" spans="1:49" x14ac:dyDescent="0.2">
      <c r="A68" s="4" t="s">
        <v>120</v>
      </c>
      <c r="B68" s="5">
        <f t="shared" ca="1" si="49"/>
        <v>116.32739556366452</v>
      </c>
      <c r="C68" s="5">
        <f t="shared" ca="1" si="50"/>
        <v>0.31983861271693387</v>
      </c>
      <c r="D68" s="5">
        <f t="shared" ca="1" si="51"/>
        <v>0.12301555141156399</v>
      </c>
      <c r="E68" s="5">
        <f t="shared" ca="1" si="52"/>
        <v>0</v>
      </c>
      <c r="F68" s="5">
        <f t="shared" ca="1" si="53"/>
        <v>5.4708593560739826E-3</v>
      </c>
      <c r="G68" s="5">
        <f t="shared" ca="1" si="54"/>
        <v>0.14717862809130314</v>
      </c>
      <c r="H68" s="5">
        <f t="shared" ca="1" si="55"/>
        <v>5.0430729435929945E-2</v>
      </c>
      <c r="I68" s="5">
        <f t="shared" ca="1" si="56"/>
        <v>0</v>
      </c>
      <c r="J68" s="5">
        <f t="shared" ca="1" si="57"/>
        <v>0</v>
      </c>
      <c r="K68" s="5">
        <f t="shared" ca="1" si="58"/>
        <v>5.7946344552149004E-2</v>
      </c>
      <c r="L68" s="5">
        <f t="shared" ca="1" si="59"/>
        <v>4.1958971845301091E-2</v>
      </c>
      <c r="M68" s="5">
        <f t="shared" ca="1" si="60"/>
        <v>2.946912493621618E-2</v>
      </c>
      <c r="N68" s="5">
        <f t="shared" ca="1" si="61"/>
        <v>6.7219321565761066E-4</v>
      </c>
      <c r="O68" s="5">
        <f t="shared" ca="1" si="62"/>
        <v>0.11010413141518638</v>
      </c>
      <c r="P68" s="5">
        <f t="shared" ca="1" si="63"/>
        <v>3.3137553497489834E-2</v>
      </c>
      <c r="Q68" s="5">
        <f t="shared" ca="1" si="64"/>
        <v>0</v>
      </c>
      <c r="R68" s="5">
        <f t="shared" ca="1" si="65"/>
        <v>5.5196592942939994E-3</v>
      </c>
      <c r="S68" s="5">
        <f t="shared" ca="1" si="66"/>
        <v>8.2491620021894724E-2</v>
      </c>
      <c r="T68" s="5">
        <f t="shared" ca="1" si="67"/>
        <v>0.12196194287175317</v>
      </c>
      <c r="U68" s="5">
        <f t="shared" ca="1" si="68"/>
        <v>1.9817944039904976E-4</v>
      </c>
      <c r="V68" s="5">
        <f t="shared" ca="1" si="69"/>
        <v>0</v>
      </c>
      <c r="W68" s="5">
        <f t="shared" ca="1" si="70"/>
        <v>21.547811555715271</v>
      </c>
      <c r="X68" s="5">
        <f t="shared" ca="1" si="71"/>
        <v>0.31709854968505824</v>
      </c>
      <c r="Y68" s="5">
        <f t="shared" ca="1" si="72"/>
        <v>6.502827288328919E-3</v>
      </c>
      <c r="Z68" s="5">
        <f t="shared" ca="1" si="73"/>
        <v>3.2858058327366636E-3</v>
      </c>
      <c r="AA68" s="5">
        <f t="shared" ca="1" si="74"/>
        <v>2.3355008305879981E-4</v>
      </c>
      <c r="AB68" s="5">
        <f t="shared" ca="1" si="75"/>
        <v>3.613727891088579E-4</v>
      </c>
      <c r="AC68" s="5">
        <f t="shared" ca="1" si="76"/>
        <v>5.9462737023001164</v>
      </c>
      <c r="AD68" s="5">
        <f t="shared" ca="1" si="77"/>
        <v>2.4175990391734814</v>
      </c>
      <c r="AE68" s="5">
        <f t="shared" ca="1" si="78"/>
        <v>13.144191041296743</v>
      </c>
      <c r="AF68" s="5">
        <f t="shared" ca="1" si="79"/>
        <v>2.1630645087208376E-2</v>
      </c>
      <c r="AG68" s="5">
        <f t="shared" ca="1" si="80"/>
        <v>0.44959477701934569</v>
      </c>
      <c r="AH68" s="5">
        <f t="shared" ca="1" si="81"/>
        <v>0.85935504514563965</v>
      </c>
      <c r="AI68" s="5">
        <f t="shared" ca="1" si="82"/>
        <v>0.12509494877033717</v>
      </c>
      <c r="AJ68" s="5">
        <f t="shared" ca="1" si="83"/>
        <v>1.0941040385695716E-2</v>
      </c>
      <c r="AK68" s="5">
        <f t="shared" ca="1" si="84"/>
        <v>3.0329632255920811E-3</v>
      </c>
      <c r="AL68" s="5">
        <f t="shared" ca="1" si="85"/>
        <v>1.4682130193217711E-3</v>
      </c>
      <c r="AM68" s="5">
        <f t="shared" ca="1" si="86"/>
        <v>0.22197945805945141</v>
      </c>
      <c r="AN68" s="5">
        <f t="shared" ca="1" si="87"/>
        <v>3.8178368868424154E-4</v>
      </c>
      <c r="AO68" s="5">
        <f t="shared" ca="1" si="88"/>
        <v>67.240087628203199</v>
      </c>
      <c r="AP68" s="5">
        <f t="shared" ca="1" si="89"/>
        <v>4.5725144743740076E-4</v>
      </c>
      <c r="AQ68" s="5">
        <f t="shared" ca="1" si="90"/>
        <v>9.991970434042245E-4</v>
      </c>
      <c r="AR68" s="5">
        <f t="shared" ca="1" si="91"/>
        <v>4.4969261341515146E-2</v>
      </c>
      <c r="AS68" s="5">
        <f t="shared" ca="1" si="92"/>
        <v>1.5365359338521123</v>
      </c>
      <c r="AT68" s="5">
        <f t="shared" ca="1" si="93"/>
        <v>0.1076281285045757</v>
      </c>
      <c r="AU68" s="5">
        <f t="shared" ca="1" si="94"/>
        <v>5.6691509509226835E-2</v>
      </c>
      <c r="AV68" s="5">
        <f t="shared" ca="1" si="95"/>
        <v>0.48004131193560856</v>
      </c>
      <c r="AW68" s="5">
        <f t="shared" ca="1" si="96"/>
        <v>0.65375492116012957</v>
      </c>
    </row>
    <row r="69" spans="1:49" x14ac:dyDescent="0.2">
      <c r="A69" s="4" t="s">
        <v>121</v>
      </c>
      <c r="B69" s="5">
        <f t="shared" ca="1" si="49"/>
        <v>117.46500680678076</v>
      </c>
      <c r="C69" s="5">
        <f t="shared" ca="1" si="50"/>
        <v>0.29734990539322659</v>
      </c>
      <c r="D69" s="5">
        <f t="shared" ca="1" si="51"/>
        <v>0.7626449118896077</v>
      </c>
      <c r="E69" s="5">
        <f t="shared" ca="1" si="52"/>
        <v>0</v>
      </c>
      <c r="F69" s="5">
        <f t="shared" ca="1" si="53"/>
        <v>5.6115857138696289E-3</v>
      </c>
      <c r="G69" s="5">
        <f t="shared" ca="1" si="54"/>
        <v>0.19633481727573937</v>
      </c>
      <c r="H69" s="5">
        <f t="shared" ca="1" si="55"/>
        <v>1.1759566620541709E-2</v>
      </c>
      <c r="I69" s="5">
        <f t="shared" ca="1" si="56"/>
        <v>0</v>
      </c>
      <c r="J69" s="5">
        <f t="shared" ca="1" si="57"/>
        <v>0</v>
      </c>
      <c r="K69" s="5">
        <f t="shared" ca="1" si="58"/>
        <v>5.8332197756411831E-2</v>
      </c>
      <c r="L69" s="5">
        <f t="shared" ca="1" si="59"/>
        <v>5.8090056683850429E-2</v>
      </c>
      <c r="M69" s="5">
        <f t="shared" ca="1" si="60"/>
        <v>5.1314800900546784E-2</v>
      </c>
      <c r="N69" s="5">
        <f t="shared" ca="1" si="61"/>
        <v>1.2835185635039351E-3</v>
      </c>
      <c r="O69" s="5">
        <f t="shared" ca="1" si="62"/>
        <v>9.1703088532057248E-2</v>
      </c>
      <c r="P69" s="5">
        <f t="shared" ca="1" si="63"/>
        <v>1.4285328909520799E-2</v>
      </c>
      <c r="Q69" s="5">
        <f t="shared" ca="1" si="64"/>
        <v>0</v>
      </c>
      <c r="R69" s="5">
        <f t="shared" ca="1" si="65"/>
        <v>5.8325071194696857E-3</v>
      </c>
      <c r="S69" s="5">
        <f t="shared" ca="1" si="66"/>
        <v>8.7973138990971311E-2</v>
      </c>
      <c r="T69" s="5">
        <f t="shared" ca="1" si="67"/>
        <v>0.10853606444732974</v>
      </c>
      <c r="U69" s="5">
        <f t="shared" ca="1" si="68"/>
        <v>1.194120117864627E-4</v>
      </c>
      <c r="V69" s="5">
        <f t="shared" ca="1" si="69"/>
        <v>5.7202525872545554E-5</v>
      </c>
      <c r="W69" s="5">
        <f t="shared" ca="1" si="70"/>
        <v>27.881065767097507</v>
      </c>
      <c r="X69" s="5">
        <f t="shared" ca="1" si="71"/>
        <v>0.44383808909001254</v>
      </c>
      <c r="Y69" s="5">
        <f t="shared" ca="1" si="72"/>
        <v>2.1377146854532052E-2</v>
      </c>
      <c r="Z69" s="5">
        <f t="shared" ca="1" si="73"/>
        <v>7.9973693596048293E-3</v>
      </c>
      <c r="AA69" s="5">
        <f t="shared" ca="1" si="74"/>
        <v>6.5770090716223801E-4</v>
      </c>
      <c r="AB69" s="5">
        <f t="shared" ca="1" si="75"/>
        <v>2.0118297330160859E-3</v>
      </c>
      <c r="AC69" s="5">
        <f t="shared" ca="1" si="76"/>
        <v>5.8632985812754788</v>
      </c>
      <c r="AD69" s="5">
        <f t="shared" ca="1" si="77"/>
        <v>2.4886519395286633</v>
      </c>
      <c r="AE69" s="5">
        <f t="shared" ca="1" si="78"/>
        <v>11.432070221669431</v>
      </c>
      <c r="AF69" s="5">
        <f t="shared" ca="1" si="79"/>
        <v>2.5424955866407462E-2</v>
      </c>
      <c r="AG69" s="5">
        <f t="shared" ca="1" si="80"/>
        <v>0.49229389808496032</v>
      </c>
      <c r="AH69" s="5">
        <f t="shared" ca="1" si="81"/>
        <v>0.80472750484182509</v>
      </c>
      <c r="AI69" s="5">
        <f t="shared" ca="1" si="82"/>
        <v>0.13296023364351559</v>
      </c>
      <c r="AJ69" s="5">
        <f t="shared" ca="1" si="83"/>
        <v>1.1157380778940655E-2</v>
      </c>
      <c r="AK69" s="5">
        <f t="shared" ca="1" si="84"/>
        <v>6.8925557479637923E-3</v>
      </c>
      <c r="AL69" s="5">
        <f t="shared" ca="1" si="85"/>
        <v>1.2777323535030996E-3</v>
      </c>
      <c r="AM69" s="5">
        <f t="shared" ca="1" si="86"/>
        <v>0.19728263223147577</v>
      </c>
      <c r="AN69" s="5">
        <f t="shared" ca="1" si="87"/>
        <v>2.1169412366938635E-4</v>
      </c>
      <c r="AO69" s="5">
        <f t="shared" ca="1" si="88"/>
        <v>62.699774158564288</v>
      </c>
      <c r="AP69" s="5">
        <f t="shared" ca="1" si="89"/>
        <v>4.7490119653454511E-4</v>
      </c>
      <c r="AQ69" s="5">
        <f t="shared" ca="1" si="90"/>
        <v>9.6010079327861952E-4</v>
      </c>
      <c r="AR69" s="5">
        <f t="shared" ca="1" si="91"/>
        <v>7.7312104845023488E-2</v>
      </c>
      <c r="AS69" s="5">
        <f t="shared" ca="1" si="92"/>
        <v>1.8386618262123084</v>
      </c>
      <c r="AT69" s="5">
        <f t="shared" ca="1" si="93"/>
        <v>0.13475295930962769</v>
      </c>
      <c r="AU69" s="5">
        <f t="shared" ca="1" si="94"/>
        <v>1.9544050475169151E-3</v>
      </c>
      <c r="AV69" s="5">
        <f t="shared" ca="1" si="95"/>
        <v>0.49622112616189806</v>
      </c>
      <c r="AW69" s="5">
        <f t="shared" ca="1" si="96"/>
        <v>0.65046988812831064</v>
      </c>
    </row>
    <row r="70" spans="1:49" x14ac:dyDescent="0.2">
      <c r="A70" s="4" t="s">
        <v>122</v>
      </c>
      <c r="B70" s="5">
        <f t="shared" ca="1" si="49"/>
        <v>120.64465665111589</v>
      </c>
      <c r="C70" s="5">
        <f t="shared" ca="1" si="50"/>
        <v>0.28262798431262548</v>
      </c>
      <c r="D70" s="5">
        <f t="shared" ca="1" si="51"/>
        <v>0.19208910985609853</v>
      </c>
      <c r="E70" s="5">
        <f t="shared" ca="1" si="52"/>
        <v>0</v>
      </c>
      <c r="F70" s="5">
        <f t="shared" ca="1" si="53"/>
        <v>5.5482143896373442E-3</v>
      </c>
      <c r="G70" s="5">
        <f t="shared" ca="1" si="54"/>
        <v>0.13034009664479224</v>
      </c>
      <c r="H70" s="5">
        <f t="shared" ca="1" si="55"/>
        <v>1.1742225247401409E-2</v>
      </c>
      <c r="I70" s="5">
        <f t="shared" ca="1" si="56"/>
        <v>0</v>
      </c>
      <c r="J70" s="5">
        <f t="shared" ca="1" si="57"/>
        <v>0</v>
      </c>
      <c r="K70" s="5">
        <f t="shared" ca="1" si="58"/>
        <v>4.2500774850172965E-2</v>
      </c>
      <c r="L70" s="5">
        <f t="shared" ca="1" si="59"/>
        <v>3.565190031434378E-2</v>
      </c>
      <c r="M70" s="5">
        <f t="shared" ca="1" si="60"/>
        <v>3.9229063690740626E-2</v>
      </c>
      <c r="N70" s="5">
        <f t="shared" ca="1" si="61"/>
        <v>8.646594256919314E-5</v>
      </c>
      <c r="O70" s="5">
        <f t="shared" ca="1" si="62"/>
        <v>9.035370120259871E-2</v>
      </c>
      <c r="P70" s="5">
        <f t="shared" ca="1" si="63"/>
        <v>1.1873814436993646E-2</v>
      </c>
      <c r="Q70" s="5">
        <f t="shared" ca="1" si="64"/>
        <v>0</v>
      </c>
      <c r="R70" s="5">
        <f t="shared" ca="1" si="65"/>
        <v>1.043166351725347E-2</v>
      </c>
      <c r="S70" s="5">
        <f t="shared" ca="1" si="66"/>
        <v>9.8788945243317064E-2</v>
      </c>
      <c r="T70" s="5">
        <f t="shared" ca="1" si="67"/>
        <v>5.8701540140691746E-2</v>
      </c>
      <c r="U70" s="5">
        <f t="shared" ca="1" si="68"/>
        <v>1.4914727128500252E-4</v>
      </c>
      <c r="V70" s="5">
        <f t="shared" ca="1" si="69"/>
        <v>2.6428061820083057E-4</v>
      </c>
      <c r="W70" s="5">
        <f t="shared" ca="1" si="70"/>
        <v>27.169969162516168</v>
      </c>
      <c r="X70" s="5">
        <f t="shared" ca="1" si="71"/>
        <v>1.4579579745539069</v>
      </c>
      <c r="Y70" s="5">
        <f t="shared" ca="1" si="72"/>
        <v>7.0126280172283229E-2</v>
      </c>
      <c r="Z70" s="5">
        <f t="shared" ca="1" si="73"/>
        <v>2.1818420316909344E-2</v>
      </c>
      <c r="AA70" s="5">
        <f t="shared" ca="1" si="74"/>
        <v>1.8073391158087491E-3</v>
      </c>
      <c r="AB70" s="5">
        <f t="shared" ca="1" si="75"/>
        <v>2.0313664398026944E-3</v>
      </c>
      <c r="AC70" s="5">
        <f t="shared" ca="1" si="76"/>
        <v>4.7303443833139944</v>
      </c>
      <c r="AD70" s="5">
        <f t="shared" ca="1" si="77"/>
        <v>2.0809628366217567</v>
      </c>
      <c r="AE70" s="5">
        <f t="shared" ca="1" si="78"/>
        <v>12.465028022031804</v>
      </c>
      <c r="AF70" s="5">
        <f t="shared" ca="1" si="79"/>
        <v>2.2359731573833322E-2</v>
      </c>
      <c r="AG70" s="5">
        <f t="shared" ca="1" si="80"/>
        <v>0.6948303705446377</v>
      </c>
      <c r="AH70" s="5">
        <f t="shared" ca="1" si="81"/>
        <v>0.86169326358423171</v>
      </c>
      <c r="AI70" s="5">
        <f t="shared" ca="1" si="82"/>
        <v>0.1235660214230714</v>
      </c>
      <c r="AJ70" s="5">
        <f t="shared" ca="1" si="83"/>
        <v>8.2330479057431665E-3</v>
      </c>
      <c r="AK70" s="5">
        <f t="shared" ca="1" si="84"/>
        <v>5.4360593246240724E-3</v>
      </c>
      <c r="AL70" s="5">
        <f t="shared" ca="1" si="85"/>
        <v>1.29078118472604E-3</v>
      </c>
      <c r="AM70" s="5">
        <f t="shared" ca="1" si="86"/>
        <v>0.12806114832378526</v>
      </c>
      <c r="AN70" s="5">
        <f t="shared" ca="1" si="87"/>
        <v>4.0814004923255135E-5</v>
      </c>
      <c r="AO70" s="5">
        <f t="shared" ca="1" si="88"/>
        <v>66.198212393941162</v>
      </c>
      <c r="AP70" s="5">
        <f t="shared" ca="1" si="89"/>
        <v>1.4020425773355544E-3</v>
      </c>
      <c r="AQ70" s="5">
        <f t="shared" ca="1" si="90"/>
        <v>1.0855552862981683E-3</v>
      </c>
      <c r="AR70" s="5">
        <f t="shared" ca="1" si="91"/>
        <v>0.11825801015951798</v>
      </c>
      <c r="AS70" s="5">
        <f t="shared" ca="1" si="92"/>
        <v>1.9920691222910414</v>
      </c>
      <c r="AT70" s="5">
        <f t="shared" ca="1" si="93"/>
        <v>0.18471187825463145</v>
      </c>
      <c r="AU70" s="5">
        <f t="shared" ca="1" si="94"/>
        <v>6.709865760709402E-2</v>
      </c>
      <c r="AV70" s="5">
        <f t="shared" ca="1" si="95"/>
        <v>0.60653473187986551</v>
      </c>
      <c r="AW70" s="5">
        <f t="shared" ca="1" si="96"/>
        <v>0.61934830848820843</v>
      </c>
    </row>
    <row r="71" spans="1:49" x14ac:dyDescent="0.2">
      <c r="A71" s="4" t="s">
        <v>123</v>
      </c>
      <c r="B71" s="5">
        <f t="shared" ca="1" si="49"/>
        <v>130.90891773771392</v>
      </c>
      <c r="C71" s="5">
        <f t="shared" ca="1" si="50"/>
        <v>0.30561080727849049</v>
      </c>
      <c r="D71" s="5">
        <f t="shared" ca="1" si="51"/>
        <v>0.43740243892186192</v>
      </c>
      <c r="E71" s="5">
        <f t="shared" ca="1" si="52"/>
        <v>0</v>
      </c>
      <c r="F71" s="5">
        <f t="shared" ca="1" si="53"/>
        <v>8.8437831318299576E-3</v>
      </c>
      <c r="G71" s="5">
        <f t="shared" ca="1" si="54"/>
        <v>0.1025522235584421</v>
      </c>
      <c r="H71" s="5">
        <f t="shared" ca="1" si="55"/>
        <v>1.1235602579383573E-2</v>
      </c>
      <c r="I71" s="5">
        <f t="shared" ca="1" si="56"/>
        <v>0</v>
      </c>
      <c r="J71" s="5">
        <f t="shared" ca="1" si="57"/>
        <v>0</v>
      </c>
      <c r="K71" s="5">
        <f t="shared" ca="1" si="58"/>
        <v>4.1840590506786797E-2</v>
      </c>
      <c r="L71" s="5">
        <f t="shared" ca="1" si="59"/>
        <v>3.1517790356205888E-2</v>
      </c>
      <c r="M71" s="5">
        <f t="shared" ca="1" si="60"/>
        <v>3.3313048980682096E-2</v>
      </c>
      <c r="N71" s="5">
        <f t="shared" ca="1" si="61"/>
        <v>2.3306646814112928E-4</v>
      </c>
      <c r="O71" s="5">
        <f t="shared" ca="1" si="62"/>
        <v>0.10717934572118711</v>
      </c>
      <c r="P71" s="5">
        <f t="shared" ca="1" si="63"/>
        <v>4.1682918143385933E-3</v>
      </c>
      <c r="Q71" s="5">
        <f t="shared" ca="1" si="64"/>
        <v>0</v>
      </c>
      <c r="R71" s="5">
        <f t="shared" ca="1" si="65"/>
        <v>7.0730268298256557E-3</v>
      </c>
      <c r="S71" s="5">
        <f t="shared" ca="1" si="66"/>
        <v>0.11018138271750448</v>
      </c>
      <c r="T71" s="5">
        <f t="shared" ca="1" si="67"/>
        <v>2.6965839113108337E-2</v>
      </c>
      <c r="U71" s="5">
        <f t="shared" ca="1" si="68"/>
        <v>1.5495291253524358E-4</v>
      </c>
      <c r="V71" s="5">
        <f t="shared" ca="1" si="69"/>
        <v>7.5394151537012347E-4</v>
      </c>
      <c r="W71" s="5">
        <f t="shared" ca="1" si="70"/>
        <v>25.835180273262019</v>
      </c>
      <c r="X71" s="5">
        <f t="shared" ca="1" si="71"/>
        <v>1.356390104665683</v>
      </c>
      <c r="Y71" s="5">
        <f t="shared" ca="1" si="72"/>
        <v>4.1894736250572398E-2</v>
      </c>
      <c r="Z71" s="5">
        <f t="shared" ca="1" si="73"/>
        <v>2.3100034196038538E-2</v>
      </c>
      <c r="AA71" s="5">
        <f t="shared" ca="1" si="74"/>
        <v>3.367435963274228E-3</v>
      </c>
      <c r="AB71" s="5">
        <f t="shared" ca="1" si="75"/>
        <v>6.1656383535145928E-3</v>
      </c>
      <c r="AC71" s="5">
        <f t="shared" ca="1" si="76"/>
        <v>4.6943448351231325</v>
      </c>
      <c r="AD71" s="5">
        <f t="shared" ca="1" si="77"/>
        <v>1.6011612694254305</v>
      </c>
      <c r="AE71" s="5">
        <f t="shared" ca="1" si="78"/>
        <v>11.322725404351143</v>
      </c>
      <c r="AF71" s="5">
        <f t="shared" ca="1" si="79"/>
        <v>2.3394763966626785E-2</v>
      </c>
      <c r="AG71" s="5">
        <f t="shared" ca="1" si="80"/>
        <v>0.18603742723563815</v>
      </c>
      <c r="AH71" s="5">
        <f t="shared" ca="1" si="81"/>
        <v>0.3124829059154558</v>
      </c>
      <c r="AI71" s="5">
        <f t="shared" ca="1" si="82"/>
        <v>9.4850193191567872E-2</v>
      </c>
      <c r="AJ71" s="5">
        <f t="shared" ca="1" si="83"/>
        <v>1.1445845308389399E-2</v>
      </c>
      <c r="AK71" s="5">
        <f t="shared" ca="1" si="84"/>
        <v>6.7999651711569071E-3</v>
      </c>
      <c r="AL71" s="5">
        <f t="shared" ca="1" si="85"/>
        <v>1.1853317282466531E-3</v>
      </c>
      <c r="AM71" s="5">
        <f t="shared" ca="1" si="86"/>
        <v>0.16849882546845299</v>
      </c>
      <c r="AN71" s="5">
        <f t="shared" ca="1" si="87"/>
        <v>1.3606162297203608E-4</v>
      </c>
      <c r="AO71" s="5">
        <f t="shared" ca="1" si="88"/>
        <v>80.379805643383094</v>
      </c>
      <c r="AP71" s="5">
        <f t="shared" ca="1" si="89"/>
        <v>1.5164098823833747E-3</v>
      </c>
      <c r="AQ71" s="5">
        <f t="shared" ca="1" si="90"/>
        <v>1.2473423892026862E-3</v>
      </c>
      <c r="AR71" s="5">
        <f t="shared" ca="1" si="91"/>
        <v>0.14543143771773537</v>
      </c>
      <c r="AS71" s="5">
        <f t="shared" ca="1" si="92"/>
        <v>1.810570696044967</v>
      </c>
      <c r="AT71" s="5">
        <f t="shared" ca="1" si="93"/>
        <v>0.1798752750494502</v>
      </c>
      <c r="AU71" s="5">
        <f t="shared" ca="1" si="94"/>
        <v>0.1649760270645082</v>
      </c>
      <c r="AV71" s="5">
        <f t="shared" ca="1" si="95"/>
        <v>0.61608572827729735</v>
      </c>
      <c r="AW71" s="5">
        <f t="shared" ca="1" si="96"/>
        <v>0.69122199430027775</v>
      </c>
    </row>
    <row r="72" spans="1:49" x14ac:dyDescent="0.2">
      <c r="A72" s="4" t="s">
        <v>124</v>
      </c>
      <c r="B72" s="5">
        <f t="shared" ca="1" si="49"/>
        <v>128.02330000416899</v>
      </c>
      <c r="C72" s="5">
        <f t="shared" ca="1" si="50"/>
        <v>0.35692146796077168</v>
      </c>
      <c r="D72" s="5">
        <f t="shared" ca="1" si="51"/>
        <v>0.418676218292935</v>
      </c>
      <c r="E72" s="5">
        <f t="shared" ca="1" si="52"/>
        <v>0</v>
      </c>
      <c r="F72" s="5">
        <f t="shared" ca="1" si="53"/>
        <v>1.0541168670603118E-2</v>
      </c>
      <c r="G72" s="5">
        <f t="shared" ca="1" si="54"/>
        <v>9.2280843427472947E-2</v>
      </c>
      <c r="H72" s="5">
        <f t="shared" ca="1" si="55"/>
        <v>1.8774038336730428E-2</v>
      </c>
      <c r="I72" s="5">
        <f t="shared" ca="1" si="56"/>
        <v>0</v>
      </c>
      <c r="J72" s="5">
        <f t="shared" ca="1" si="57"/>
        <v>0</v>
      </c>
      <c r="K72" s="5">
        <f t="shared" ca="1" si="58"/>
        <v>4.2742539494382149E-2</v>
      </c>
      <c r="L72" s="5">
        <f t="shared" ca="1" si="59"/>
        <v>3.5436542978286883E-2</v>
      </c>
      <c r="M72" s="5">
        <f t="shared" ca="1" si="60"/>
        <v>2.5564906154853278E-2</v>
      </c>
      <c r="N72" s="5">
        <f t="shared" ca="1" si="61"/>
        <v>1.1088451799521321E-4</v>
      </c>
      <c r="O72" s="5">
        <f t="shared" ca="1" si="62"/>
        <v>9.9099050756424445E-2</v>
      </c>
      <c r="P72" s="5">
        <f t="shared" ca="1" si="63"/>
        <v>4.0962879433496273E-5</v>
      </c>
      <c r="Q72" s="5">
        <f t="shared" ca="1" si="64"/>
        <v>4.4705690199577167E-3</v>
      </c>
      <c r="R72" s="5">
        <f t="shared" ca="1" si="65"/>
        <v>7.9221292580418327E-3</v>
      </c>
      <c r="S72" s="5">
        <f t="shared" ca="1" si="66"/>
        <v>0.11191242333441508</v>
      </c>
      <c r="T72" s="5">
        <f t="shared" ca="1" si="67"/>
        <v>3.4273484777200915E-2</v>
      </c>
      <c r="U72" s="5">
        <f t="shared" ca="1" si="68"/>
        <v>1.0923434515599007E-4</v>
      </c>
      <c r="V72" s="5">
        <f t="shared" ca="1" si="69"/>
        <v>3.5828073116279263E-4</v>
      </c>
      <c r="W72" s="5">
        <f t="shared" ca="1" si="70"/>
        <v>31.059299566614275</v>
      </c>
      <c r="X72" s="5">
        <f t="shared" ca="1" si="71"/>
        <v>1.9543343801603401</v>
      </c>
      <c r="Y72" s="5">
        <f t="shared" ca="1" si="72"/>
        <v>4.4384567748417036E-2</v>
      </c>
      <c r="Z72" s="5">
        <f t="shared" ca="1" si="73"/>
        <v>1.7070283437210714E-2</v>
      </c>
      <c r="AA72" s="5">
        <f t="shared" ca="1" si="74"/>
        <v>4.6973997330086621E-3</v>
      </c>
      <c r="AB72" s="5">
        <f t="shared" ca="1" si="75"/>
        <v>4.6973997330086621E-3</v>
      </c>
      <c r="AC72" s="5">
        <f t="shared" ca="1" si="76"/>
        <v>4.6426433526915876</v>
      </c>
      <c r="AD72" s="5">
        <f t="shared" ca="1" si="77"/>
        <v>0.99909270114671</v>
      </c>
      <c r="AE72" s="5">
        <f t="shared" ca="1" si="78"/>
        <v>9.6680095415012985</v>
      </c>
      <c r="AF72" s="5">
        <f t="shared" ca="1" si="79"/>
        <v>0.23510853225013947</v>
      </c>
      <c r="AG72" s="5">
        <f t="shared" ca="1" si="80"/>
        <v>4.7605955846015027E-2</v>
      </c>
      <c r="AH72" s="5">
        <f t="shared" ca="1" si="81"/>
        <v>0.2467499015213972</v>
      </c>
      <c r="AI72" s="5">
        <f t="shared" ca="1" si="82"/>
        <v>7.5170686829837047E-2</v>
      </c>
      <c r="AJ72" s="5">
        <f t="shared" ca="1" si="83"/>
        <v>8.4385917940372722E-3</v>
      </c>
      <c r="AK72" s="5">
        <f t="shared" ca="1" si="84"/>
        <v>7.7407431172979279E-3</v>
      </c>
      <c r="AL72" s="5">
        <f t="shared" ca="1" si="85"/>
        <v>1.7409223759235916E-4</v>
      </c>
      <c r="AM72" s="5">
        <f t="shared" ca="1" si="86"/>
        <v>5.7348031206894774E-4</v>
      </c>
      <c r="AN72" s="5">
        <f t="shared" ca="1" si="87"/>
        <v>0</v>
      </c>
      <c r="AO72" s="5">
        <f t="shared" ca="1" si="88"/>
        <v>73.405497490158766</v>
      </c>
      <c r="AP72" s="5">
        <f t="shared" ca="1" si="89"/>
        <v>1.0656510768089905E-3</v>
      </c>
      <c r="AQ72" s="5">
        <f t="shared" ca="1" si="90"/>
        <v>6.4496674714723456E-4</v>
      </c>
      <c r="AR72" s="5">
        <f t="shared" ca="1" si="91"/>
        <v>0.18074098322637716</v>
      </c>
      <c r="AS72" s="5">
        <f t="shared" ca="1" si="92"/>
        <v>2.1823845409829321</v>
      </c>
      <c r="AT72" s="5">
        <f t="shared" ca="1" si="93"/>
        <v>0.24653200225000457</v>
      </c>
      <c r="AU72" s="5">
        <f t="shared" ca="1" si="94"/>
        <v>0.1771535127269761</v>
      </c>
      <c r="AV72" s="5">
        <f t="shared" ca="1" si="95"/>
        <v>0.72168333919011407</v>
      </c>
      <c r="AW72" s="5">
        <f t="shared" ca="1" si="96"/>
        <v>0.83257159619981025</v>
      </c>
    </row>
    <row r="73" spans="1:49" x14ac:dyDescent="0.2">
      <c r="A73" s="4" t="s">
        <v>125</v>
      </c>
      <c r="B73" s="5">
        <f t="shared" ca="1" si="49"/>
        <v>124.38349031095865</v>
      </c>
      <c r="C73" s="5">
        <f t="shared" ca="1" si="50"/>
        <v>0.3272822172442682</v>
      </c>
      <c r="D73" s="5">
        <f t="shared" ca="1" si="51"/>
        <v>0.11599288963887795</v>
      </c>
      <c r="E73" s="5">
        <f t="shared" ca="1" si="52"/>
        <v>0</v>
      </c>
      <c r="F73" s="5">
        <f t="shared" ca="1" si="53"/>
        <v>8.275603998815495E-3</v>
      </c>
      <c r="G73" s="5">
        <f t="shared" ca="1" si="54"/>
        <v>6.8378978486739891E-2</v>
      </c>
      <c r="H73" s="5">
        <f t="shared" ca="1" si="55"/>
        <v>4.9680036704301735E-3</v>
      </c>
      <c r="I73" s="5">
        <f t="shared" ca="1" si="56"/>
        <v>0</v>
      </c>
      <c r="J73" s="5">
        <f t="shared" ca="1" si="57"/>
        <v>0</v>
      </c>
      <c r="K73" s="5">
        <f t="shared" ca="1" si="58"/>
        <v>3.2107415793454296E-2</v>
      </c>
      <c r="L73" s="5">
        <f t="shared" ca="1" si="59"/>
        <v>2.9321335319978919E-2</v>
      </c>
      <c r="M73" s="5">
        <f t="shared" ca="1" si="60"/>
        <v>2.2936084338232094E-2</v>
      </c>
      <c r="N73" s="5">
        <f t="shared" ca="1" si="61"/>
        <v>6.8292904333173141E-5</v>
      </c>
      <c r="O73" s="5">
        <f t="shared" ca="1" si="62"/>
        <v>6.8339367219208774E-2</v>
      </c>
      <c r="P73" s="5">
        <f t="shared" ca="1" si="63"/>
        <v>1.673878900424025E-6</v>
      </c>
      <c r="Q73" s="5">
        <f t="shared" ca="1" si="64"/>
        <v>5.6259338702832557E-3</v>
      </c>
      <c r="R73" s="5">
        <f t="shared" ca="1" si="65"/>
        <v>5.0472430861476011E-3</v>
      </c>
      <c r="S73" s="5">
        <f t="shared" ca="1" si="66"/>
        <v>0.11247060636665866</v>
      </c>
      <c r="T73" s="5">
        <f t="shared" ca="1" si="67"/>
        <v>3.5292699382280537E-2</v>
      </c>
      <c r="U73" s="5">
        <f t="shared" ca="1" si="68"/>
        <v>5.4519632626668347E-5</v>
      </c>
      <c r="V73" s="5">
        <f t="shared" ca="1" si="69"/>
        <v>2.7288708893797388E-4</v>
      </c>
      <c r="W73" s="5">
        <f t="shared" ca="1" si="70"/>
        <v>28.87010638755568</v>
      </c>
      <c r="X73" s="5">
        <f t="shared" ca="1" si="71"/>
        <v>0.48916992906639284</v>
      </c>
      <c r="Y73" s="5">
        <f t="shared" ca="1" si="72"/>
        <v>8.0049010133042709E-3</v>
      </c>
      <c r="Z73" s="5">
        <f t="shared" ca="1" si="73"/>
        <v>5.3117683883638824E-3</v>
      </c>
      <c r="AA73" s="5">
        <f t="shared" ca="1" si="74"/>
        <v>2.0173699328877369E-3</v>
      </c>
      <c r="AB73" s="5">
        <f t="shared" ca="1" si="75"/>
        <v>2.0173699328877369E-3</v>
      </c>
      <c r="AC73" s="5">
        <f t="shared" ca="1" si="76"/>
        <v>3.944636528991488</v>
      </c>
      <c r="AD73" s="5">
        <f t="shared" ca="1" si="77"/>
        <v>0.8797108294218523</v>
      </c>
      <c r="AE73" s="5">
        <f t="shared" ca="1" si="78"/>
        <v>19.317746151895967</v>
      </c>
      <c r="AF73" s="5">
        <f t="shared" ca="1" si="79"/>
        <v>3.6479860061575567E-2</v>
      </c>
      <c r="AG73" s="5">
        <f t="shared" ca="1" si="80"/>
        <v>6.977272762890116E-2</v>
      </c>
      <c r="AH73" s="5">
        <f t="shared" ca="1" si="81"/>
        <v>0.14050246499008995</v>
      </c>
      <c r="AI73" s="5">
        <f t="shared" ca="1" si="82"/>
        <v>7.5031640090253524E-2</v>
      </c>
      <c r="AJ73" s="5">
        <f t="shared" ca="1" si="83"/>
        <v>1.0480982524606788E-2</v>
      </c>
      <c r="AK73" s="5">
        <f t="shared" ca="1" si="84"/>
        <v>5.6172772486483549E-3</v>
      </c>
      <c r="AL73" s="5">
        <f t="shared" ca="1" si="85"/>
        <v>1.2359182684498452E-3</v>
      </c>
      <c r="AM73" s="5">
        <f t="shared" ca="1" si="86"/>
        <v>3.6989456349785514E-3</v>
      </c>
      <c r="AN73" s="5">
        <f t="shared" ca="1" si="87"/>
        <v>5.4506349582193132E-5</v>
      </c>
      <c r="AO73" s="5">
        <f t="shared" ca="1" si="88"/>
        <v>65.136920723207751</v>
      </c>
      <c r="AP73" s="5">
        <f t="shared" ca="1" si="89"/>
        <v>1.4199524221690555E-3</v>
      </c>
      <c r="AQ73" s="5">
        <f t="shared" ca="1" si="90"/>
        <v>4.8125347288041219E-4</v>
      </c>
      <c r="AR73" s="5">
        <f t="shared" ca="1" si="91"/>
        <v>0.22753888373610187</v>
      </c>
      <c r="AS73" s="5">
        <f t="shared" ca="1" si="92"/>
        <v>2.4363533770167121</v>
      </c>
      <c r="AT73" s="5">
        <f t="shared" ca="1" si="93"/>
        <v>0.35663204731632564</v>
      </c>
      <c r="AU73" s="5">
        <f t="shared" ca="1" si="94"/>
        <v>0.44619034296904603</v>
      </c>
      <c r="AV73" s="5">
        <f t="shared" ca="1" si="95"/>
        <v>0.56338155376746746</v>
      </c>
      <c r="AW73" s="5">
        <f t="shared" ca="1" si="96"/>
        <v>0.51654086613411088</v>
      </c>
    </row>
    <row r="74" spans="1:49" x14ac:dyDescent="0.2">
      <c r="A74" s="4" t="s">
        <v>126</v>
      </c>
      <c r="B74" s="5">
        <f t="shared" ca="1" si="49"/>
        <v>119.96125104044677</v>
      </c>
      <c r="C74" s="5">
        <f t="shared" ca="1" si="50"/>
        <v>0.33638021720175293</v>
      </c>
      <c r="D74" s="5">
        <f t="shared" ca="1" si="51"/>
        <v>6.9390149675768523E-2</v>
      </c>
      <c r="E74" s="5">
        <f t="shared" ca="1" si="52"/>
        <v>0</v>
      </c>
      <c r="F74" s="5">
        <f t="shared" ca="1" si="53"/>
        <v>6.5005193384117237E-3</v>
      </c>
      <c r="G74" s="5">
        <f t="shared" ca="1" si="54"/>
        <v>6.4542598158026487E-2</v>
      </c>
      <c r="H74" s="5">
        <f t="shared" ca="1" si="55"/>
        <v>3.3198542466955196E-3</v>
      </c>
      <c r="I74" s="5">
        <f t="shared" ca="1" si="56"/>
        <v>0</v>
      </c>
      <c r="J74" s="5">
        <f t="shared" ca="1" si="57"/>
        <v>0</v>
      </c>
      <c r="K74" s="5">
        <f t="shared" ca="1" si="58"/>
        <v>2.3375424936780444E-2</v>
      </c>
      <c r="L74" s="5">
        <f t="shared" ca="1" si="59"/>
        <v>1.7900072174973837E-2</v>
      </c>
      <c r="M74" s="5">
        <f t="shared" ca="1" si="60"/>
        <v>3.9062589998217608E-2</v>
      </c>
      <c r="N74" s="5">
        <f t="shared" ca="1" si="61"/>
        <v>6.8395715569579703E-5</v>
      </c>
      <c r="O74" s="5">
        <f t="shared" ca="1" si="62"/>
        <v>5.0766361126338339E-2</v>
      </c>
      <c r="P74" s="5">
        <f t="shared" ca="1" si="63"/>
        <v>8.6929480932970146E-5</v>
      </c>
      <c r="Q74" s="5">
        <f t="shared" ca="1" si="64"/>
        <v>4.5323512027360931E-3</v>
      </c>
      <c r="R74" s="5">
        <f t="shared" ca="1" si="65"/>
        <v>2.5413884952265159E-3</v>
      </c>
      <c r="S74" s="5">
        <f t="shared" ca="1" si="66"/>
        <v>7.277974073328021E-2</v>
      </c>
      <c r="T74" s="5">
        <f t="shared" ca="1" si="67"/>
        <v>3.241985938672904E-2</v>
      </c>
      <c r="U74" s="5">
        <f t="shared" ca="1" si="68"/>
        <v>4.2602345188872655E-3</v>
      </c>
      <c r="V74" s="5">
        <f t="shared" ca="1" si="69"/>
        <v>2.5275581601710562E-3</v>
      </c>
      <c r="W74" s="5">
        <f t="shared" ca="1" si="70"/>
        <v>26.189785887422374</v>
      </c>
      <c r="X74" s="5">
        <f t="shared" ca="1" si="71"/>
        <v>3.7520026925214119E-2</v>
      </c>
      <c r="Y74" s="5">
        <f t="shared" ca="1" si="72"/>
        <v>4.7891211701083783E-4</v>
      </c>
      <c r="Z74" s="5">
        <f t="shared" ca="1" si="73"/>
        <v>6.2607312183262936E-6</v>
      </c>
      <c r="AA74" s="5">
        <f t="shared" ca="1" si="74"/>
        <v>2.7660531848022984E-4</v>
      </c>
      <c r="AB74" s="5">
        <f t="shared" ca="1" si="75"/>
        <v>2.7660531848022984E-4</v>
      </c>
      <c r="AC74" s="5">
        <f t="shared" ca="1" si="76"/>
        <v>4.2596599106617772</v>
      </c>
      <c r="AD74" s="5">
        <f t="shared" ca="1" si="77"/>
        <v>1.0238797004784337</v>
      </c>
      <c r="AE74" s="5">
        <f t="shared" ca="1" si="78"/>
        <v>20.258000423939855</v>
      </c>
      <c r="AF74" s="5">
        <f t="shared" ca="1" si="79"/>
        <v>8.3848333509864925E-2</v>
      </c>
      <c r="AG74" s="5">
        <f t="shared" ca="1" si="80"/>
        <v>7.1936455160253682E-2</v>
      </c>
      <c r="AH74" s="5">
        <f t="shared" ca="1" si="81"/>
        <v>0.14887422362783825</v>
      </c>
      <c r="AI74" s="5">
        <f t="shared" ca="1" si="82"/>
        <v>8.7182457459238943E-2</v>
      </c>
      <c r="AJ74" s="5">
        <f t="shared" ca="1" si="83"/>
        <v>1.4567079711734545E-2</v>
      </c>
      <c r="AK74" s="5">
        <f t="shared" ca="1" si="84"/>
        <v>4.1614920107675463E-4</v>
      </c>
      <c r="AL74" s="5">
        <f t="shared" ca="1" si="85"/>
        <v>1.492902635599007E-3</v>
      </c>
      <c r="AM74" s="5">
        <f t="shared" ca="1" si="86"/>
        <v>3.5860624733481585E-3</v>
      </c>
      <c r="AN74" s="5">
        <f t="shared" ca="1" si="87"/>
        <v>5.8174530336209751E-5</v>
      </c>
      <c r="AO74" s="5">
        <f t="shared" ca="1" si="88"/>
        <v>62.291428054247987</v>
      </c>
      <c r="AP74" s="5">
        <f t="shared" ca="1" si="89"/>
        <v>1.4170663716264269E-3</v>
      </c>
      <c r="AQ74" s="5">
        <f t="shared" ca="1" si="90"/>
        <v>4.4877108242963705E-4</v>
      </c>
      <c r="AR74" s="5">
        <f t="shared" ca="1" si="91"/>
        <v>0.29865733908556424</v>
      </c>
      <c r="AS74" s="5">
        <f t="shared" ca="1" si="92"/>
        <v>2.1270625096269735</v>
      </c>
      <c r="AT74" s="5">
        <f t="shared" ca="1" si="93"/>
        <v>0.56875864682316823</v>
      </c>
      <c r="AU74" s="5">
        <f t="shared" ca="1" si="94"/>
        <v>0.6164685444838186</v>
      </c>
      <c r="AV74" s="5">
        <f t="shared" ca="1" si="95"/>
        <v>0.59914545705771705</v>
      </c>
      <c r="AW74" s="5">
        <f t="shared" ca="1" si="96"/>
        <v>0.54556423589484537</v>
      </c>
    </row>
    <row r="75" spans="1:49" x14ac:dyDescent="0.2">
      <c r="A75" s="4" t="s">
        <v>127</v>
      </c>
      <c r="B75" s="5">
        <f t="shared" ca="1" si="49"/>
        <v>104.22697418404353</v>
      </c>
      <c r="C75" s="5">
        <f t="shared" ca="1" si="50"/>
        <v>0.37997088686489983</v>
      </c>
      <c r="D75" s="5">
        <f t="shared" ca="1" si="51"/>
        <v>5.6230593736469693E-2</v>
      </c>
      <c r="E75" s="5">
        <f t="shared" ca="1" si="52"/>
        <v>0</v>
      </c>
      <c r="F75" s="5">
        <f t="shared" ca="1" si="53"/>
        <v>6.6572255045439814E-3</v>
      </c>
      <c r="G75" s="5">
        <f t="shared" ca="1" si="54"/>
        <v>5.7325921111918768E-2</v>
      </c>
      <c r="H75" s="5">
        <f t="shared" ca="1" si="55"/>
        <v>4.4356222979461003E-3</v>
      </c>
      <c r="I75" s="5">
        <f t="shared" ca="1" si="56"/>
        <v>0</v>
      </c>
      <c r="J75" s="5">
        <f t="shared" ca="1" si="57"/>
        <v>0</v>
      </c>
      <c r="K75" s="5">
        <f t="shared" ca="1" si="58"/>
        <v>3.1511251725805545E-2</v>
      </c>
      <c r="L75" s="5">
        <f t="shared" ca="1" si="59"/>
        <v>1.6691476107297796E-2</v>
      </c>
      <c r="M75" s="5">
        <f t="shared" ca="1" si="60"/>
        <v>2.2837823346361273E-2</v>
      </c>
      <c r="N75" s="5">
        <f t="shared" ca="1" si="61"/>
        <v>7.5408067567636958E-5</v>
      </c>
      <c r="O75" s="5">
        <f t="shared" ca="1" si="62"/>
        <v>4.3073178314884067E-2</v>
      </c>
      <c r="P75" s="5">
        <f t="shared" ca="1" si="63"/>
        <v>8.8794854956643219E-5</v>
      </c>
      <c r="Q75" s="5">
        <f t="shared" ca="1" si="64"/>
        <v>6.2184989878441288E-3</v>
      </c>
      <c r="R75" s="5">
        <f t="shared" ca="1" si="65"/>
        <v>2.6998937124691732E-3</v>
      </c>
      <c r="S75" s="5">
        <f t="shared" ca="1" si="66"/>
        <v>6.6922427250443423E-2</v>
      </c>
      <c r="T75" s="5">
        <f t="shared" ca="1" si="67"/>
        <v>2.5109671808936328E-2</v>
      </c>
      <c r="U75" s="5">
        <f t="shared" ca="1" si="68"/>
        <v>4.9999812733837155E-3</v>
      </c>
      <c r="V75" s="5">
        <f t="shared" ca="1" si="69"/>
        <v>1.4950110026992519E-3</v>
      </c>
      <c r="W75" s="5">
        <f t="shared" ca="1" si="70"/>
        <v>17.987466437827432</v>
      </c>
      <c r="X75" s="5">
        <f t="shared" ca="1" si="71"/>
        <v>2.4202028874138651E-2</v>
      </c>
      <c r="Y75" s="5">
        <f t="shared" ca="1" si="72"/>
        <v>3.840511770778739E-3</v>
      </c>
      <c r="Z75" s="5">
        <f t="shared" ca="1" si="73"/>
        <v>8.6748648565130014E-6</v>
      </c>
      <c r="AA75" s="5">
        <f t="shared" ca="1" si="74"/>
        <v>3.296704231707382E-4</v>
      </c>
      <c r="AB75" s="5">
        <f t="shared" ca="1" si="75"/>
        <v>3.296704231707382E-4</v>
      </c>
      <c r="AC75" s="5">
        <f t="shared" ca="1" si="76"/>
        <v>4.6577005600243613</v>
      </c>
      <c r="AD75" s="5">
        <f t="shared" ca="1" si="77"/>
        <v>0.25696106461146312</v>
      </c>
      <c r="AE75" s="5">
        <f t="shared" ca="1" si="78"/>
        <v>19.166318477850325</v>
      </c>
      <c r="AF75" s="5">
        <f t="shared" ca="1" si="79"/>
        <v>0.14364309610473117</v>
      </c>
      <c r="AG75" s="5">
        <f t="shared" ca="1" si="80"/>
        <v>4.8799168463351576E-2</v>
      </c>
      <c r="AH75" s="5">
        <f t="shared" ca="1" si="81"/>
        <v>0.14492053241473904</v>
      </c>
      <c r="AI75" s="5">
        <f t="shared" ca="1" si="82"/>
        <v>8.4020676593898752E-2</v>
      </c>
      <c r="AJ75" s="5">
        <f t="shared" ca="1" si="83"/>
        <v>1.4668190394402191E-2</v>
      </c>
      <c r="AK75" s="5">
        <f t="shared" ca="1" si="84"/>
        <v>4.5745876356481158E-4</v>
      </c>
      <c r="AL75" s="5">
        <f t="shared" ca="1" si="85"/>
        <v>1.480395287762103E-3</v>
      </c>
      <c r="AM75" s="5">
        <f t="shared" ca="1" si="86"/>
        <v>0</v>
      </c>
      <c r="AN75" s="5">
        <f t="shared" ca="1" si="87"/>
        <v>0</v>
      </c>
      <c r="AO75" s="5">
        <f t="shared" ca="1" si="88"/>
        <v>55.884194071803364</v>
      </c>
      <c r="AP75" s="5">
        <f t="shared" ca="1" si="89"/>
        <v>1.477391634384742E-3</v>
      </c>
      <c r="AQ75" s="5">
        <f t="shared" ca="1" si="90"/>
        <v>7.1005882697951925E-2</v>
      </c>
      <c r="AR75" s="5">
        <f t="shared" ca="1" si="91"/>
        <v>0.36506001023593643</v>
      </c>
      <c r="AS75" s="5">
        <f t="shared" ca="1" si="92"/>
        <v>2.2770553553754667</v>
      </c>
      <c r="AT75" s="5">
        <f t="shared" ca="1" si="93"/>
        <v>0.33652042806853444</v>
      </c>
      <c r="AU75" s="5">
        <f t="shared" ca="1" si="94"/>
        <v>0.79755737338745047</v>
      </c>
      <c r="AV75" s="5">
        <f t="shared" ca="1" si="95"/>
        <v>0.61894154792285749</v>
      </c>
      <c r="AW75" s="5">
        <f t="shared" ca="1" si="96"/>
        <v>0.613671842257002</v>
      </c>
    </row>
    <row r="76" spans="1:49" x14ac:dyDescent="0.2">
      <c r="A76" s="4" t="s">
        <v>128</v>
      </c>
      <c r="B76" s="5">
        <f t="shared" ca="1" si="49"/>
        <v>24.258835125668863</v>
      </c>
      <c r="C76" s="5">
        <f t="shared" ca="1" si="50"/>
        <v>0.39126346128989847</v>
      </c>
      <c r="D76" s="5">
        <f t="shared" ca="1" si="51"/>
        <v>0</v>
      </c>
      <c r="E76" s="5">
        <f t="shared" ca="1" si="52"/>
        <v>4.5964008327115433</v>
      </c>
      <c r="F76" s="5">
        <f t="shared" ca="1" si="53"/>
        <v>1.6759029636554685E-3</v>
      </c>
      <c r="G76" s="5">
        <f t="shared" ca="1" si="54"/>
        <v>4.0779634189318084E-2</v>
      </c>
      <c r="H76" s="5">
        <f t="shared" ca="1" si="55"/>
        <v>0.42338920512011835</v>
      </c>
      <c r="I76" s="5">
        <f t="shared" ca="1" si="56"/>
        <v>0</v>
      </c>
      <c r="J76" s="5">
        <f t="shared" ca="1" si="57"/>
        <v>0</v>
      </c>
      <c r="K76" s="5">
        <f t="shared" ca="1" si="58"/>
        <v>0.12115947308416741</v>
      </c>
      <c r="L76" s="5">
        <f t="shared" ca="1" si="59"/>
        <v>1.6931348687103387E-2</v>
      </c>
      <c r="M76" s="5">
        <f t="shared" ca="1" si="60"/>
        <v>0.48940068792549996</v>
      </c>
      <c r="N76" s="5">
        <f t="shared" ca="1" si="61"/>
        <v>7.5039200442559628E-2</v>
      </c>
      <c r="O76" s="5">
        <f t="shared" ca="1" si="62"/>
        <v>0.30582288626698423</v>
      </c>
      <c r="P76" s="5">
        <f t="shared" ca="1" si="63"/>
        <v>3.6770312920581453E-3</v>
      </c>
      <c r="Q76" s="5">
        <f t="shared" ca="1" si="64"/>
        <v>3.6133187485404309E-3</v>
      </c>
      <c r="R76" s="5">
        <f t="shared" ca="1" si="65"/>
        <v>1.5067950414193534E-2</v>
      </c>
      <c r="S76" s="5">
        <f t="shared" ca="1" si="66"/>
        <v>2.3767324122552446E-4</v>
      </c>
      <c r="T76" s="5">
        <f t="shared" ca="1" si="67"/>
        <v>0.25620249503656889</v>
      </c>
      <c r="U76" s="5">
        <f t="shared" ca="1" si="68"/>
        <v>2.556046968857298E-3</v>
      </c>
      <c r="V76" s="5">
        <f t="shared" ca="1" si="69"/>
        <v>0</v>
      </c>
      <c r="W76" s="5">
        <f t="shared" ca="1" si="70"/>
        <v>2.0279903081203352E-3</v>
      </c>
      <c r="X76" s="5">
        <f t="shared" ca="1" si="71"/>
        <v>1.6217517480283912</v>
      </c>
      <c r="Y76" s="5">
        <f t="shared" ca="1" si="72"/>
        <v>0.34868034493685035</v>
      </c>
      <c r="Z76" s="5">
        <f t="shared" ca="1" si="73"/>
        <v>2.4015033606180309E-2</v>
      </c>
      <c r="AA76" s="5">
        <f t="shared" ca="1" si="74"/>
        <v>4.4041306643201614E-3</v>
      </c>
      <c r="AB76" s="5">
        <f t="shared" ca="1" si="75"/>
        <v>9.167904589132517E-4</v>
      </c>
      <c r="AC76" s="5">
        <f t="shared" ca="1" si="76"/>
        <v>4.5078614925686757</v>
      </c>
      <c r="AD76" s="5">
        <f t="shared" ca="1" si="77"/>
        <v>0.3413982292001288</v>
      </c>
      <c r="AE76" s="5">
        <f t="shared" ca="1" si="78"/>
        <v>6.2634107488295345E-3</v>
      </c>
      <c r="AF76" s="5">
        <f t="shared" ca="1" si="79"/>
        <v>3.3178894672207901E-2</v>
      </c>
      <c r="AG76" s="5">
        <f t="shared" ca="1" si="80"/>
        <v>0.12236961681043231</v>
      </c>
      <c r="AH76" s="5">
        <f t="shared" ca="1" si="81"/>
        <v>2.1207262459862222E-2</v>
      </c>
      <c r="AI76" s="5">
        <f t="shared" ca="1" si="82"/>
        <v>9.138367517104036E-2</v>
      </c>
      <c r="AJ76" s="5">
        <f t="shared" ca="1" si="83"/>
        <v>4.7902440366193559E-2</v>
      </c>
      <c r="AK76" s="5">
        <f t="shared" ca="1" si="84"/>
        <v>1.7271254317613744E-2</v>
      </c>
      <c r="AL76" s="5">
        <f t="shared" ca="1" si="85"/>
        <v>1.9291373933225E-3</v>
      </c>
      <c r="AM76" s="5">
        <f t="shared" ca="1" si="86"/>
        <v>0.11225267827474907</v>
      </c>
      <c r="AN76" s="5">
        <f t="shared" ca="1" si="87"/>
        <v>0</v>
      </c>
      <c r="AO76" s="5">
        <f t="shared" ca="1" si="88"/>
        <v>8.4932187503128755</v>
      </c>
      <c r="AP76" s="5">
        <f t="shared" ca="1" si="89"/>
        <v>3.8536967775874294E-2</v>
      </c>
      <c r="AQ76" s="5">
        <f t="shared" ca="1" si="90"/>
        <v>9.6601172974775909E-4</v>
      </c>
      <c r="AR76" s="5">
        <f t="shared" ca="1" si="91"/>
        <v>0.13563536601227433</v>
      </c>
      <c r="AS76" s="5">
        <f t="shared" ca="1" si="92"/>
        <v>0.28104797955207178</v>
      </c>
      <c r="AT76" s="5">
        <f t="shared" ca="1" si="93"/>
        <v>6.3784756092228612E-2</v>
      </c>
      <c r="AU76" s="5">
        <f t="shared" ca="1" si="94"/>
        <v>6.9645383973408097E-4</v>
      </c>
      <c r="AV76" s="5">
        <f t="shared" ca="1" si="95"/>
        <v>0.81549103831610814</v>
      </c>
      <c r="AW76" s="5">
        <f t="shared" ca="1" si="96"/>
        <v>0.38142652366982688</v>
      </c>
    </row>
    <row r="77" spans="1:49" x14ac:dyDescent="0.2">
      <c r="A77" s="4" t="s">
        <v>129</v>
      </c>
      <c r="B77" s="5">
        <f t="shared" ca="1" si="49"/>
        <v>25.124715735742928</v>
      </c>
      <c r="C77" s="5">
        <f t="shared" ca="1" si="50"/>
        <v>0.40407736512243209</v>
      </c>
      <c r="D77" s="5">
        <f t="shared" ca="1" si="51"/>
        <v>10.924828999619558</v>
      </c>
      <c r="E77" s="5">
        <f t="shared" ca="1" si="52"/>
        <v>2.293607034914606</v>
      </c>
      <c r="F77" s="5">
        <f t="shared" ca="1" si="53"/>
        <v>5.7066314032923485E-3</v>
      </c>
      <c r="G77" s="5">
        <f t="shared" ca="1" si="54"/>
        <v>5.0256276984942862E-3</v>
      </c>
      <c r="H77" s="5">
        <f t="shared" ca="1" si="55"/>
        <v>0.21726449876663645</v>
      </c>
      <c r="I77" s="5">
        <f t="shared" ca="1" si="56"/>
        <v>1.6858173621307792E-4</v>
      </c>
      <c r="J77" s="5">
        <f t="shared" ca="1" si="57"/>
        <v>0</v>
      </c>
      <c r="K77" s="5">
        <f t="shared" ca="1" si="58"/>
        <v>8.3783573910631126E-2</v>
      </c>
      <c r="L77" s="5">
        <f t="shared" ca="1" si="59"/>
        <v>7.9265984762948855E-3</v>
      </c>
      <c r="M77" s="5">
        <f t="shared" ca="1" si="60"/>
        <v>0.26711611512938782</v>
      </c>
      <c r="N77" s="5">
        <f t="shared" ca="1" si="61"/>
        <v>3.6822608172393252E-2</v>
      </c>
      <c r="O77" s="5">
        <f t="shared" ca="1" si="62"/>
        <v>0.1849536511203837</v>
      </c>
      <c r="P77" s="5">
        <f t="shared" ca="1" si="63"/>
        <v>1.4302870089767967E-3</v>
      </c>
      <c r="Q77" s="5">
        <f t="shared" ca="1" si="64"/>
        <v>2.0888541126455121E-2</v>
      </c>
      <c r="R77" s="5">
        <f t="shared" ca="1" si="65"/>
        <v>4.0633138052043345E-3</v>
      </c>
      <c r="S77" s="5">
        <f t="shared" ca="1" si="66"/>
        <v>3.000645913784737E-4</v>
      </c>
      <c r="T77" s="5">
        <f t="shared" ca="1" si="67"/>
        <v>0.17100855425113326</v>
      </c>
      <c r="U77" s="5">
        <f t="shared" ca="1" si="68"/>
        <v>3.1601646036911323E-3</v>
      </c>
      <c r="V77" s="5">
        <f t="shared" ca="1" si="69"/>
        <v>0</v>
      </c>
      <c r="W77" s="5">
        <f t="shared" ca="1" si="70"/>
        <v>4.0204426151498459E-3</v>
      </c>
      <c r="X77" s="5">
        <f t="shared" ca="1" si="71"/>
        <v>4.0117176866258368E-2</v>
      </c>
      <c r="Y77" s="5">
        <f t="shared" ca="1" si="72"/>
        <v>5.0385503659422851E-4</v>
      </c>
      <c r="Z77" s="5">
        <f t="shared" ca="1" si="73"/>
        <v>0</v>
      </c>
      <c r="AA77" s="5">
        <f t="shared" ca="1" si="74"/>
        <v>1.0335466407306625E-3</v>
      </c>
      <c r="AB77" s="5">
        <f t="shared" ca="1" si="75"/>
        <v>1.9022333311888626E-4</v>
      </c>
      <c r="AC77" s="5">
        <f t="shared" ca="1" si="76"/>
        <v>3.0701220327808176</v>
      </c>
      <c r="AD77" s="5">
        <f t="shared" ca="1" si="77"/>
        <v>0.22338661163904969</v>
      </c>
      <c r="AE77" s="5">
        <f t="shared" ca="1" si="78"/>
        <v>1.6961458570505703E-3</v>
      </c>
      <c r="AF77" s="5">
        <f t="shared" ca="1" si="79"/>
        <v>1.8206698696564577E-2</v>
      </c>
      <c r="AG77" s="5">
        <f t="shared" ca="1" si="80"/>
        <v>3.7528970770455986E-2</v>
      </c>
      <c r="AH77" s="5">
        <f t="shared" ca="1" si="81"/>
        <v>1.0144311191732187E-2</v>
      </c>
      <c r="AI77" s="5">
        <f t="shared" ca="1" si="82"/>
        <v>2.0639057606076493E-2</v>
      </c>
      <c r="AJ77" s="5">
        <f t="shared" ca="1" si="83"/>
        <v>5.6273801056274733E-2</v>
      </c>
      <c r="AK77" s="5">
        <f t="shared" ca="1" si="84"/>
        <v>1.7679680859127651E-2</v>
      </c>
      <c r="AL77" s="5">
        <f t="shared" ca="1" si="85"/>
        <v>7.8056072162730637E-3</v>
      </c>
      <c r="AM77" s="5">
        <f t="shared" ca="1" si="86"/>
        <v>1.4529050186771544E-3</v>
      </c>
      <c r="AN77" s="5">
        <f t="shared" ca="1" si="87"/>
        <v>4.9826215951432086E-3</v>
      </c>
      <c r="AO77" s="5">
        <f t="shared" ca="1" si="88"/>
        <v>5.0308612207170063</v>
      </c>
      <c r="AP77" s="5">
        <f t="shared" ca="1" si="89"/>
        <v>7.2078187009521318E-3</v>
      </c>
      <c r="AQ77" s="5">
        <f t="shared" ca="1" si="90"/>
        <v>5.0010765229745608E-5</v>
      </c>
      <c r="AR77" s="5">
        <f t="shared" ca="1" si="91"/>
        <v>2.7373051043229246E-2</v>
      </c>
      <c r="AS77" s="5">
        <f t="shared" ca="1" si="92"/>
        <v>0.27331787456259582</v>
      </c>
      <c r="AT77" s="5">
        <f t="shared" ca="1" si="93"/>
        <v>5.8893465633691494E-2</v>
      </c>
      <c r="AU77" s="5">
        <f t="shared" ca="1" si="94"/>
        <v>7.4470127266672336E-4</v>
      </c>
      <c r="AV77" s="5">
        <f t="shared" ca="1" si="95"/>
        <v>0.5033127432235327</v>
      </c>
      <c r="AW77" s="5">
        <f t="shared" ca="1" si="96"/>
        <v>1.0750389495877657</v>
      </c>
    </row>
    <row r="78" spans="1:49" x14ac:dyDescent="0.2">
      <c r="A78" s="4" t="s">
        <v>130</v>
      </c>
      <c r="B78" s="5">
        <f t="shared" ca="1" si="49"/>
        <v>26.216523526135706</v>
      </c>
      <c r="C78" s="5">
        <f t="shared" ca="1" si="50"/>
        <v>0.43307250701324296</v>
      </c>
      <c r="D78" s="5">
        <f t="shared" ca="1" si="51"/>
        <v>0</v>
      </c>
      <c r="E78" s="5">
        <f t="shared" ca="1" si="52"/>
        <v>8.243679727902089</v>
      </c>
      <c r="F78" s="5">
        <f t="shared" ca="1" si="53"/>
        <v>2.3289294869906995E-3</v>
      </c>
      <c r="G78" s="5">
        <f t="shared" ca="1" si="54"/>
        <v>0.10473918556423016</v>
      </c>
      <c r="H78" s="5">
        <f t="shared" ca="1" si="55"/>
        <v>0.51425330820662107</v>
      </c>
      <c r="I78" s="5">
        <f t="shared" ca="1" si="56"/>
        <v>4.3679279360966288E-4</v>
      </c>
      <c r="J78" s="5">
        <f t="shared" ca="1" si="57"/>
        <v>0</v>
      </c>
      <c r="K78" s="5">
        <f t="shared" ca="1" si="58"/>
        <v>0.16503295233030121</v>
      </c>
      <c r="L78" s="5">
        <f t="shared" ca="1" si="59"/>
        <v>9.2205023557185781E-3</v>
      </c>
      <c r="M78" s="5">
        <f t="shared" ca="1" si="60"/>
        <v>0.34543915106502365</v>
      </c>
      <c r="N78" s="5">
        <f t="shared" ca="1" si="61"/>
        <v>5.4277844117362833E-2</v>
      </c>
      <c r="O78" s="5">
        <f t="shared" ca="1" si="62"/>
        <v>0.76154578829028785</v>
      </c>
      <c r="P78" s="5">
        <f t="shared" ca="1" si="63"/>
        <v>3.1856161737332994E-2</v>
      </c>
      <c r="Q78" s="5">
        <f t="shared" ca="1" si="64"/>
        <v>6.7552063039228727E-3</v>
      </c>
      <c r="R78" s="5">
        <f t="shared" ca="1" si="65"/>
        <v>9.3695353501927932E-3</v>
      </c>
      <c r="S78" s="5">
        <f t="shared" ca="1" si="66"/>
        <v>1.9754904207680375E-3</v>
      </c>
      <c r="T78" s="5">
        <f t="shared" ca="1" si="67"/>
        <v>0.25538297026978624</v>
      </c>
      <c r="U78" s="5">
        <f t="shared" ca="1" si="68"/>
        <v>4.3854095679484086E-3</v>
      </c>
      <c r="V78" s="5">
        <f t="shared" ca="1" si="69"/>
        <v>8.2923556024934735E-4</v>
      </c>
      <c r="W78" s="5">
        <f t="shared" ca="1" si="70"/>
        <v>2.6973679269193087E-3</v>
      </c>
      <c r="X78" s="5">
        <f t="shared" ca="1" si="71"/>
        <v>5.6245816798203294E-3</v>
      </c>
      <c r="Y78" s="5">
        <f t="shared" ca="1" si="72"/>
        <v>4.9354243464607025E-4</v>
      </c>
      <c r="Z78" s="5">
        <f t="shared" ca="1" si="73"/>
        <v>0</v>
      </c>
      <c r="AA78" s="5">
        <f t="shared" ca="1" si="74"/>
        <v>7.7520873286624156E-5</v>
      </c>
      <c r="AB78" s="5">
        <f t="shared" ca="1" si="75"/>
        <v>4.9832532138185401E-3</v>
      </c>
      <c r="AC78" s="5">
        <f t="shared" ca="1" si="76"/>
        <v>4.230904004417976</v>
      </c>
      <c r="AD78" s="5">
        <f t="shared" ca="1" si="77"/>
        <v>1.5195999196948728</v>
      </c>
      <c r="AE78" s="5">
        <f t="shared" ca="1" si="78"/>
        <v>1.9814008625695036E-3</v>
      </c>
      <c r="AF78" s="5">
        <f t="shared" ca="1" si="79"/>
        <v>2.9546472769468406E-2</v>
      </c>
      <c r="AG78" s="5">
        <f t="shared" ca="1" si="80"/>
        <v>0.17626888030978069</v>
      </c>
      <c r="AH78" s="5">
        <f t="shared" ca="1" si="81"/>
        <v>2.2403260575573153E-2</v>
      </c>
      <c r="AI78" s="5">
        <f t="shared" ca="1" si="82"/>
        <v>9.89449465314515E-2</v>
      </c>
      <c r="AJ78" s="5">
        <f t="shared" ca="1" si="83"/>
        <v>4.6922911786664627E-2</v>
      </c>
      <c r="AK78" s="5">
        <f t="shared" ca="1" si="84"/>
        <v>3.1164676587417901E-2</v>
      </c>
      <c r="AL78" s="5">
        <f t="shared" ca="1" si="85"/>
        <v>3.7137138502046788E-3</v>
      </c>
      <c r="AM78" s="5">
        <f t="shared" ca="1" si="86"/>
        <v>0.15743531542428604</v>
      </c>
      <c r="AN78" s="5">
        <f t="shared" ca="1" si="87"/>
        <v>3.1410159745776128E-2</v>
      </c>
      <c r="AO78" s="5">
        <f t="shared" ca="1" si="88"/>
        <v>7.0481566475550208</v>
      </c>
      <c r="AP78" s="5">
        <f t="shared" ca="1" si="89"/>
        <v>2.4074715401710328E-2</v>
      </c>
      <c r="AQ78" s="5">
        <f t="shared" ca="1" si="90"/>
        <v>3.2175178251350751E-2</v>
      </c>
      <c r="AR78" s="5">
        <f t="shared" ca="1" si="91"/>
        <v>2.2609973206690219E-2</v>
      </c>
      <c r="AS78" s="5">
        <f t="shared" ca="1" si="92"/>
        <v>0.24110131383598968</v>
      </c>
      <c r="AT78" s="5">
        <f t="shared" ca="1" si="93"/>
        <v>6.5281181599786894E-2</v>
      </c>
      <c r="AU78" s="5">
        <f t="shared" ca="1" si="94"/>
        <v>7.4685736657648051E-4</v>
      </c>
      <c r="AV78" s="5">
        <f t="shared" ca="1" si="95"/>
        <v>0.45171365968403354</v>
      </c>
      <c r="AW78" s="5">
        <f t="shared" ca="1" si="96"/>
        <v>1.0219113722143325</v>
      </c>
    </row>
    <row r="79" spans="1:49" x14ac:dyDescent="0.2">
      <c r="A79" s="4" t="s">
        <v>131</v>
      </c>
      <c r="B79" s="5">
        <f t="shared" ca="1" si="49"/>
        <v>37.604922347649946</v>
      </c>
      <c r="C79" s="5">
        <f t="shared" ca="1" si="50"/>
        <v>0.3798693973420319</v>
      </c>
      <c r="D79" s="5">
        <f t="shared" ca="1" si="51"/>
        <v>0</v>
      </c>
      <c r="E79" s="5">
        <f t="shared" ca="1" si="52"/>
        <v>4.8519780326652153</v>
      </c>
      <c r="F79" s="5">
        <f t="shared" ca="1" si="53"/>
        <v>1.8153949211115695E-3</v>
      </c>
      <c r="G79" s="5">
        <f t="shared" ca="1" si="54"/>
        <v>3.30128945970318E-2</v>
      </c>
      <c r="H79" s="5">
        <f t="shared" ca="1" si="55"/>
        <v>0.38008237515396304</v>
      </c>
      <c r="I79" s="5">
        <f t="shared" ca="1" si="56"/>
        <v>0</v>
      </c>
      <c r="J79" s="5">
        <f t="shared" ca="1" si="57"/>
        <v>0</v>
      </c>
      <c r="K79" s="5">
        <f t="shared" ca="1" si="58"/>
        <v>0.11518401667824431</v>
      </c>
      <c r="L79" s="5">
        <f t="shared" ca="1" si="59"/>
        <v>7.4823562815648842E-3</v>
      </c>
      <c r="M79" s="5">
        <f t="shared" ca="1" si="60"/>
        <v>0.63694769932296713</v>
      </c>
      <c r="N79" s="5">
        <f t="shared" ca="1" si="61"/>
        <v>8.6447367667109962E-2</v>
      </c>
      <c r="O79" s="5">
        <f t="shared" ca="1" si="62"/>
        <v>0.55346837787270076</v>
      </c>
      <c r="P79" s="5">
        <f t="shared" ca="1" si="63"/>
        <v>2.8632224897257121E-3</v>
      </c>
      <c r="Q79" s="5">
        <f t="shared" ca="1" si="64"/>
        <v>2.7257542042536643E-3</v>
      </c>
      <c r="R79" s="5">
        <f t="shared" ca="1" si="65"/>
        <v>1.0640368087280489E-2</v>
      </c>
      <c r="S79" s="5">
        <f t="shared" ca="1" si="66"/>
        <v>6.9457990281325457E-4</v>
      </c>
      <c r="T79" s="5">
        <f t="shared" ca="1" si="67"/>
        <v>0.6866005268957095</v>
      </c>
      <c r="U79" s="5">
        <f t="shared" ca="1" si="68"/>
        <v>1.3370547248938121E-3</v>
      </c>
      <c r="V79" s="5">
        <f t="shared" ca="1" si="69"/>
        <v>0</v>
      </c>
      <c r="W79" s="5">
        <f t="shared" ca="1" si="70"/>
        <v>3.453002456225155E-3</v>
      </c>
      <c r="X79" s="5">
        <f t="shared" ca="1" si="71"/>
        <v>0.81024470795973391</v>
      </c>
      <c r="Y79" s="5">
        <f t="shared" ca="1" si="72"/>
        <v>0.12969009368660314</v>
      </c>
      <c r="Z79" s="5">
        <f t="shared" ca="1" si="73"/>
        <v>8.4286037857939818E-3</v>
      </c>
      <c r="AA79" s="5">
        <f t="shared" ca="1" si="74"/>
        <v>2.0244469771002285E-3</v>
      </c>
      <c r="AB79" s="5">
        <f t="shared" ca="1" si="75"/>
        <v>5.0130944983448689E-3</v>
      </c>
      <c r="AC79" s="5">
        <f t="shared" ca="1" si="76"/>
        <v>5.3951152265395539</v>
      </c>
      <c r="AD79" s="5">
        <f t="shared" ca="1" si="77"/>
        <v>1.2606205939870323</v>
      </c>
      <c r="AE79" s="5">
        <f t="shared" ca="1" si="78"/>
        <v>1.865089855764019E-2</v>
      </c>
      <c r="AF79" s="5">
        <f t="shared" ca="1" si="79"/>
        <v>1.1772965279273281E-3</v>
      </c>
      <c r="AG79" s="5">
        <f t="shared" ca="1" si="80"/>
        <v>0.10916860706981706</v>
      </c>
      <c r="AH79" s="5">
        <f t="shared" ca="1" si="81"/>
        <v>2.0993260817156911E-2</v>
      </c>
      <c r="AI79" s="5">
        <f t="shared" ca="1" si="82"/>
        <v>0.14967628656420123</v>
      </c>
      <c r="AJ79" s="5">
        <f t="shared" ca="1" si="83"/>
        <v>2.8443527819271619E-2</v>
      </c>
      <c r="AK79" s="5">
        <f t="shared" ca="1" si="84"/>
        <v>6.2915678634001548E-3</v>
      </c>
      <c r="AL79" s="5">
        <f t="shared" ca="1" si="85"/>
        <v>1.6685629334553529E-3</v>
      </c>
      <c r="AM79" s="5">
        <f t="shared" ca="1" si="86"/>
        <v>3.1370124332622693E-2</v>
      </c>
      <c r="AN79" s="5">
        <f t="shared" ca="1" si="87"/>
        <v>4.0484265968649361E-2</v>
      </c>
      <c r="AO79" s="5">
        <f t="shared" ca="1" si="88"/>
        <v>12.188126720283826</v>
      </c>
      <c r="AP79" s="5">
        <f t="shared" ca="1" si="89"/>
        <v>4.2477875922870251E-2</v>
      </c>
      <c r="AQ79" s="5">
        <f t="shared" ca="1" si="90"/>
        <v>1.3346464589352987E-3</v>
      </c>
      <c r="AR79" s="5">
        <f t="shared" ca="1" si="91"/>
        <v>2.2022733699763621E-2</v>
      </c>
      <c r="AS79" s="5">
        <f t="shared" ca="1" si="92"/>
        <v>0.24597990104675568</v>
      </c>
      <c r="AT79" s="5">
        <f t="shared" ca="1" si="93"/>
        <v>6.7266875125168296E-2</v>
      </c>
      <c r="AU79" s="5">
        <f t="shared" ca="1" si="94"/>
        <v>7.8116434368997894</v>
      </c>
      <c r="AV79" s="5">
        <f t="shared" ca="1" si="95"/>
        <v>0.48076609501571471</v>
      </c>
      <c r="AW79" s="5">
        <f t="shared" ca="1" si="96"/>
        <v>0.97164047604597725</v>
      </c>
    </row>
    <row r="80" spans="1:49" x14ac:dyDescent="0.2">
      <c r="A80" s="4" t="s">
        <v>132</v>
      </c>
      <c r="B80" s="5">
        <f t="shared" ca="1" si="49"/>
        <v>31.950820504734512</v>
      </c>
      <c r="C80" s="5">
        <f t="shared" ca="1" si="50"/>
        <v>0.44042061473123095</v>
      </c>
      <c r="D80" s="5">
        <f t="shared" ca="1" si="51"/>
        <v>0</v>
      </c>
      <c r="E80" s="5">
        <f t="shared" ca="1" si="52"/>
        <v>5.0857445828287444</v>
      </c>
      <c r="F80" s="5">
        <f t="shared" ca="1" si="53"/>
        <v>0.65268685141014138</v>
      </c>
      <c r="G80" s="5">
        <f t="shared" ca="1" si="54"/>
        <v>1.8651428335382605E-2</v>
      </c>
      <c r="H80" s="5">
        <f t="shared" ca="1" si="55"/>
        <v>0.19104061646593978</v>
      </c>
      <c r="I80" s="5">
        <f t="shared" ca="1" si="56"/>
        <v>0</v>
      </c>
      <c r="J80" s="5">
        <f t="shared" ca="1" si="57"/>
        <v>0</v>
      </c>
      <c r="K80" s="5">
        <f t="shared" ca="1" si="58"/>
        <v>0.18580544452390629</v>
      </c>
      <c r="L80" s="5">
        <f t="shared" ca="1" si="59"/>
        <v>1.4717168020169988E-2</v>
      </c>
      <c r="M80" s="5">
        <f t="shared" ca="1" si="60"/>
        <v>0.58110851300627553</v>
      </c>
      <c r="N80" s="5">
        <f t="shared" ca="1" si="61"/>
        <v>7.9208759119021047E-2</v>
      </c>
      <c r="O80" s="5">
        <f t="shared" ca="1" si="62"/>
        <v>0.45634663532768632</v>
      </c>
      <c r="P80" s="5">
        <f t="shared" ca="1" si="63"/>
        <v>3.4750715073971279E-3</v>
      </c>
      <c r="Q80" s="5">
        <f t="shared" ca="1" si="64"/>
        <v>0</v>
      </c>
      <c r="R80" s="5">
        <f t="shared" ca="1" si="65"/>
        <v>3.9085789204385137E-2</v>
      </c>
      <c r="S80" s="5">
        <f t="shared" ca="1" si="66"/>
        <v>0</v>
      </c>
      <c r="T80" s="5">
        <f t="shared" ca="1" si="67"/>
        <v>1.1510275983645197</v>
      </c>
      <c r="U80" s="5">
        <f t="shared" ca="1" si="68"/>
        <v>2.3129687216296548E-3</v>
      </c>
      <c r="V80" s="5">
        <f t="shared" ca="1" si="69"/>
        <v>6.740439898535877E-5</v>
      </c>
      <c r="W80" s="5">
        <f t="shared" ca="1" si="70"/>
        <v>2.1955632513955005E-3</v>
      </c>
      <c r="X80" s="5">
        <f t="shared" ca="1" si="71"/>
        <v>0.11717124710196052</v>
      </c>
      <c r="Y80" s="5">
        <f t="shared" ca="1" si="72"/>
        <v>8.6136791577181241E-3</v>
      </c>
      <c r="Z80" s="5">
        <f t="shared" ca="1" si="73"/>
        <v>0</v>
      </c>
      <c r="AA80" s="5">
        <f t="shared" ca="1" si="74"/>
        <v>2.5291788693639734E-4</v>
      </c>
      <c r="AB80" s="5">
        <f t="shared" ca="1" si="75"/>
        <v>2.3263770569829459E-4</v>
      </c>
      <c r="AC80" s="5">
        <f t="shared" ca="1" si="76"/>
        <v>6.4526110276522761</v>
      </c>
      <c r="AD80" s="5">
        <f t="shared" ca="1" si="77"/>
        <v>0.50689735182447471</v>
      </c>
      <c r="AE80" s="5">
        <f t="shared" ca="1" si="78"/>
        <v>7.7718952962439955E-2</v>
      </c>
      <c r="AF80" s="5">
        <f t="shared" ca="1" si="79"/>
        <v>1.6085561807169593E-2</v>
      </c>
      <c r="AG80" s="5">
        <f t="shared" ca="1" si="80"/>
        <v>0.10533072497339563</v>
      </c>
      <c r="AH80" s="5">
        <f t="shared" ca="1" si="81"/>
        <v>5.9206344212950075E-2</v>
      </c>
      <c r="AI80" s="5">
        <f t="shared" ca="1" si="82"/>
        <v>0.11366422616356137</v>
      </c>
      <c r="AJ80" s="5">
        <f t="shared" ca="1" si="83"/>
        <v>2.6576793576605591E-2</v>
      </c>
      <c r="AK80" s="5">
        <f t="shared" ca="1" si="84"/>
        <v>4.6532006636700301E-3</v>
      </c>
      <c r="AL80" s="5">
        <f t="shared" ca="1" si="85"/>
        <v>1.9240312062851695E-2</v>
      </c>
      <c r="AM80" s="5">
        <f t="shared" ca="1" si="86"/>
        <v>2.8768284721941786E-2</v>
      </c>
      <c r="AN80" s="5">
        <f t="shared" ca="1" si="87"/>
        <v>0</v>
      </c>
      <c r="AO80" s="5">
        <f t="shared" ca="1" si="88"/>
        <v>13.356193690458255</v>
      </c>
      <c r="AP80" s="5">
        <f t="shared" ca="1" si="89"/>
        <v>1.2105714000853354E-2</v>
      </c>
      <c r="AQ80" s="5">
        <f t="shared" ca="1" si="90"/>
        <v>1.0784703837657401E-4</v>
      </c>
      <c r="AR80" s="5">
        <f t="shared" ca="1" si="91"/>
        <v>1.0499679368025384E-2</v>
      </c>
      <c r="AS80" s="5">
        <f t="shared" ca="1" si="92"/>
        <v>0.61671745793914712</v>
      </c>
      <c r="AT80" s="5">
        <f t="shared" ca="1" si="93"/>
        <v>7.3207490605956771E-2</v>
      </c>
      <c r="AU80" s="5">
        <f t="shared" ca="1" si="94"/>
        <v>8.0701032100601337E-4</v>
      </c>
      <c r="AV80" s="5">
        <f t="shared" ca="1" si="95"/>
        <v>0.57910109367265816</v>
      </c>
      <c r="AW80" s="5">
        <f t="shared" ca="1" si="96"/>
        <v>0.86116224963977916</v>
      </c>
    </row>
    <row r="81" spans="1:49" x14ac:dyDescent="0.2">
      <c r="A81" s="4" t="s">
        <v>133</v>
      </c>
      <c r="B81" s="5">
        <f t="shared" ca="1" si="49"/>
        <v>33.506315695202858</v>
      </c>
      <c r="C81" s="5">
        <f t="shared" ca="1" si="50"/>
        <v>0.67579602140876305</v>
      </c>
      <c r="D81" s="5">
        <f t="shared" ca="1" si="51"/>
        <v>8.5889769844339021E-4</v>
      </c>
      <c r="E81" s="5">
        <f t="shared" ca="1" si="52"/>
        <v>5.6985501426153782</v>
      </c>
      <c r="F81" s="5">
        <f t="shared" ca="1" si="53"/>
        <v>0.36183535570060871</v>
      </c>
      <c r="G81" s="5">
        <f t="shared" ca="1" si="54"/>
        <v>2.6771722376875366E-2</v>
      </c>
      <c r="H81" s="5">
        <f t="shared" ca="1" si="55"/>
        <v>2.6794651730026038</v>
      </c>
      <c r="I81" s="5">
        <f t="shared" ca="1" si="56"/>
        <v>0</v>
      </c>
      <c r="J81" s="5">
        <f t="shared" ca="1" si="57"/>
        <v>0</v>
      </c>
      <c r="K81" s="5">
        <f t="shared" ca="1" si="58"/>
        <v>0.11038273834146926</v>
      </c>
      <c r="L81" s="5">
        <f t="shared" ca="1" si="59"/>
        <v>3.8992137670782273E-2</v>
      </c>
      <c r="M81" s="5">
        <f t="shared" ca="1" si="60"/>
        <v>1.1168846471096852</v>
      </c>
      <c r="N81" s="5">
        <f t="shared" ca="1" si="61"/>
        <v>7.3594834538956697E-2</v>
      </c>
      <c r="O81" s="5">
        <f t="shared" ca="1" si="62"/>
        <v>0.51862092364339907</v>
      </c>
      <c r="P81" s="5">
        <f t="shared" ca="1" si="63"/>
        <v>2.5787352197131786E-3</v>
      </c>
      <c r="Q81" s="5">
        <f t="shared" ca="1" si="64"/>
        <v>4.7234398566422636E-4</v>
      </c>
      <c r="R81" s="5">
        <f t="shared" ca="1" si="65"/>
        <v>2.8043953094842679E-2</v>
      </c>
      <c r="S81" s="5">
        <f t="shared" ca="1" si="66"/>
        <v>9.7420947043246704E-4</v>
      </c>
      <c r="T81" s="5">
        <f t="shared" ca="1" si="67"/>
        <v>0.51989101419860329</v>
      </c>
      <c r="U81" s="5">
        <f t="shared" ca="1" si="68"/>
        <v>3.64332675333086E-3</v>
      </c>
      <c r="V81" s="5">
        <f t="shared" ca="1" si="69"/>
        <v>6.4947298028831125E-4</v>
      </c>
      <c r="W81" s="5">
        <f t="shared" ca="1" si="70"/>
        <v>5.9073025549172585E-3</v>
      </c>
      <c r="X81" s="5">
        <f t="shared" ca="1" si="71"/>
        <v>1.1219321709222874</v>
      </c>
      <c r="Y81" s="5">
        <f t="shared" ca="1" si="72"/>
        <v>3.7718680926592162E-2</v>
      </c>
      <c r="Z81" s="5">
        <f t="shared" ca="1" si="73"/>
        <v>1.4005181412025116E-3</v>
      </c>
      <c r="AA81" s="5">
        <f t="shared" ca="1" si="74"/>
        <v>1.891198759383736E-3</v>
      </c>
      <c r="AB81" s="5">
        <f t="shared" ca="1" si="75"/>
        <v>3.9832449314525543E-3</v>
      </c>
      <c r="AC81" s="5">
        <f t="shared" ca="1" si="76"/>
        <v>6.8840070908902735</v>
      </c>
      <c r="AD81" s="5">
        <f t="shared" ca="1" si="77"/>
        <v>0.36265714706661684</v>
      </c>
      <c r="AE81" s="5">
        <f t="shared" ca="1" si="78"/>
        <v>6.0871208012730153E-2</v>
      </c>
      <c r="AF81" s="5">
        <f t="shared" ca="1" si="79"/>
        <v>9.3641469849912607E-3</v>
      </c>
      <c r="AG81" s="5">
        <f t="shared" ca="1" si="80"/>
        <v>9.250501702145851E-2</v>
      </c>
      <c r="AH81" s="5">
        <f t="shared" ca="1" si="81"/>
        <v>0.17151138892071222</v>
      </c>
      <c r="AI81" s="5">
        <f t="shared" ca="1" si="82"/>
        <v>3.5786824747955803E-2</v>
      </c>
      <c r="AJ81" s="5">
        <f t="shared" ca="1" si="83"/>
        <v>2.4754053765575237E-2</v>
      </c>
      <c r="AK81" s="5">
        <f t="shared" ca="1" si="84"/>
        <v>6.5126777181037255E-3</v>
      </c>
      <c r="AL81" s="5">
        <f t="shared" ca="1" si="85"/>
        <v>3.376771692038278E-2</v>
      </c>
      <c r="AM81" s="5">
        <f t="shared" ca="1" si="86"/>
        <v>7.129827269047917E-2</v>
      </c>
      <c r="AN81" s="5">
        <f t="shared" ca="1" si="87"/>
        <v>0</v>
      </c>
      <c r="AO81" s="5">
        <f t="shared" ca="1" si="88"/>
        <v>11.82476391259333</v>
      </c>
      <c r="AP81" s="5">
        <f t="shared" ca="1" si="89"/>
        <v>0</v>
      </c>
      <c r="AQ81" s="5">
        <f t="shared" ca="1" si="90"/>
        <v>1.1977013820328077E-3</v>
      </c>
      <c r="AR81" s="5">
        <f t="shared" ca="1" si="91"/>
        <v>1.0012830479877421E-2</v>
      </c>
      <c r="AS81" s="5">
        <f t="shared" ca="1" si="92"/>
        <v>0.7517945465020307</v>
      </c>
      <c r="AT81" s="5">
        <f t="shared" ca="1" si="93"/>
        <v>8.2072219971888655E-2</v>
      </c>
      <c r="AU81" s="5">
        <f t="shared" ca="1" si="94"/>
        <v>5.2390060765522176E-2</v>
      </c>
      <c r="AV81" s="5">
        <f t="shared" ca="1" si="95"/>
        <v>9.2861316683605152E-5</v>
      </c>
      <c r="AW81" s="5">
        <f t="shared" ca="1" si="96"/>
        <v>1.1725140651995654E-4</v>
      </c>
    </row>
    <row r="82" spans="1:49" x14ac:dyDescent="0.2">
      <c r="A82" s="4" t="s">
        <v>134</v>
      </c>
      <c r="B82" s="5">
        <f t="shared" ca="1" si="49"/>
        <v>35.167478143940293</v>
      </c>
      <c r="C82" s="5">
        <f t="shared" ca="1" si="50"/>
        <v>0.69903785225353721</v>
      </c>
      <c r="D82" s="5">
        <f t="shared" ca="1" si="51"/>
        <v>0</v>
      </c>
      <c r="E82" s="5">
        <f t="shared" ca="1" si="52"/>
        <v>5.7489046601440936</v>
      </c>
      <c r="F82" s="5">
        <f t="shared" ca="1" si="53"/>
        <v>0.87571511429057836</v>
      </c>
      <c r="G82" s="5">
        <f t="shared" ca="1" si="54"/>
        <v>9.5339051358544168E-3</v>
      </c>
      <c r="H82" s="5">
        <f t="shared" ca="1" si="55"/>
        <v>0.21765265701973666</v>
      </c>
      <c r="I82" s="5">
        <f t="shared" ca="1" si="56"/>
        <v>0</v>
      </c>
      <c r="J82" s="5">
        <f t="shared" ca="1" si="57"/>
        <v>0</v>
      </c>
      <c r="K82" s="5">
        <f t="shared" ca="1" si="58"/>
        <v>0.10816397198298293</v>
      </c>
      <c r="L82" s="5">
        <f t="shared" ca="1" si="59"/>
        <v>5.9074531583226508E-2</v>
      </c>
      <c r="M82" s="5">
        <f t="shared" ca="1" si="60"/>
        <v>1.4121414586547356</v>
      </c>
      <c r="N82" s="5">
        <f t="shared" ca="1" si="61"/>
        <v>6.1185799159097776E-2</v>
      </c>
      <c r="O82" s="5">
        <f t="shared" ca="1" si="62"/>
        <v>0.42450235510016177</v>
      </c>
      <c r="P82" s="5">
        <f t="shared" ca="1" si="63"/>
        <v>2.1275741118005308E-3</v>
      </c>
      <c r="Q82" s="5">
        <f t="shared" ca="1" si="64"/>
        <v>6.2449076469071104E-3</v>
      </c>
      <c r="R82" s="5">
        <f t="shared" ca="1" si="65"/>
        <v>4.6884150066978755E-2</v>
      </c>
      <c r="S82" s="5">
        <f t="shared" ca="1" si="66"/>
        <v>3.4669414244200278E-4</v>
      </c>
      <c r="T82" s="5">
        <f t="shared" ca="1" si="67"/>
        <v>0.33323812571980743</v>
      </c>
      <c r="U82" s="5">
        <f t="shared" ca="1" si="68"/>
        <v>2.4643325743753663E-3</v>
      </c>
      <c r="V82" s="5">
        <f t="shared" ca="1" si="69"/>
        <v>1.5676027060543326E-3</v>
      </c>
      <c r="W82" s="5">
        <f t="shared" ca="1" si="70"/>
        <v>2.7740487295948532E-3</v>
      </c>
      <c r="X82" s="5">
        <f t="shared" ca="1" si="71"/>
        <v>0.11940796061716583</v>
      </c>
      <c r="Y82" s="5">
        <f t="shared" ca="1" si="72"/>
        <v>2.3517981619781535E-2</v>
      </c>
      <c r="Z82" s="5">
        <f t="shared" ca="1" si="73"/>
        <v>1.1428151279337653E-4</v>
      </c>
      <c r="AA82" s="5">
        <f t="shared" ca="1" si="74"/>
        <v>1.7142226919006481E-4</v>
      </c>
      <c r="AB82" s="5">
        <f t="shared" ca="1" si="75"/>
        <v>5.5870961810095183E-4</v>
      </c>
      <c r="AC82" s="5">
        <f t="shared" ca="1" si="76"/>
        <v>10.38450235023312</v>
      </c>
      <c r="AD82" s="5">
        <f t="shared" ca="1" si="77"/>
        <v>0.31397203979914751</v>
      </c>
      <c r="AE82" s="5">
        <f t="shared" ca="1" si="78"/>
        <v>0.1056297928128667</v>
      </c>
      <c r="AF82" s="5">
        <f t="shared" ca="1" si="79"/>
        <v>5.2779735392922099E-2</v>
      </c>
      <c r="AG82" s="5">
        <f t="shared" ca="1" si="80"/>
        <v>9.6895862722204615E-2</v>
      </c>
      <c r="AH82" s="5">
        <f t="shared" ca="1" si="81"/>
        <v>9.6535354788750333E-2</v>
      </c>
      <c r="AI82" s="5">
        <f t="shared" ca="1" si="82"/>
        <v>3.3225663479980329E-2</v>
      </c>
      <c r="AJ82" s="5">
        <f t="shared" ca="1" si="83"/>
        <v>1.4771024360438123E-2</v>
      </c>
      <c r="AK82" s="5">
        <f t="shared" ca="1" si="84"/>
        <v>9.6417532012114948E-3</v>
      </c>
      <c r="AL82" s="5">
        <f t="shared" ca="1" si="85"/>
        <v>3.1377281451225279E-2</v>
      </c>
      <c r="AM82" s="5">
        <f t="shared" ca="1" si="86"/>
        <v>7.6669958026006763E-2</v>
      </c>
      <c r="AN82" s="5">
        <f t="shared" ca="1" si="87"/>
        <v>0</v>
      </c>
      <c r="AO82" s="5">
        <f t="shared" ca="1" si="88"/>
        <v>10.725572568633511</v>
      </c>
      <c r="AP82" s="5">
        <f t="shared" ca="1" si="89"/>
        <v>0</v>
      </c>
      <c r="AQ82" s="5">
        <f t="shared" ca="1" si="90"/>
        <v>6.3085580975019814E-4</v>
      </c>
      <c r="AR82" s="5">
        <f t="shared" ca="1" si="91"/>
        <v>2.3362296853468637E-2</v>
      </c>
      <c r="AS82" s="5">
        <f t="shared" ca="1" si="92"/>
        <v>0.79133950193940006</v>
      </c>
      <c r="AT82" s="5">
        <f t="shared" ca="1" si="93"/>
        <v>9.120698111764608E-2</v>
      </c>
      <c r="AU82" s="5">
        <f t="shared" ca="1" si="94"/>
        <v>5.4208434702838169E-2</v>
      </c>
      <c r="AV82" s="5">
        <f t="shared" ca="1" si="95"/>
        <v>0.93548583791389461</v>
      </c>
      <c r="AW82" s="5">
        <f t="shared" ca="1" si="96"/>
        <v>1.1743407540429245</v>
      </c>
    </row>
    <row r="83" spans="1:49" x14ac:dyDescent="0.2">
      <c r="A83" s="4" t="s">
        <v>135</v>
      </c>
      <c r="B83" s="5">
        <f t="shared" ca="1" si="49"/>
        <v>41.220131145331287</v>
      </c>
      <c r="C83" s="5">
        <f t="shared" ca="1" si="50"/>
        <v>0.60433918453432922</v>
      </c>
      <c r="D83" s="5">
        <f t="shared" ca="1" si="51"/>
        <v>0</v>
      </c>
      <c r="E83" s="5">
        <f t="shared" ca="1" si="52"/>
        <v>4.441859583541528</v>
      </c>
      <c r="F83" s="5">
        <f t="shared" ca="1" si="53"/>
        <v>1.6459420844083254E-2</v>
      </c>
      <c r="G83" s="5">
        <f t="shared" ca="1" si="54"/>
        <v>6.4241023725295143E-3</v>
      </c>
      <c r="H83" s="5">
        <f t="shared" ca="1" si="55"/>
        <v>9.3026542082224994E-2</v>
      </c>
      <c r="I83" s="5">
        <f t="shared" ca="1" si="56"/>
        <v>0</v>
      </c>
      <c r="J83" s="5">
        <f t="shared" ca="1" si="57"/>
        <v>0</v>
      </c>
      <c r="K83" s="5">
        <f t="shared" ca="1" si="58"/>
        <v>5.9382477795359594E-2</v>
      </c>
      <c r="L83" s="5">
        <f t="shared" ca="1" si="59"/>
        <v>0.10660543801597991</v>
      </c>
      <c r="M83" s="5">
        <f t="shared" ca="1" si="60"/>
        <v>1.422398922777204</v>
      </c>
      <c r="N83" s="5">
        <f t="shared" ca="1" si="61"/>
        <v>2.233395366805524E-2</v>
      </c>
      <c r="O83" s="5">
        <f t="shared" ca="1" si="62"/>
        <v>0.24381618087918605</v>
      </c>
      <c r="P83" s="5">
        <f t="shared" ca="1" si="63"/>
        <v>2.4826686820841005E-3</v>
      </c>
      <c r="Q83" s="5">
        <f t="shared" ca="1" si="64"/>
        <v>2.8011783883757952E-3</v>
      </c>
      <c r="R83" s="5">
        <f t="shared" ca="1" si="65"/>
        <v>6.3835440099719878E-2</v>
      </c>
      <c r="S83" s="5">
        <f t="shared" ca="1" si="66"/>
        <v>5.0698461391914841E-4</v>
      </c>
      <c r="T83" s="5">
        <f t="shared" ca="1" si="67"/>
        <v>0.36122147049882808</v>
      </c>
      <c r="U83" s="5">
        <f t="shared" ca="1" si="68"/>
        <v>7.1417413085771717E-3</v>
      </c>
      <c r="V83" s="5">
        <f t="shared" ca="1" si="69"/>
        <v>6.5885359117572682E-3</v>
      </c>
      <c r="W83" s="5">
        <f t="shared" ca="1" si="70"/>
        <v>7.7025445535223941E-7</v>
      </c>
      <c r="X83" s="5">
        <f t="shared" ca="1" si="71"/>
        <v>2.7461467553154484</v>
      </c>
      <c r="Y83" s="5">
        <f t="shared" ca="1" si="72"/>
        <v>7.4988008138534318E-2</v>
      </c>
      <c r="Z83" s="5">
        <f t="shared" ca="1" si="73"/>
        <v>0</v>
      </c>
      <c r="AA83" s="5">
        <f t="shared" ca="1" si="74"/>
        <v>1.2929123080119339E-2</v>
      </c>
      <c r="AB83" s="5">
        <f t="shared" ca="1" si="75"/>
        <v>1.9177461946953633E-3</v>
      </c>
      <c r="AC83" s="5">
        <f t="shared" ca="1" si="76"/>
        <v>6.9558455832332529</v>
      </c>
      <c r="AD83" s="5">
        <f t="shared" ca="1" si="77"/>
        <v>2.9013824756465865</v>
      </c>
      <c r="AE83" s="5">
        <f t="shared" ca="1" si="78"/>
        <v>0.40404683973005678</v>
      </c>
      <c r="AF83" s="5">
        <f t="shared" ca="1" si="79"/>
        <v>8.3448892478017072E-4</v>
      </c>
      <c r="AG83" s="5">
        <f t="shared" ca="1" si="80"/>
        <v>5.8331137527762214E-2</v>
      </c>
      <c r="AH83" s="5">
        <f t="shared" ca="1" si="81"/>
        <v>2.947307832025239E-2</v>
      </c>
      <c r="AI83" s="5">
        <f t="shared" ca="1" si="82"/>
        <v>7.3152462785581957E-3</v>
      </c>
      <c r="AJ83" s="5">
        <f t="shared" ca="1" si="83"/>
        <v>1.8455271059667276E-3</v>
      </c>
      <c r="AK83" s="5">
        <f t="shared" ca="1" si="84"/>
        <v>6.1134091981000548E-3</v>
      </c>
      <c r="AL83" s="5">
        <f t="shared" ca="1" si="85"/>
        <v>4.1968314277686776E-2</v>
      </c>
      <c r="AM83" s="5">
        <f t="shared" ca="1" si="86"/>
        <v>5.7202536379484577E-3</v>
      </c>
      <c r="AN83" s="5">
        <f t="shared" ca="1" si="87"/>
        <v>0</v>
      </c>
      <c r="AO83" s="5">
        <f t="shared" ca="1" si="88"/>
        <v>16.747656647944609</v>
      </c>
      <c r="AP83" s="5">
        <f t="shared" ca="1" si="89"/>
        <v>6.7841932908457587E-4</v>
      </c>
      <c r="AQ83" s="5">
        <f t="shared" ca="1" si="90"/>
        <v>0</v>
      </c>
      <c r="AR83" s="5">
        <f t="shared" ca="1" si="91"/>
        <v>8.2627643097290773E-2</v>
      </c>
      <c r="AS83" s="5">
        <f t="shared" ca="1" si="92"/>
        <v>1.6070814801616629</v>
      </c>
      <c r="AT83" s="5">
        <f t="shared" ca="1" si="93"/>
        <v>0.15155849248357961</v>
      </c>
      <c r="AU83" s="5">
        <f t="shared" ca="1" si="94"/>
        <v>4.4529611155880243E-2</v>
      </c>
      <c r="AV83" s="5">
        <f t="shared" ca="1" si="95"/>
        <v>0.70776254952713258</v>
      </c>
      <c r="AW83" s="5">
        <f t="shared" ca="1" si="96"/>
        <v>1.1681537187541042</v>
      </c>
    </row>
    <row r="84" spans="1:49" x14ac:dyDescent="0.2">
      <c r="A84" s="4" t="s">
        <v>136</v>
      </c>
      <c r="B84" s="5">
        <f t="shared" ca="1" si="49"/>
        <v>41.586251152124021</v>
      </c>
      <c r="C84" s="5">
        <f t="shared" ca="1" si="50"/>
        <v>0.66920873216789256</v>
      </c>
      <c r="D84" s="5">
        <f t="shared" ca="1" si="51"/>
        <v>0</v>
      </c>
      <c r="E84" s="5">
        <f t="shared" ca="1" si="52"/>
        <v>3.8901354161709261</v>
      </c>
      <c r="F84" s="5">
        <f t="shared" ca="1" si="53"/>
        <v>9.4010472432301539E-3</v>
      </c>
      <c r="G84" s="5">
        <f t="shared" ca="1" si="54"/>
        <v>3.1590517302177148E-3</v>
      </c>
      <c r="H84" s="5">
        <f t="shared" ca="1" si="55"/>
        <v>6.1341282981240298E-3</v>
      </c>
      <c r="I84" s="5">
        <f t="shared" ca="1" si="56"/>
        <v>0</v>
      </c>
      <c r="J84" s="5">
        <f t="shared" ca="1" si="57"/>
        <v>0</v>
      </c>
      <c r="K84" s="5">
        <f t="shared" ca="1" si="58"/>
        <v>5.7427682775873651E-2</v>
      </c>
      <c r="L84" s="5">
        <f t="shared" ca="1" si="59"/>
        <v>3.2965135934158514E-2</v>
      </c>
      <c r="M84" s="5">
        <f t="shared" ca="1" si="60"/>
        <v>1.3548098324802196</v>
      </c>
      <c r="N84" s="5">
        <f t="shared" ca="1" si="61"/>
        <v>1.9819824489792508E-2</v>
      </c>
      <c r="O84" s="5">
        <f t="shared" ca="1" si="62"/>
        <v>0.27775919513239222</v>
      </c>
      <c r="P84" s="5">
        <f t="shared" ca="1" si="63"/>
        <v>5.473388909660021E-3</v>
      </c>
      <c r="Q84" s="5">
        <f t="shared" ca="1" si="64"/>
        <v>3.8618451435319962E-3</v>
      </c>
      <c r="R84" s="5">
        <f t="shared" ca="1" si="65"/>
        <v>4.8353482773993192E-2</v>
      </c>
      <c r="S84" s="5">
        <f t="shared" ca="1" si="66"/>
        <v>3.3751611282824132E-4</v>
      </c>
      <c r="T84" s="5">
        <f t="shared" ca="1" si="67"/>
        <v>0.41554468396234684</v>
      </c>
      <c r="U84" s="5">
        <f t="shared" ca="1" si="68"/>
        <v>3.9626649445655138E-3</v>
      </c>
      <c r="V84" s="5">
        <f t="shared" ca="1" si="69"/>
        <v>6.5019912348924505E-3</v>
      </c>
      <c r="W84" s="5">
        <f t="shared" ca="1" si="70"/>
        <v>1.8785113767858226E-7</v>
      </c>
      <c r="X84" s="5">
        <f t="shared" ca="1" si="71"/>
        <v>2.6553475827786408</v>
      </c>
      <c r="Y84" s="5">
        <f t="shared" ca="1" si="72"/>
        <v>7.8333266460815204E-2</v>
      </c>
      <c r="Z84" s="5">
        <f t="shared" ca="1" si="73"/>
        <v>4.7316270201615642E-4</v>
      </c>
      <c r="AA84" s="5">
        <f t="shared" ca="1" si="74"/>
        <v>1.5247899749553604E-2</v>
      </c>
      <c r="AB84" s="5">
        <f t="shared" ca="1" si="75"/>
        <v>2.6302276389141392E-3</v>
      </c>
      <c r="AC84" s="5">
        <f t="shared" ca="1" si="76"/>
        <v>6.9543957046543392</v>
      </c>
      <c r="AD84" s="5">
        <f t="shared" ca="1" si="77"/>
        <v>2.1126157753333192</v>
      </c>
      <c r="AE84" s="5">
        <f t="shared" ca="1" si="78"/>
        <v>0.43603751312411471</v>
      </c>
      <c r="AF84" s="5">
        <f t="shared" ca="1" si="79"/>
        <v>1.3513178705953975E-3</v>
      </c>
      <c r="AG84" s="5">
        <f t="shared" ca="1" si="80"/>
        <v>2.4756621829184779E-2</v>
      </c>
      <c r="AH84" s="5">
        <f t="shared" ca="1" si="81"/>
        <v>1.843549383764978E-2</v>
      </c>
      <c r="AI84" s="5">
        <f t="shared" ca="1" si="82"/>
        <v>7.9900193449037784E-3</v>
      </c>
      <c r="AJ84" s="5">
        <f t="shared" ca="1" si="83"/>
        <v>3.1402211465815072E-3</v>
      </c>
      <c r="AK84" s="5">
        <f t="shared" ca="1" si="84"/>
        <v>1.7866921642486671E-3</v>
      </c>
      <c r="AL84" s="5">
        <f t="shared" ca="1" si="85"/>
        <v>3.7741134522474254E-2</v>
      </c>
      <c r="AM84" s="5">
        <f t="shared" ca="1" si="86"/>
        <v>5.8657696546867777E-3</v>
      </c>
      <c r="AN84" s="5">
        <f t="shared" ca="1" si="87"/>
        <v>0</v>
      </c>
      <c r="AO84" s="5">
        <f t="shared" ca="1" si="88"/>
        <v>17.860646543284826</v>
      </c>
      <c r="AP84" s="5">
        <f t="shared" ca="1" si="89"/>
        <v>1.1933070364901557E-3</v>
      </c>
      <c r="AQ84" s="5">
        <f t="shared" ca="1" si="90"/>
        <v>0</v>
      </c>
      <c r="AR84" s="5">
        <f t="shared" ca="1" si="91"/>
        <v>9.8850559452833053E-2</v>
      </c>
      <c r="AS84" s="5">
        <f t="shared" ca="1" si="92"/>
        <v>1.8659726701343935</v>
      </c>
      <c r="AT84" s="5">
        <f t="shared" ca="1" si="93"/>
        <v>0.16642652166484215</v>
      </c>
      <c r="AU84" s="5">
        <f t="shared" ca="1" si="94"/>
        <v>0.12582473932075555</v>
      </c>
      <c r="AV84" s="5">
        <f t="shared" ca="1" si="95"/>
        <v>0.82495282447008611</v>
      </c>
      <c r="AW84" s="5">
        <f t="shared" ca="1" si="96"/>
        <v>1.4813797765919796</v>
      </c>
    </row>
    <row r="85" spans="1:49" x14ac:dyDescent="0.2">
      <c r="A85" s="4" t="s">
        <v>137</v>
      </c>
      <c r="B85" s="5">
        <f t="shared" ca="1" si="49"/>
        <v>41.48466703018935</v>
      </c>
      <c r="C85" s="5">
        <f t="shared" ca="1" si="50"/>
        <v>0.67573433939207705</v>
      </c>
      <c r="D85" s="5">
        <f t="shared" ca="1" si="51"/>
        <v>0</v>
      </c>
      <c r="E85" s="5">
        <f t="shared" ca="1" si="52"/>
        <v>4.0913771610277267</v>
      </c>
      <c r="F85" s="5">
        <f t="shared" ca="1" si="53"/>
        <v>6.1164737436060186E-3</v>
      </c>
      <c r="G85" s="5">
        <f t="shared" ca="1" si="54"/>
        <v>3.2092853221316392E-3</v>
      </c>
      <c r="H85" s="5">
        <f t="shared" ca="1" si="55"/>
        <v>6.8563381956879164E-3</v>
      </c>
      <c r="I85" s="5">
        <f t="shared" ca="1" si="56"/>
        <v>1.5779812272152982E-3</v>
      </c>
      <c r="J85" s="5">
        <f t="shared" ca="1" si="57"/>
        <v>0</v>
      </c>
      <c r="K85" s="5">
        <f t="shared" ca="1" si="58"/>
        <v>2.1105606109189448</v>
      </c>
      <c r="L85" s="5">
        <f t="shared" ca="1" si="59"/>
        <v>2.6272873101278283E-2</v>
      </c>
      <c r="M85" s="5">
        <f t="shared" ca="1" si="60"/>
        <v>1.0572261537395182</v>
      </c>
      <c r="N85" s="5">
        <f t="shared" ca="1" si="61"/>
        <v>8.9657372569750832E-3</v>
      </c>
      <c r="O85" s="5">
        <f t="shared" ca="1" si="62"/>
        <v>0.16668365302688989</v>
      </c>
      <c r="P85" s="5">
        <f t="shared" ca="1" si="63"/>
        <v>6.1265269747553764E-3</v>
      </c>
      <c r="Q85" s="5">
        <f t="shared" ca="1" si="64"/>
        <v>9.2071833385503103E-4</v>
      </c>
      <c r="R85" s="5">
        <f t="shared" ca="1" si="65"/>
        <v>3.4208312721075454E-2</v>
      </c>
      <c r="S85" s="5">
        <f t="shared" ca="1" si="66"/>
        <v>2.05350638412696E-4</v>
      </c>
      <c r="T85" s="5">
        <f t="shared" ca="1" si="67"/>
        <v>0.25677140658915776</v>
      </c>
      <c r="U85" s="5">
        <f t="shared" ca="1" si="68"/>
        <v>7.3699700471966719E-3</v>
      </c>
      <c r="V85" s="5">
        <f t="shared" ca="1" si="69"/>
        <v>6.6409725378111586E-3</v>
      </c>
      <c r="W85" s="5">
        <f t="shared" ca="1" si="70"/>
        <v>0</v>
      </c>
      <c r="X85" s="5">
        <f t="shared" ca="1" si="71"/>
        <v>3.0286320145292827</v>
      </c>
      <c r="Y85" s="5">
        <f t="shared" ca="1" si="72"/>
        <v>6.6117523177989371E-2</v>
      </c>
      <c r="Z85" s="5">
        <f t="shared" ca="1" si="73"/>
        <v>0</v>
      </c>
      <c r="AA85" s="5">
        <f t="shared" ca="1" si="74"/>
        <v>4.0360471113385192E-3</v>
      </c>
      <c r="AB85" s="5">
        <f t="shared" ca="1" si="75"/>
        <v>4.0360471113385192E-3</v>
      </c>
      <c r="AC85" s="5">
        <f t="shared" ca="1" si="76"/>
        <v>8.4251266316916364</v>
      </c>
      <c r="AD85" s="5">
        <f t="shared" ca="1" si="77"/>
        <v>1.8293825134792232</v>
      </c>
      <c r="AE85" s="5">
        <f t="shared" ca="1" si="78"/>
        <v>8.4880011311461293E-2</v>
      </c>
      <c r="AF85" s="5">
        <f t="shared" ca="1" si="79"/>
        <v>4.3291919974469909E-3</v>
      </c>
      <c r="AG85" s="5">
        <f t="shared" ca="1" si="80"/>
        <v>6.4219597217743023E-3</v>
      </c>
      <c r="AH85" s="5">
        <f t="shared" ca="1" si="81"/>
        <v>8.3376130799981511E-3</v>
      </c>
      <c r="AI85" s="5">
        <f t="shared" ca="1" si="82"/>
        <v>1.2557524188926576E-2</v>
      </c>
      <c r="AJ85" s="5">
        <f t="shared" ca="1" si="83"/>
        <v>2.5890255858494254E-3</v>
      </c>
      <c r="AK85" s="5">
        <f t="shared" ca="1" si="84"/>
        <v>4.3884988758431439E-3</v>
      </c>
      <c r="AL85" s="5">
        <f t="shared" ca="1" si="85"/>
        <v>3.1344016284323185E-2</v>
      </c>
      <c r="AM85" s="5">
        <f t="shared" ca="1" si="86"/>
        <v>3.4630663265237095E-2</v>
      </c>
      <c r="AN85" s="5">
        <f t="shared" ca="1" si="87"/>
        <v>8.0850599008684953E-5</v>
      </c>
      <c r="AO85" s="5">
        <f t="shared" ca="1" si="88"/>
        <v>14.36150302058749</v>
      </c>
      <c r="AP85" s="5">
        <f t="shared" ca="1" si="89"/>
        <v>1.0085065103407737E-3</v>
      </c>
      <c r="AQ85" s="5">
        <f t="shared" ca="1" si="90"/>
        <v>1.6345386938004054E-4</v>
      </c>
      <c r="AR85" s="5">
        <f t="shared" ca="1" si="91"/>
        <v>0.12217373483552749</v>
      </c>
      <c r="AS85" s="5">
        <f t="shared" ca="1" si="92"/>
        <v>1.9118669615504931</v>
      </c>
      <c r="AT85" s="5">
        <f t="shared" ca="1" si="93"/>
        <v>0.18998039052400523</v>
      </c>
      <c r="AU85" s="5">
        <f t="shared" ca="1" si="94"/>
        <v>0.11651871072003309</v>
      </c>
      <c r="AV85" s="5">
        <f t="shared" ca="1" si="95"/>
        <v>0.98026940175082633</v>
      </c>
      <c r="AW85" s="5">
        <f t="shared" ca="1" si="96"/>
        <v>1.7874688530362643</v>
      </c>
    </row>
    <row r="86" spans="1:49" x14ac:dyDescent="0.2">
      <c r="A86" s="4" t="s">
        <v>138</v>
      </c>
      <c r="B86" s="5">
        <f t="shared" ca="1" si="49"/>
        <v>38.293457550181316</v>
      </c>
      <c r="C86" s="5">
        <f t="shared" ca="1" si="50"/>
        <v>0.59143435912960429</v>
      </c>
      <c r="D86" s="5">
        <f t="shared" ca="1" si="51"/>
        <v>0</v>
      </c>
      <c r="E86" s="5">
        <f t="shared" ca="1" si="52"/>
        <v>3.9678840945614224</v>
      </c>
      <c r="F86" s="5">
        <f t="shared" ca="1" si="53"/>
        <v>4.0940502156401985E-3</v>
      </c>
      <c r="G86" s="5">
        <f t="shared" ca="1" si="54"/>
        <v>2.089148553527299E-3</v>
      </c>
      <c r="H86" s="5">
        <f t="shared" ca="1" si="55"/>
        <v>7.9619503118752034E-3</v>
      </c>
      <c r="I86" s="5">
        <f t="shared" ca="1" si="56"/>
        <v>0</v>
      </c>
      <c r="J86" s="5">
        <f t="shared" ca="1" si="57"/>
        <v>0</v>
      </c>
      <c r="K86" s="5">
        <f t="shared" ca="1" si="58"/>
        <v>3.7912372271758331E-2</v>
      </c>
      <c r="L86" s="5">
        <f t="shared" ca="1" si="59"/>
        <v>3.1385969340667876E-2</v>
      </c>
      <c r="M86" s="5">
        <f t="shared" ca="1" si="60"/>
        <v>1.0185707824924162</v>
      </c>
      <c r="N86" s="5">
        <f t="shared" ca="1" si="61"/>
        <v>1.2749447089019013E-2</v>
      </c>
      <c r="O86" s="5">
        <f t="shared" ca="1" si="62"/>
        <v>0.11942741207732498</v>
      </c>
      <c r="P86" s="5">
        <f t="shared" ca="1" si="63"/>
        <v>6.2801487617295104E-3</v>
      </c>
      <c r="Q86" s="5">
        <f t="shared" ca="1" si="64"/>
        <v>1.1705083480828757E-3</v>
      </c>
      <c r="R86" s="5">
        <f t="shared" ca="1" si="65"/>
        <v>4.9982957488272556E-2</v>
      </c>
      <c r="S86" s="5">
        <f t="shared" ca="1" si="66"/>
        <v>2.9102340413907459E-4</v>
      </c>
      <c r="T86" s="5">
        <f t="shared" ca="1" si="67"/>
        <v>0.24971927302244576</v>
      </c>
      <c r="U86" s="5">
        <f t="shared" ca="1" si="68"/>
        <v>4.0698742994708962E-3</v>
      </c>
      <c r="V86" s="5">
        <f t="shared" ca="1" si="69"/>
        <v>6.7217995438768217E-3</v>
      </c>
      <c r="W86" s="5">
        <f t="shared" ca="1" si="70"/>
        <v>0</v>
      </c>
      <c r="X86" s="5">
        <f t="shared" ca="1" si="71"/>
        <v>3.0423270076360285</v>
      </c>
      <c r="Y86" s="5">
        <f t="shared" ca="1" si="72"/>
        <v>5.9692068919255201E-2</v>
      </c>
      <c r="Z86" s="5">
        <f t="shared" ca="1" si="73"/>
        <v>0</v>
      </c>
      <c r="AA86" s="5">
        <f t="shared" ca="1" si="74"/>
        <v>4.1569687397314192E-4</v>
      </c>
      <c r="AB86" s="5">
        <f t="shared" ca="1" si="75"/>
        <v>4.1569687397314192E-4</v>
      </c>
      <c r="AC86" s="5">
        <f t="shared" ca="1" si="76"/>
        <v>11.233192336588433</v>
      </c>
      <c r="AD86" s="5">
        <f t="shared" ca="1" si="77"/>
        <v>0.12600617009204884</v>
      </c>
      <c r="AE86" s="5">
        <f t="shared" ca="1" si="78"/>
        <v>3.4602973388953844E-2</v>
      </c>
      <c r="AF86" s="5">
        <f t="shared" ca="1" si="79"/>
        <v>1.3359907442970524E-3</v>
      </c>
      <c r="AG86" s="5">
        <f t="shared" ca="1" si="80"/>
        <v>4.4627547880035159E-2</v>
      </c>
      <c r="AH86" s="5">
        <f t="shared" ca="1" si="81"/>
        <v>7.8335157501277369E-3</v>
      </c>
      <c r="AI86" s="5">
        <f t="shared" ca="1" si="82"/>
        <v>1.6848826298796811E-2</v>
      </c>
      <c r="AJ86" s="5">
        <f t="shared" ca="1" si="83"/>
        <v>2.037070290317633E-3</v>
      </c>
      <c r="AK86" s="5">
        <f t="shared" ca="1" si="84"/>
        <v>4.8805130013539165E-3</v>
      </c>
      <c r="AL86" s="5">
        <f t="shared" ca="1" si="85"/>
        <v>3.8445765438925736E-2</v>
      </c>
      <c r="AM86" s="5">
        <f t="shared" ca="1" si="86"/>
        <v>3.3453054691827001E-2</v>
      </c>
      <c r="AN86" s="5">
        <f t="shared" ca="1" si="87"/>
        <v>0</v>
      </c>
      <c r="AO86" s="5">
        <f t="shared" ca="1" si="88"/>
        <v>13.03910558495782</v>
      </c>
      <c r="AP86" s="5">
        <f t="shared" ca="1" si="89"/>
        <v>1.2878547351224388E-3</v>
      </c>
      <c r="AQ86" s="5">
        <f t="shared" ca="1" si="90"/>
        <v>2.6909670217509208E-4</v>
      </c>
      <c r="AR86" s="5">
        <f t="shared" ca="1" si="91"/>
        <v>0.15650393787746916</v>
      </c>
      <c r="AS86" s="5">
        <f t="shared" ca="1" si="92"/>
        <v>2.1380317029013711</v>
      </c>
      <c r="AT86" s="5">
        <f t="shared" ca="1" si="93"/>
        <v>0.27103249095784604</v>
      </c>
      <c r="AU86" s="5">
        <f t="shared" ca="1" si="94"/>
        <v>0.3021632120460207</v>
      </c>
      <c r="AV86" s="5">
        <f t="shared" ca="1" si="95"/>
        <v>0.66520652608255926</v>
      </c>
      <c r="AW86" s="5">
        <f t="shared" ca="1" si="96"/>
        <v>0.96199773854131021</v>
      </c>
    </row>
    <row r="87" spans="1:49" x14ac:dyDescent="0.2">
      <c r="A87" s="4" t="s">
        <v>139</v>
      </c>
      <c r="B87" s="5">
        <f t="shared" ca="1" si="49"/>
        <v>37.17193345731301</v>
      </c>
      <c r="C87" s="5">
        <f t="shared" ca="1" si="50"/>
        <v>0.67985477289700202</v>
      </c>
      <c r="D87" s="5">
        <f t="shared" ca="1" si="51"/>
        <v>0</v>
      </c>
      <c r="E87" s="5">
        <f t="shared" ca="1" si="52"/>
        <v>3.4697398987559094</v>
      </c>
      <c r="F87" s="5">
        <f t="shared" ca="1" si="53"/>
        <v>3.8623855798214108E-3</v>
      </c>
      <c r="G87" s="5">
        <f t="shared" ca="1" si="54"/>
        <v>3.6699550221107038E-3</v>
      </c>
      <c r="H87" s="5">
        <f t="shared" ca="1" si="55"/>
        <v>9.1282261665248578E-3</v>
      </c>
      <c r="I87" s="5">
        <f t="shared" ca="1" si="56"/>
        <v>0</v>
      </c>
      <c r="J87" s="5">
        <f t="shared" ca="1" si="57"/>
        <v>0</v>
      </c>
      <c r="K87" s="5">
        <f t="shared" ca="1" si="58"/>
        <v>2.8453469477447212E-2</v>
      </c>
      <c r="L87" s="5">
        <f t="shared" ca="1" si="59"/>
        <v>3.1199697840430911E-2</v>
      </c>
      <c r="M87" s="5">
        <f t="shared" ca="1" si="60"/>
        <v>0.78308768750881119</v>
      </c>
      <c r="N87" s="5">
        <f t="shared" ca="1" si="61"/>
        <v>0</v>
      </c>
      <c r="O87" s="5">
        <f t="shared" ca="1" si="62"/>
        <v>0.11030406426189375</v>
      </c>
      <c r="P87" s="5">
        <f t="shared" ca="1" si="63"/>
        <v>6.4060575927847958E-3</v>
      </c>
      <c r="Q87" s="5">
        <f t="shared" ca="1" si="64"/>
        <v>1.2991470197393465E-3</v>
      </c>
      <c r="R87" s="5">
        <f t="shared" ca="1" si="65"/>
        <v>9.9101804578316435E-4</v>
      </c>
      <c r="S87" s="5">
        <f t="shared" ca="1" si="66"/>
        <v>1.0249314222746271E-4</v>
      </c>
      <c r="T87" s="5">
        <f t="shared" ca="1" si="67"/>
        <v>0.15169732412719714</v>
      </c>
      <c r="U87" s="5">
        <f t="shared" ca="1" si="68"/>
        <v>3.0851935049854579E-3</v>
      </c>
      <c r="V87" s="5">
        <f t="shared" ca="1" si="69"/>
        <v>1.0927024700901554E-2</v>
      </c>
      <c r="W87" s="5">
        <f t="shared" ca="1" si="70"/>
        <v>0</v>
      </c>
      <c r="X87" s="5">
        <f t="shared" ca="1" si="71"/>
        <v>2.6764815315295727</v>
      </c>
      <c r="Y87" s="5">
        <f t="shared" ca="1" si="72"/>
        <v>5.8873143044167318E-2</v>
      </c>
      <c r="Z87" s="5">
        <f t="shared" ca="1" si="73"/>
        <v>0</v>
      </c>
      <c r="AA87" s="5">
        <f t="shared" ca="1" si="74"/>
        <v>6.8501567352372125E-4</v>
      </c>
      <c r="AB87" s="5">
        <f t="shared" ca="1" si="75"/>
        <v>6.8501567352372125E-4</v>
      </c>
      <c r="AC87" s="5">
        <f t="shared" ca="1" si="76"/>
        <v>7.5265591779284575</v>
      </c>
      <c r="AD87" s="5">
        <f t="shared" ca="1" si="77"/>
        <v>2.7515682730830053</v>
      </c>
      <c r="AE87" s="5">
        <f t="shared" ca="1" si="78"/>
        <v>5.5278646539104831E-2</v>
      </c>
      <c r="AF87" s="5">
        <f t="shared" ca="1" si="79"/>
        <v>4.5545695158111191E-3</v>
      </c>
      <c r="AG87" s="5">
        <f t="shared" ca="1" si="80"/>
        <v>1.8170574680303281E-2</v>
      </c>
      <c r="AH87" s="5">
        <f t="shared" ca="1" si="81"/>
        <v>1.1992856251311079E-2</v>
      </c>
      <c r="AI87" s="5">
        <f t="shared" ca="1" si="82"/>
        <v>1.5320868343799645E-2</v>
      </c>
      <c r="AJ87" s="5">
        <f t="shared" ca="1" si="83"/>
        <v>3.2660205832544206E-3</v>
      </c>
      <c r="AK87" s="5">
        <f t="shared" ca="1" si="84"/>
        <v>1.1811163197879493E-4</v>
      </c>
      <c r="AL87" s="5">
        <f t="shared" ca="1" si="85"/>
        <v>2.0085131696646781E-2</v>
      </c>
      <c r="AM87" s="5">
        <f t="shared" ca="1" si="86"/>
        <v>2.9957612475324513E-4</v>
      </c>
      <c r="AN87" s="5">
        <f t="shared" ca="1" si="87"/>
        <v>0</v>
      </c>
      <c r="AO87" s="5">
        <f t="shared" ca="1" si="88"/>
        <v>12.509523033154705</v>
      </c>
      <c r="AP87" s="5">
        <f t="shared" ca="1" si="89"/>
        <v>1.6490278593676902E-3</v>
      </c>
      <c r="AQ87" s="5">
        <f t="shared" ca="1" si="90"/>
        <v>0</v>
      </c>
      <c r="AR87" s="5">
        <f t="shared" ca="1" si="91"/>
        <v>0.21565121608764667</v>
      </c>
      <c r="AS87" s="5">
        <f t="shared" ca="1" si="92"/>
        <v>3.6901168367298229</v>
      </c>
      <c r="AT87" s="5">
        <f t="shared" ca="1" si="93"/>
        <v>0.22058509031265794</v>
      </c>
      <c r="AU87" s="5">
        <f t="shared" ca="1" si="94"/>
        <v>0.39577823821015001</v>
      </c>
      <c r="AV87" s="5">
        <f t="shared" ca="1" si="95"/>
        <v>0.68019335297235284</v>
      </c>
      <c r="AW87" s="5">
        <f t="shared" ca="1" si="96"/>
        <v>1.0206897340435239</v>
      </c>
    </row>
    <row r="88" spans="1:49" x14ac:dyDescent="0.2">
      <c r="A88" s="4" t="s">
        <v>343</v>
      </c>
      <c r="B88" s="5">
        <f t="shared" ca="1" si="49"/>
        <v>30.978885739328689</v>
      </c>
      <c r="C88" s="5">
        <f t="shared" ca="1" si="50"/>
        <v>0.64966342115873033</v>
      </c>
      <c r="D88" s="5">
        <f t="shared" ca="1" si="51"/>
        <v>0</v>
      </c>
      <c r="E88" s="5">
        <f t="shared" ca="1" si="52"/>
        <v>2.8235805009631867</v>
      </c>
      <c r="F88" s="5">
        <f t="shared" ca="1" si="53"/>
        <v>1.1619707411611585E-3</v>
      </c>
      <c r="G88" s="5">
        <f t="shared" ca="1" si="54"/>
        <v>1.4782650485151505E-3</v>
      </c>
      <c r="H88" s="5">
        <f t="shared" ca="1" si="55"/>
        <v>7.9991983583468686E-3</v>
      </c>
      <c r="I88" s="5">
        <f t="shared" ca="1" si="56"/>
        <v>0</v>
      </c>
      <c r="J88" s="5">
        <f t="shared" ca="1" si="57"/>
        <v>0</v>
      </c>
      <c r="K88" s="5">
        <f t="shared" ca="1" si="58"/>
        <v>3.2002315659948835E-2</v>
      </c>
      <c r="L88" s="5">
        <f t="shared" ca="1" si="59"/>
        <v>3.3103655937066774E-2</v>
      </c>
      <c r="M88" s="5">
        <f t="shared" ca="1" si="60"/>
        <v>0.56017263442710752</v>
      </c>
      <c r="N88" s="5">
        <f t="shared" ca="1" si="61"/>
        <v>8.6027642145627276E-3</v>
      </c>
      <c r="O88" s="5">
        <f t="shared" ca="1" si="62"/>
        <v>0.10291402020993362</v>
      </c>
      <c r="P88" s="5">
        <f t="shared" ca="1" si="63"/>
        <v>6.2377300027064205E-3</v>
      </c>
      <c r="Q88" s="5">
        <f t="shared" ca="1" si="64"/>
        <v>7.0103812244623053E-4</v>
      </c>
      <c r="R88" s="5">
        <f t="shared" ca="1" si="65"/>
        <v>2.2571616805565158E-4</v>
      </c>
      <c r="S88" s="5">
        <f t="shared" ca="1" si="66"/>
        <v>3.1765681878452226E-5</v>
      </c>
      <c r="T88" s="5">
        <f t="shared" ca="1" si="67"/>
        <v>0.18368713183906962</v>
      </c>
      <c r="U88" s="5">
        <f t="shared" ca="1" si="68"/>
        <v>2.0953562491591764E-3</v>
      </c>
      <c r="V88" s="5">
        <f t="shared" ca="1" si="69"/>
        <v>9.9052032292475181E-3</v>
      </c>
      <c r="W88" s="5">
        <f t="shared" ca="1" si="70"/>
        <v>0</v>
      </c>
      <c r="X88" s="5">
        <f t="shared" ca="1" si="71"/>
        <v>2.1804580986562785</v>
      </c>
      <c r="Y88" s="5">
        <f t="shared" ca="1" si="72"/>
        <v>5.9010650651900358E-2</v>
      </c>
      <c r="Z88" s="5">
        <f t="shared" ca="1" si="73"/>
        <v>0</v>
      </c>
      <c r="AA88" s="5">
        <f t="shared" ca="1" si="74"/>
        <v>2.4562331422446572E-4</v>
      </c>
      <c r="AB88" s="5">
        <f t="shared" ca="1" si="75"/>
        <v>2.4562331422446572E-4</v>
      </c>
      <c r="AC88" s="5">
        <f t="shared" ca="1" si="76"/>
        <v>7.0041708175106594</v>
      </c>
      <c r="AD88" s="5">
        <f t="shared" ca="1" si="77"/>
        <v>0.39990848219629171</v>
      </c>
      <c r="AE88" s="5">
        <f t="shared" ca="1" si="78"/>
        <v>4.2845111130235543E-2</v>
      </c>
      <c r="AF88" s="5">
        <f t="shared" ca="1" si="79"/>
        <v>2.7040000752180811E-3</v>
      </c>
      <c r="AG88" s="5">
        <f t="shared" ca="1" si="80"/>
        <v>1.6304247466801626E-2</v>
      </c>
      <c r="AH88" s="5">
        <f t="shared" ca="1" si="81"/>
        <v>5.7573107293681699E-3</v>
      </c>
      <c r="AI88" s="5">
        <f t="shared" ca="1" si="82"/>
        <v>1.2442838864961378E-2</v>
      </c>
      <c r="AJ88" s="5">
        <f t="shared" ca="1" si="83"/>
        <v>3.2909761267427657E-3</v>
      </c>
      <c r="AK88" s="5">
        <f t="shared" ca="1" si="84"/>
        <v>0</v>
      </c>
      <c r="AL88" s="5">
        <f t="shared" ca="1" si="85"/>
        <v>3.386918113056251E-3</v>
      </c>
      <c r="AM88" s="5">
        <f t="shared" ca="1" si="86"/>
        <v>2.9031879964393822E-4</v>
      </c>
      <c r="AN88" s="5">
        <f t="shared" ca="1" si="87"/>
        <v>0</v>
      </c>
      <c r="AO88" s="5">
        <f t="shared" ca="1" si="88"/>
        <v>9.8487480484541621</v>
      </c>
      <c r="AP88" s="5">
        <f t="shared" ca="1" si="89"/>
        <v>3.3403645949599161E-4</v>
      </c>
      <c r="AQ88" s="5">
        <f t="shared" ca="1" si="90"/>
        <v>0</v>
      </c>
      <c r="AR88" s="5">
        <f t="shared" ca="1" si="91"/>
        <v>0.25567358187395633</v>
      </c>
      <c r="AS88" s="5">
        <f t="shared" ca="1" si="92"/>
        <v>3.9633275050116756</v>
      </c>
      <c r="AT88" s="5">
        <f t="shared" ca="1" si="93"/>
        <v>0.18207427872692961</v>
      </c>
      <c r="AU88" s="5">
        <f t="shared" ca="1" si="94"/>
        <v>0.48705665832308909</v>
      </c>
      <c r="AV88" s="5">
        <f t="shared" ca="1" si="95"/>
        <v>0.85162992044361274</v>
      </c>
      <c r="AW88" s="5">
        <f t="shared" ca="1" si="96"/>
        <v>1.2354180050750396</v>
      </c>
    </row>
    <row r="89" spans="1:49" x14ac:dyDescent="0.2">
      <c r="A89" s="4" t="s">
        <v>140</v>
      </c>
      <c r="B89" s="5">
        <f t="shared" ca="1" si="49"/>
        <v>64.062162744937112</v>
      </c>
      <c r="C89" s="5">
        <f t="shared" ca="1" si="50"/>
        <v>0.10449771941042585</v>
      </c>
      <c r="D89" s="5">
        <f t="shared" ca="1" si="51"/>
        <v>22.680016530974687</v>
      </c>
      <c r="E89" s="5">
        <f t="shared" ca="1" si="52"/>
        <v>0</v>
      </c>
      <c r="F89" s="5">
        <f t="shared" ca="1" si="53"/>
        <v>4.8494886261115731E-3</v>
      </c>
      <c r="G89" s="5">
        <f t="shared" ca="1" si="54"/>
        <v>0</v>
      </c>
      <c r="H89" s="5">
        <f t="shared" ca="1" si="55"/>
        <v>4.1866480084501575E-3</v>
      </c>
      <c r="I89" s="5">
        <f t="shared" ca="1" si="56"/>
        <v>0</v>
      </c>
      <c r="J89" s="5">
        <f t="shared" ca="1" si="57"/>
        <v>0</v>
      </c>
      <c r="K89" s="5">
        <f t="shared" ca="1" si="58"/>
        <v>0.36790206341801351</v>
      </c>
      <c r="L89" s="5">
        <f t="shared" ca="1" si="59"/>
        <v>0.21022570456246781</v>
      </c>
      <c r="M89" s="5">
        <f t="shared" ca="1" si="60"/>
        <v>3.3710363844911335E-2</v>
      </c>
      <c r="N89" s="5">
        <f t="shared" ca="1" si="61"/>
        <v>2.9019312020102762E-2</v>
      </c>
      <c r="O89" s="5">
        <f t="shared" ca="1" si="62"/>
        <v>1.3497843353322806E-2</v>
      </c>
      <c r="P89" s="5">
        <f t="shared" ca="1" si="63"/>
        <v>2.3228468855459699E-4</v>
      </c>
      <c r="Q89" s="5">
        <f t="shared" ca="1" si="64"/>
        <v>1.7452656027998979E-3</v>
      </c>
      <c r="R89" s="5">
        <f t="shared" ca="1" si="65"/>
        <v>0</v>
      </c>
      <c r="S89" s="5">
        <f t="shared" ca="1" si="66"/>
        <v>0</v>
      </c>
      <c r="T89" s="5">
        <f t="shared" ca="1" si="67"/>
        <v>1.6223942823878682E-2</v>
      </c>
      <c r="U89" s="5">
        <f t="shared" ca="1" si="68"/>
        <v>9.3655871748800015E-5</v>
      </c>
      <c r="V89" s="5">
        <f t="shared" ca="1" si="69"/>
        <v>0</v>
      </c>
      <c r="W89" s="5">
        <f t="shared" ca="1" si="70"/>
        <v>11.723534616971042</v>
      </c>
      <c r="X89" s="5">
        <f t="shared" ca="1" si="71"/>
        <v>2.6067484010517505</v>
      </c>
      <c r="Y89" s="5">
        <f t="shared" ca="1" si="72"/>
        <v>2.639623098453819E-2</v>
      </c>
      <c r="Z89" s="5">
        <f t="shared" ca="1" si="73"/>
        <v>1.0336767814822643</v>
      </c>
      <c r="AA89" s="5">
        <f t="shared" ca="1" si="74"/>
        <v>0</v>
      </c>
      <c r="AB89" s="5">
        <f t="shared" ca="1" si="75"/>
        <v>3.2813548654735351E-3</v>
      </c>
      <c r="AC89" s="5">
        <f t="shared" ca="1" si="76"/>
        <v>3.2325490212540431</v>
      </c>
      <c r="AD89" s="5">
        <f t="shared" ca="1" si="77"/>
        <v>6.0645889970287099</v>
      </c>
      <c r="AE89" s="5">
        <f t="shared" ca="1" si="78"/>
        <v>6.7970672301169335E-4</v>
      </c>
      <c r="AF89" s="5">
        <f t="shared" ca="1" si="79"/>
        <v>9.8657641946654107E-2</v>
      </c>
      <c r="AG89" s="5">
        <f t="shared" ca="1" si="80"/>
        <v>2.0569708560911164E-2</v>
      </c>
      <c r="AH89" s="5">
        <f t="shared" ca="1" si="81"/>
        <v>1.3540104327657176E-2</v>
      </c>
      <c r="AI89" s="5">
        <f t="shared" ca="1" si="82"/>
        <v>3.4096925717079374E-5</v>
      </c>
      <c r="AJ89" s="5">
        <f t="shared" ca="1" si="83"/>
        <v>2.3043891508132141E-2</v>
      </c>
      <c r="AK89" s="5">
        <f t="shared" ca="1" si="84"/>
        <v>0</v>
      </c>
      <c r="AL89" s="5">
        <f t="shared" ca="1" si="85"/>
        <v>0</v>
      </c>
      <c r="AM89" s="5">
        <f t="shared" ca="1" si="86"/>
        <v>1.6054029998280338E-2</v>
      </c>
      <c r="AN89" s="5">
        <f t="shared" ca="1" si="87"/>
        <v>0</v>
      </c>
      <c r="AO89" s="5">
        <f t="shared" ca="1" si="88"/>
        <v>14.366334946869463</v>
      </c>
      <c r="AP89" s="5">
        <f t="shared" ca="1" si="89"/>
        <v>3.480292018668535E-4</v>
      </c>
      <c r="AQ89" s="5">
        <f t="shared" ca="1" si="90"/>
        <v>5.0374348755962287E-3</v>
      </c>
      <c r="AR89" s="5">
        <f t="shared" ca="1" si="91"/>
        <v>1.2428186982666935E-2</v>
      </c>
      <c r="AS89" s="5">
        <f t="shared" ca="1" si="92"/>
        <v>0.22807471813193506</v>
      </c>
      <c r="AT89" s="5">
        <f t="shared" ca="1" si="93"/>
        <v>4.0252912345584188E-2</v>
      </c>
      <c r="AU89" s="5">
        <f t="shared" ca="1" si="94"/>
        <v>3.1688391187544442E-2</v>
      </c>
      <c r="AV89" s="5">
        <f t="shared" ca="1" si="95"/>
        <v>0.1031874871015151</v>
      </c>
      <c r="AW89" s="5">
        <f t="shared" ca="1" si="96"/>
        <v>0.94525523140727508</v>
      </c>
    </row>
    <row r="90" spans="1:49" x14ac:dyDescent="0.2">
      <c r="A90" s="4" t="s">
        <v>141</v>
      </c>
      <c r="B90" s="5">
        <f t="shared" ca="1" si="49"/>
        <v>58.148442394806366</v>
      </c>
      <c r="C90" s="5">
        <f t="shared" ca="1" si="50"/>
        <v>0.10571554550123111</v>
      </c>
      <c r="D90" s="5">
        <f t="shared" ca="1" si="51"/>
        <v>29.924635834631964</v>
      </c>
      <c r="E90" s="5">
        <f t="shared" ca="1" si="52"/>
        <v>0</v>
      </c>
      <c r="F90" s="5">
        <f t="shared" ca="1" si="53"/>
        <v>4.0912251292651962E-3</v>
      </c>
      <c r="G90" s="5">
        <f t="shared" ca="1" si="54"/>
        <v>0</v>
      </c>
      <c r="H90" s="5">
        <f t="shared" ca="1" si="55"/>
        <v>4.5599140332100128E-3</v>
      </c>
      <c r="I90" s="5">
        <f t="shared" ca="1" si="56"/>
        <v>0</v>
      </c>
      <c r="J90" s="5">
        <f t="shared" ca="1" si="57"/>
        <v>0</v>
      </c>
      <c r="K90" s="5">
        <f t="shared" ca="1" si="58"/>
        <v>0.53307835875046594</v>
      </c>
      <c r="L90" s="5">
        <f t="shared" ca="1" si="59"/>
        <v>2.4375935752593308E-2</v>
      </c>
      <c r="M90" s="5">
        <f t="shared" ca="1" si="60"/>
        <v>2.5460938564771107E-2</v>
      </c>
      <c r="N90" s="5">
        <f t="shared" ca="1" si="61"/>
        <v>2.5477801912365084E-2</v>
      </c>
      <c r="O90" s="5">
        <f t="shared" ca="1" si="62"/>
        <v>1.1755541621966813E-2</v>
      </c>
      <c r="P90" s="5">
        <f t="shared" ca="1" si="63"/>
        <v>2.7688368890794036E-4</v>
      </c>
      <c r="Q90" s="5">
        <f t="shared" ca="1" si="64"/>
        <v>1.8648245320850199E-3</v>
      </c>
      <c r="R90" s="5">
        <f t="shared" ca="1" si="65"/>
        <v>0</v>
      </c>
      <c r="S90" s="5">
        <f t="shared" ca="1" si="66"/>
        <v>0</v>
      </c>
      <c r="T90" s="5">
        <f t="shared" ca="1" si="67"/>
        <v>1.6658454054438786E-2</v>
      </c>
      <c r="U90" s="5">
        <f t="shared" ca="1" si="68"/>
        <v>9.0612783420317746E-5</v>
      </c>
      <c r="V90" s="5">
        <f t="shared" ca="1" si="69"/>
        <v>0</v>
      </c>
      <c r="W90" s="5">
        <f t="shared" ca="1" si="70"/>
        <v>3.7934960269464879</v>
      </c>
      <c r="X90" s="5">
        <f t="shared" ca="1" si="71"/>
        <v>2.2219401891674604</v>
      </c>
      <c r="Y90" s="5">
        <f t="shared" ca="1" si="72"/>
        <v>1.6601484343990714E-2</v>
      </c>
      <c r="Z90" s="5">
        <f t="shared" ca="1" si="73"/>
        <v>0.77899114082218957</v>
      </c>
      <c r="AA90" s="5">
        <f t="shared" ca="1" si="74"/>
        <v>0</v>
      </c>
      <c r="AB90" s="5">
        <f t="shared" ca="1" si="75"/>
        <v>1.5031115338701702E-3</v>
      </c>
      <c r="AC90" s="5">
        <f t="shared" ca="1" si="76"/>
        <v>3.7028884527251247</v>
      </c>
      <c r="AD90" s="5">
        <f t="shared" ca="1" si="77"/>
        <v>1.2373260022332202</v>
      </c>
      <c r="AE90" s="5">
        <f t="shared" ca="1" si="78"/>
        <v>6.4713554178817982E-4</v>
      </c>
      <c r="AF90" s="5">
        <f t="shared" ca="1" si="79"/>
        <v>7.651236579517795E-2</v>
      </c>
      <c r="AG90" s="5">
        <f t="shared" ca="1" si="80"/>
        <v>2.0419954046632598E-2</v>
      </c>
      <c r="AH90" s="5">
        <f t="shared" ca="1" si="81"/>
        <v>7.6021612457058234E-3</v>
      </c>
      <c r="AI90" s="5">
        <f t="shared" ca="1" si="82"/>
        <v>3.5905443389148872E-3</v>
      </c>
      <c r="AJ90" s="5">
        <f t="shared" ca="1" si="83"/>
        <v>1.2645441832209635E-2</v>
      </c>
      <c r="AK90" s="5">
        <f t="shared" ca="1" si="84"/>
        <v>0</v>
      </c>
      <c r="AL90" s="5">
        <f t="shared" ca="1" si="85"/>
        <v>0</v>
      </c>
      <c r="AM90" s="5">
        <f t="shared" ca="1" si="86"/>
        <v>1.5864253236804623E-2</v>
      </c>
      <c r="AN90" s="5">
        <f t="shared" ca="1" si="87"/>
        <v>0</v>
      </c>
      <c r="AO90" s="5">
        <f t="shared" ca="1" si="88"/>
        <v>14.530799641651353</v>
      </c>
      <c r="AP90" s="5">
        <f t="shared" ca="1" si="89"/>
        <v>3.3135182937471026E-4</v>
      </c>
      <c r="AQ90" s="5">
        <f t="shared" ca="1" si="90"/>
        <v>4.8294816757680397E-3</v>
      </c>
      <c r="AR90" s="5">
        <f t="shared" ca="1" si="91"/>
        <v>1.1792327206440118E-2</v>
      </c>
      <c r="AS90" s="5">
        <f t="shared" ca="1" si="92"/>
        <v>0.22114717102179704</v>
      </c>
      <c r="AT90" s="5">
        <f t="shared" ca="1" si="93"/>
        <v>3.8164246325961403E-2</v>
      </c>
      <c r="AU90" s="5">
        <f t="shared" ca="1" si="94"/>
        <v>3.424327125430144E-2</v>
      </c>
      <c r="AV90" s="5">
        <f t="shared" ca="1" si="95"/>
        <v>0.26753208096721276</v>
      </c>
      <c r="AW90" s="5">
        <f t="shared" ca="1" si="96"/>
        <v>0.47153268810788496</v>
      </c>
    </row>
    <row r="91" spans="1:49" x14ac:dyDescent="0.2">
      <c r="A91" s="4" t="s">
        <v>142</v>
      </c>
      <c r="B91" s="5">
        <f t="shared" ca="1" si="49"/>
        <v>58.78646441654012</v>
      </c>
      <c r="C91" s="5">
        <f t="shared" ca="1" si="50"/>
        <v>0.10814511445280492</v>
      </c>
      <c r="D91" s="5">
        <f t="shared" ca="1" si="51"/>
        <v>30.69896450362543</v>
      </c>
      <c r="E91" s="5">
        <f t="shared" ca="1" si="52"/>
        <v>0</v>
      </c>
      <c r="F91" s="5">
        <f t="shared" ca="1" si="53"/>
        <v>3.1526856511873229E-3</v>
      </c>
      <c r="G91" s="5">
        <f t="shared" ca="1" si="54"/>
        <v>0</v>
      </c>
      <c r="H91" s="5">
        <f t="shared" ca="1" si="55"/>
        <v>4.5120679964704043E-3</v>
      </c>
      <c r="I91" s="5">
        <f t="shared" ca="1" si="56"/>
        <v>0</v>
      </c>
      <c r="J91" s="5">
        <f t="shared" ca="1" si="57"/>
        <v>0</v>
      </c>
      <c r="K91" s="5">
        <f t="shared" ca="1" si="58"/>
        <v>0.43060182393650787</v>
      </c>
      <c r="L91" s="5">
        <f t="shared" ca="1" si="59"/>
        <v>4.2736652696472338E-2</v>
      </c>
      <c r="M91" s="5">
        <f t="shared" ca="1" si="60"/>
        <v>0.30346583468386845</v>
      </c>
      <c r="N91" s="5">
        <f t="shared" ca="1" si="61"/>
        <v>2.5305924752093971E-2</v>
      </c>
      <c r="O91" s="5">
        <f t="shared" ca="1" si="62"/>
        <v>2.5022600920455453E-3</v>
      </c>
      <c r="P91" s="5">
        <f t="shared" ca="1" si="63"/>
        <v>5.3055711922451098E-4</v>
      </c>
      <c r="Q91" s="5">
        <f t="shared" ca="1" si="64"/>
        <v>9.2016835429667822E-4</v>
      </c>
      <c r="R91" s="5">
        <f t="shared" ca="1" si="65"/>
        <v>0</v>
      </c>
      <c r="S91" s="5">
        <f t="shared" ca="1" si="66"/>
        <v>0</v>
      </c>
      <c r="T91" s="5">
        <f t="shared" ca="1" si="67"/>
        <v>2.0053541603189805E-2</v>
      </c>
      <c r="U91" s="5">
        <f t="shared" ca="1" si="68"/>
        <v>2.1423005729478931E-2</v>
      </c>
      <c r="V91" s="5">
        <f t="shared" ca="1" si="69"/>
        <v>0</v>
      </c>
      <c r="W91" s="5">
        <f t="shared" ca="1" si="70"/>
        <v>3.9610354664948195</v>
      </c>
      <c r="X91" s="5">
        <f t="shared" ca="1" si="71"/>
        <v>2.0046294533245348</v>
      </c>
      <c r="Y91" s="5">
        <f t="shared" ca="1" si="72"/>
        <v>1.9304290479658496E-3</v>
      </c>
      <c r="Z91" s="5">
        <f t="shared" ca="1" si="73"/>
        <v>0.67949401320616498</v>
      </c>
      <c r="AA91" s="5">
        <f t="shared" ca="1" si="74"/>
        <v>0</v>
      </c>
      <c r="AB91" s="5">
        <f t="shared" ca="1" si="75"/>
        <v>2.4293527415537972E-4</v>
      </c>
      <c r="AC91" s="5">
        <f t="shared" ca="1" si="76"/>
        <v>3.1001857643644453</v>
      </c>
      <c r="AD91" s="5">
        <f t="shared" ca="1" si="77"/>
        <v>1.2833474856667051</v>
      </c>
      <c r="AE91" s="5">
        <f t="shared" ca="1" si="78"/>
        <v>1.943152928274043E-4</v>
      </c>
      <c r="AF91" s="5">
        <f t="shared" ca="1" si="79"/>
        <v>5.6289372273273443E-2</v>
      </c>
      <c r="AG91" s="5">
        <f t="shared" ca="1" si="80"/>
        <v>1.8626894395119883E-2</v>
      </c>
      <c r="AH91" s="5">
        <f t="shared" ca="1" si="81"/>
        <v>1.164136532950995E-2</v>
      </c>
      <c r="AI91" s="5">
        <f t="shared" ca="1" si="82"/>
        <v>4.3919013863972406E-5</v>
      </c>
      <c r="AJ91" s="5">
        <f t="shared" ca="1" si="83"/>
        <v>9.5821228581179675E-3</v>
      </c>
      <c r="AK91" s="5">
        <f t="shared" ca="1" si="84"/>
        <v>0</v>
      </c>
      <c r="AL91" s="5">
        <f t="shared" ca="1" si="85"/>
        <v>9.0727141129501369E-5</v>
      </c>
      <c r="AM91" s="5">
        <f t="shared" ca="1" si="86"/>
        <v>3.7906960010145714E-2</v>
      </c>
      <c r="AN91" s="5">
        <f t="shared" ca="1" si="87"/>
        <v>0</v>
      </c>
      <c r="AO91" s="5">
        <f t="shared" ca="1" si="88"/>
        <v>14.966684883970087</v>
      </c>
      <c r="AP91" s="5">
        <f t="shared" ca="1" si="89"/>
        <v>2.8793360200495639E-4</v>
      </c>
      <c r="AQ91" s="5">
        <f t="shared" ca="1" si="90"/>
        <v>3.4429480579889729E-3</v>
      </c>
      <c r="AR91" s="5">
        <f t="shared" ca="1" si="91"/>
        <v>9.405509296563707E-3</v>
      </c>
      <c r="AS91" s="5">
        <f t="shared" ca="1" si="92"/>
        <v>0.19375064930900623</v>
      </c>
      <c r="AT91" s="5">
        <f t="shared" ca="1" si="93"/>
        <v>4.1868984702609642E-2</v>
      </c>
      <c r="AU91" s="5">
        <f t="shared" ca="1" si="94"/>
        <v>3.3876442289518152E-2</v>
      </c>
      <c r="AV91" s="5">
        <f t="shared" ca="1" si="95"/>
        <v>0.29861226944205665</v>
      </c>
      <c r="AW91" s="5">
        <f t="shared" ca="1" si="96"/>
        <v>0.41097943148442101</v>
      </c>
    </row>
    <row r="92" spans="1:49" x14ac:dyDescent="0.2">
      <c r="A92" s="4" t="s">
        <v>143</v>
      </c>
      <c r="B92" s="5">
        <f t="shared" ca="1" si="49"/>
        <v>46.461089812416894</v>
      </c>
      <c r="C92" s="5">
        <f t="shared" ca="1" si="50"/>
        <v>9.1012278919075193E-2</v>
      </c>
      <c r="D92" s="5">
        <f t="shared" ca="1" si="51"/>
        <v>23.770836324770915</v>
      </c>
      <c r="E92" s="5">
        <f t="shared" ca="1" si="52"/>
        <v>0</v>
      </c>
      <c r="F92" s="5">
        <f t="shared" ca="1" si="53"/>
        <v>3.433439386243952E-2</v>
      </c>
      <c r="G92" s="5">
        <f t="shared" ca="1" si="54"/>
        <v>0</v>
      </c>
      <c r="H92" s="5">
        <f t="shared" ca="1" si="55"/>
        <v>0</v>
      </c>
      <c r="I92" s="5">
        <f t="shared" ca="1" si="56"/>
        <v>0</v>
      </c>
      <c r="J92" s="5">
        <f t="shared" ca="1" si="57"/>
        <v>0</v>
      </c>
      <c r="K92" s="5">
        <f t="shared" ca="1" si="58"/>
        <v>0.31630592697371468</v>
      </c>
      <c r="L92" s="5">
        <f t="shared" ca="1" si="59"/>
        <v>4.8758433516305162E-2</v>
      </c>
      <c r="M92" s="5">
        <f t="shared" ca="1" si="60"/>
        <v>1.8135737994584077E-2</v>
      </c>
      <c r="N92" s="5">
        <f t="shared" ca="1" si="61"/>
        <v>1.5892263832626201E-2</v>
      </c>
      <c r="O92" s="5">
        <f t="shared" ca="1" si="62"/>
        <v>8.0738099600540154E-4</v>
      </c>
      <c r="P92" s="5">
        <f t="shared" ca="1" si="63"/>
        <v>2.485342352826431E-4</v>
      </c>
      <c r="Q92" s="5">
        <f t="shared" ca="1" si="64"/>
        <v>4.5575420939001222E-5</v>
      </c>
      <c r="R92" s="5">
        <f t="shared" ca="1" si="65"/>
        <v>0</v>
      </c>
      <c r="S92" s="5">
        <f t="shared" ca="1" si="66"/>
        <v>0</v>
      </c>
      <c r="T92" s="5">
        <f t="shared" ca="1" si="67"/>
        <v>8.2956442752082481E-4</v>
      </c>
      <c r="U92" s="5">
        <f t="shared" ca="1" si="68"/>
        <v>1.7737000895641163E-5</v>
      </c>
      <c r="V92" s="5">
        <f t="shared" ca="1" si="69"/>
        <v>0</v>
      </c>
      <c r="W92" s="5">
        <f t="shared" ca="1" si="70"/>
        <v>2.9573721763062593</v>
      </c>
      <c r="X92" s="5">
        <f t="shared" ca="1" si="71"/>
        <v>0.79103620606206448</v>
      </c>
      <c r="Y92" s="5">
        <f t="shared" ca="1" si="72"/>
        <v>5.1008785024438379E-3</v>
      </c>
      <c r="Z92" s="5">
        <f t="shared" ca="1" si="73"/>
        <v>0.15277511298432223</v>
      </c>
      <c r="AA92" s="5">
        <f t="shared" ca="1" si="74"/>
        <v>0</v>
      </c>
      <c r="AB92" s="5">
        <f t="shared" ca="1" si="75"/>
        <v>6.7989966199017587E-4</v>
      </c>
      <c r="AC92" s="5">
        <f t="shared" ca="1" si="76"/>
        <v>2.447126699551168</v>
      </c>
      <c r="AD92" s="5">
        <f t="shared" ca="1" si="77"/>
        <v>1.0100983570278723</v>
      </c>
      <c r="AE92" s="5">
        <f t="shared" ca="1" si="78"/>
        <v>0</v>
      </c>
      <c r="AF92" s="5">
        <f t="shared" ca="1" si="79"/>
        <v>2.4641779080391843E-3</v>
      </c>
      <c r="AG92" s="5">
        <f t="shared" ca="1" si="80"/>
        <v>0.33594055893099067</v>
      </c>
      <c r="AH92" s="5">
        <f t="shared" ca="1" si="81"/>
        <v>4.3178926597328858E-3</v>
      </c>
      <c r="AI92" s="5">
        <f t="shared" ca="1" si="82"/>
        <v>7.0982761272398099E-5</v>
      </c>
      <c r="AJ92" s="5">
        <f t="shared" ca="1" si="83"/>
        <v>3.7280417874114547E-3</v>
      </c>
      <c r="AK92" s="5">
        <f t="shared" ca="1" si="84"/>
        <v>5.9123336318803872E-6</v>
      </c>
      <c r="AL92" s="5">
        <f t="shared" ca="1" si="85"/>
        <v>9.8792336664435911E-5</v>
      </c>
      <c r="AM92" s="5">
        <f t="shared" ca="1" si="86"/>
        <v>0</v>
      </c>
      <c r="AN92" s="5">
        <f t="shared" ca="1" si="87"/>
        <v>0</v>
      </c>
      <c r="AO92" s="5">
        <f t="shared" ca="1" si="88"/>
        <v>13.50320958710107</v>
      </c>
      <c r="AP92" s="5">
        <f t="shared" ca="1" si="89"/>
        <v>4.2187391060352348E-4</v>
      </c>
      <c r="AQ92" s="5">
        <f t="shared" ca="1" si="90"/>
        <v>4.2583424595738105E-3</v>
      </c>
      <c r="AR92" s="5">
        <f t="shared" ca="1" si="91"/>
        <v>8.4097535196085531E-3</v>
      </c>
      <c r="AS92" s="5">
        <f t="shared" ca="1" si="92"/>
        <v>0.1959739261415778</v>
      </c>
      <c r="AT92" s="5">
        <f t="shared" ca="1" si="93"/>
        <v>4.2704941312134113E-2</v>
      </c>
      <c r="AU92" s="5">
        <f t="shared" ca="1" si="94"/>
        <v>3.4201796820904719E-2</v>
      </c>
      <c r="AV92" s="5">
        <f t="shared" ca="1" si="95"/>
        <v>0.21280235851697549</v>
      </c>
      <c r="AW92" s="5">
        <f t="shared" ca="1" si="96"/>
        <v>0.45106739187030165</v>
      </c>
    </row>
    <row r="93" spans="1:49" x14ac:dyDescent="0.2">
      <c r="A93" s="4" t="s">
        <v>144</v>
      </c>
      <c r="B93" s="5">
        <f t="shared" ca="1" si="49"/>
        <v>78.079421259661132</v>
      </c>
      <c r="C93" s="5">
        <f t="shared" ca="1" si="50"/>
        <v>0.10543513931030914</v>
      </c>
      <c r="D93" s="5">
        <f t="shared" ca="1" si="51"/>
        <v>37.149715600848346</v>
      </c>
      <c r="E93" s="5">
        <f t="shared" ca="1" si="52"/>
        <v>0</v>
      </c>
      <c r="F93" s="5">
        <f t="shared" ca="1" si="53"/>
        <v>9.8126560688771984E-5</v>
      </c>
      <c r="G93" s="5">
        <f t="shared" ca="1" si="54"/>
        <v>1.106186285155675E-3</v>
      </c>
      <c r="H93" s="5">
        <f t="shared" ca="1" si="55"/>
        <v>0.2308699093091896</v>
      </c>
      <c r="I93" s="5">
        <f t="shared" ca="1" si="56"/>
        <v>0</v>
      </c>
      <c r="J93" s="5">
        <f t="shared" ca="1" si="57"/>
        <v>0</v>
      </c>
      <c r="K93" s="5">
        <f t="shared" ca="1" si="58"/>
        <v>0.10872175999561733</v>
      </c>
      <c r="L93" s="5">
        <f t="shared" ca="1" si="59"/>
        <v>0.44537775225393439</v>
      </c>
      <c r="M93" s="5">
        <f t="shared" ca="1" si="60"/>
        <v>2.4281429898196125E-2</v>
      </c>
      <c r="N93" s="5">
        <f t="shared" ca="1" si="61"/>
        <v>2.534440833956908E-2</v>
      </c>
      <c r="O93" s="5">
        <f t="shared" ca="1" si="62"/>
        <v>3.3392059476248068E-3</v>
      </c>
      <c r="P93" s="5">
        <f t="shared" ca="1" si="63"/>
        <v>4.4599812394020382E-4</v>
      </c>
      <c r="Q93" s="5">
        <f t="shared" ca="1" si="64"/>
        <v>5.4514755938206664E-5</v>
      </c>
      <c r="R93" s="5">
        <f t="shared" ca="1" si="65"/>
        <v>0</v>
      </c>
      <c r="S93" s="5">
        <f t="shared" ca="1" si="66"/>
        <v>0</v>
      </c>
      <c r="T93" s="5">
        <f t="shared" ca="1" si="67"/>
        <v>3.1195422639162383E-2</v>
      </c>
      <c r="U93" s="5">
        <f t="shared" ca="1" si="68"/>
        <v>1.1070811554821104E-4</v>
      </c>
      <c r="V93" s="5">
        <f t="shared" ca="1" si="69"/>
        <v>5.4514755938206666E-6</v>
      </c>
      <c r="W93" s="5">
        <f t="shared" ca="1" si="70"/>
        <v>10.189006489057705</v>
      </c>
      <c r="X93" s="5">
        <f t="shared" ca="1" si="71"/>
        <v>0.27820419087565407</v>
      </c>
      <c r="Y93" s="5">
        <f t="shared" ca="1" si="72"/>
        <v>0</v>
      </c>
      <c r="Z93" s="5">
        <f t="shared" ca="1" si="73"/>
        <v>6.9220740091478786E-2</v>
      </c>
      <c r="AA93" s="5">
        <f t="shared" ca="1" si="74"/>
        <v>5.0171278510079791E-2</v>
      </c>
      <c r="AB93" s="5">
        <f t="shared" ca="1" si="75"/>
        <v>4.8767567790246795E-5</v>
      </c>
      <c r="AC93" s="5">
        <f t="shared" ca="1" si="76"/>
        <v>5.9296642805991073</v>
      </c>
      <c r="AD93" s="5">
        <f t="shared" ca="1" si="77"/>
        <v>3.4902749294638822</v>
      </c>
      <c r="AE93" s="5">
        <f t="shared" ca="1" si="78"/>
        <v>0.35863291786236595</v>
      </c>
      <c r="AF93" s="5">
        <f t="shared" ca="1" si="79"/>
        <v>5.9207804129830774E-2</v>
      </c>
      <c r="AG93" s="5">
        <f t="shared" ca="1" si="80"/>
        <v>3.2192636973226628E-2</v>
      </c>
      <c r="AH93" s="5">
        <f t="shared" ca="1" si="81"/>
        <v>7.0423875352510368E-3</v>
      </c>
      <c r="AI93" s="5">
        <f t="shared" ca="1" si="82"/>
        <v>1.1655686554989556E-2</v>
      </c>
      <c r="AJ93" s="5">
        <f t="shared" ca="1" si="83"/>
        <v>2.4761506129330996E-3</v>
      </c>
      <c r="AK93" s="5">
        <f t="shared" ca="1" si="84"/>
        <v>0</v>
      </c>
      <c r="AL93" s="5">
        <f t="shared" ca="1" si="85"/>
        <v>2.1805902375282666E-4</v>
      </c>
      <c r="AM93" s="5">
        <f t="shared" ca="1" si="86"/>
        <v>3.2708853562923995E-5</v>
      </c>
      <c r="AN93" s="5">
        <f t="shared" ca="1" si="87"/>
        <v>0</v>
      </c>
      <c r="AO93" s="5">
        <f t="shared" ca="1" si="88"/>
        <v>18.256385248975814</v>
      </c>
      <c r="AP93" s="5">
        <f t="shared" ca="1" si="89"/>
        <v>8.0212836042315187E-4</v>
      </c>
      <c r="AQ93" s="5">
        <f t="shared" ca="1" si="90"/>
        <v>4.6298045786923167E-3</v>
      </c>
      <c r="AR93" s="5">
        <f t="shared" ca="1" si="91"/>
        <v>4.3737295835320211E-3</v>
      </c>
      <c r="AS93" s="5">
        <f t="shared" ca="1" si="92"/>
        <v>0.47729195094949278</v>
      </c>
      <c r="AT93" s="5">
        <f t="shared" ca="1" si="93"/>
        <v>4.6005639154943614E-2</v>
      </c>
      <c r="AU93" s="5">
        <f t="shared" ca="1" si="94"/>
        <v>3.4302642348175226E-2</v>
      </c>
      <c r="AV93" s="5">
        <f t="shared" ca="1" si="95"/>
        <v>0.24561783410451993</v>
      </c>
      <c r="AW93" s="5">
        <f t="shared" ca="1" si="96"/>
        <v>0.40586164003509678</v>
      </c>
    </row>
    <row r="94" spans="1:49" x14ac:dyDescent="0.2">
      <c r="A94" s="4" t="s">
        <v>145</v>
      </c>
      <c r="B94" s="5">
        <f t="shared" ca="1" si="49"/>
        <v>72.422681068157956</v>
      </c>
      <c r="C94" s="5">
        <f t="shared" ca="1" si="50"/>
        <v>0.16413317440018216</v>
      </c>
      <c r="D94" s="5">
        <f t="shared" ca="1" si="51"/>
        <v>33.796661553557449</v>
      </c>
      <c r="E94" s="5">
        <f t="shared" ca="1" si="52"/>
        <v>0</v>
      </c>
      <c r="F94" s="5">
        <f t="shared" ca="1" si="53"/>
        <v>4.9540180849404189E-2</v>
      </c>
      <c r="G94" s="5">
        <f t="shared" ca="1" si="54"/>
        <v>1.1263727603261873E-4</v>
      </c>
      <c r="H94" s="5">
        <f t="shared" ca="1" si="55"/>
        <v>0.30035516709917415</v>
      </c>
      <c r="I94" s="5">
        <f t="shared" ca="1" si="56"/>
        <v>0</v>
      </c>
      <c r="J94" s="5">
        <f t="shared" ca="1" si="57"/>
        <v>0</v>
      </c>
      <c r="K94" s="5">
        <f t="shared" ca="1" si="58"/>
        <v>0.13386089425802525</v>
      </c>
      <c r="L94" s="5">
        <f t="shared" ca="1" si="59"/>
        <v>0.41738524000645694</v>
      </c>
      <c r="M94" s="5">
        <f t="shared" ca="1" si="60"/>
        <v>1.3800615280831451E-2</v>
      </c>
      <c r="N94" s="5">
        <f t="shared" ca="1" si="61"/>
        <v>2.9756785627132677E-2</v>
      </c>
      <c r="O94" s="5">
        <f t="shared" ca="1" si="62"/>
        <v>1.6887126494706274E-3</v>
      </c>
      <c r="P94" s="5">
        <f t="shared" ca="1" si="63"/>
        <v>4.977194027731256E-4</v>
      </c>
      <c r="Q94" s="5">
        <f t="shared" ca="1" si="64"/>
        <v>6.8719248998214209E-5</v>
      </c>
      <c r="R94" s="5">
        <f t="shared" ca="1" si="65"/>
        <v>0</v>
      </c>
      <c r="S94" s="5">
        <f t="shared" ca="1" si="66"/>
        <v>9.5042734280385919E-4</v>
      </c>
      <c r="T94" s="5">
        <f t="shared" ca="1" si="67"/>
        <v>4.7787056366098341E-2</v>
      </c>
      <c r="U94" s="5">
        <f t="shared" ca="1" si="68"/>
        <v>4.3144090059044138E-5</v>
      </c>
      <c r="V94" s="5">
        <f t="shared" ca="1" si="69"/>
        <v>1.4381363353014714E-5</v>
      </c>
      <c r="W94" s="5">
        <f t="shared" ca="1" si="70"/>
        <v>8.0989190160758131</v>
      </c>
      <c r="X94" s="5">
        <f t="shared" ca="1" si="71"/>
        <v>7.0661580371276247E-2</v>
      </c>
      <c r="Y94" s="5">
        <f t="shared" ca="1" si="72"/>
        <v>5.6899815225319737E-5</v>
      </c>
      <c r="Z94" s="5">
        <f t="shared" ca="1" si="73"/>
        <v>0.26171476587623005</v>
      </c>
      <c r="AA94" s="5">
        <f t="shared" ca="1" si="74"/>
        <v>0</v>
      </c>
      <c r="AB94" s="5">
        <f t="shared" ca="1" si="75"/>
        <v>1.7427706489128484E-4</v>
      </c>
      <c r="AC94" s="5">
        <f t="shared" ca="1" si="76"/>
        <v>6.3961415532397146</v>
      </c>
      <c r="AD94" s="5">
        <f t="shared" ca="1" si="77"/>
        <v>3.578839091995472</v>
      </c>
      <c r="AE94" s="5">
        <f t="shared" ca="1" si="78"/>
        <v>0.51252187474561017</v>
      </c>
      <c r="AF94" s="5">
        <f t="shared" ca="1" si="79"/>
        <v>5.6822338833196047E-2</v>
      </c>
      <c r="AG94" s="5">
        <f t="shared" ca="1" si="80"/>
        <v>3.3915333853036085E-2</v>
      </c>
      <c r="AH94" s="5">
        <f t="shared" ca="1" si="81"/>
        <v>9.3012734256617702E-3</v>
      </c>
      <c r="AI94" s="5">
        <f t="shared" ca="1" si="82"/>
        <v>6.5751677958902151E-4</v>
      </c>
      <c r="AJ94" s="5">
        <f t="shared" ca="1" si="83"/>
        <v>4.012603763196617E-3</v>
      </c>
      <c r="AK94" s="5">
        <f t="shared" ca="1" si="84"/>
        <v>0</v>
      </c>
      <c r="AL94" s="5">
        <f t="shared" ca="1" si="85"/>
        <v>1.1025711903977948E-4</v>
      </c>
      <c r="AM94" s="5">
        <f t="shared" ca="1" si="86"/>
        <v>0</v>
      </c>
      <c r="AN94" s="5">
        <f t="shared" ca="1" si="87"/>
        <v>0</v>
      </c>
      <c r="AO94" s="5">
        <f t="shared" ca="1" si="88"/>
        <v>16.815322227267082</v>
      </c>
      <c r="AP94" s="5">
        <f t="shared" ca="1" si="89"/>
        <v>7.9754267052686433E-4</v>
      </c>
      <c r="AQ94" s="5">
        <f t="shared" ca="1" si="90"/>
        <v>1.1421535669101329E-3</v>
      </c>
      <c r="AR94" s="5">
        <f t="shared" ca="1" si="91"/>
        <v>3.5361390581212801E-3</v>
      </c>
      <c r="AS94" s="5">
        <f t="shared" ca="1" si="92"/>
        <v>0.52044617132189464</v>
      </c>
      <c r="AT94" s="5">
        <f t="shared" ca="1" si="93"/>
        <v>4.6342513859936763E-2</v>
      </c>
      <c r="AU94" s="5">
        <f t="shared" ca="1" si="94"/>
        <v>3.3849930365423761E-2</v>
      </c>
      <c r="AV94" s="5">
        <f t="shared" ca="1" si="95"/>
        <v>0.53594791368143646</v>
      </c>
      <c r="AW94" s="5">
        <f t="shared" ca="1" si="96"/>
        <v>0.48479168459040556</v>
      </c>
    </row>
    <row r="95" spans="1:49" x14ac:dyDescent="0.2">
      <c r="A95" s="4" t="s">
        <v>146</v>
      </c>
      <c r="B95" s="5">
        <f t="shared" ca="1" si="49"/>
        <v>81.676488598251566</v>
      </c>
      <c r="C95" s="5">
        <f t="shared" ca="1" si="50"/>
        <v>0.17355545764603228</v>
      </c>
      <c r="D95" s="5">
        <f t="shared" ca="1" si="51"/>
        <v>36.19817989595365</v>
      </c>
      <c r="E95" s="5">
        <f t="shared" ca="1" si="52"/>
        <v>0</v>
      </c>
      <c r="F95" s="5">
        <f t="shared" ca="1" si="53"/>
        <v>6.4039139086401672E-2</v>
      </c>
      <c r="G95" s="5">
        <f t="shared" ca="1" si="54"/>
        <v>9.1900151937320592E-5</v>
      </c>
      <c r="H95" s="5">
        <f t="shared" ca="1" si="55"/>
        <v>0.11808061092861623</v>
      </c>
      <c r="I95" s="5">
        <f t="shared" ca="1" si="56"/>
        <v>0</v>
      </c>
      <c r="J95" s="5">
        <f t="shared" ca="1" si="57"/>
        <v>0</v>
      </c>
      <c r="K95" s="5">
        <f t="shared" ca="1" si="58"/>
        <v>0.14165733591649093</v>
      </c>
      <c r="L95" s="5">
        <f t="shared" ca="1" si="59"/>
        <v>0.99976218296714348</v>
      </c>
      <c r="M95" s="5">
        <f t="shared" ca="1" si="60"/>
        <v>5.9105144488809221E-2</v>
      </c>
      <c r="N95" s="5">
        <f t="shared" ca="1" si="61"/>
        <v>2.2935787584397641E-2</v>
      </c>
      <c r="O95" s="5">
        <f t="shared" ca="1" si="62"/>
        <v>3.1445706984978353E-2</v>
      </c>
      <c r="P95" s="5">
        <f t="shared" ca="1" si="63"/>
        <v>4.341532537474501E-3</v>
      </c>
      <c r="Q95" s="5">
        <f t="shared" ca="1" si="64"/>
        <v>2.3941967810935621E-3</v>
      </c>
      <c r="R95" s="5">
        <f t="shared" ca="1" si="65"/>
        <v>0</v>
      </c>
      <c r="S95" s="5">
        <f t="shared" ca="1" si="66"/>
        <v>1.7537769870839566E-4</v>
      </c>
      <c r="T95" s="5">
        <f t="shared" ca="1" si="67"/>
        <v>6.8671164958525169E-2</v>
      </c>
      <c r="U95" s="5">
        <f t="shared" ca="1" si="68"/>
        <v>1.793975654161614E-5</v>
      </c>
      <c r="V95" s="5">
        <f t="shared" ca="1" si="69"/>
        <v>3.587951308323228E-5</v>
      </c>
      <c r="W95" s="5">
        <f t="shared" ca="1" si="70"/>
        <v>12.32147277015504</v>
      </c>
      <c r="X95" s="5">
        <f t="shared" ca="1" si="71"/>
        <v>1.6037867278688965E-3</v>
      </c>
      <c r="Y95" s="5">
        <f t="shared" ca="1" si="72"/>
        <v>2.9503036687082631E-4</v>
      </c>
      <c r="Z95" s="5">
        <f t="shared" ca="1" si="73"/>
        <v>0.31936911699462062</v>
      </c>
      <c r="AA95" s="5">
        <f t="shared" ca="1" si="74"/>
        <v>0</v>
      </c>
      <c r="AB95" s="5">
        <f t="shared" ca="1" si="75"/>
        <v>7.5726636073743952E-4</v>
      </c>
      <c r="AC95" s="5">
        <f t="shared" ca="1" si="76"/>
        <v>8.5705768268066134</v>
      </c>
      <c r="AD95" s="5">
        <f t="shared" ca="1" si="77"/>
        <v>3.9690395767239761</v>
      </c>
      <c r="AE95" s="5">
        <f t="shared" ca="1" si="78"/>
        <v>1.495714707008849</v>
      </c>
      <c r="AF95" s="5">
        <f t="shared" ca="1" si="79"/>
        <v>7.1694057440016612E-2</v>
      </c>
      <c r="AG95" s="5">
        <f t="shared" ca="1" si="80"/>
        <v>6.4126699698665093E-2</v>
      </c>
      <c r="AH95" s="5">
        <f t="shared" ca="1" si="81"/>
        <v>2.1278359780179248E-2</v>
      </c>
      <c r="AI95" s="5">
        <f t="shared" ca="1" si="82"/>
        <v>6.9944834726808124E-4</v>
      </c>
      <c r="AJ95" s="5">
        <f t="shared" ca="1" si="83"/>
        <v>2.2364054996225351E-3</v>
      </c>
      <c r="AK95" s="5">
        <f t="shared" ca="1" si="84"/>
        <v>5.5867453218119906E-5</v>
      </c>
      <c r="AL95" s="5">
        <f t="shared" ca="1" si="85"/>
        <v>1.9779725576123909E-3</v>
      </c>
      <c r="AM95" s="5">
        <f t="shared" ca="1" si="86"/>
        <v>1.3104057595756948E-3</v>
      </c>
      <c r="AN95" s="5">
        <f t="shared" ca="1" si="87"/>
        <v>0</v>
      </c>
      <c r="AO95" s="5">
        <f t="shared" ca="1" si="88"/>
        <v>15.290875416066273</v>
      </c>
      <c r="AP95" s="5">
        <f t="shared" ca="1" si="89"/>
        <v>7.5115649315520201E-4</v>
      </c>
      <c r="AQ95" s="5">
        <f t="shared" ca="1" si="90"/>
        <v>5.7874978520327917E-4</v>
      </c>
      <c r="AR95" s="5">
        <f t="shared" ca="1" si="91"/>
        <v>8.6488743803710168E-3</v>
      </c>
      <c r="AS95" s="5">
        <f t="shared" ca="1" si="92"/>
        <v>0.54274758114581079</v>
      </c>
      <c r="AT95" s="5">
        <f t="shared" ca="1" si="93"/>
        <v>5.1594547007911683E-2</v>
      </c>
      <c r="AU95" s="5">
        <f t="shared" ca="1" si="94"/>
        <v>3.5095489260437297E-2</v>
      </c>
      <c r="AV95" s="5">
        <f t="shared" ca="1" si="95"/>
        <v>0.53734386140608204</v>
      </c>
      <c r="AW95" s="5">
        <f t="shared" ca="1" si="96"/>
        <v>0.48215537207171488</v>
      </c>
    </row>
    <row r="96" spans="1:49" x14ac:dyDescent="0.2">
      <c r="A96" s="4" t="s">
        <v>147</v>
      </c>
      <c r="B96" s="5">
        <f t="shared" ca="1" si="49"/>
        <v>138.62021970752727</v>
      </c>
      <c r="C96" s="5">
        <f t="shared" ca="1" si="50"/>
        <v>0.17463409747272995</v>
      </c>
      <c r="D96" s="5">
        <f t="shared" ca="1" si="51"/>
        <v>67.684624356427648</v>
      </c>
      <c r="E96" s="5">
        <f t="shared" ca="1" si="52"/>
        <v>0</v>
      </c>
      <c r="F96" s="5">
        <f t="shared" ca="1" si="53"/>
        <v>7.9115748602061553E-2</v>
      </c>
      <c r="G96" s="5">
        <f t="shared" ca="1" si="54"/>
        <v>1.4276818947313839E-4</v>
      </c>
      <c r="H96" s="5">
        <f t="shared" ca="1" si="55"/>
        <v>3.0747097509100645E-2</v>
      </c>
      <c r="I96" s="5">
        <f t="shared" ca="1" si="56"/>
        <v>0</v>
      </c>
      <c r="J96" s="5">
        <f t="shared" ca="1" si="57"/>
        <v>0</v>
      </c>
      <c r="K96" s="5">
        <f t="shared" ca="1" si="58"/>
        <v>0.17185826338319043</v>
      </c>
      <c r="L96" s="5">
        <f t="shared" ca="1" si="59"/>
        <v>1.0203707674291123</v>
      </c>
      <c r="M96" s="5">
        <f t="shared" ca="1" si="60"/>
        <v>4.7467410430510837E-2</v>
      </c>
      <c r="N96" s="5">
        <f t="shared" ca="1" si="61"/>
        <v>2.1274034130575714E-2</v>
      </c>
      <c r="O96" s="5">
        <f t="shared" ca="1" si="62"/>
        <v>2.3051689055441946E-2</v>
      </c>
      <c r="P96" s="5">
        <f t="shared" ca="1" si="63"/>
        <v>8.6004204325684057E-3</v>
      </c>
      <c r="Q96" s="5">
        <f t="shared" ca="1" si="64"/>
        <v>3.17392310101505E-3</v>
      </c>
      <c r="R96" s="5">
        <f t="shared" ca="1" si="65"/>
        <v>7.6651238240906625E-5</v>
      </c>
      <c r="S96" s="5">
        <f t="shared" ca="1" si="66"/>
        <v>1.5166474544084572E-4</v>
      </c>
      <c r="T96" s="5">
        <f t="shared" ca="1" si="67"/>
        <v>6.4796624464054584E-2</v>
      </c>
      <c r="U96" s="5">
        <f t="shared" ca="1" si="68"/>
        <v>5.4394307363425382E-5</v>
      </c>
      <c r="V96" s="5">
        <f t="shared" ca="1" si="69"/>
        <v>1.2086538927232289E-5</v>
      </c>
      <c r="W96" s="5">
        <f t="shared" ca="1" si="70"/>
        <v>22.771678227028168</v>
      </c>
      <c r="X96" s="5">
        <f t="shared" ca="1" si="71"/>
        <v>0.10136418262470927</v>
      </c>
      <c r="Y96" s="5">
        <f t="shared" ca="1" si="72"/>
        <v>1.5690370558348578E-2</v>
      </c>
      <c r="Z96" s="5">
        <f t="shared" ca="1" si="73"/>
        <v>0.32911480406956567</v>
      </c>
      <c r="AA96" s="5">
        <f t="shared" ca="1" si="74"/>
        <v>5.8127492588197222E-5</v>
      </c>
      <c r="AB96" s="5">
        <f t="shared" ca="1" si="75"/>
        <v>8.2810833185336316E-3</v>
      </c>
      <c r="AC96" s="5">
        <f t="shared" ca="1" si="76"/>
        <v>7.8748231591530757</v>
      </c>
      <c r="AD96" s="5">
        <f t="shared" ca="1" si="77"/>
        <v>3.8843534553959325</v>
      </c>
      <c r="AE96" s="5">
        <f t="shared" ca="1" si="78"/>
        <v>0.93036266494224273</v>
      </c>
      <c r="AF96" s="5">
        <f t="shared" ca="1" si="79"/>
        <v>0.53379459761487358</v>
      </c>
      <c r="AG96" s="5">
        <f t="shared" ca="1" si="80"/>
        <v>6.8953198423144901E-2</v>
      </c>
      <c r="AH96" s="5">
        <f t="shared" ca="1" si="81"/>
        <v>2.6652815617356267E-2</v>
      </c>
      <c r="AI96" s="5">
        <f t="shared" ca="1" si="82"/>
        <v>0.11411125245135642</v>
      </c>
      <c r="AJ96" s="5">
        <f t="shared" ca="1" si="83"/>
        <v>2.1925076012506844E-3</v>
      </c>
      <c r="AK96" s="5">
        <f t="shared" ca="1" si="84"/>
        <v>3.7409260220735612E-5</v>
      </c>
      <c r="AL96" s="5">
        <f t="shared" ca="1" si="85"/>
        <v>2.3070351325127228E-3</v>
      </c>
      <c r="AM96" s="5">
        <f t="shared" ca="1" si="86"/>
        <v>2.5565996656882697E-4</v>
      </c>
      <c r="AN96" s="5">
        <f t="shared" ca="1" si="87"/>
        <v>0</v>
      </c>
      <c r="AO96" s="5">
        <f t="shared" ca="1" si="88"/>
        <v>30.939620164862529</v>
      </c>
      <c r="AP96" s="5">
        <f t="shared" ca="1" si="89"/>
        <v>1.0729745420447053E-3</v>
      </c>
      <c r="AQ96" s="5">
        <f t="shared" ca="1" si="90"/>
        <v>4.1070059274735332E-4</v>
      </c>
      <c r="AR96" s="5">
        <f t="shared" ca="1" si="91"/>
        <v>1.0691846742848721E-2</v>
      </c>
      <c r="AS96" s="5">
        <f t="shared" ca="1" si="92"/>
        <v>0.66855470101145142</v>
      </c>
      <c r="AT96" s="5">
        <f t="shared" ca="1" si="93"/>
        <v>5.0949044937579263E-2</v>
      </c>
      <c r="AU96" s="5">
        <f t="shared" ca="1" si="94"/>
        <v>2.1091758275459227E-2</v>
      </c>
      <c r="AV96" s="5">
        <f t="shared" ca="1" si="95"/>
        <v>0.47972547279279376</v>
      </c>
      <c r="AW96" s="5">
        <f t="shared" ca="1" si="96"/>
        <v>0.45392049566192272</v>
      </c>
    </row>
    <row r="97" spans="1:49" x14ac:dyDescent="0.2">
      <c r="A97" s="4" t="s">
        <v>148</v>
      </c>
      <c r="B97" s="5">
        <f t="shared" ca="1" si="49"/>
        <v>141.88390281547061</v>
      </c>
      <c r="C97" s="5">
        <f t="shared" ca="1" si="50"/>
        <v>0.19353884643185867</v>
      </c>
      <c r="D97" s="5">
        <f t="shared" ca="1" si="51"/>
        <v>63.171992008413426</v>
      </c>
      <c r="E97" s="5">
        <f t="shared" ca="1" si="52"/>
        <v>0</v>
      </c>
      <c r="F97" s="5">
        <f t="shared" ca="1" si="53"/>
        <v>5.3981847290679286E-2</v>
      </c>
      <c r="G97" s="5">
        <f t="shared" ca="1" si="54"/>
        <v>7.4611423465126097E-4</v>
      </c>
      <c r="H97" s="5">
        <f t="shared" ca="1" si="55"/>
        <v>4.0168400345515262E-2</v>
      </c>
      <c r="I97" s="5">
        <f t="shared" ca="1" si="56"/>
        <v>0</v>
      </c>
      <c r="J97" s="5">
        <f t="shared" ca="1" si="57"/>
        <v>0</v>
      </c>
      <c r="K97" s="5">
        <f t="shared" ca="1" si="58"/>
        <v>0.24130254140745364</v>
      </c>
      <c r="L97" s="5">
        <f t="shared" ca="1" si="59"/>
        <v>1.0402562116919303</v>
      </c>
      <c r="M97" s="5">
        <f t="shared" ca="1" si="60"/>
        <v>3.188967260981844E-2</v>
      </c>
      <c r="N97" s="5">
        <f t="shared" ca="1" si="61"/>
        <v>1.0513665555506074E-2</v>
      </c>
      <c r="O97" s="5">
        <f t="shared" ca="1" si="62"/>
        <v>1.3456803724040149E-2</v>
      </c>
      <c r="P97" s="5">
        <f t="shared" ca="1" si="63"/>
        <v>1.0031666780124448E-2</v>
      </c>
      <c r="Q97" s="5">
        <f t="shared" ca="1" si="64"/>
        <v>1.3638368897802996E-3</v>
      </c>
      <c r="R97" s="5">
        <f t="shared" ca="1" si="65"/>
        <v>3.805284389747624E-5</v>
      </c>
      <c r="S97" s="5">
        <f t="shared" ca="1" si="66"/>
        <v>1.1566337844173422E-4</v>
      </c>
      <c r="T97" s="5">
        <f t="shared" ca="1" si="67"/>
        <v>0.14939101946381725</v>
      </c>
      <c r="U97" s="5">
        <f t="shared" ca="1" si="68"/>
        <v>1.1639028235979574E-4</v>
      </c>
      <c r="V97" s="5">
        <f t="shared" ca="1" si="69"/>
        <v>0</v>
      </c>
      <c r="W97" s="5">
        <f t="shared" ca="1" si="70"/>
        <v>18.996758590209559</v>
      </c>
      <c r="X97" s="5">
        <f t="shared" ca="1" si="71"/>
        <v>0.10811634438527362</v>
      </c>
      <c r="Y97" s="5">
        <f t="shared" ca="1" si="72"/>
        <v>1.7876944805714581E-2</v>
      </c>
      <c r="Z97" s="5">
        <f t="shared" ca="1" si="73"/>
        <v>0.28838959998002844</v>
      </c>
      <c r="AA97" s="5">
        <f t="shared" ca="1" si="74"/>
        <v>8.146501143746814E-5</v>
      </c>
      <c r="AB97" s="5">
        <f t="shared" ca="1" si="75"/>
        <v>2.6148409322327964E-2</v>
      </c>
      <c r="AC97" s="5">
        <f t="shared" ca="1" si="76"/>
        <v>8.3673117559860959</v>
      </c>
      <c r="AD97" s="5">
        <f t="shared" ca="1" si="77"/>
        <v>4.4262942787074371</v>
      </c>
      <c r="AE97" s="5">
        <f t="shared" ca="1" si="78"/>
        <v>1.1157038526243697</v>
      </c>
      <c r="AF97" s="5">
        <f t="shared" ca="1" si="79"/>
        <v>0.45215648334946479</v>
      </c>
      <c r="AG97" s="5">
        <f t="shared" ca="1" si="80"/>
        <v>0.13518103797262562</v>
      </c>
      <c r="AH97" s="5">
        <f t="shared" ca="1" si="81"/>
        <v>2.3264496904469353E-2</v>
      </c>
      <c r="AI97" s="5">
        <f t="shared" ca="1" si="82"/>
        <v>9.3034612745831941E-2</v>
      </c>
      <c r="AJ97" s="5">
        <f t="shared" ca="1" si="83"/>
        <v>7.1139920006642382E-3</v>
      </c>
      <c r="AK97" s="5">
        <f t="shared" ca="1" si="84"/>
        <v>5.6444054240267975E-5</v>
      </c>
      <c r="AL97" s="5">
        <f t="shared" ca="1" si="85"/>
        <v>1.5094535659784941E-3</v>
      </c>
      <c r="AM97" s="5">
        <f t="shared" ca="1" si="86"/>
        <v>8.5922588015545077E-5</v>
      </c>
      <c r="AN97" s="5">
        <f t="shared" ca="1" si="87"/>
        <v>0</v>
      </c>
      <c r="AO97" s="5">
        <f t="shared" ca="1" si="88"/>
        <v>41.192249900773</v>
      </c>
      <c r="AP97" s="5">
        <f t="shared" ca="1" si="89"/>
        <v>1.1360265300641352E-3</v>
      </c>
      <c r="AQ97" s="5">
        <f t="shared" ca="1" si="90"/>
        <v>6.1462425126552046E-4</v>
      </c>
      <c r="AR97" s="5">
        <f t="shared" ca="1" si="91"/>
        <v>1.1584220603586099E-2</v>
      </c>
      <c r="AS97" s="5">
        <f t="shared" ca="1" si="92"/>
        <v>0.71587223427849711</v>
      </c>
      <c r="AT97" s="5">
        <f t="shared" ca="1" si="93"/>
        <v>5.0143955065615475E-2</v>
      </c>
      <c r="AU97" s="5">
        <f t="shared" ca="1" si="94"/>
        <v>2.6412579545241524E-2</v>
      </c>
      <c r="AV97" s="5">
        <f t="shared" ca="1" si="95"/>
        <v>0.35383945221159285</v>
      </c>
      <c r="AW97" s="5">
        <f t="shared" ca="1" si="96"/>
        <v>0.51406339665494094</v>
      </c>
    </row>
    <row r="98" spans="1:49" x14ac:dyDescent="0.2">
      <c r="A98" s="4" t="s">
        <v>149</v>
      </c>
      <c r="B98" s="5">
        <f t="shared" ca="1" si="49"/>
        <v>160.58513094682823</v>
      </c>
      <c r="C98" s="5">
        <f t="shared" ca="1" si="50"/>
        <v>0.18026654082807225</v>
      </c>
      <c r="D98" s="5">
        <f t="shared" ca="1" si="51"/>
        <v>80.89101358678937</v>
      </c>
      <c r="E98" s="5">
        <f t="shared" ca="1" si="52"/>
        <v>0</v>
      </c>
      <c r="F98" s="5">
        <f t="shared" ca="1" si="53"/>
        <v>4.8603758453184057E-2</v>
      </c>
      <c r="G98" s="5">
        <f t="shared" ca="1" si="54"/>
        <v>4.3074743825824739E-4</v>
      </c>
      <c r="H98" s="5">
        <f t="shared" ca="1" si="55"/>
        <v>1.7435435695118944E-2</v>
      </c>
      <c r="I98" s="5">
        <f t="shared" ca="1" si="56"/>
        <v>0</v>
      </c>
      <c r="J98" s="5">
        <f t="shared" ca="1" si="57"/>
        <v>0</v>
      </c>
      <c r="K98" s="5">
        <f t="shared" ca="1" si="58"/>
        <v>0.19246188460246427</v>
      </c>
      <c r="L98" s="5">
        <f t="shared" ca="1" si="59"/>
        <v>0.70733780803438484</v>
      </c>
      <c r="M98" s="5">
        <f t="shared" ca="1" si="60"/>
        <v>4.0956472053580641E-2</v>
      </c>
      <c r="N98" s="5">
        <f t="shared" ca="1" si="61"/>
        <v>1.4929920831700347E-2</v>
      </c>
      <c r="O98" s="5">
        <f t="shared" ca="1" si="62"/>
        <v>2.5332627469730959E-2</v>
      </c>
      <c r="P98" s="5">
        <f t="shared" ca="1" si="63"/>
        <v>9.3760765294396056E-3</v>
      </c>
      <c r="Q98" s="5">
        <f t="shared" ca="1" si="64"/>
        <v>1.4902334324282977E-3</v>
      </c>
      <c r="R98" s="5">
        <f t="shared" ca="1" si="65"/>
        <v>1.2176315305424576E-4</v>
      </c>
      <c r="S98" s="5">
        <f t="shared" ca="1" si="66"/>
        <v>1.0064132463296779E-4</v>
      </c>
      <c r="T98" s="5">
        <f t="shared" ca="1" si="67"/>
        <v>0.18182005660186432</v>
      </c>
      <c r="U98" s="5">
        <f t="shared" ca="1" si="68"/>
        <v>1.2651783699759814E-4</v>
      </c>
      <c r="V98" s="5">
        <f t="shared" ca="1" si="69"/>
        <v>0</v>
      </c>
      <c r="W98" s="5">
        <f t="shared" ca="1" si="70"/>
        <v>23.232707734401014</v>
      </c>
      <c r="X98" s="5">
        <f t="shared" ca="1" si="71"/>
        <v>6.2502617226218457E-2</v>
      </c>
      <c r="Y98" s="5">
        <f t="shared" ca="1" si="72"/>
        <v>2.2965584175208123E-2</v>
      </c>
      <c r="Z98" s="5">
        <f t="shared" ca="1" si="73"/>
        <v>2.8874585277582058E-4</v>
      </c>
      <c r="AA98" s="5">
        <f t="shared" ca="1" si="74"/>
        <v>6.8456238141317318E-5</v>
      </c>
      <c r="AB98" s="5">
        <f t="shared" ca="1" si="75"/>
        <v>1.769032946946749E-2</v>
      </c>
      <c r="AC98" s="5">
        <f t="shared" ca="1" si="76"/>
        <v>9.6591530473028886</v>
      </c>
      <c r="AD98" s="5">
        <f t="shared" ca="1" si="77"/>
        <v>3.5590909266970558</v>
      </c>
      <c r="AE98" s="5">
        <f t="shared" ca="1" si="78"/>
        <v>0.91840911797379976</v>
      </c>
      <c r="AF98" s="5">
        <f t="shared" ca="1" si="79"/>
        <v>0.27893609846422246</v>
      </c>
      <c r="AG98" s="5">
        <f t="shared" ca="1" si="80"/>
        <v>0.10483265710097164</v>
      </c>
      <c r="AH98" s="5">
        <f t="shared" ca="1" si="81"/>
        <v>2.785865009839128E-2</v>
      </c>
      <c r="AI98" s="5">
        <f t="shared" ca="1" si="82"/>
        <v>2.1649465948563641E-2</v>
      </c>
      <c r="AJ98" s="5">
        <f t="shared" ca="1" si="83"/>
        <v>1.3458273337572501E-2</v>
      </c>
      <c r="AK98" s="5">
        <f t="shared" ca="1" si="84"/>
        <v>3.1629459249399534E-5</v>
      </c>
      <c r="AL98" s="5">
        <f t="shared" ca="1" si="85"/>
        <v>8.0324063794594345E-4</v>
      </c>
      <c r="AM98" s="5">
        <f t="shared" ca="1" si="86"/>
        <v>4.8124102693880212E-2</v>
      </c>
      <c r="AN98" s="5">
        <f t="shared" ca="1" si="87"/>
        <v>0</v>
      </c>
      <c r="AO98" s="5">
        <f t="shared" ca="1" si="88"/>
        <v>38.581093286486308</v>
      </c>
      <c r="AP98" s="5">
        <f t="shared" ca="1" si="89"/>
        <v>2.9661295889671477E-4</v>
      </c>
      <c r="AQ98" s="5">
        <f t="shared" ca="1" si="90"/>
        <v>7.6642239528183147E-4</v>
      </c>
      <c r="AR98" s="5">
        <f t="shared" ca="1" si="91"/>
        <v>2.3882682753538775E-2</v>
      </c>
      <c r="AS98" s="5">
        <f t="shared" ca="1" si="92"/>
        <v>0.74944351748809934</v>
      </c>
      <c r="AT98" s="5">
        <f t="shared" ca="1" si="93"/>
        <v>7.0138335053608947E-2</v>
      </c>
      <c r="AU98" s="5">
        <f t="shared" ca="1" si="94"/>
        <v>7.8826059562942224E-4</v>
      </c>
      <c r="AV98" s="5">
        <f t="shared" ca="1" si="95"/>
        <v>0.367801827315206</v>
      </c>
      <c r="AW98" s="5">
        <f t="shared" ca="1" si="96"/>
        <v>0.51054525362998071</v>
      </c>
    </row>
    <row r="99" spans="1:49" x14ac:dyDescent="0.2">
      <c r="A99" s="4" t="s">
        <v>150</v>
      </c>
      <c r="B99" s="5">
        <f t="shared" ca="1" si="49"/>
        <v>170.706149817718</v>
      </c>
      <c r="C99" s="5">
        <f t="shared" ca="1" si="50"/>
        <v>0.17281407176349214</v>
      </c>
      <c r="D99" s="5">
        <f t="shared" ca="1" si="51"/>
        <v>89.20616431921357</v>
      </c>
      <c r="E99" s="5">
        <f t="shared" ca="1" si="52"/>
        <v>0</v>
      </c>
      <c r="F99" s="5">
        <f t="shared" ca="1" si="53"/>
        <v>2.9714732337734438E-2</v>
      </c>
      <c r="G99" s="5">
        <f t="shared" ca="1" si="54"/>
        <v>1.1658410682441201E-3</v>
      </c>
      <c r="H99" s="5">
        <f t="shared" ca="1" si="55"/>
        <v>1.6531319269070106E-2</v>
      </c>
      <c r="I99" s="5">
        <f t="shared" ca="1" si="56"/>
        <v>0</v>
      </c>
      <c r="J99" s="5">
        <f t="shared" ca="1" si="57"/>
        <v>0</v>
      </c>
      <c r="K99" s="5">
        <f t="shared" ca="1" si="58"/>
        <v>0.2304189908464564</v>
      </c>
      <c r="L99" s="5">
        <f t="shared" ca="1" si="59"/>
        <v>0.71949596809897265</v>
      </c>
      <c r="M99" s="5">
        <f t="shared" ca="1" si="60"/>
        <v>3.2159174598237847E-2</v>
      </c>
      <c r="N99" s="5">
        <f t="shared" ca="1" si="61"/>
        <v>1.1971805712335439E-2</v>
      </c>
      <c r="O99" s="5">
        <f t="shared" ca="1" si="62"/>
        <v>2.3834481683811519E-2</v>
      </c>
      <c r="P99" s="5">
        <f t="shared" ca="1" si="63"/>
        <v>1.9140408188305837E-2</v>
      </c>
      <c r="Q99" s="5">
        <f t="shared" ca="1" si="64"/>
        <v>8.3159022018193095E-4</v>
      </c>
      <c r="R99" s="5">
        <f t="shared" ca="1" si="65"/>
        <v>6.5627032029606574E-5</v>
      </c>
      <c r="S99" s="5">
        <f t="shared" ca="1" si="66"/>
        <v>6.4603122627130365E-5</v>
      </c>
      <c r="T99" s="5">
        <f t="shared" ca="1" si="67"/>
        <v>9.9524198713197398E-2</v>
      </c>
      <c r="U99" s="5">
        <f t="shared" ca="1" si="68"/>
        <v>2.1534374209043449E-5</v>
      </c>
      <c r="V99" s="5">
        <f t="shared" ca="1" si="69"/>
        <v>0</v>
      </c>
      <c r="W99" s="5">
        <f t="shared" ca="1" si="70"/>
        <v>29.064485129641501</v>
      </c>
      <c r="X99" s="5">
        <f t="shared" ca="1" si="71"/>
        <v>1.4868020060073146</v>
      </c>
      <c r="Y99" s="5">
        <f t="shared" ca="1" si="72"/>
        <v>1.6070334948989465E-2</v>
      </c>
      <c r="Z99" s="5">
        <f t="shared" ca="1" si="73"/>
        <v>2.7182792265440858E-2</v>
      </c>
      <c r="AA99" s="5">
        <f t="shared" ca="1" si="74"/>
        <v>8.9609696356508198E-4</v>
      </c>
      <c r="AB99" s="5">
        <f t="shared" ca="1" si="75"/>
        <v>6.8575674508199649E-3</v>
      </c>
      <c r="AC99" s="5">
        <f t="shared" ca="1" si="76"/>
        <v>6.8710810826770761</v>
      </c>
      <c r="AD99" s="5">
        <f t="shared" ca="1" si="77"/>
        <v>2.7057799987815931</v>
      </c>
      <c r="AE99" s="5">
        <f t="shared" ca="1" si="78"/>
        <v>0.99145833313353515</v>
      </c>
      <c r="AF99" s="5">
        <f t="shared" ca="1" si="79"/>
        <v>0.23035968569655921</v>
      </c>
      <c r="AG99" s="5">
        <f t="shared" ca="1" si="80"/>
        <v>0.10344995248197833</v>
      </c>
      <c r="AH99" s="5">
        <f t="shared" ca="1" si="81"/>
        <v>4.029291578278707E-2</v>
      </c>
      <c r="AI99" s="5">
        <f t="shared" ca="1" si="82"/>
        <v>2.2319987887621153E-2</v>
      </c>
      <c r="AJ99" s="5">
        <f t="shared" ca="1" si="83"/>
        <v>3.8219622024323234E-3</v>
      </c>
      <c r="AK99" s="5">
        <f t="shared" ca="1" si="84"/>
        <v>4.4297439701058359E-5</v>
      </c>
      <c r="AL99" s="5">
        <f t="shared" ca="1" si="85"/>
        <v>5.0162808618433772E-4</v>
      </c>
      <c r="AM99" s="5">
        <f t="shared" ca="1" si="86"/>
        <v>2.460825918145753E-2</v>
      </c>
      <c r="AN99" s="5">
        <f t="shared" ca="1" si="87"/>
        <v>0</v>
      </c>
      <c r="AO99" s="5">
        <f t="shared" ca="1" si="88"/>
        <v>36.658253835069068</v>
      </c>
      <c r="AP99" s="5">
        <f t="shared" ca="1" si="89"/>
        <v>3.5439027652748125E-4</v>
      </c>
      <c r="AQ99" s="5">
        <f t="shared" ca="1" si="90"/>
        <v>7.393468478438252E-4</v>
      </c>
      <c r="AR99" s="5">
        <f t="shared" ca="1" si="91"/>
        <v>3.7509814347397877E-2</v>
      </c>
      <c r="AS99" s="5">
        <f t="shared" ca="1" si="92"/>
        <v>0.80889448017593724</v>
      </c>
      <c r="AT99" s="5">
        <f t="shared" ca="1" si="93"/>
        <v>0.10152406548097284</v>
      </c>
      <c r="AU99" s="5">
        <f t="shared" ca="1" si="94"/>
        <v>2.7059753365939299E-2</v>
      </c>
      <c r="AV99" s="5">
        <f t="shared" ca="1" si="95"/>
        <v>0.42400072463417765</v>
      </c>
      <c r="AW99" s="5">
        <f t="shared" ca="1" si="96"/>
        <v>0.48788271064912764</v>
      </c>
    </row>
    <row r="100" spans="1:49" x14ac:dyDescent="0.2">
      <c r="A100" s="4" t="s">
        <v>151</v>
      </c>
      <c r="B100" s="5">
        <f t="shared" ca="1" si="49"/>
        <v>204.02833842295135</v>
      </c>
      <c r="C100" s="5">
        <f t="shared" ca="1" si="50"/>
        <v>0.21823650440550341</v>
      </c>
      <c r="D100" s="5">
        <f t="shared" ca="1" si="51"/>
        <v>94.903700963395266</v>
      </c>
      <c r="E100" s="5">
        <f t="shared" ca="1" si="52"/>
        <v>0</v>
      </c>
      <c r="F100" s="5">
        <f t="shared" ca="1" si="53"/>
        <v>2.3342490766927636E-2</v>
      </c>
      <c r="G100" s="5">
        <f t="shared" ca="1" si="54"/>
        <v>4.3254492028457119E-4</v>
      </c>
      <c r="H100" s="5">
        <f t="shared" ca="1" si="55"/>
        <v>0.97277925529465936</v>
      </c>
      <c r="I100" s="5">
        <f t="shared" ca="1" si="56"/>
        <v>0</v>
      </c>
      <c r="J100" s="5">
        <f t="shared" ca="1" si="57"/>
        <v>0</v>
      </c>
      <c r="K100" s="5">
        <f t="shared" ca="1" si="58"/>
        <v>0.2520889611277487</v>
      </c>
      <c r="L100" s="5">
        <f t="shared" ca="1" si="59"/>
        <v>4.1837913488671835E-3</v>
      </c>
      <c r="M100" s="5">
        <f t="shared" ca="1" si="60"/>
        <v>1.9223896256230194E-2</v>
      </c>
      <c r="N100" s="5">
        <f t="shared" ca="1" si="61"/>
        <v>1.1925560239521122E-2</v>
      </c>
      <c r="O100" s="5">
        <f t="shared" ca="1" si="62"/>
        <v>7.0096831892319522E-2</v>
      </c>
      <c r="P100" s="5">
        <f t="shared" ca="1" si="63"/>
        <v>1.7296972886921846E-2</v>
      </c>
      <c r="Q100" s="5">
        <f t="shared" ca="1" si="64"/>
        <v>1.0262665866024531E-3</v>
      </c>
      <c r="R100" s="5">
        <f t="shared" ca="1" si="65"/>
        <v>3.5964388326946205E-5</v>
      </c>
      <c r="S100" s="5">
        <f t="shared" ca="1" si="66"/>
        <v>6.3994202941884866E-5</v>
      </c>
      <c r="T100" s="5">
        <f t="shared" ca="1" si="67"/>
        <v>0.10818947149236818</v>
      </c>
      <c r="U100" s="5">
        <f t="shared" ca="1" si="68"/>
        <v>7.1104669935427634E-6</v>
      </c>
      <c r="V100" s="5">
        <f t="shared" ca="1" si="69"/>
        <v>0</v>
      </c>
      <c r="W100" s="5">
        <f t="shared" ca="1" si="70"/>
        <v>31.128689602409235</v>
      </c>
      <c r="X100" s="5">
        <f t="shared" ca="1" si="71"/>
        <v>1.4915242285370383</v>
      </c>
      <c r="Y100" s="5">
        <f t="shared" ca="1" si="72"/>
        <v>9.8167010494307396E-3</v>
      </c>
      <c r="Z100" s="5">
        <f t="shared" ca="1" si="73"/>
        <v>5.8993363465320947E-5</v>
      </c>
      <c r="AA100" s="5">
        <f t="shared" ca="1" si="74"/>
        <v>2.7932285675658081E-4</v>
      </c>
      <c r="AB100" s="5">
        <f t="shared" ca="1" si="75"/>
        <v>4.396182647810265E-4</v>
      </c>
      <c r="AC100" s="5">
        <f t="shared" ca="1" si="76"/>
        <v>6.9478277200616807</v>
      </c>
      <c r="AD100" s="5">
        <f t="shared" ca="1" si="77"/>
        <v>2.6958462269120265</v>
      </c>
      <c r="AE100" s="5">
        <f t="shared" ca="1" si="78"/>
        <v>1.2029630994666243</v>
      </c>
      <c r="AF100" s="5">
        <f t="shared" ca="1" si="79"/>
        <v>0.21759240996379325</v>
      </c>
      <c r="AG100" s="5">
        <f t="shared" ca="1" si="80"/>
        <v>0.13994527671477028</v>
      </c>
      <c r="AH100" s="5">
        <f t="shared" ca="1" si="81"/>
        <v>4.0876588603656144E-2</v>
      </c>
      <c r="AI100" s="5">
        <f t="shared" ca="1" si="82"/>
        <v>2.4272021872525688E-2</v>
      </c>
      <c r="AJ100" s="5">
        <f t="shared" ca="1" si="83"/>
        <v>2.1805863027647694E-3</v>
      </c>
      <c r="AK100" s="5">
        <f t="shared" ca="1" si="84"/>
        <v>4.3898962038953741E-5</v>
      </c>
      <c r="AL100" s="5">
        <f t="shared" ca="1" si="85"/>
        <v>5.2900615109349508E-4</v>
      </c>
      <c r="AM100" s="5">
        <f t="shared" ca="1" si="86"/>
        <v>1.5869656733371896E-4</v>
      </c>
      <c r="AN100" s="5">
        <f t="shared" ca="1" si="87"/>
        <v>0</v>
      </c>
      <c r="AO100" s="5">
        <f t="shared" ca="1" si="88"/>
        <v>61.30940221076883</v>
      </c>
      <c r="AP100" s="5">
        <f t="shared" ca="1" si="89"/>
        <v>4.1951755261902308E-4</v>
      </c>
      <c r="AQ100" s="5">
        <f t="shared" ca="1" si="90"/>
        <v>8.5325603922513165E-4</v>
      </c>
      <c r="AR100" s="5">
        <f t="shared" ca="1" si="91"/>
        <v>4.6150729640288546E-2</v>
      </c>
      <c r="AS100" s="5">
        <f t="shared" ca="1" si="92"/>
        <v>1.0083136614723249</v>
      </c>
      <c r="AT100" s="5">
        <f t="shared" ca="1" si="93"/>
        <v>0.10710694087821146</v>
      </c>
      <c r="AU100" s="5">
        <f t="shared" ca="1" si="94"/>
        <v>7.579362663281787E-2</v>
      </c>
      <c r="AV100" s="5">
        <f t="shared" ca="1" si="95"/>
        <v>0.41294605302295734</v>
      </c>
      <c r="AW100" s="5">
        <f t="shared" ca="1" si="96"/>
        <v>0.56167784921359121</v>
      </c>
    </row>
    <row r="101" spans="1:49" x14ac:dyDescent="0.2">
      <c r="A101" s="4" t="s">
        <v>152</v>
      </c>
      <c r="B101" s="5">
        <f t="shared" ca="1" si="49"/>
        <v>201.72515451063003</v>
      </c>
      <c r="C101" s="5">
        <f t="shared" ca="1" si="50"/>
        <v>0.23264725205990769</v>
      </c>
      <c r="D101" s="5">
        <f t="shared" ca="1" si="51"/>
        <v>94.337408591554151</v>
      </c>
      <c r="E101" s="5">
        <f t="shared" ca="1" si="52"/>
        <v>0</v>
      </c>
      <c r="F101" s="5">
        <f t="shared" ca="1" si="53"/>
        <v>4.0160841072669158E-2</v>
      </c>
      <c r="G101" s="5">
        <f t="shared" ca="1" si="54"/>
        <v>0</v>
      </c>
      <c r="H101" s="5">
        <f t="shared" ca="1" si="55"/>
        <v>1.0587811286376738</v>
      </c>
      <c r="I101" s="5">
        <f t="shared" ca="1" si="56"/>
        <v>0</v>
      </c>
      <c r="J101" s="5">
        <f t="shared" ca="1" si="57"/>
        <v>0</v>
      </c>
      <c r="K101" s="5">
        <f t="shared" ca="1" si="58"/>
        <v>0.28547119116219111</v>
      </c>
      <c r="L101" s="5">
        <f t="shared" ca="1" si="59"/>
        <v>4.3499064629167221E-3</v>
      </c>
      <c r="M101" s="5">
        <f t="shared" ca="1" si="60"/>
        <v>1.7631754850628796E-2</v>
      </c>
      <c r="N101" s="5">
        <f t="shared" ca="1" si="61"/>
        <v>1.0761373262279335E-2</v>
      </c>
      <c r="O101" s="5">
        <f t="shared" ca="1" si="62"/>
        <v>1.7500851739339026E-3</v>
      </c>
      <c r="P101" s="5">
        <f t="shared" ca="1" si="63"/>
        <v>5.0970779742529407E-2</v>
      </c>
      <c r="Q101" s="5">
        <f t="shared" ca="1" si="64"/>
        <v>2.2931784454542688E-3</v>
      </c>
      <c r="R101" s="5">
        <f t="shared" ca="1" si="65"/>
        <v>5.9955342416070234E-5</v>
      </c>
      <c r="S101" s="5">
        <f t="shared" ca="1" si="66"/>
        <v>0</v>
      </c>
      <c r="T101" s="5">
        <f t="shared" ca="1" si="67"/>
        <v>6.4118525665627063E-2</v>
      </c>
      <c r="U101" s="5">
        <f t="shared" ca="1" si="68"/>
        <v>0</v>
      </c>
      <c r="V101" s="5">
        <f t="shared" ca="1" si="69"/>
        <v>1.4637634111384722E-5</v>
      </c>
      <c r="W101" s="5">
        <f t="shared" ca="1" si="70"/>
        <v>35.457205927275012</v>
      </c>
      <c r="X101" s="5">
        <f t="shared" ca="1" si="71"/>
        <v>1.9261396281391006</v>
      </c>
      <c r="Y101" s="5">
        <f t="shared" ca="1" si="72"/>
        <v>2.7360188200637479E-2</v>
      </c>
      <c r="Z101" s="5">
        <f t="shared" ca="1" si="73"/>
        <v>0</v>
      </c>
      <c r="AA101" s="5">
        <f t="shared" ca="1" si="74"/>
        <v>9.4564165369733777E-2</v>
      </c>
      <c r="AB101" s="5">
        <f t="shared" ca="1" si="75"/>
        <v>2.324783376173269</v>
      </c>
      <c r="AC101" s="5">
        <f t="shared" ca="1" si="76"/>
        <v>6.3766620550821873</v>
      </c>
      <c r="AD101" s="5">
        <f t="shared" ca="1" si="77"/>
        <v>0.84799529537577967</v>
      </c>
      <c r="AE101" s="5">
        <f t="shared" ca="1" si="78"/>
        <v>0.18209290113857454</v>
      </c>
      <c r="AF101" s="5">
        <f t="shared" ca="1" si="79"/>
        <v>6.9376346773535585E-3</v>
      </c>
      <c r="AG101" s="5">
        <f t="shared" ca="1" si="80"/>
        <v>0.608593285100819</v>
      </c>
      <c r="AH101" s="5">
        <f t="shared" ca="1" si="81"/>
        <v>4.5359127169077064E-3</v>
      </c>
      <c r="AI101" s="5">
        <f t="shared" ca="1" si="82"/>
        <v>4.7781377356923196E-3</v>
      </c>
      <c r="AJ101" s="5">
        <f t="shared" ca="1" si="83"/>
        <v>3.1048032661361194E-3</v>
      </c>
      <c r="AK101" s="5">
        <f t="shared" ca="1" si="84"/>
        <v>4.0253493806307987E-5</v>
      </c>
      <c r="AL101" s="5">
        <f t="shared" ca="1" si="85"/>
        <v>3.5130321867323346E-4</v>
      </c>
      <c r="AM101" s="5">
        <f t="shared" ca="1" si="86"/>
        <v>3.0880760760519551E-5</v>
      </c>
      <c r="AN101" s="5">
        <f t="shared" ca="1" si="87"/>
        <v>0</v>
      </c>
      <c r="AO101" s="5">
        <f t="shared" ca="1" si="88"/>
        <v>55.242278313481151</v>
      </c>
      <c r="AP101" s="5">
        <f t="shared" ca="1" si="89"/>
        <v>5.0089054486258076E-4</v>
      </c>
      <c r="AQ101" s="5">
        <f t="shared" ca="1" si="90"/>
        <v>7.428599311527749E-4</v>
      </c>
      <c r="AR101" s="5">
        <f t="shared" ca="1" si="91"/>
        <v>5.7522861805189236E-2</v>
      </c>
      <c r="AS101" s="5">
        <f t="shared" ca="1" si="92"/>
        <v>0.98686646836970282</v>
      </c>
      <c r="AT101" s="5">
        <f t="shared" ca="1" si="93"/>
        <v>0.12792588252720963</v>
      </c>
      <c r="AU101" s="5">
        <f t="shared" ca="1" si="94"/>
        <v>7.4470997896279423E-2</v>
      </c>
      <c r="AV101" s="5">
        <f t="shared" ca="1" si="95"/>
        <v>0.54929263081630586</v>
      </c>
      <c r="AW101" s="5">
        <f t="shared" ca="1" si="96"/>
        <v>0.71395865646723466</v>
      </c>
    </row>
    <row r="102" spans="1:49" x14ac:dyDescent="0.2">
      <c r="A102" s="4" t="s">
        <v>153</v>
      </c>
      <c r="B102" s="5">
        <f t="shared" ca="1" si="49"/>
        <v>199.19822665956198</v>
      </c>
      <c r="C102" s="5">
        <f t="shared" ca="1" si="50"/>
        <v>0.21372163942212591</v>
      </c>
      <c r="D102" s="5">
        <f t="shared" ca="1" si="51"/>
        <v>93.811993312781127</v>
      </c>
      <c r="E102" s="5">
        <f t="shared" ca="1" si="52"/>
        <v>0</v>
      </c>
      <c r="F102" s="5">
        <f t="shared" ca="1" si="53"/>
        <v>4.7846889438249968E-2</v>
      </c>
      <c r="G102" s="5">
        <f t="shared" ca="1" si="54"/>
        <v>5.8355473467176242E-3</v>
      </c>
      <c r="H102" s="5">
        <f t="shared" ca="1" si="55"/>
        <v>0.94424575851771297</v>
      </c>
      <c r="I102" s="5">
        <f t="shared" ca="1" si="56"/>
        <v>0</v>
      </c>
      <c r="J102" s="5">
        <f t="shared" ca="1" si="57"/>
        <v>0</v>
      </c>
      <c r="K102" s="5">
        <f t="shared" ca="1" si="58"/>
        <v>0.26323393821653857</v>
      </c>
      <c r="L102" s="5">
        <f t="shared" ca="1" si="59"/>
        <v>6.5546884712135121E-3</v>
      </c>
      <c r="M102" s="5">
        <f t="shared" ca="1" si="60"/>
        <v>1.7016912588407668E-2</v>
      </c>
      <c r="N102" s="5">
        <f t="shared" ca="1" si="61"/>
        <v>1.1730741119540297E-2</v>
      </c>
      <c r="O102" s="5">
        <f t="shared" ca="1" si="62"/>
        <v>7.0391571295126978E-2</v>
      </c>
      <c r="P102" s="5">
        <f t="shared" ca="1" si="63"/>
        <v>2.2464886107941062E-2</v>
      </c>
      <c r="Q102" s="5">
        <f t="shared" ca="1" si="64"/>
        <v>3.6798970218814226E-3</v>
      </c>
      <c r="R102" s="5">
        <f t="shared" ca="1" si="65"/>
        <v>8.0948413169695585E-5</v>
      </c>
      <c r="S102" s="5">
        <f t="shared" ca="1" si="66"/>
        <v>0</v>
      </c>
      <c r="T102" s="5">
        <f t="shared" ca="1" si="67"/>
        <v>7.0049787782177061E-2</v>
      </c>
      <c r="U102" s="5">
        <f t="shared" ca="1" si="68"/>
        <v>4.4582954948708763E-4</v>
      </c>
      <c r="V102" s="5">
        <f t="shared" ca="1" si="69"/>
        <v>5.6607816766892017E-5</v>
      </c>
      <c r="W102" s="5">
        <f t="shared" ca="1" si="70"/>
        <v>31.067718451635862</v>
      </c>
      <c r="X102" s="5">
        <f t="shared" ca="1" si="71"/>
        <v>1.9254803410579604</v>
      </c>
      <c r="Y102" s="5">
        <f t="shared" ca="1" si="72"/>
        <v>2.2355633679087501E-2</v>
      </c>
      <c r="Z102" s="5">
        <f t="shared" ca="1" si="73"/>
        <v>0</v>
      </c>
      <c r="AA102" s="5">
        <f t="shared" ca="1" si="74"/>
        <v>5.4559276727891848E-4</v>
      </c>
      <c r="AB102" s="5">
        <f t="shared" ca="1" si="75"/>
        <v>5.4559276727891848E-4</v>
      </c>
      <c r="AC102" s="5">
        <f t="shared" ca="1" si="76"/>
        <v>7.4131260585766334</v>
      </c>
      <c r="AD102" s="5">
        <f t="shared" ca="1" si="77"/>
        <v>2.3533754253777768</v>
      </c>
      <c r="AE102" s="5">
        <f t="shared" ca="1" si="78"/>
        <v>0.97759765031539425</v>
      </c>
      <c r="AF102" s="5">
        <f t="shared" ca="1" si="79"/>
        <v>0.19458834211324241</v>
      </c>
      <c r="AG102" s="5">
        <f t="shared" ca="1" si="80"/>
        <v>1.3839281832927909E-3</v>
      </c>
      <c r="AH102" s="5">
        <f t="shared" ca="1" si="81"/>
        <v>1.6137518839017304E-2</v>
      </c>
      <c r="AI102" s="5">
        <f t="shared" ca="1" si="82"/>
        <v>1.0196256493129087E-2</v>
      </c>
      <c r="AJ102" s="5">
        <f t="shared" ca="1" si="83"/>
        <v>3.98812876956666E-3</v>
      </c>
      <c r="AK102" s="5">
        <f t="shared" ca="1" si="84"/>
        <v>0</v>
      </c>
      <c r="AL102" s="5">
        <f t="shared" ca="1" si="85"/>
        <v>1.1357976283246049E-4</v>
      </c>
      <c r="AM102" s="5">
        <f t="shared" ca="1" si="86"/>
        <v>0</v>
      </c>
      <c r="AN102" s="5">
        <f t="shared" ca="1" si="87"/>
        <v>0</v>
      </c>
      <c r="AO102" s="5">
        <f t="shared" ca="1" si="88"/>
        <v>57.368349102801105</v>
      </c>
      <c r="AP102" s="5">
        <f t="shared" ca="1" si="89"/>
        <v>1.3648209677833082E-4</v>
      </c>
      <c r="AQ102" s="5">
        <f t="shared" ca="1" si="90"/>
        <v>6.9915482243713674E-4</v>
      </c>
      <c r="AR102" s="5">
        <f t="shared" ca="1" si="91"/>
        <v>7.2045988997133215E-2</v>
      </c>
      <c r="AS102" s="5">
        <f t="shared" ca="1" si="92"/>
        <v>1.1026614171075448</v>
      </c>
      <c r="AT102" s="5">
        <f t="shared" ca="1" si="93"/>
        <v>0.18346838095323528</v>
      </c>
      <c r="AU102" s="5">
        <f t="shared" ca="1" si="94"/>
        <v>0.18779439359369976</v>
      </c>
      <c r="AV102" s="5">
        <f t="shared" ca="1" si="95"/>
        <v>0.39591720502759931</v>
      </c>
      <c r="AW102" s="5">
        <f t="shared" ca="1" si="96"/>
        <v>0.41065307793586547</v>
      </c>
    </row>
    <row r="103" spans="1:49" x14ac:dyDescent="0.2">
      <c r="A103" s="4" t="s">
        <v>154</v>
      </c>
      <c r="B103" s="5">
        <f t="shared" ca="1" si="49"/>
        <v>148.17966460963299</v>
      </c>
      <c r="C103" s="5">
        <f t="shared" ca="1" si="50"/>
        <v>0.18829982071541129</v>
      </c>
      <c r="D103" s="5">
        <f t="shared" ca="1" si="51"/>
        <v>70.88008995949366</v>
      </c>
      <c r="E103" s="5">
        <f t="shared" ca="1" si="52"/>
        <v>0</v>
      </c>
      <c r="F103" s="5">
        <f t="shared" ca="1" si="53"/>
        <v>5.0475280648871551E-2</v>
      </c>
      <c r="G103" s="5">
        <f t="shared" ca="1" si="54"/>
        <v>5.7315037848415333E-4</v>
      </c>
      <c r="H103" s="5">
        <f t="shared" ca="1" si="55"/>
        <v>0.77846529238251705</v>
      </c>
      <c r="I103" s="5">
        <f t="shared" ca="1" si="56"/>
        <v>0</v>
      </c>
      <c r="J103" s="5">
        <f t="shared" ca="1" si="57"/>
        <v>0</v>
      </c>
      <c r="K103" s="5">
        <f t="shared" ca="1" si="58"/>
        <v>3.4744742953588419E-3</v>
      </c>
      <c r="L103" s="5">
        <f t="shared" ca="1" si="59"/>
        <v>1.135885924231185E-3</v>
      </c>
      <c r="M103" s="5">
        <f t="shared" ca="1" si="60"/>
        <v>1.5794635322959317E-2</v>
      </c>
      <c r="N103" s="5">
        <f t="shared" ca="1" si="61"/>
        <v>8.9055858018023265E-3</v>
      </c>
      <c r="O103" s="5">
        <f t="shared" ca="1" si="62"/>
        <v>6.3648732228464941E-2</v>
      </c>
      <c r="P103" s="5">
        <f t="shared" ca="1" si="63"/>
        <v>3.3709718737904022E-2</v>
      </c>
      <c r="Q103" s="5">
        <f t="shared" ca="1" si="64"/>
        <v>1.3348454108130102E-3</v>
      </c>
      <c r="R103" s="5">
        <f t="shared" ca="1" si="65"/>
        <v>1.0108364665392368E-4</v>
      </c>
      <c r="S103" s="5">
        <f t="shared" ca="1" si="66"/>
        <v>0</v>
      </c>
      <c r="T103" s="5">
        <f t="shared" ca="1" si="67"/>
        <v>4.8080846719446159E-2</v>
      </c>
      <c r="U103" s="5">
        <f t="shared" ca="1" si="68"/>
        <v>0</v>
      </c>
      <c r="V103" s="5">
        <f t="shared" ca="1" si="69"/>
        <v>1.206111606295832E-4</v>
      </c>
      <c r="W103" s="5">
        <f t="shared" ca="1" si="70"/>
        <v>19.524811852414381</v>
      </c>
      <c r="X103" s="5">
        <f t="shared" ca="1" si="71"/>
        <v>1.1328248623866459</v>
      </c>
      <c r="Y103" s="5">
        <f t="shared" ca="1" si="72"/>
        <v>1.9476615732870125E-2</v>
      </c>
      <c r="Z103" s="5">
        <f t="shared" ca="1" si="73"/>
        <v>0</v>
      </c>
      <c r="AA103" s="5">
        <f t="shared" ca="1" si="74"/>
        <v>4.116611028319686E-4</v>
      </c>
      <c r="AB103" s="5">
        <f t="shared" ca="1" si="75"/>
        <v>4.116611028319686E-4</v>
      </c>
      <c r="AC103" s="5">
        <f t="shared" ca="1" si="76"/>
        <v>4.4082417173642749</v>
      </c>
      <c r="AD103" s="5">
        <f t="shared" ca="1" si="77"/>
        <v>3.1753944271323387</v>
      </c>
      <c r="AE103" s="5">
        <f t="shared" ca="1" si="78"/>
        <v>0.81522770202124983</v>
      </c>
      <c r="AF103" s="5">
        <f t="shared" ca="1" si="79"/>
        <v>0.18527882992687039</v>
      </c>
      <c r="AG103" s="5">
        <f t="shared" ca="1" si="80"/>
        <v>1.3937420583904896E-3</v>
      </c>
      <c r="AH103" s="5">
        <f t="shared" ca="1" si="81"/>
        <v>1.4918533991995667E-2</v>
      </c>
      <c r="AI103" s="5">
        <f t="shared" ca="1" si="82"/>
        <v>9.6924097706101511E-3</v>
      </c>
      <c r="AJ103" s="5">
        <f t="shared" ca="1" si="83"/>
        <v>2.9996988536605883E-3</v>
      </c>
      <c r="AK103" s="5">
        <f t="shared" ca="1" si="84"/>
        <v>2.7702530255531226E-5</v>
      </c>
      <c r="AL103" s="5">
        <f t="shared" ca="1" si="85"/>
        <v>9.3496039612417879E-5</v>
      </c>
      <c r="AM103" s="5">
        <f t="shared" ca="1" si="86"/>
        <v>0</v>
      </c>
      <c r="AN103" s="5">
        <f t="shared" ca="1" si="87"/>
        <v>0</v>
      </c>
      <c r="AO103" s="5">
        <f t="shared" ca="1" si="88"/>
        <v>45.124913306194067</v>
      </c>
      <c r="AP103" s="5">
        <f t="shared" ca="1" si="89"/>
        <v>1.2541792841003105E-4</v>
      </c>
      <c r="AQ103" s="5">
        <f t="shared" ca="1" si="90"/>
        <v>5.782903190842142E-4</v>
      </c>
      <c r="AR103" s="5">
        <f t="shared" ca="1" si="91"/>
        <v>8.286724810600915E-2</v>
      </c>
      <c r="AS103" s="5">
        <f t="shared" ca="1" si="92"/>
        <v>0.47742913475526128</v>
      </c>
      <c r="AT103" s="5">
        <f t="shared" ca="1" si="93"/>
        <v>0.24777653743267733</v>
      </c>
      <c r="AU103" s="5">
        <f t="shared" ca="1" si="94"/>
        <v>0.19072074549555781</v>
      </c>
      <c r="AV103" s="5">
        <f t="shared" ca="1" si="95"/>
        <v>0.35304144127510284</v>
      </c>
      <c r="AW103" s="5">
        <f t="shared" ca="1" si="96"/>
        <v>0.33679765283081053</v>
      </c>
    </row>
    <row r="104" spans="1:49" x14ac:dyDescent="0.2">
      <c r="A104" s="4" t="s">
        <v>155</v>
      </c>
      <c r="B104" s="5">
        <f t="shared" ca="1" si="49"/>
        <v>132.31825885207573</v>
      </c>
      <c r="C104" s="5">
        <f t="shared" ca="1" si="50"/>
        <v>0.20890346095068674</v>
      </c>
      <c r="D104" s="5">
        <f t="shared" ca="1" si="51"/>
        <v>60.933062928246152</v>
      </c>
      <c r="E104" s="5">
        <f t="shared" ca="1" si="52"/>
        <v>0</v>
      </c>
      <c r="F104" s="5">
        <f t="shared" ca="1" si="53"/>
        <v>4.1621991334219163E-2</v>
      </c>
      <c r="G104" s="5">
        <f t="shared" ca="1" si="54"/>
        <v>0</v>
      </c>
      <c r="H104" s="5">
        <f t="shared" ca="1" si="55"/>
        <v>1.4786276906384293E-2</v>
      </c>
      <c r="I104" s="5">
        <f t="shared" ca="1" si="56"/>
        <v>0</v>
      </c>
      <c r="J104" s="5">
        <f t="shared" ca="1" si="57"/>
        <v>0</v>
      </c>
      <c r="K104" s="5">
        <f t="shared" ca="1" si="58"/>
        <v>2.2893683537659557E-2</v>
      </c>
      <c r="L104" s="5">
        <f t="shared" ca="1" si="59"/>
        <v>0.60768370315171583</v>
      </c>
      <c r="M104" s="5">
        <f t="shared" ca="1" si="60"/>
        <v>1.5747574557333877E-2</v>
      </c>
      <c r="N104" s="5">
        <f t="shared" ca="1" si="61"/>
        <v>2.2855373750064155E-4</v>
      </c>
      <c r="O104" s="5">
        <f t="shared" ca="1" si="62"/>
        <v>6.0918483288263846E-2</v>
      </c>
      <c r="P104" s="5">
        <f t="shared" ca="1" si="63"/>
        <v>3.310306463688846E-2</v>
      </c>
      <c r="Q104" s="5">
        <f t="shared" ca="1" si="64"/>
        <v>1.3826038017777363E-3</v>
      </c>
      <c r="R104" s="5">
        <f t="shared" ca="1" si="65"/>
        <v>1.2289307653655734E-4</v>
      </c>
      <c r="S104" s="5">
        <f t="shared" ca="1" si="66"/>
        <v>0</v>
      </c>
      <c r="T104" s="5">
        <f t="shared" ca="1" si="67"/>
        <v>5.1931481416254401E-2</v>
      </c>
      <c r="U104" s="5">
        <f t="shared" ca="1" si="68"/>
        <v>0</v>
      </c>
      <c r="V104" s="5">
        <f t="shared" ca="1" si="69"/>
        <v>7.1292555561288591E-5</v>
      </c>
      <c r="W104" s="5">
        <f t="shared" ca="1" si="70"/>
        <v>16.721679318002238</v>
      </c>
      <c r="X104" s="5">
        <f t="shared" ca="1" si="71"/>
        <v>0.99426226446145194</v>
      </c>
      <c r="Y104" s="5">
        <f t="shared" ca="1" si="72"/>
        <v>7.8352936000397021E-3</v>
      </c>
      <c r="Z104" s="5">
        <f t="shared" ca="1" si="73"/>
        <v>0</v>
      </c>
      <c r="AA104" s="5">
        <f t="shared" ca="1" si="74"/>
        <v>1.1924765464882447E-4</v>
      </c>
      <c r="AB104" s="5">
        <f t="shared" ca="1" si="75"/>
        <v>1.1924765464882447E-4</v>
      </c>
      <c r="AC104" s="5">
        <f t="shared" ca="1" si="76"/>
        <v>4.5620341178963368</v>
      </c>
      <c r="AD104" s="5">
        <f t="shared" ca="1" si="77"/>
        <v>5.3617172625343867</v>
      </c>
      <c r="AE104" s="5">
        <f t="shared" ca="1" si="78"/>
        <v>0.80900563201397924</v>
      </c>
      <c r="AF104" s="5">
        <f t="shared" ca="1" si="79"/>
        <v>0.16728696332708654</v>
      </c>
      <c r="AG104" s="5">
        <f t="shared" ca="1" si="80"/>
        <v>1.2400497338812158E-3</v>
      </c>
      <c r="AH104" s="5">
        <f t="shared" ca="1" si="81"/>
        <v>1.0957663886765839E-2</v>
      </c>
      <c r="AI104" s="5">
        <f t="shared" ca="1" si="82"/>
        <v>9.8830611522573147E-3</v>
      </c>
      <c r="AJ104" s="5">
        <f t="shared" ca="1" si="83"/>
        <v>3.864245225758981E-3</v>
      </c>
      <c r="AK104" s="5">
        <f t="shared" ca="1" si="84"/>
        <v>4.5290395906240376E-5</v>
      </c>
      <c r="AL104" s="5">
        <f t="shared" ca="1" si="85"/>
        <v>7.002591982426397E-4</v>
      </c>
      <c r="AM104" s="5">
        <f t="shared" ca="1" si="86"/>
        <v>0</v>
      </c>
      <c r="AN104" s="5">
        <f t="shared" ca="1" si="87"/>
        <v>0</v>
      </c>
      <c r="AO104" s="5">
        <f t="shared" ca="1" si="88"/>
        <v>39.889814151368533</v>
      </c>
      <c r="AP104" s="5">
        <f t="shared" ca="1" si="89"/>
        <v>1.191205458499539E-4</v>
      </c>
      <c r="AQ104" s="5">
        <f t="shared" ca="1" si="90"/>
        <v>6.1316228303833127E-4</v>
      </c>
      <c r="AR104" s="5">
        <f t="shared" ca="1" si="91"/>
        <v>9.68854853754893E-2</v>
      </c>
      <c r="AS104" s="5">
        <f t="shared" ca="1" si="92"/>
        <v>0.48797068646598352</v>
      </c>
      <c r="AT104" s="5">
        <f t="shared" ca="1" si="93"/>
        <v>0.20470774864817162</v>
      </c>
      <c r="AU104" s="5">
        <f t="shared" ca="1" si="94"/>
        <v>0.22634102323756697</v>
      </c>
      <c r="AV104" s="5">
        <f t="shared" ca="1" si="95"/>
        <v>0.35930712881556054</v>
      </c>
      <c r="AW104" s="5">
        <f t="shared" ca="1" si="96"/>
        <v>0.40929243740097432</v>
      </c>
    </row>
    <row r="105" spans="1:49" x14ac:dyDescent="0.2">
      <c r="A105" s="4" t="s">
        <v>156</v>
      </c>
      <c r="B105" s="5">
        <f t="shared" ca="1" si="49"/>
        <v>17.154039159691045</v>
      </c>
      <c r="C105" s="5">
        <f t="shared" ca="1" si="50"/>
        <v>7.7387292925035212E-2</v>
      </c>
      <c r="D105" s="5">
        <f t="shared" ca="1" si="51"/>
        <v>0</v>
      </c>
      <c r="E105" s="5">
        <f t="shared" ca="1" si="52"/>
        <v>4.7572062079677142</v>
      </c>
      <c r="F105" s="5">
        <f t="shared" ca="1" si="53"/>
        <v>0</v>
      </c>
      <c r="G105" s="5">
        <f t="shared" ca="1" si="54"/>
        <v>0</v>
      </c>
      <c r="H105" s="5">
        <f t="shared" ca="1" si="55"/>
        <v>0</v>
      </c>
      <c r="I105" s="5">
        <f t="shared" ca="1" si="56"/>
        <v>0</v>
      </c>
      <c r="J105" s="5">
        <f t="shared" ca="1" si="57"/>
        <v>0</v>
      </c>
      <c r="K105" s="5">
        <f t="shared" ca="1" si="58"/>
        <v>5.1519806150409242E-2</v>
      </c>
      <c r="L105" s="5">
        <f t="shared" ca="1" si="59"/>
        <v>1.2748252844484002E-2</v>
      </c>
      <c r="M105" s="5">
        <f t="shared" ca="1" si="60"/>
        <v>4.8142654092895067E-3</v>
      </c>
      <c r="N105" s="5">
        <f t="shared" ca="1" si="61"/>
        <v>0</v>
      </c>
      <c r="O105" s="5">
        <f t="shared" ca="1" si="62"/>
        <v>3.1257063326201075E-3</v>
      </c>
      <c r="P105" s="5">
        <f t="shared" ca="1" si="63"/>
        <v>2.4129269098030685E-3</v>
      </c>
      <c r="Q105" s="5">
        <f t="shared" ca="1" si="64"/>
        <v>1.0261431755008577E-3</v>
      </c>
      <c r="R105" s="5">
        <f t="shared" ca="1" si="65"/>
        <v>4.1395118585053702E-2</v>
      </c>
      <c r="S105" s="5">
        <f t="shared" ca="1" si="66"/>
        <v>2.4763693677910473E-4</v>
      </c>
      <c r="T105" s="5">
        <f t="shared" ca="1" si="67"/>
        <v>0.24737105372046672</v>
      </c>
      <c r="U105" s="5">
        <f t="shared" ca="1" si="68"/>
        <v>4.4593916157400308E-5</v>
      </c>
      <c r="V105" s="5">
        <f t="shared" ca="1" si="69"/>
        <v>0</v>
      </c>
      <c r="W105" s="5">
        <f t="shared" ca="1" si="70"/>
        <v>1.1361557449929642</v>
      </c>
      <c r="X105" s="5">
        <f t="shared" ca="1" si="71"/>
        <v>0.72236312677773395</v>
      </c>
      <c r="Y105" s="5">
        <f t="shared" ca="1" si="72"/>
        <v>9.3451341163657154E-3</v>
      </c>
      <c r="Z105" s="5">
        <f t="shared" ca="1" si="73"/>
        <v>0</v>
      </c>
      <c r="AA105" s="5">
        <f t="shared" ca="1" si="74"/>
        <v>7.1890446068730565E-3</v>
      </c>
      <c r="AB105" s="5">
        <f t="shared" ca="1" si="75"/>
        <v>2.0667128770786272E-2</v>
      </c>
      <c r="AC105" s="5">
        <f t="shared" ca="1" si="76"/>
        <v>0.55287029224426065</v>
      </c>
      <c r="AD105" s="5">
        <f t="shared" ca="1" si="77"/>
        <v>0.92499967738496214</v>
      </c>
      <c r="AE105" s="5">
        <f t="shared" ca="1" si="78"/>
        <v>0</v>
      </c>
      <c r="AF105" s="5">
        <f t="shared" ca="1" si="79"/>
        <v>1.7042588671500766E-2</v>
      </c>
      <c r="AG105" s="5">
        <f t="shared" ca="1" si="80"/>
        <v>5.2337941466422027E-3</v>
      </c>
      <c r="AH105" s="5">
        <f t="shared" ca="1" si="81"/>
        <v>3.0464735015858601E-3</v>
      </c>
      <c r="AI105" s="5">
        <f t="shared" ca="1" si="82"/>
        <v>2.4583033560564285E-3</v>
      </c>
      <c r="AJ105" s="5">
        <f t="shared" ca="1" si="83"/>
        <v>2.7433403052679627E-2</v>
      </c>
      <c r="AK105" s="5">
        <f t="shared" ca="1" si="84"/>
        <v>4.2735747993694615E-4</v>
      </c>
      <c r="AL105" s="5">
        <f t="shared" ca="1" si="85"/>
        <v>0</v>
      </c>
      <c r="AM105" s="5">
        <f t="shared" ca="1" si="86"/>
        <v>8.6556549935865837E-4</v>
      </c>
      <c r="AN105" s="5">
        <f t="shared" ca="1" si="87"/>
        <v>1.4277848056119114E-4</v>
      </c>
      <c r="AO105" s="5">
        <f t="shared" ca="1" si="88"/>
        <v>7.6862165185517561</v>
      </c>
      <c r="AP105" s="5">
        <f t="shared" ca="1" si="89"/>
        <v>0.16575024003737129</v>
      </c>
      <c r="AQ105" s="5">
        <f t="shared" ca="1" si="90"/>
        <v>2.0341257582604937E-4</v>
      </c>
      <c r="AR105" s="5">
        <f t="shared" ca="1" si="91"/>
        <v>4.7059474333746064E-3</v>
      </c>
      <c r="AS105" s="5">
        <f t="shared" ca="1" si="92"/>
        <v>0.13950540953751686</v>
      </c>
      <c r="AT105" s="5">
        <f t="shared" ca="1" si="93"/>
        <v>2.7663629146962507E-2</v>
      </c>
      <c r="AU105" s="5">
        <f t="shared" ca="1" si="94"/>
        <v>2.0402543150014069E-2</v>
      </c>
      <c r="AV105" s="5">
        <f t="shared" ca="1" si="95"/>
        <v>0.1941711001497011</v>
      </c>
      <c r="AW105" s="5">
        <f t="shared" ca="1" si="96"/>
        <v>0.28588094115294294</v>
      </c>
    </row>
    <row r="106" spans="1:49" x14ac:dyDescent="0.2">
      <c r="A106" s="4" t="s">
        <v>157</v>
      </c>
      <c r="B106" s="5">
        <f t="shared" ca="1" si="49"/>
        <v>16.595463137979781</v>
      </c>
      <c r="C106" s="5">
        <f t="shared" ca="1" si="50"/>
        <v>0.16044263185443364</v>
      </c>
      <c r="D106" s="5">
        <f t="shared" ca="1" si="51"/>
        <v>0</v>
      </c>
      <c r="E106" s="5">
        <f t="shared" ca="1" si="52"/>
        <v>4.7617100129791474</v>
      </c>
      <c r="F106" s="5">
        <f t="shared" ca="1" si="53"/>
        <v>0</v>
      </c>
      <c r="G106" s="5">
        <f t="shared" ca="1" si="54"/>
        <v>0</v>
      </c>
      <c r="H106" s="5">
        <f t="shared" ca="1" si="55"/>
        <v>0</v>
      </c>
      <c r="I106" s="5">
        <f t="shared" ca="1" si="56"/>
        <v>0</v>
      </c>
      <c r="J106" s="5">
        <f t="shared" ca="1" si="57"/>
        <v>0</v>
      </c>
      <c r="K106" s="5">
        <f t="shared" ca="1" si="58"/>
        <v>0.30853722654990107</v>
      </c>
      <c r="L106" s="5">
        <f t="shared" ca="1" si="59"/>
        <v>8.6783639676521251E-2</v>
      </c>
      <c r="M106" s="5">
        <f t="shared" ca="1" si="60"/>
        <v>1.9929476866853316E-2</v>
      </c>
      <c r="N106" s="5">
        <f t="shared" ca="1" si="61"/>
        <v>0</v>
      </c>
      <c r="O106" s="5">
        <f t="shared" ca="1" si="62"/>
        <v>0.23786565414597155</v>
      </c>
      <c r="P106" s="5">
        <f t="shared" ca="1" si="63"/>
        <v>8.340535960409891E-4</v>
      </c>
      <c r="Q106" s="5">
        <f t="shared" ca="1" si="64"/>
        <v>4.6920944186832458E-2</v>
      </c>
      <c r="R106" s="5">
        <f t="shared" ca="1" si="65"/>
        <v>6.7694069880553168E-2</v>
      </c>
      <c r="S106" s="5">
        <f t="shared" ca="1" si="66"/>
        <v>1.2292970115221758E-2</v>
      </c>
      <c r="T106" s="5">
        <f t="shared" ca="1" si="67"/>
        <v>0.1408293698905764</v>
      </c>
      <c r="U106" s="5">
        <f t="shared" ca="1" si="68"/>
        <v>5.4680223303788678E-3</v>
      </c>
      <c r="V106" s="5">
        <f t="shared" ca="1" si="69"/>
        <v>0</v>
      </c>
      <c r="W106" s="5">
        <f t="shared" ca="1" si="70"/>
        <v>8.1864595410640738E-3</v>
      </c>
      <c r="X106" s="5">
        <f t="shared" ca="1" si="71"/>
        <v>1.3734267735945265</v>
      </c>
      <c r="Y106" s="5">
        <f t="shared" ca="1" si="72"/>
        <v>0.1075576797159144</v>
      </c>
      <c r="Z106" s="5">
        <f t="shared" ca="1" si="73"/>
        <v>0</v>
      </c>
      <c r="AA106" s="5">
        <f t="shared" ca="1" si="74"/>
        <v>8.3622776420430922E-2</v>
      </c>
      <c r="AB106" s="5">
        <f t="shared" ca="1" si="75"/>
        <v>9.0608077728547946E-3</v>
      </c>
      <c r="AC106" s="5">
        <f t="shared" ca="1" si="76"/>
        <v>2.0523092195508044</v>
      </c>
      <c r="AD106" s="5">
        <f t="shared" ca="1" si="77"/>
        <v>6.9445849819230682E-3</v>
      </c>
      <c r="AE106" s="5">
        <f t="shared" ca="1" si="78"/>
        <v>1.493438495585727E-2</v>
      </c>
      <c r="AF106" s="5">
        <f t="shared" ca="1" si="79"/>
        <v>4.9134796824371309E-2</v>
      </c>
      <c r="AG106" s="5">
        <f t="shared" ca="1" si="80"/>
        <v>2.8449338584484309E-2</v>
      </c>
      <c r="AH106" s="5">
        <f t="shared" ca="1" si="81"/>
        <v>3.6533333989918759E-2</v>
      </c>
      <c r="AI106" s="5">
        <f t="shared" ca="1" si="82"/>
        <v>1.3069369720065054E-2</v>
      </c>
      <c r="AJ106" s="5">
        <f t="shared" ca="1" si="83"/>
        <v>1.0769031631991226</v>
      </c>
      <c r="AK106" s="5">
        <f t="shared" ca="1" si="84"/>
        <v>9.5885286413399014E-5</v>
      </c>
      <c r="AL106" s="5">
        <f t="shared" ca="1" si="85"/>
        <v>0</v>
      </c>
      <c r="AM106" s="5">
        <f t="shared" ca="1" si="86"/>
        <v>2.8492908128201912E-2</v>
      </c>
      <c r="AN106" s="5">
        <f t="shared" ca="1" si="87"/>
        <v>0</v>
      </c>
      <c r="AO106" s="5">
        <f t="shared" ca="1" si="88"/>
        <v>4.9526359480920954</v>
      </c>
      <c r="AP106" s="5">
        <f t="shared" ca="1" si="89"/>
        <v>1.0667809735615489E-3</v>
      </c>
      <c r="AQ106" s="5">
        <f t="shared" ca="1" si="90"/>
        <v>4.1870560299332846E-4</v>
      </c>
      <c r="AR106" s="5">
        <f t="shared" ca="1" si="91"/>
        <v>2.0264228248641672E-2</v>
      </c>
      <c r="AS106" s="5">
        <f t="shared" ca="1" si="92"/>
        <v>0.21780954467977204</v>
      </c>
      <c r="AT106" s="5">
        <f t="shared" ca="1" si="93"/>
        <v>2.793243855512206E-2</v>
      </c>
      <c r="AU106" s="5">
        <f t="shared" ca="1" si="94"/>
        <v>4.3598839224293578E-4</v>
      </c>
      <c r="AV106" s="5">
        <f t="shared" ca="1" si="95"/>
        <v>0.22619340121499326</v>
      </c>
      <c r="AW106" s="5">
        <f t="shared" ca="1" si="96"/>
        <v>0.4106765478819725</v>
      </c>
    </row>
    <row r="107" spans="1:49" x14ac:dyDescent="0.2">
      <c r="A107" s="4" t="s">
        <v>158</v>
      </c>
      <c r="B107" s="5">
        <f t="shared" ca="1" si="49"/>
        <v>17.684086411251769</v>
      </c>
      <c r="C107" s="5">
        <f t="shared" ca="1" si="50"/>
        <v>0.16269107174387337</v>
      </c>
      <c r="D107" s="5">
        <f t="shared" ca="1" si="51"/>
        <v>0</v>
      </c>
      <c r="E107" s="5">
        <f t="shared" ca="1" si="52"/>
        <v>4.5172444918637762</v>
      </c>
      <c r="F107" s="5">
        <f t="shared" ca="1" si="53"/>
        <v>0</v>
      </c>
      <c r="G107" s="5">
        <f t="shared" ca="1" si="54"/>
        <v>0</v>
      </c>
      <c r="H107" s="5">
        <f t="shared" ca="1" si="55"/>
        <v>0</v>
      </c>
      <c r="I107" s="5">
        <f t="shared" ca="1" si="56"/>
        <v>0</v>
      </c>
      <c r="J107" s="5">
        <f t="shared" ca="1" si="57"/>
        <v>0</v>
      </c>
      <c r="K107" s="5">
        <f t="shared" ca="1" si="58"/>
        <v>0.23996086318590196</v>
      </c>
      <c r="L107" s="5">
        <f t="shared" ca="1" si="59"/>
        <v>9.1336729381004553E-2</v>
      </c>
      <c r="M107" s="5">
        <f t="shared" ca="1" si="60"/>
        <v>2.5214306018237022E-2</v>
      </c>
      <c r="N107" s="5">
        <f t="shared" ca="1" si="61"/>
        <v>0</v>
      </c>
      <c r="O107" s="5">
        <f t="shared" ca="1" si="62"/>
        <v>0.35380642314897837</v>
      </c>
      <c r="P107" s="5">
        <f t="shared" ca="1" si="63"/>
        <v>8.3741118441468191E-4</v>
      </c>
      <c r="Q107" s="5">
        <f t="shared" ca="1" si="64"/>
        <v>4.4951020898285891E-2</v>
      </c>
      <c r="R107" s="5">
        <f t="shared" ca="1" si="65"/>
        <v>7.9999998938037692E-2</v>
      </c>
      <c r="S107" s="5">
        <f t="shared" ca="1" si="66"/>
        <v>1.6152497350072363E-3</v>
      </c>
      <c r="T107" s="5">
        <f t="shared" ca="1" si="67"/>
        <v>0.19700586938560016</v>
      </c>
      <c r="U107" s="5">
        <f t="shared" ca="1" si="68"/>
        <v>3.7260079776717269E-3</v>
      </c>
      <c r="V107" s="5">
        <f t="shared" ca="1" si="69"/>
        <v>0</v>
      </c>
      <c r="W107" s="5">
        <f t="shared" ca="1" si="70"/>
        <v>3.890290015178662E-3</v>
      </c>
      <c r="X107" s="5">
        <f t="shared" ca="1" si="71"/>
        <v>1.4636490609822808</v>
      </c>
      <c r="Y107" s="5">
        <f t="shared" ca="1" si="72"/>
        <v>0.10085411704385679</v>
      </c>
      <c r="Z107" s="5">
        <f t="shared" ca="1" si="73"/>
        <v>5.1248879642893461E-3</v>
      </c>
      <c r="AA107" s="5">
        <f t="shared" ca="1" si="74"/>
        <v>5.7933892654636061E-2</v>
      </c>
      <c r="AB107" s="5">
        <f t="shared" ca="1" si="75"/>
        <v>1.6994523513756136E-2</v>
      </c>
      <c r="AC107" s="5">
        <f t="shared" ca="1" si="76"/>
        <v>1.2765682744131785</v>
      </c>
      <c r="AD107" s="5">
        <f t="shared" ca="1" si="77"/>
        <v>2.0979793299669557E-2</v>
      </c>
      <c r="AE107" s="5">
        <f t="shared" ca="1" si="78"/>
        <v>0</v>
      </c>
      <c r="AF107" s="5">
        <f t="shared" ca="1" si="79"/>
        <v>5.6934408726820679E-2</v>
      </c>
      <c r="AG107" s="5">
        <f t="shared" ca="1" si="80"/>
        <v>3.3564149291895065E-2</v>
      </c>
      <c r="AH107" s="5">
        <f t="shared" ca="1" si="81"/>
        <v>2.5709991225984101E-2</v>
      </c>
      <c r="AI107" s="5">
        <f t="shared" ca="1" si="82"/>
        <v>1.7688502421215679E-2</v>
      </c>
      <c r="AJ107" s="5">
        <f t="shared" ca="1" si="83"/>
        <v>1.7841311959097588</v>
      </c>
      <c r="AK107" s="5">
        <f t="shared" ca="1" si="84"/>
        <v>6.0116613497146346E-5</v>
      </c>
      <c r="AL107" s="5">
        <f t="shared" ca="1" si="85"/>
        <v>1.6455221191047183E-4</v>
      </c>
      <c r="AM107" s="5">
        <f t="shared" ca="1" si="86"/>
        <v>3.694611228387832E-2</v>
      </c>
      <c r="AN107" s="5">
        <f t="shared" ca="1" si="87"/>
        <v>2.7499459719690162</v>
      </c>
      <c r="AO107" s="5">
        <f t="shared" ca="1" si="88"/>
        <v>3.2842111896972122</v>
      </c>
      <c r="AP107" s="5">
        <f t="shared" ca="1" si="89"/>
        <v>5.8645879848691037E-4</v>
      </c>
      <c r="AQ107" s="5">
        <f t="shared" ca="1" si="90"/>
        <v>3.9409779959240373E-4</v>
      </c>
      <c r="AR107" s="5">
        <f t="shared" ca="1" si="91"/>
        <v>3.0256106712482314E-2</v>
      </c>
      <c r="AS107" s="5">
        <f t="shared" ca="1" si="92"/>
        <v>0.24945742378628794</v>
      </c>
      <c r="AT107" s="5">
        <f t="shared" ca="1" si="93"/>
        <v>3.9238147268834345E-2</v>
      </c>
      <c r="AU107" s="5">
        <f t="shared" ca="1" si="94"/>
        <v>1.4971458696571172E-2</v>
      </c>
      <c r="AV107" s="5">
        <f t="shared" ca="1" si="95"/>
        <v>0.25074710383870613</v>
      </c>
      <c r="AW107" s="5">
        <f t="shared" ca="1" si="96"/>
        <v>0.44469514065198856</v>
      </c>
    </row>
    <row r="108" spans="1:49" x14ac:dyDescent="0.2">
      <c r="A108" s="4" t="s">
        <v>159</v>
      </c>
      <c r="B108" s="5">
        <f t="shared" ca="1" si="49"/>
        <v>18.831601809111969</v>
      </c>
      <c r="C108" s="5">
        <f t="shared" ca="1" si="50"/>
        <v>0.20675011853012554</v>
      </c>
      <c r="D108" s="5">
        <f t="shared" ca="1" si="51"/>
        <v>0</v>
      </c>
      <c r="E108" s="5">
        <f t="shared" ca="1" si="52"/>
        <v>4.3911320866276533</v>
      </c>
      <c r="F108" s="5">
        <f t="shared" ca="1" si="53"/>
        <v>0</v>
      </c>
      <c r="G108" s="5">
        <f t="shared" ca="1" si="54"/>
        <v>0</v>
      </c>
      <c r="H108" s="5">
        <f t="shared" ca="1" si="55"/>
        <v>0</v>
      </c>
      <c r="I108" s="5">
        <f t="shared" ca="1" si="56"/>
        <v>0</v>
      </c>
      <c r="J108" s="5">
        <f t="shared" ca="1" si="57"/>
        <v>0</v>
      </c>
      <c r="K108" s="5">
        <f t="shared" ca="1" si="58"/>
        <v>0.24411532686452098</v>
      </c>
      <c r="L108" s="5">
        <f t="shared" ca="1" si="59"/>
        <v>8.0007517973326586E-2</v>
      </c>
      <c r="M108" s="5">
        <f t="shared" ca="1" si="60"/>
        <v>1.6471052845014156E-2</v>
      </c>
      <c r="N108" s="5">
        <f t="shared" ca="1" si="61"/>
        <v>0</v>
      </c>
      <c r="O108" s="5">
        <f t="shared" ca="1" si="62"/>
        <v>7.3774496766229056E-3</v>
      </c>
      <c r="P108" s="5">
        <f t="shared" ca="1" si="63"/>
        <v>5.6075781934037039E-3</v>
      </c>
      <c r="Q108" s="5">
        <f t="shared" ca="1" si="64"/>
        <v>3.5661767781332968E-2</v>
      </c>
      <c r="R108" s="5">
        <f t="shared" ca="1" si="65"/>
        <v>7.429375673976564E-2</v>
      </c>
      <c r="S108" s="5">
        <f t="shared" ca="1" si="66"/>
        <v>2.3080030366654904E-3</v>
      </c>
      <c r="T108" s="5">
        <f t="shared" ca="1" si="67"/>
        <v>0.21840278663106413</v>
      </c>
      <c r="U108" s="5">
        <f t="shared" ca="1" si="68"/>
        <v>3.5539184389889473E-3</v>
      </c>
      <c r="V108" s="5">
        <f t="shared" ca="1" si="69"/>
        <v>0</v>
      </c>
      <c r="W108" s="5">
        <f t="shared" ca="1" si="70"/>
        <v>0.73516143960960534</v>
      </c>
      <c r="X108" s="5">
        <f t="shared" ca="1" si="71"/>
        <v>2.8787668936447783</v>
      </c>
      <c r="Y108" s="5">
        <f t="shared" ca="1" si="72"/>
        <v>0.16982813607349623</v>
      </c>
      <c r="Z108" s="5">
        <f t="shared" ca="1" si="73"/>
        <v>3.846649361762406E-2</v>
      </c>
      <c r="AA108" s="5">
        <f t="shared" ca="1" si="74"/>
        <v>7.1680231722068471E-2</v>
      </c>
      <c r="AB108" s="5">
        <f t="shared" ca="1" si="75"/>
        <v>6.5193062770790141E-3</v>
      </c>
      <c r="AC108" s="5">
        <f t="shared" ca="1" si="76"/>
        <v>1.0406131374766814</v>
      </c>
      <c r="AD108" s="5">
        <f t="shared" ca="1" si="77"/>
        <v>6.8348783295926893E-4</v>
      </c>
      <c r="AE108" s="5">
        <f t="shared" ca="1" si="78"/>
        <v>0</v>
      </c>
      <c r="AF108" s="5">
        <f t="shared" ca="1" si="79"/>
        <v>7.9141017455090487E-2</v>
      </c>
      <c r="AG108" s="5">
        <f t="shared" ca="1" si="80"/>
        <v>2.4618219366116544E-2</v>
      </c>
      <c r="AH108" s="5">
        <f t="shared" ca="1" si="81"/>
        <v>8.486304276357301E-2</v>
      </c>
      <c r="AI108" s="5">
        <f t="shared" ca="1" si="82"/>
        <v>1.7446473747441398E-2</v>
      </c>
      <c r="AJ108" s="5">
        <f t="shared" ca="1" si="83"/>
        <v>1.8308354375470723</v>
      </c>
      <c r="AK108" s="5">
        <f t="shared" ca="1" si="84"/>
        <v>7.4673767440028811E-5</v>
      </c>
      <c r="AL108" s="5">
        <f t="shared" ca="1" si="85"/>
        <v>0</v>
      </c>
      <c r="AM108" s="5">
        <f t="shared" ca="1" si="86"/>
        <v>4.4007614981627786E-2</v>
      </c>
      <c r="AN108" s="5">
        <f t="shared" ca="1" si="87"/>
        <v>3.8635557936362729E-4</v>
      </c>
      <c r="AO108" s="5">
        <f t="shared" ca="1" si="88"/>
        <v>5.3852596525885987</v>
      </c>
      <c r="AP108" s="5">
        <f t="shared" ca="1" si="89"/>
        <v>5.6593278438590703E-4</v>
      </c>
      <c r="AQ108" s="5">
        <f t="shared" ca="1" si="90"/>
        <v>3.8635557936362729E-4</v>
      </c>
      <c r="AR108" s="5">
        <f t="shared" ca="1" si="91"/>
        <v>3.7399281512802328E-2</v>
      </c>
      <c r="AS108" s="5">
        <f t="shared" ca="1" si="92"/>
        <v>0.30799155272650308</v>
      </c>
      <c r="AT108" s="5">
        <f t="shared" ca="1" si="93"/>
        <v>4.6856927667331509E-2</v>
      </c>
      <c r="AU108" s="5">
        <f t="shared" ca="1" si="94"/>
        <v>3.9856277109161189E-2</v>
      </c>
      <c r="AV108" s="5">
        <f t="shared" ca="1" si="95"/>
        <v>0.24148363874364615</v>
      </c>
      <c r="AW108" s="5">
        <f t="shared" ca="1" si="96"/>
        <v>0.46302886559967726</v>
      </c>
    </row>
    <row r="109" spans="1:49" x14ac:dyDescent="0.2">
      <c r="A109" s="4" t="s">
        <v>160</v>
      </c>
      <c r="B109" s="5">
        <f t="shared" ca="1" si="49"/>
        <v>18.378344137303444</v>
      </c>
      <c r="C109" s="5">
        <f t="shared" ca="1" si="50"/>
        <v>0.2197435049160564</v>
      </c>
      <c r="D109" s="5">
        <f t="shared" ca="1" si="51"/>
        <v>0</v>
      </c>
      <c r="E109" s="5">
        <f t="shared" ca="1" si="52"/>
        <v>3.7955277330697217</v>
      </c>
      <c r="F109" s="5">
        <f t="shared" ca="1" si="53"/>
        <v>0</v>
      </c>
      <c r="G109" s="5">
        <f t="shared" ca="1" si="54"/>
        <v>0</v>
      </c>
      <c r="H109" s="5">
        <f t="shared" ca="1" si="55"/>
        <v>0</v>
      </c>
      <c r="I109" s="5">
        <f t="shared" ca="1" si="56"/>
        <v>1.1461576473760533</v>
      </c>
      <c r="J109" s="5">
        <f t="shared" ca="1" si="57"/>
        <v>0</v>
      </c>
      <c r="K109" s="5">
        <f t="shared" ca="1" si="58"/>
        <v>0.19806133340419468</v>
      </c>
      <c r="L109" s="5">
        <f t="shared" ca="1" si="59"/>
        <v>5.2258109773024163E-2</v>
      </c>
      <c r="M109" s="5">
        <f t="shared" ca="1" si="60"/>
        <v>3.3342526504543052E-3</v>
      </c>
      <c r="N109" s="5">
        <f t="shared" ca="1" si="61"/>
        <v>0</v>
      </c>
      <c r="O109" s="5">
        <f t="shared" ca="1" si="62"/>
        <v>7.9182591762872821E-3</v>
      </c>
      <c r="P109" s="5">
        <f t="shared" ca="1" si="63"/>
        <v>4.1773567221125444E-3</v>
      </c>
      <c r="Q109" s="5">
        <f t="shared" ca="1" si="64"/>
        <v>3.0717954770230503E-2</v>
      </c>
      <c r="R109" s="5">
        <f t="shared" ca="1" si="65"/>
        <v>4.1241319563381465E-2</v>
      </c>
      <c r="S109" s="5">
        <f t="shared" ca="1" si="66"/>
        <v>1.0106640031565309E-3</v>
      </c>
      <c r="T109" s="5">
        <f t="shared" ca="1" si="67"/>
        <v>0.12419526335438667</v>
      </c>
      <c r="U109" s="5">
        <f t="shared" ca="1" si="68"/>
        <v>4.2507403160795872E-3</v>
      </c>
      <c r="V109" s="5">
        <f t="shared" ca="1" si="69"/>
        <v>4.1782655167425881E-2</v>
      </c>
      <c r="W109" s="5">
        <f t="shared" ca="1" si="70"/>
        <v>1.7290956626904803</v>
      </c>
      <c r="X109" s="5">
        <f t="shared" ca="1" si="71"/>
        <v>1.7439593906073603</v>
      </c>
      <c r="Y109" s="5">
        <f t="shared" ca="1" si="72"/>
        <v>1.8892248227105297E-2</v>
      </c>
      <c r="Z109" s="5">
        <f t="shared" ca="1" si="73"/>
        <v>5.9010762661847821E-2</v>
      </c>
      <c r="AA109" s="5">
        <f t="shared" ca="1" si="74"/>
        <v>0.34437981856156286</v>
      </c>
      <c r="AB109" s="5">
        <f t="shared" ca="1" si="75"/>
        <v>0.34440359628361827</v>
      </c>
      <c r="AC109" s="5">
        <f t="shared" ca="1" si="76"/>
        <v>0.38682361177990615</v>
      </c>
      <c r="AD109" s="5">
        <f t="shared" ca="1" si="77"/>
        <v>1.6579644958612152E-2</v>
      </c>
      <c r="AE109" s="5">
        <f t="shared" ca="1" si="78"/>
        <v>0</v>
      </c>
      <c r="AF109" s="5">
        <f t="shared" ca="1" si="79"/>
        <v>3.789280195793774E-2</v>
      </c>
      <c r="AG109" s="5">
        <f t="shared" ca="1" si="80"/>
        <v>1.841866580192267E-3</v>
      </c>
      <c r="AH109" s="5">
        <f t="shared" ca="1" si="81"/>
        <v>5.1654548062944838E-2</v>
      </c>
      <c r="AI109" s="5">
        <f t="shared" ca="1" si="82"/>
        <v>1.4767699580429366E-2</v>
      </c>
      <c r="AJ109" s="5">
        <f t="shared" ca="1" si="83"/>
        <v>1.5271064069420179</v>
      </c>
      <c r="AK109" s="5">
        <f t="shared" ca="1" si="84"/>
        <v>2.7451806480983975E-4</v>
      </c>
      <c r="AL109" s="5">
        <f t="shared" ca="1" si="85"/>
        <v>0</v>
      </c>
      <c r="AM109" s="5">
        <f t="shared" ca="1" si="86"/>
        <v>0</v>
      </c>
      <c r="AN109" s="5">
        <f t="shared" ca="1" si="87"/>
        <v>8.2789612913385514E-4</v>
      </c>
      <c r="AO109" s="5">
        <f t="shared" ca="1" si="88"/>
        <v>5.1191454492042139</v>
      </c>
      <c r="AP109" s="5">
        <f t="shared" ca="1" si="89"/>
        <v>3.9623906144634524E-4</v>
      </c>
      <c r="AQ109" s="5">
        <f t="shared" ca="1" si="90"/>
        <v>2.9308687541715594E-4</v>
      </c>
      <c r="AR109" s="5">
        <f t="shared" ca="1" si="91"/>
        <v>4.531397467939817E-2</v>
      </c>
      <c r="AS109" s="5">
        <f t="shared" ca="1" si="92"/>
        <v>0.31522238406484721</v>
      </c>
      <c r="AT109" s="5">
        <f t="shared" ca="1" si="93"/>
        <v>5.4660876584049077E-2</v>
      </c>
      <c r="AU109" s="5">
        <f t="shared" ca="1" si="94"/>
        <v>3.9888135969901754E-2</v>
      </c>
      <c r="AV109" s="5">
        <f t="shared" ca="1" si="95"/>
        <v>0.29013543550852955</v>
      </c>
      <c r="AW109" s="5">
        <f t="shared" ca="1" si="96"/>
        <v>0.56540128800511757</v>
      </c>
    </row>
    <row r="110" spans="1:49" x14ac:dyDescent="0.2">
      <c r="A110" s="4" t="s">
        <v>161</v>
      </c>
      <c r="B110" s="5">
        <f t="shared" ca="1" si="49"/>
        <v>17.463996738560759</v>
      </c>
      <c r="C110" s="5">
        <f t="shared" ca="1" si="50"/>
        <v>0.1954265962333625</v>
      </c>
      <c r="D110" s="5">
        <f t="shared" ca="1" si="51"/>
        <v>0</v>
      </c>
      <c r="E110" s="5">
        <f t="shared" ca="1" si="52"/>
        <v>3.50922497758215</v>
      </c>
      <c r="F110" s="5">
        <f t="shared" ca="1" si="53"/>
        <v>0</v>
      </c>
      <c r="G110" s="5">
        <f t="shared" ca="1" si="54"/>
        <v>0</v>
      </c>
      <c r="H110" s="5">
        <f t="shared" ca="1" si="55"/>
        <v>0</v>
      </c>
      <c r="I110" s="5">
        <f t="shared" ca="1" si="56"/>
        <v>1.0916133785493538</v>
      </c>
      <c r="J110" s="5">
        <f t="shared" ca="1" si="57"/>
        <v>0</v>
      </c>
      <c r="K110" s="5">
        <f t="shared" ca="1" si="58"/>
        <v>0.16673049333080645</v>
      </c>
      <c r="L110" s="5">
        <f t="shared" ca="1" si="59"/>
        <v>5.180181442766988E-2</v>
      </c>
      <c r="M110" s="5">
        <f t="shared" ca="1" si="60"/>
        <v>2.3707736461349464E-3</v>
      </c>
      <c r="N110" s="5">
        <f t="shared" ca="1" si="61"/>
        <v>0</v>
      </c>
      <c r="O110" s="5">
        <f t="shared" ca="1" si="62"/>
        <v>1.0861844376470182E-2</v>
      </c>
      <c r="P110" s="5">
        <f t="shared" ca="1" si="63"/>
        <v>4.6223810962182903E-3</v>
      </c>
      <c r="Q110" s="5">
        <f t="shared" ca="1" si="64"/>
        <v>1.9591968638984818E-2</v>
      </c>
      <c r="R110" s="5">
        <f t="shared" ca="1" si="65"/>
        <v>4.145120758332009E-2</v>
      </c>
      <c r="S110" s="5">
        <f t="shared" ca="1" si="66"/>
        <v>3.4644874860668631E-4</v>
      </c>
      <c r="T110" s="5">
        <f t="shared" ca="1" si="67"/>
        <v>5.9393978301932243E-2</v>
      </c>
      <c r="U110" s="5">
        <f t="shared" ca="1" si="68"/>
        <v>3.8891639086485524E-3</v>
      </c>
      <c r="V110" s="5">
        <f t="shared" ca="1" si="69"/>
        <v>2.7141850008782463E-2</v>
      </c>
      <c r="W110" s="5">
        <f t="shared" ca="1" si="70"/>
        <v>0.316519395370635</v>
      </c>
      <c r="X110" s="5">
        <f t="shared" ca="1" si="71"/>
        <v>2.7963349180470551</v>
      </c>
      <c r="Y110" s="5">
        <f t="shared" ca="1" si="72"/>
        <v>7.2193922432372798E-2</v>
      </c>
      <c r="Z110" s="5">
        <f t="shared" ca="1" si="73"/>
        <v>7.3353250052815384E-3</v>
      </c>
      <c r="AA110" s="5">
        <f t="shared" ca="1" si="74"/>
        <v>2.7974890580675572E-2</v>
      </c>
      <c r="AB110" s="5">
        <f t="shared" ca="1" si="75"/>
        <v>2.8001352476660614E-2</v>
      </c>
      <c r="AC110" s="5">
        <f t="shared" ca="1" si="76"/>
        <v>0.8425660655280367</v>
      </c>
      <c r="AD110" s="5">
        <f t="shared" ca="1" si="77"/>
        <v>8.515299922111275E-3</v>
      </c>
      <c r="AE110" s="5">
        <f t="shared" ca="1" si="78"/>
        <v>0</v>
      </c>
      <c r="AF110" s="5">
        <f t="shared" ca="1" si="79"/>
        <v>8.6015229900825874E-3</v>
      </c>
      <c r="AG110" s="5">
        <f t="shared" ca="1" si="80"/>
        <v>2.0670262538546634E-3</v>
      </c>
      <c r="AH110" s="5">
        <f t="shared" ca="1" si="81"/>
        <v>6.8820336792930776E-3</v>
      </c>
      <c r="AI110" s="5">
        <f t="shared" ca="1" si="82"/>
        <v>8.541129024611311E-3</v>
      </c>
      <c r="AJ110" s="5">
        <f t="shared" ca="1" si="83"/>
        <v>1.458342628716355</v>
      </c>
      <c r="AK110" s="5">
        <f t="shared" ca="1" si="84"/>
        <v>6.9963542524274802E-4</v>
      </c>
      <c r="AL110" s="5">
        <f t="shared" ca="1" si="85"/>
        <v>9.5203707884245812E-5</v>
      </c>
      <c r="AM110" s="5">
        <f t="shared" ca="1" si="86"/>
        <v>1.6868651748616077E-3</v>
      </c>
      <c r="AN110" s="5">
        <f t="shared" ca="1" si="87"/>
        <v>1.8742508929775765E-3</v>
      </c>
      <c r="AO110" s="5">
        <f t="shared" ca="1" si="88"/>
        <v>5.5223507066240947</v>
      </c>
      <c r="AP110" s="5">
        <f t="shared" ca="1" si="89"/>
        <v>3.8940772140572463E-4</v>
      </c>
      <c r="AQ110" s="5">
        <f t="shared" ca="1" si="90"/>
        <v>3.1417223601801111E-4</v>
      </c>
      <c r="AR110" s="5">
        <f t="shared" ca="1" si="91"/>
        <v>5.8363096562713213E-2</v>
      </c>
      <c r="AS110" s="5">
        <f t="shared" ca="1" si="92"/>
        <v>0.35120632209665598</v>
      </c>
      <c r="AT110" s="5">
        <f t="shared" ca="1" si="93"/>
        <v>7.874053197278158E-2</v>
      </c>
      <c r="AU110" s="5">
        <f t="shared" ca="1" si="94"/>
        <v>0.10299885907077637</v>
      </c>
      <c r="AV110" s="5">
        <f t="shared" ca="1" si="95"/>
        <v>0.22629302605714602</v>
      </c>
      <c r="AW110" s="5">
        <f t="shared" ca="1" si="96"/>
        <v>0.35064227455874153</v>
      </c>
    </row>
    <row r="111" spans="1:49" x14ac:dyDescent="0.2">
      <c r="A111" s="4" t="s">
        <v>162</v>
      </c>
      <c r="B111" s="5">
        <f t="shared" ca="1" si="49"/>
        <v>15.288791462108563</v>
      </c>
      <c r="C111" s="5">
        <f t="shared" ca="1" si="50"/>
        <v>0.22571242258188498</v>
      </c>
      <c r="D111" s="5">
        <f t="shared" ca="1" si="51"/>
        <v>0</v>
      </c>
      <c r="E111" s="5">
        <f t="shared" ca="1" si="52"/>
        <v>0.31015279811414204</v>
      </c>
      <c r="F111" s="5">
        <f t="shared" ca="1" si="53"/>
        <v>0</v>
      </c>
      <c r="G111" s="5">
        <f t="shared" ca="1" si="54"/>
        <v>0</v>
      </c>
      <c r="H111" s="5">
        <f t="shared" ca="1" si="55"/>
        <v>0</v>
      </c>
      <c r="I111" s="5">
        <f t="shared" ca="1" si="56"/>
        <v>5.5298065769449248E-2</v>
      </c>
      <c r="J111" s="5">
        <f t="shared" ca="1" si="57"/>
        <v>0</v>
      </c>
      <c r="K111" s="5">
        <f t="shared" ca="1" si="58"/>
        <v>0.28257563211212361</v>
      </c>
      <c r="L111" s="5">
        <f t="shared" ca="1" si="59"/>
        <v>4.8560664397593649E-2</v>
      </c>
      <c r="M111" s="5">
        <f t="shared" ca="1" si="60"/>
        <v>2.5744521480321166E-3</v>
      </c>
      <c r="N111" s="5">
        <f t="shared" ca="1" si="61"/>
        <v>0</v>
      </c>
      <c r="O111" s="5">
        <f t="shared" ca="1" si="62"/>
        <v>8.9559601077221565E-3</v>
      </c>
      <c r="P111" s="5">
        <f t="shared" ca="1" si="63"/>
        <v>2.5618122500536984E-2</v>
      </c>
      <c r="Q111" s="5">
        <f t="shared" ca="1" si="64"/>
        <v>1.8014323417617856E-2</v>
      </c>
      <c r="R111" s="5">
        <f t="shared" ca="1" si="65"/>
        <v>3.6724180184910638E-2</v>
      </c>
      <c r="S111" s="5">
        <f t="shared" ca="1" si="66"/>
        <v>8.321690963622513E-4</v>
      </c>
      <c r="T111" s="5">
        <f t="shared" ca="1" si="67"/>
        <v>0.12126365595180155</v>
      </c>
      <c r="U111" s="5">
        <f t="shared" ca="1" si="68"/>
        <v>1.8491391231958277E-3</v>
      </c>
      <c r="V111" s="5">
        <f t="shared" ca="1" si="69"/>
        <v>2.9485708535745538E-2</v>
      </c>
      <c r="W111" s="5">
        <f t="shared" ca="1" si="70"/>
        <v>1.7401083597583251E-2</v>
      </c>
      <c r="X111" s="5">
        <f t="shared" ca="1" si="71"/>
        <v>2.0689268537279362</v>
      </c>
      <c r="Y111" s="5">
        <f t="shared" ca="1" si="72"/>
        <v>7.4544535622728975E-2</v>
      </c>
      <c r="Z111" s="5">
        <f t="shared" ca="1" si="73"/>
        <v>7.3723106127188002E-3</v>
      </c>
      <c r="AA111" s="5">
        <f t="shared" ca="1" si="74"/>
        <v>1.6319301985594635E-2</v>
      </c>
      <c r="AB111" s="5">
        <f t="shared" ca="1" si="75"/>
        <v>1.6319301985594635E-2</v>
      </c>
      <c r="AC111" s="5">
        <f t="shared" ca="1" si="76"/>
        <v>0.8497257814899245</v>
      </c>
      <c r="AD111" s="5">
        <f t="shared" ca="1" si="77"/>
        <v>2.6819621941386074</v>
      </c>
      <c r="AE111" s="5">
        <f t="shared" ca="1" si="78"/>
        <v>0</v>
      </c>
      <c r="AF111" s="5">
        <f t="shared" ca="1" si="79"/>
        <v>8.2300098701471175E-3</v>
      </c>
      <c r="AG111" s="5">
        <f t="shared" ca="1" si="80"/>
        <v>4.1723950937453104E-2</v>
      </c>
      <c r="AH111" s="5">
        <f t="shared" ca="1" si="81"/>
        <v>4.710194396252472E-2</v>
      </c>
      <c r="AI111" s="5">
        <f t="shared" ca="1" si="82"/>
        <v>1.9883899366151328E-2</v>
      </c>
      <c r="AJ111" s="5">
        <f t="shared" ca="1" si="83"/>
        <v>0.79994626540755132</v>
      </c>
      <c r="AK111" s="5">
        <f t="shared" ca="1" si="84"/>
        <v>1.1478266273600006E-4</v>
      </c>
      <c r="AL111" s="5">
        <f t="shared" ca="1" si="85"/>
        <v>0</v>
      </c>
      <c r="AM111" s="5">
        <f t="shared" ca="1" si="86"/>
        <v>0</v>
      </c>
      <c r="AN111" s="5">
        <f t="shared" ca="1" si="87"/>
        <v>1.9845168630876586E-3</v>
      </c>
      <c r="AO111" s="5">
        <f t="shared" ca="1" si="88"/>
        <v>5.8549705266912113</v>
      </c>
      <c r="AP111" s="5">
        <f t="shared" ca="1" si="89"/>
        <v>0.21263048756646655</v>
      </c>
      <c r="AQ111" s="5">
        <f t="shared" ca="1" si="90"/>
        <v>2.0977521120717254E-4</v>
      </c>
      <c r="AR111" s="5">
        <f t="shared" ca="1" si="91"/>
        <v>1.1982821395451195E-2</v>
      </c>
      <c r="AS111" s="5">
        <f t="shared" ca="1" si="92"/>
        <v>0.44578777275481779</v>
      </c>
      <c r="AT111" s="5">
        <f t="shared" ca="1" si="93"/>
        <v>0.16087604737290598</v>
      </c>
      <c r="AU111" s="5">
        <f t="shared" ca="1" si="94"/>
        <v>0.1703198794220904</v>
      </c>
      <c r="AV111" s="5">
        <f t="shared" ca="1" si="95"/>
        <v>0.2448007599383383</v>
      </c>
      <c r="AW111" s="5">
        <f t="shared" ca="1" si="96"/>
        <v>0.36803936548461796</v>
      </c>
    </row>
    <row r="112" spans="1:49" x14ac:dyDescent="0.2">
      <c r="A112" s="4" t="s">
        <v>344</v>
      </c>
      <c r="B112" s="5">
        <f t="shared" ca="1" si="49"/>
        <v>18.397777313160617</v>
      </c>
      <c r="C112" s="5">
        <f t="shared" ca="1" si="50"/>
        <v>0.25312104595382584</v>
      </c>
      <c r="D112" s="5">
        <f t="shared" ca="1" si="51"/>
        <v>0</v>
      </c>
      <c r="E112" s="5">
        <f t="shared" ca="1" si="52"/>
        <v>0.45477346474010394</v>
      </c>
      <c r="F112" s="5">
        <f t="shared" ca="1" si="53"/>
        <v>0</v>
      </c>
      <c r="G112" s="5">
        <f t="shared" ca="1" si="54"/>
        <v>0</v>
      </c>
      <c r="H112" s="5">
        <f t="shared" ca="1" si="55"/>
        <v>0</v>
      </c>
      <c r="I112" s="5">
        <f t="shared" ca="1" si="56"/>
        <v>1.5916946962750169</v>
      </c>
      <c r="J112" s="5">
        <f t="shared" ca="1" si="57"/>
        <v>0</v>
      </c>
      <c r="K112" s="5">
        <f t="shared" ca="1" si="58"/>
        <v>0.12064236691497067</v>
      </c>
      <c r="L112" s="5">
        <f t="shared" ca="1" si="59"/>
        <v>2.4981520650749035E-2</v>
      </c>
      <c r="M112" s="5">
        <f t="shared" ca="1" si="60"/>
        <v>2.7501889509517195E-3</v>
      </c>
      <c r="N112" s="5">
        <f t="shared" ca="1" si="61"/>
        <v>0</v>
      </c>
      <c r="O112" s="5">
        <f t="shared" ca="1" si="62"/>
        <v>4.6953951500124493E-3</v>
      </c>
      <c r="P112" s="5">
        <f t="shared" ca="1" si="63"/>
        <v>1.0757151503084481E-3</v>
      </c>
      <c r="Q112" s="5">
        <f t="shared" ca="1" si="64"/>
        <v>2.8446339165564154E-2</v>
      </c>
      <c r="R112" s="5">
        <f t="shared" ca="1" si="65"/>
        <v>2.358009690494239E-2</v>
      </c>
      <c r="S112" s="5">
        <f t="shared" ca="1" si="66"/>
        <v>4.5326585917712832E-4</v>
      </c>
      <c r="T112" s="5">
        <f t="shared" ca="1" si="67"/>
        <v>2.4090927991506739E-2</v>
      </c>
      <c r="U112" s="5">
        <f t="shared" ca="1" si="68"/>
        <v>2.1525993331466815E-3</v>
      </c>
      <c r="V112" s="5">
        <f t="shared" ca="1" si="69"/>
        <v>2.2495425282958243E-2</v>
      </c>
      <c r="W112" s="5">
        <f t="shared" ca="1" si="70"/>
        <v>7.1389784273007103E-3</v>
      </c>
      <c r="X112" s="5">
        <f t="shared" ca="1" si="71"/>
        <v>4.3798452182625942</v>
      </c>
      <c r="Y112" s="5">
        <f t="shared" ca="1" si="72"/>
        <v>4.0367448600506783E-2</v>
      </c>
      <c r="Z112" s="5">
        <f t="shared" ca="1" si="73"/>
        <v>0</v>
      </c>
      <c r="AA112" s="5">
        <f t="shared" ca="1" si="74"/>
        <v>5.0848720460793502E-3</v>
      </c>
      <c r="AB112" s="5">
        <f t="shared" ca="1" si="75"/>
        <v>5.117491027461619E-3</v>
      </c>
      <c r="AC112" s="5">
        <f t="shared" ca="1" si="76"/>
        <v>0.94252147778776174</v>
      </c>
      <c r="AD112" s="5">
        <f t="shared" ca="1" si="77"/>
        <v>4.9898343788713096E-3</v>
      </c>
      <c r="AE112" s="5">
        <f t="shared" ca="1" si="78"/>
        <v>0</v>
      </c>
      <c r="AF112" s="5">
        <f t="shared" ca="1" si="79"/>
        <v>1.0226634945841723E-2</v>
      </c>
      <c r="AG112" s="5">
        <f t="shared" ca="1" si="80"/>
        <v>4.0771487607856186E-3</v>
      </c>
      <c r="AH112" s="5">
        <f t="shared" ca="1" si="81"/>
        <v>1.2980793212830303E-2</v>
      </c>
      <c r="AI112" s="5">
        <f t="shared" ca="1" si="82"/>
        <v>1.0245152010047921E-2</v>
      </c>
      <c r="AJ112" s="5">
        <f t="shared" ca="1" si="83"/>
        <v>0.77576747115397371</v>
      </c>
      <c r="AK112" s="5">
        <f t="shared" ca="1" si="84"/>
        <v>2.7157187679714543E-4</v>
      </c>
      <c r="AL112" s="5">
        <f t="shared" ca="1" si="85"/>
        <v>0</v>
      </c>
      <c r="AM112" s="5">
        <f t="shared" ca="1" si="86"/>
        <v>0</v>
      </c>
      <c r="AN112" s="5">
        <f t="shared" ca="1" si="87"/>
        <v>2.6706617580814786E-3</v>
      </c>
      <c r="AO112" s="5">
        <f t="shared" ca="1" si="88"/>
        <v>8.0044410075726997</v>
      </c>
      <c r="AP112" s="5">
        <f t="shared" ca="1" si="89"/>
        <v>8.2264071701777589E-2</v>
      </c>
      <c r="AQ112" s="5">
        <f t="shared" ca="1" si="90"/>
        <v>2.6266788083658332E-4</v>
      </c>
      <c r="AR112" s="5">
        <f t="shared" ca="1" si="91"/>
        <v>3.5779349790899369E-2</v>
      </c>
      <c r="AS112" s="5">
        <f t="shared" ca="1" si="92"/>
        <v>0.48837262145532279</v>
      </c>
      <c r="AT112" s="5">
        <f t="shared" ca="1" si="93"/>
        <v>0.14037163416515908</v>
      </c>
      <c r="AU112" s="5">
        <f t="shared" ca="1" si="94"/>
        <v>0.19833204940914367</v>
      </c>
      <c r="AV112" s="5">
        <f t="shared" ca="1" si="95"/>
        <v>0.27577245779733583</v>
      </c>
      <c r="AW112" s="5">
        <f t="shared" ca="1" si="96"/>
        <v>0.41592365081527616</v>
      </c>
    </row>
    <row r="113" spans="1:49" x14ac:dyDescent="0.2">
      <c r="A113" s="4" t="s">
        <v>163</v>
      </c>
      <c r="B113" s="5">
        <f t="shared" ca="1" si="49"/>
        <v>10.293139409629845</v>
      </c>
      <c r="C113" s="5">
        <f t="shared" ca="1" si="50"/>
        <v>5.7401769134246786E-2</v>
      </c>
      <c r="D113" s="5">
        <f t="shared" ca="1" si="51"/>
        <v>1.5414657918760212E-2</v>
      </c>
      <c r="E113" s="5">
        <f t="shared" ca="1" si="52"/>
        <v>0</v>
      </c>
      <c r="F113" s="5">
        <f t="shared" ca="1" si="53"/>
        <v>1.2162982924596823E-3</v>
      </c>
      <c r="G113" s="5">
        <f t="shared" ca="1" si="54"/>
        <v>0.15196731767970906</v>
      </c>
      <c r="H113" s="5">
        <f t="shared" ca="1" si="55"/>
        <v>1.0148019082156278E-3</v>
      </c>
      <c r="I113" s="5">
        <f t="shared" ca="1" si="56"/>
        <v>0</v>
      </c>
      <c r="J113" s="5">
        <f t="shared" ca="1" si="57"/>
        <v>0</v>
      </c>
      <c r="K113" s="5">
        <f t="shared" ca="1" si="58"/>
        <v>5.7622673188683282E-4</v>
      </c>
      <c r="L113" s="5">
        <f t="shared" ca="1" si="59"/>
        <v>1.4905682140108296E-2</v>
      </c>
      <c r="M113" s="5">
        <f t="shared" ca="1" si="60"/>
        <v>6.812228003324422E-2</v>
      </c>
      <c r="N113" s="5">
        <f t="shared" ca="1" si="61"/>
        <v>0</v>
      </c>
      <c r="O113" s="5">
        <f t="shared" ca="1" si="62"/>
        <v>3.421776078072826E-2</v>
      </c>
      <c r="P113" s="5">
        <f t="shared" ca="1" si="63"/>
        <v>0</v>
      </c>
      <c r="Q113" s="5">
        <f t="shared" ca="1" si="64"/>
        <v>4.9733814848300562E-5</v>
      </c>
      <c r="R113" s="5">
        <f t="shared" ca="1" si="65"/>
        <v>2.5216054983957577E-2</v>
      </c>
      <c r="S113" s="5">
        <f t="shared" ca="1" si="66"/>
        <v>3.1316055215042855E-5</v>
      </c>
      <c r="T113" s="5">
        <f t="shared" ca="1" si="67"/>
        <v>3.9387914634608518E-3</v>
      </c>
      <c r="U113" s="5">
        <f t="shared" ca="1" si="68"/>
        <v>8.9474443471551003E-6</v>
      </c>
      <c r="V113" s="5">
        <f t="shared" ca="1" si="69"/>
        <v>0</v>
      </c>
      <c r="W113" s="5">
        <f t="shared" ca="1" si="70"/>
        <v>9.150258598316216E-2</v>
      </c>
      <c r="X113" s="5">
        <f t="shared" ca="1" si="71"/>
        <v>0.88748549683240607</v>
      </c>
      <c r="Y113" s="5">
        <f t="shared" ca="1" si="72"/>
        <v>1.4939352545114319E-2</v>
      </c>
      <c r="Z113" s="5">
        <f t="shared" ca="1" si="73"/>
        <v>0.21168524125172725</v>
      </c>
      <c r="AA113" s="5">
        <f t="shared" ca="1" si="74"/>
        <v>5.2083815868026644E-4</v>
      </c>
      <c r="AB113" s="5">
        <f t="shared" ca="1" si="75"/>
        <v>1.3421166520732649E-5</v>
      </c>
      <c r="AC113" s="5">
        <f t="shared" ca="1" si="76"/>
        <v>1.2654563339094977</v>
      </c>
      <c r="AD113" s="5">
        <f t="shared" ca="1" si="77"/>
        <v>2.5432943689665869E-2</v>
      </c>
      <c r="AE113" s="5">
        <f t="shared" ca="1" si="78"/>
        <v>0.4254213722506382</v>
      </c>
      <c r="AF113" s="5">
        <f t="shared" ca="1" si="79"/>
        <v>3.5107044080225133E-3</v>
      </c>
      <c r="AG113" s="5">
        <f t="shared" ca="1" si="80"/>
        <v>1.1166145229473508E-2</v>
      </c>
      <c r="AH113" s="5">
        <f t="shared" ca="1" si="81"/>
        <v>1.0316539074343276E-2</v>
      </c>
      <c r="AI113" s="5">
        <f t="shared" ca="1" si="82"/>
        <v>5.1416928298193411E-5</v>
      </c>
      <c r="AJ113" s="5">
        <f t="shared" ca="1" si="83"/>
        <v>0</v>
      </c>
      <c r="AK113" s="5">
        <f t="shared" ca="1" si="84"/>
        <v>0</v>
      </c>
      <c r="AL113" s="5">
        <f t="shared" ca="1" si="85"/>
        <v>5.0557342176239623E-3</v>
      </c>
      <c r="AM113" s="5">
        <f t="shared" ca="1" si="86"/>
        <v>0</v>
      </c>
      <c r="AN113" s="5">
        <f t="shared" ca="1" si="87"/>
        <v>0</v>
      </c>
      <c r="AO113" s="5">
        <f t="shared" ca="1" si="88"/>
        <v>6.2234404316324836</v>
      </c>
      <c r="AP113" s="5">
        <f t="shared" ca="1" si="89"/>
        <v>0</v>
      </c>
      <c r="AQ113" s="5">
        <f t="shared" ca="1" si="90"/>
        <v>1.7728890880701567E-4</v>
      </c>
      <c r="AR113" s="5">
        <f t="shared" ca="1" si="91"/>
        <v>1.4552937162693329E-2</v>
      </c>
      <c r="AS113" s="5">
        <f t="shared" ca="1" si="92"/>
        <v>0.22673370792186573</v>
      </c>
      <c r="AT113" s="5">
        <f t="shared" ca="1" si="93"/>
        <v>2.1819427657667666E-2</v>
      </c>
      <c r="AU113" s="5">
        <f t="shared" ca="1" si="94"/>
        <v>1.7717286369232664E-2</v>
      </c>
      <c r="AV113" s="5">
        <f t="shared" ca="1" si="95"/>
        <v>5.3768838766914247E-2</v>
      </c>
      <c r="AW113" s="5">
        <f t="shared" ca="1" si="96"/>
        <v>0.40828972718381706</v>
      </c>
    </row>
    <row r="114" spans="1:49" x14ac:dyDescent="0.2">
      <c r="A114" s="4" t="s">
        <v>164</v>
      </c>
      <c r="B114" s="5">
        <f t="shared" ca="1" si="49"/>
        <v>11.025364176522713</v>
      </c>
      <c r="C114" s="5">
        <f t="shared" ca="1" si="50"/>
        <v>5.2212180905643849E-2</v>
      </c>
      <c r="D114" s="5">
        <f t="shared" ca="1" si="51"/>
        <v>1.6650542677393299E-2</v>
      </c>
      <c r="E114" s="5">
        <f t="shared" ca="1" si="52"/>
        <v>0</v>
      </c>
      <c r="F114" s="5">
        <f t="shared" ca="1" si="53"/>
        <v>1.2627530485952551E-3</v>
      </c>
      <c r="G114" s="5">
        <f t="shared" ca="1" si="54"/>
        <v>0.15587450116546464</v>
      </c>
      <c r="H114" s="5">
        <f t="shared" ca="1" si="55"/>
        <v>1.5269116412804009E-3</v>
      </c>
      <c r="I114" s="5">
        <f t="shared" ca="1" si="56"/>
        <v>0</v>
      </c>
      <c r="J114" s="5">
        <f t="shared" ca="1" si="57"/>
        <v>0</v>
      </c>
      <c r="K114" s="5">
        <f t="shared" ca="1" si="58"/>
        <v>3.9224844172018429E-4</v>
      </c>
      <c r="L114" s="5">
        <f t="shared" ca="1" si="59"/>
        <v>1.4483771856581664E-2</v>
      </c>
      <c r="M114" s="5">
        <f t="shared" ca="1" si="60"/>
        <v>9.9399292785512822E-2</v>
      </c>
      <c r="N114" s="5">
        <f t="shared" ca="1" si="61"/>
        <v>0</v>
      </c>
      <c r="O114" s="5">
        <f t="shared" ca="1" si="62"/>
        <v>3.3299538858553586E-2</v>
      </c>
      <c r="P114" s="5">
        <f t="shared" ca="1" si="63"/>
        <v>0</v>
      </c>
      <c r="Q114" s="5">
        <f t="shared" ca="1" si="64"/>
        <v>2.9357694495859784E-4</v>
      </c>
      <c r="R114" s="5">
        <f t="shared" ca="1" si="65"/>
        <v>2.7494583281340201E-2</v>
      </c>
      <c r="S114" s="5">
        <f t="shared" ca="1" si="66"/>
        <v>7.9207796888117643E-5</v>
      </c>
      <c r="T114" s="5">
        <f t="shared" ca="1" si="67"/>
        <v>3.3786035209601383E-3</v>
      </c>
      <c r="U114" s="5">
        <f t="shared" ca="1" si="68"/>
        <v>2.2002165802254905E-5</v>
      </c>
      <c r="V114" s="5">
        <f t="shared" ca="1" si="69"/>
        <v>0</v>
      </c>
      <c r="W114" s="5">
        <f t="shared" ca="1" si="70"/>
        <v>7.1465735634620817E-2</v>
      </c>
      <c r="X114" s="5">
        <f t="shared" ca="1" si="71"/>
        <v>0.59025314110084137</v>
      </c>
      <c r="Y114" s="5">
        <f t="shared" ca="1" si="72"/>
        <v>7.2620966547099573E-3</v>
      </c>
      <c r="Z114" s="5">
        <f t="shared" ca="1" si="73"/>
        <v>0.10130471274898623</v>
      </c>
      <c r="AA114" s="5">
        <f t="shared" ca="1" si="74"/>
        <v>6.6006497406764707E-5</v>
      </c>
      <c r="AB114" s="5">
        <f t="shared" ca="1" si="75"/>
        <v>3.0753599297398624E-4</v>
      </c>
      <c r="AC114" s="5">
        <f t="shared" ca="1" si="76"/>
        <v>1.494206944314679</v>
      </c>
      <c r="AD114" s="5">
        <f t="shared" ca="1" si="77"/>
        <v>1.1371083442277866E-2</v>
      </c>
      <c r="AE114" s="5">
        <f t="shared" ca="1" si="78"/>
        <v>0.51110766893910542</v>
      </c>
      <c r="AF114" s="5">
        <f t="shared" ca="1" si="79"/>
        <v>5.9510072688896904E-3</v>
      </c>
      <c r="AG114" s="5">
        <f t="shared" ca="1" si="80"/>
        <v>1.3337653209399163E-2</v>
      </c>
      <c r="AH114" s="5">
        <f t="shared" ca="1" si="81"/>
        <v>6.7573753920156061E-3</v>
      </c>
      <c r="AI114" s="5">
        <f t="shared" ca="1" si="82"/>
        <v>3.6208260970953496E-5</v>
      </c>
      <c r="AJ114" s="5">
        <f t="shared" ca="1" si="83"/>
        <v>0</v>
      </c>
      <c r="AK114" s="5">
        <f t="shared" ca="1" si="84"/>
        <v>0</v>
      </c>
      <c r="AL114" s="5">
        <f t="shared" ca="1" si="85"/>
        <v>5.5667243402567892E-3</v>
      </c>
      <c r="AM114" s="5">
        <f t="shared" ca="1" si="86"/>
        <v>0</v>
      </c>
      <c r="AN114" s="5">
        <f t="shared" ca="1" si="87"/>
        <v>0</v>
      </c>
      <c r="AO114" s="5">
        <f t="shared" ca="1" si="88"/>
        <v>7.1768156585399874</v>
      </c>
      <c r="AP114" s="5">
        <f t="shared" ca="1" si="89"/>
        <v>0</v>
      </c>
      <c r="AQ114" s="5">
        <f t="shared" ca="1" si="90"/>
        <v>2.0241992538074514E-4</v>
      </c>
      <c r="AR114" s="5">
        <f t="shared" ca="1" si="91"/>
        <v>1.3950013872107534E-2</v>
      </c>
      <c r="AS114" s="5">
        <f t="shared" ca="1" si="92"/>
        <v>0.22749172303876064</v>
      </c>
      <c r="AT114" s="5">
        <f t="shared" ca="1" si="93"/>
        <v>2.0567056964399328E-2</v>
      </c>
      <c r="AU114" s="5">
        <f t="shared" ca="1" si="94"/>
        <v>1.8692625914213879E-2</v>
      </c>
      <c r="AV114" s="5">
        <f t="shared" ca="1" si="95"/>
        <v>0.13933639427347227</v>
      </c>
      <c r="AW114" s="5">
        <f t="shared" ca="1" si="96"/>
        <v>0.20294467510656217</v>
      </c>
    </row>
    <row r="115" spans="1:49" x14ac:dyDescent="0.2">
      <c r="A115" s="4" t="s">
        <v>165</v>
      </c>
      <c r="B115" s="5">
        <f t="shared" ca="1" si="49"/>
        <v>10.970601855139428</v>
      </c>
      <c r="C115" s="5">
        <f t="shared" ca="1" si="50"/>
        <v>5.2492595771350459E-2</v>
      </c>
      <c r="D115" s="5">
        <f t="shared" ca="1" si="51"/>
        <v>1.7668225264612935E-2</v>
      </c>
      <c r="E115" s="5">
        <f t="shared" ca="1" si="52"/>
        <v>0</v>
      </c>
      <c r="F115" s="5">
        <f t="shared" ca="1" si="53"/>
        <v>2.6759002076676434E-4</v>
      </c>
      <c r="G115" s="5">
        <f t="shared" ca="1" si="54"/>
        <v>0.17221525285558853</v>
      </c>
      <c r="H115" s="5">
        <f t="shared" ca="1" si="55"/>
        <v>1.6293810943722978E-3</v>
      </c>
      <c r="I115" s="5">
        <f t="shared" ca="1" si="56"/>
        <v>0</v>
      </c>
      <c r="J115" s="5">
        <f t="shared" ca="1" si="57"/>
        <v>0</v>
      </c>
      <c r="K115" s="5">
        <f t="shared" ca="1" si="58"/>
        <v>4.457049012026855E-4</v>
      </c>
      <c r="L115" s="5">
        <f t="shared" ca="1" si="59"/>
        <v>7.9409680770015333E-3</v>
      </c>
      <c r="M115" s="5">
        <f t="shared" ca="1" si="60"/>
        <v>0.15200493364427353</v>
      </c>
      <c r="N115" s="5">
        <f t="shared" ca="1" si="61"/>
        <v>0</v>
      </c>
      <c r="O115" s="5">
        <f t="shared" ca="1" si="62"/>
        <v>3.2267247913317691E-2</v>
      </c>
      <c r="P115" s="5">
        <f t="shared" ca="1" si="63"/>
        <v>0</v>
      </c>
      <c r="Q115" s="5">
        <f t="shared" ca="1" si="64"/>
        <v>3.1780343407773856E-4</v>
      </c>
      <c r="R115" s="5">
        <f t="shared" ca="1" si="65"/>
        <v>5.6588972296539911E-4</v>
      </c>
      <c r="S115" s="5">
        <f t="shared" ca="1" si="66"/>
        <v>2.5035483503734338E-3</v>
      </c>
      <c r="T115" s="5">
        <f t="shared" ca="1" si="67"/>
        <v>2.2101730893929368E-3</v>
      </c>
      <c r="U115" s="5">
        <f t="shared" ca="1" si="68"/>
        <v>1.0617697076365407E-4</v>
      </c>
      <c r="V115" s="5">
        <f t="shared" ca="1" si="69"/>
        <v>0</v>
      </c>
      <c r="W115" s="5">
        <f t="shared" ca="1" si="70"/>
        <v>8.6895831582029417E-2</v>
      </c>
      <c r="X115" s="5">
        <f t="shared" ca="1" si="71"/>
        <v>0.25039301211314252</v>
      </c>
      <c r="Y115" s="5">
        <f t="shared" ca="1" si="72"/>
        <v>8.8415977289939066E-3</v>
      </c>
      <c r="Z115" s="5">
        <f t="shared" ca="1" si="73"/>
        <v>1.3291737520706433</v>
      </c>
      <c r="AA115" s="5">
        <f t="shared" ca="1" si="74"/>
        <v>3.1790770140499969E-5</v>
      </c>
      <c r="AB115" s="5">
        <f t="shared" ca="1" si="75"/>
        <v>3.3385487145500464E-4</v>
      </c>
      <c r="AC115" s="5">
        <f t="shared" ca="1" si="76"/>
        <v>1.0779296625452282</v>
      </c>
      <c r="AD115" s="5">
        <f t="shared" ca="1" si="77"/>
        <v>3.8887023457423273E-2</v>
      </c>
      <c r="AE115" s="5">
        <f t="shared" ca="1" si="78"/>
        <v>5.8390965212371929E-2</v>
      </c>
      <c r="AF115" s="5">
        <f t="shared" ca="1" si="79"/>
        <v>5.1044081144415799E-3</v>
      </c>
      <c r="AG115" s="5">
        <f t="shared" ca="1" si="80"/>
        <v>1.6631605317527453E-2</v>
      </c>
      <c r="AH115" s="5">
        <f t="shared" ca="1" si="81"/>
        <v>1.2334904756860237E-2</v>
      </c>
      <c r="AI115" s="5">
        <f t="shared" ca="1" si="82"/>
        <v>3.6188843468737116E-5</v>
      </c>
      <c r="AJ115" s="5">
        <f t="shared" ca="1" si="83"/>
        <v>1.5833063981653733E-4</v>
      </c>
      <c r="AK115" s="5">
        <f t="shared" ca="1" si="84"/>
        <v>0</v>
      </c>
      <c r="AL115" s="5">
        <f t="shared" ca="1" si="85"/>
        <v>7.7211869969961208E-3</v>
      </c>
      <c r="AM115" s="5">
        <f t="shared" ca="1" si="86"/>
        <v>0</v>
      </c>
      <c r="AN115" s="5">
        <f t="shared" ca="1" si="87"/>
        <v>0</v>
      </c>
      <c r="AO115" s="5">
        <f t="shared" ca="1" si="88"/>
        <v>7.0661723719106986</v>
      </c>
      <c r="AP115" s="5">
        <f t="shared" ca="1" si="89"/>
        <v>0</v>
      </c>
      <c r="AQ115" s="5">
        <f t="shared" ca="1" si="90"/>
        <v>2.023113730989088E-4</v>
      </c>
      <c r="AR115" s="5">
        <f t="shared" ca="1" si="91"/>
        <v>8.9178196954997277E-3</v>
      </c>
      <c r="AS115" s="5">
        <f t="shared" ca="1" si="92"/>
        <v>0.20205196027284617</v>
      </c>
      <c r="AT115" s="5">
        <f t="shared" ca="1" si="93"/>
        <v>2.2936874405545163E-2</v>
      </c>
      <c r="AU115" s="5">
        <f t="shared" ca="1" si="94"/>
        <v>1.86036279847034E-2</v>
      </c>
      <c r="AV115" s="5">
        <f t="shared" ca="1" si="95"/>
        <v>0.12152642936150782</v>
      </c>
      <c r="AW115" s="5">
        <f t="shared" ca="1" si="96"/>
        <v>0.19469085400492969</v>
      </c>
    </row>
    <row r="116" spans="1:49" x14ac:dyDescent="0.2">
      <c r="A116" s="4" t="s">
        <v>166</v>
      </c>
      <c r="B116" s="5">
        <f t="shared" ca="1" si="49"/>
        <v>12.511780184995523</v>
      </c>
      <c r="C116" s="5">
        <f t="shared" ca="1" si="50"/>
        <v>4.6117683187957836E-2</v>
      </c>
      <c r="D116" s="5">
        <f t="shared" ca="1" si="51"/>
        <v>1.522912174608148E-2</v>
      </c>
      <c r="E116" s="5">
        <f t="shared" ca="1" si="52"/>
        <v>0</v>
      </c>
      <c r="F116" s="5">
        <f t="shared" ca="1" si="53"/>
        <v>9.1333271874181898E-4</v>
      </c>
      <c r="G116" s="5">
        <f t="shared" ca="1" si="54"/>
        <v>0.18496522912874383</v>
      </c>
      <c r="H116" s="5">
        <f t="shared" ca="1" si="55"/>
        <v>1.3390865620940343E-3</v>
      </c>
      <c r="I116" s="5">
        <f t="shared" ca="1" si="56"/>
        <v>0</v>
      </c>
      <c r="J116" s="5">
        <f t="shared" ca="1" si="57"/>
        <v>0</v>
      </c>
      <c r="K116" s="5">
        <f t="shared" ca="1" si="58"/>
        <v>2.1036627641717689E-5</v>
      </c>
      <c r="L116" s="5">
        <f t="shared" ca="1" si="59"/>
        <v>3.2426805935863716E-2</v>
      </c>
      <c r="M116" s="5">
        <f t="shared" ca="1" si="60"/>
        <v>8.2801048932371002E-2</v>
      </c>
      <c r="N116" s="5">
        <f t="shared" ca="1" si="61"/>
        <v>0</v>
      </c>
      <c r="O116" s="5">
        <f t="shared" ca="1" si="62"/>
        <v>2.7711831075131914E-2</v>
      </c>
      <c r="P116" s="5">
        <f t="shared" ca="1" si="63"/>
        <v>0</v>
      </c>
      <c r="Q116" s="5">
        <f t="shared" ca="1" si="64"/>
        <v>3.8736333908537561E-4</v>
      </c>
      <c r="R116" s="5">
        <f t="shared" ca="1" si="65"/>
        <v>8.3303789823380742E-2</v>
      </c>
      <c r="S116" s="5">
        <f t="shared" ca="1" si="66"/>
        <v>2.8494555314137731E-3</v>
      </c>
      <c r="T116" s="5">
        <f t="shared" ca="1" si="67"/>
        <v>3.7617868893097669E-3</v>
      </c>
      <c r="U116" s="5">
        <f t="shared" ca="1" si="68"/>
        <v>1.2517783840962728E-4</v>
      </c>
      <c r="V116" s="5">
        <f t="shared" ca="1" si="69"/>
        <v>0</v>
      </c>
      <c r="W116" s="5">
        <f t="shared" ca="1" si="70"/>
        <v>5.4827129894056319E-4</v>
      </c>
      <c r="X116" s="5">
        <f t="shared" ca="1" si="71"/>
        <v>0.27297527691124118</v>
      </c>
      <c r="Y116" s="5">
        <f t="shared" ca="1" si="72"/>
        <v>3.6250312990236001E-3</v>
      </c>
      <c r="Z116" s="5">
        <f t="shared" ca="1" si="73"/>
        <v>6.876642611366772E-2</v>
      </c>
      <c r="AA116" s="5">
        <f t="shared" ca="1" si="74"/>
        <v>1.35598505697534E-5</v>
      </c>
      <c r="AB116" s="5">
        <f t="shared" ca="1" si="75"/>
        <v>1.2950395355784783E-4</v>
      </c>
      <c r="AC116" s="5">
        <f t="shared" ca="1" si="76"/>
        <v>1.5961108134803581</v>
      </c>
      <c r="AD116" s="5">
        <f t="shared" ca="1" si="77"/>
        <v>3.4039516662627924E-2</v>
      </c>
      <c r="AE116" s="5">
        <f t="shared" ca="1" si="78"/>
        <v>6.9712495602236357E-2</v>
      </c>
      <c r="AF116" s="5">
        <f t="shared" ca="1" si="79"/>
        <v>6.2380533716677861E-4</v>
      </c>
      <c r="AG116" s="5">
        <f t="shared" ca="1" si="80"/>
        <v>7.4625016413054981E-3</v>
      </c>
      <c r="AH116" s="5">
        <f t="shared" ca="1" si="81"/>
        <v>2.4256020559852726E-2</v>
      </c>
      <c r="AI116" s="5">
        <f t="shared" ca="1" si="82"/>
        <v>1.2859859053868509E-5</v>
      </c>
      <c r="AJ116" s="5">
        <f t="shared" ca="1" si="83"/>
        <v>0</v>
      </c>
      <c r="AK116" s="5">
        <f t="shared" ca="1" si="84"/>
        <v>0</v>
      </c>
      <c r="AL116" s="5">
        <f t="shared" ca="1" si="85"/>
        <v>0</v>
      </c>
      <c r="AM116" s="5">
        <f t="shared" ca="1" si="86"/>
        <v>0</v>
      </c>
      <c r="AN116" s="5">
        <f t="shared" ca="1" si="87"/>
        <v>0</v>
      </c>
      <c r="AO116" s="5">
        <f t="shared" ca="1" si="88"/>
        <v>9.4024626864276737</v>
      </c>
      <c r="AP116" s="5">
        <f t="shared" ca="1" si="89"/>
        <v>0</v>
      </c>
      <c r="AQ116" s="5">
        <f t="shared" ca="1" si="90"/>
        <v>2.3140290405889458E-4</v>
      </c>
      <c r="AR116" s="5">
        <f t="shared" ca="1" si="91"/>
        <v>8.2259047476676821E-3</v>
      </c>
      <c r="AS116" s="5">
        <f t="shared" ca="1" si="92"/>
        <v>0.19284841132664401</v>
      </c>
      <c r="AT116" s="5">
        <f t="shared" ca="1" si="93"/>
        <v>2.3422260708873096E-2</v>
      </c>
      <c r="AU116" s="5">
        <f t="shared" ca="1" si="94"/>
        <v>1.9904621316712553E-2</v>
      </c>
      <c r="AV116" s="5">
        <f t="shared" ca="1" si="95"/>
        <v>0.11090291795858992</v>
      </c>
      <c r="AW116" s="5">
        <f t="shared" ca="1" si="96"/>
        <v>0.19355314769947196</v>
      </c>
    </row>
    <row r="117" spans="1:49" x14ac:dyDescent="0.2">
      <c r="A117" s="4" t="s">
        <v>167</v>
      </c>
      <c r="B117" s="5">
        <f t="shared" ca="1" si="49"/>
        <v>14.684107830150323</v>
      </c>
      <c r="C117" s="5">
        <f t="shared" ca="1" si="50"/>
        <v>5.0076178302426971E-2</v>
      </c>
      <c r="D117" s="5">
        <f t="shared" ca="1" si="51"/>
        <v>5.4629446664954534E-2</v>
      </c>
      <c r="E117" s="5">
        <f t="shared" ca="1" si="52"/>
        <v>0</v>
      </c>
      <c r="F117" s="5">
        <f t="shared" ca="1" si="53"/>
        <v>0.14496231924496086</v>
      </c>
      <c r="G117" s="5">
        <f t="shared" ca="1" si="54"/>
        <v>6.0387103081412184E-3</v>
      </c>
      <c r="H117" s="5">
        <f t="shared" ca="1" si="55"/>
        <v>3.0316491310428502E-3</v>
      </c>
      <c r="I117" s="5">
        <f t="shared" ca="1" si="56"/>
        <v>0</v>
      </c>
      <c r="J117" s="5">
        <f t="shared" ca="1" si="57"/>
        <v>0</v>
      </c>
      <c r="K117" s="5">
        <f t="shared" ca="1" si="58"/>
        <v>3.2315230150093494E-2</v>
      </c>
      <c r="L117" s="5">
        <f t="shared" ca="1" si="59"/>
        <v>1.9339301874287965E-2</v>
      </c>
      <c r="M117" s="5">
        <f t="shared" ca="1" si="60"/>
        <v>7.6796543115481564E-2</v>
      </c>
      <c r="N117" s="5">
        <f t="shared" ca="1" si="61"/>
        <v>1.4211160322903937E-2</v>
      </c>
      <c r="O117" s="5">
        <f t="shared" ca="1" si="62"/>
        <v>3.1287024391998389E-2</v>
      </c>
      <c r="P117" s="5">
        <f t="shared" ca="1" si="63"/>
        <v>0</v>
      </c>
      <c r="Q117" s="5">
        <f t="shared" ca="1" si="64"/>
        <v>3.4643088999209164E-4</v>
      </c>
      <c r="R117" s="5">
        <f t="shared" ca="1" si="65"/>
        <v>7.3812977897094262E-2</v>
      </c>
      <c r="S117" s="5">
        <f t="shared" ca="1" si="66"/>
        <v>1.9734337792228188E-3</v>
      </c>
      <c r="T117" s="5">
        <f t="shared" ca="1" si="67"/>
        <v>4.8651025337709151E-3</v>
      </c>
      <c r="U117" s="5">
        <f t="shared" ca="1" si="68"/>
        <v>4.1194995001345207E-4</v>
      </c>
      <c r="V117" s="5">
        <f t="shared" ca="1" si="69"/>
        <v>0</v>
      </c>
      <c r="W117" s="5">
        <f t="shared" ca="1" si="70"/>
        <v>0.2641952435437015</v>
      </c>
      <c r="X117" s="5">
        <f t="shared" ca="1" si="71"/>
        <v>3.2202524293888013E-3</v>
      </c>
      <c r="Y117" s="5">
        <f t="shared" ca="1" si="72"/>
        <v>2.3767184737912987E-5</v>
      </c>
      <c r="Z117" s="5">
        <f t="shared" ca="1" si="73"/>
        <v>4.2069715992231371E-4</v>
      </c>
      <c r="AA117" s="5">
        <f t="shared" ca="1" si="74"/>
        <v>5.2815966084251071E-6</v>
      </c>
      <c r="AB117" s="5">
        <f t="shared" ca="1" si="75"/>
        <v>6.8238882583400277E-5</v>
      </c>
      <c r="AC117" s="5">
        <f t="shared" ca="1" si="76"/>
        <v>1.5943505562450926</v>
      </c>
      <c r="AD117" s="5">
        <f t="shared" ca="1" si="77"/>
        <v>6.6915917746375661E-2</v>
      </c>
      <c r="AE117" s="5">
        <f t="shared" ca="1" si="78"/>
        <v>0.15801817444087632</v>
      </c>
      <c r="AF117" s="5">
        <f t="shared" ca="1" si="79"/>
        <v>4.5025109805270046E-3</v>
      </c>
      <c r="AG117" s="5">
        <f t="shared" ca="1" si="80"/>
        <v>7.6288082652614083E-3</v>
      </c>
      <c r="AH117" s="5">
        <f t="shared" ca="1" si="81"/>
        <v>2.7619379899592442E-2</v>
      </c>
      <c r="AI117" s="5">
        <f t="shared" ca="1" si="82"/>
        <v>2.1746757691554031E-2</v>
      </c>
      <c r="AJ117" s="5">
        <f t="shared" ca="1" si="83"/>
        <v>7.8344849201055834E-4</v>
      </c>
      <c r="AK117" s="5">
        <f t="shared" ca="1" si="84"/>
        <v>0</v>
      </c>
      <c r="AL117" s="5">
        <f t="shared" ca="1" si="85"/>
        <v>5.0962414249502231E-3</v>
      </c>
      <c r="AM117" s="5">
        <f t="shared" ca="1" si="86"/>
        <v>0</v>
      </c>
      <c r="AN117" s="5">
        <f t="shared" ca="1" si="87"/>
        <v>0</v>
      </c>
      <c r="AO117" s="5">
        <f t="shared" ca="1" si="88"/>
        <v>9.7875117877104802</v>
      </c>
      <c r="AP117" s="5">
        <f t="shared" ca="1" si="89"/>
        <v>1.4389803205801159</v>
      </c>
      <c r="AQ117" s="5">
        <f t="shared" ca="1" si="90"/>
        <v>5.608628019345836E-4</v>
      </c>
      <c r="AR117" s="5">
        <f t="shared" ca="1" si="91"/>
        <v>3.2976231904890563E-3</v>
      </c>
      <c r="AS117" s="5">
        <f t="shared" ca="1" si="92"/>
        <v>0.43664670859328042</v>
      </c>
      <c r="AT117" s="5">
        <f t="shared" ca="1" si="93"/>
        <v>2.5005725476217194E-2</v>
      </c>
      <c r="AU117" s="5">
        <f t="shared" ca="1" si="94"/>
        <v>1.9596468372627438E-2</v>
      </c>
      <c r="AV117" s="5">
        <f t="shared" ca="1" si="95"/>
        <v>0.13249675380318265</v>
      </c>
      <c r="AW117" s="5">
        <f t="shared" ca="1" si="96"/>
        <v>0.17131884508242573</v>
      </c>
    </row>
    <row r="118" spans="1:49" x14ac:dyDescent="0.2">
      <c r="A118" s="4" t="s">
        <v>168</v>
      </c>
      <c r="B118" s="5">
        <f t="shared" ca="1" si="49"/>
        <v>15.516104100439081</v>
      </c>
      <c r="C118" s="5">
        <f t="shared" ca="1" si="50"/>
        <v>8.1111814481356848E-2</v>
      </c>
      <c r="D118" s="5">
        <f t="shared" ca="1" si="51"/>
        <v>2.4152987584909455E-2</v>
      </c>
      <c r="E118" s="5">
        <f t="shared" ca="1" si="52"/>
        <v>0</v>
      </c>
      <c r="F118" s="5">
        <f t="shared" ca="1" si="53"/>
        <v>9.8068729418143166E-2</v>
      </c>
      <c r="G118" s="5">
        <f t="shared" ca="1" si="54"/>
        <v>0.24399818365305789</v>
      </c>
      <c r="H118" s="5">
        <f t="shared" ca="1" si="55"/>
        <v>8.8132154143663669E-3</v>
      </c>
      <c r="I118" s="5">
        <f t="shared" ca="1" si="56"/>
        <v>0</v>
      </c>
      <c r="J118" s="5">
        <f t="shared" ca="1" si="57"/>
        <v>0</v>
      </c>
      <c r="K118" s="5">
        <f t="shared" ca="1" si="58"/>
        <v>3.527473889500108E-2</v>
      </c>
      <c r="L118" s="5">
        <f t="shared" ca="1" si="59"/>
        <v>1.918350461689108E-2</v>
      </c>
      <c r="M118" s="5">
        <f t="shared" ca="1" si="60"/>
        <v>6.8282448215791061E-2</v>
      </c>
      <c r="N118" s="5">
        <f t="shared" ca="1" si="61"/>
        <v>1.3625343888434342E-2</v>
      </c>
      <c r="O118" s="5">
        <f t="shared" ca="1" si="62"/>
        <v>2.7845053290222306E-2</v>
      </c>
      <c r="P118" s="5">
        <f t="shared" ca="1" si="63"/>
        <v>0</v>
      </c>
      <c r="Q118" s="5">
        <f t="shared" ca="1" si="64"/>
        <v>3.7922343629522031E-4</v>
      </c>
      <c r="R118" s="5">
        <f t="shared" ca="1" si="65"/>
        <v>6.6921450294397847E-2</v>
      </c>
      <c r="S118" s="5">
        <f t="shared" ca="1" si="66"/>
        <v>1.3043279752765649E-3</v>
      </c>
      <c r="T118" s="5">
        <f t="shared" ca="1" si="67"/>
        <v>3.6730618262380932E-3</v>
      </c>
      <c r="U118" s="5">
        <f t="shared" ca="1" si="68"/>
        <v>1.2897345450504967E-4</v>
      </c>
      <c r="V118" s="5">
        <f t="shared" ca="1" si="69"/>
        <v>0</v>
      </c>
      <c r="W118" s="5">
        <f t="shared" ca="1" si="70"/>
        <v>3.7039522473616034E-2</v>
      </c>
      <c r="X118" s="5">
        <f t="shared" ca="1" si="71"/>
        <v>1.9800188217628202E-3</v>
      </c>
      <c r="Y118" s="5">
        <f t="shared" ca="1" si="72"/>
        <v>1.0288978589231123E-3</v>
      </c>
      <c r="Z118" s="5">
        <f t="shared" ca="1" si="73"/>
        <v>1.3919962864155212E-4</v>
      </c>
      <c r="AA118" s="5">
        <f t="shared" ca="1" si="74"/>
        <v>3.0350713592165276E-5</v>
      </c>
      <c r="AB118" s="5">
        <f t="shared" ca="1" si="75"/>
        <v>1.115490910483436E-4</v>
      </c>
      <c r="AC118" s="5">
        <f t="shared" ca="1" si="76"/>
        <v>1.6133611521720792</v>
      </c>
      <c r="AD118" s="5">
        <f t="shared" ca="1" si="77"/>
        <v>1.1055359007051048E-2</v>
      </c>
      <c r="AE118" s="5">
        <f t="shared" ca="1" si="78"/>
        <v>1.0308990384717813</v>
      </c>
      <c r="AF118" s="5">
        <f t="shared" ca="1" si="79"/>
        <v>1.1021225783141931E-3</v>
      </c>
      <c r="AG118" s="5">
        <f t="shared" ca="1" si="80"/>
        <v>6.074695055646469E-3</v>
      </c>
      <c r="AH118" s="5">
        <f t="shared" ca="1" si="81"/>
        <v>2.2379708190693466E-2</v>
      </c>
      <c r="AI118" s="5">
        <f t="shared" ca="1" si="82"/>
        <v>1.0517914269286997E-2</v>
      </c>
      <c r="AJ118" s="5">
        <f t="shared" ca="1" si="83"/>
        <v>5.8331938291243961E-4</v>
      </c>
      <c r="AK118" s="5">
        <f t="shared" ca="1" si="84"/>
        <v>2.2741606837239866E-5</v>
      </c>
      <c r="AL118" s="5">
        <f t="shared" ca="1" si="85"/>
        <v>5.6974587066006867E-3</v>
      </c>
      <c r="AM118" s="5">
        <f t="shared" ca="1" si="86"/>
        <v>0</v>
      </c>
      <c r="AN118" s="5">
        <f t="shared" ca="1" si="87"/>
        <v>0</v>
      </c>
      <c r="AO118" s="5">
        <f t="shared" ca="1" si="88"/>
        <v>10.612089736988301</v>
      </c>
      <c r="AP118" s="5">
        <f t="shared" ca="1" si="89"/>
        <v>0.46440554792104655</v>
      </c>
      <c r="AQ118" s="5">
        <f t="shared" ca="1" si="90"/>
        <v>2.1604526495377872E-4</v>
      </c>
      <c r="AR118" s="5">
        <f t="shared" ca="1" si="91"/>
        <v>2.3595129972025387E-3</v>
      </c>
      <c r="AS118" s="5">
        <f t="shared" ca="1" si="92"/>
        <v>0.51949357226656012</v>
      </c>
      <c r="AT118" s="5">
        <f t="shared" ca="1" si="93"/>
        <v>2.3483951088399648E-2</v>
      </c>
      <c r="AU118" s="5">
        <f t="shared" ca="1" si="94"/>
        <v>1.9389224164852108E-2</v>
      </c>
      <c r="AV118" s="5">
        <f t="shared" ca="1" si="95"/>
        <v>0.20371162116718491</v>
      </c>
      <c r="AW118" s="5">
        <f t="shared" ca="1" si="96"/>
        <v>0.23616878410690709</v>
      </c>
    </row>
    <row r="119" spans="1:49" x14ac:dyDescent="0.2">
      <c r="A119" s="4" t="s">
        <v>169</v>
      </c>
      <c r="B119" s="5">
        <f t="shared" ca="1" si="49"/>
        <v>20.871393818819008</v>
      </c>
      <c r="C119" s="5">
        <f t="shared" ca="1" si="50"/>
        <v>8.7067725318494563E-2</v>
      </c>
      <c r="D119" s="5">
        <f t="shared" ca="1" si="51"/>
        <v>2.4610146576856187E-2</v>
      </c>
      <c r="E119" s="5">
        <f t="shared" ca="1" si="52"/>
        <v>0</v>
      </c>
      <c r="F119" s="5">
        <f t="shared" ca="1" si="53"/>
        <v>8.7951468714225184E-2</v>
      </c>
      <c r="G119" s="5">
        <f t="shared" ca="1" si="54"/>
        <v>0.75017939878207374</v>
      </c>
      <c r="H119" s="5">
        <f t="shared" ca="1" si="55"/>
        <v>1.1291862613569183E-2</v>
      </c>
      <c r="I119" s="5">
        <f t="shared" ca="1" si="56"/>
        <v>0</v>
      </c>
      <c r="J119" s="5">
        <f t="shared" ca="1" si="57"/>
        <v>0</v>
      </c>
      <c r="K119" s="5">
        <f t="shared" ca="1" si="58"/>
        <v>3.8438701504762765E-2</v>
      </c>
      <c r="L119" s="5">
        <f t="shared" ca="1" si="59"/>
        <v>2.5611559887092031E-2</v>
      </c>
      <c r="M119" s="5">
        <f t="shared" ca="1" si="60"/>
        <v>7.8396217058114628E-2</v>
      </c>
      <c r="N119" s="5">
        <f t="shared" ca="1" si="61"/>
        <v>1.4802528835032733E-2</v>
      </c>
      <c r="O119" s="5">
        <f t="shared" ca="1" si="62"/>
        <v>0.10883101700629648</v>
      </c>
      <c r="P119" s="5">
        <f t="shared" ca="1" si="63"/>
        <v>0</v>
      </c>
      <c r="Q119" s="5">
        <f t="shared" ca="1" si="64"/>
        <v>4.3784664110760253E-4</v>
      </c>
      <c r="R119" s="5">
        <f t="shared" ca="1" si="65"/>
        <v>8.0243493184863388E-2</v>
      </c>
      <c r="S119" s="5">
        <f t="shared" ca="1" si="66"/>
        <v>9.9699405955469187E-4</v>
      </c>
      <c r="T119" s="5">
        <f t="shared" ca="1" si="67"/>
        <v>1.3767489501902428E-2</v>
      </c>
      <c r="U119" s="5">
        <f t="shared" ca="1" si="68"/>
        <v>1.3656727071699419E-4</v>
      </c>
      <c r="V119" s="5">
        <f t="shared" ca="1" si="69"/>
        <v>2.3844984916431594E-4</v>
      </c>
      <c r="W119" s="5">
        <f t="shared" ca="1" si="70"/>
        <v>0.23081255702378137</v>
      </c>
      <c r="X119" s="5">
        <f t="shared" ca="1" si="71"/>
        <v>6.873465578278665E-3</v>
      </c>
      <c r="Y119" s="5">
        <f t="shared" ca="1" si="72"/>
        <v>9.5689661507720642E-5</v>
      </c>
      <c r="Z119" s="5">
        <f t="shared" ca="1" si="73"/>
        <v>5.1378990913879944E-5</v>
      </c>
      <c r="AA119" s="5">
        <f t="shared" ca="1" si="74"/>
        <v>2.2911787393705685E-5</v>
      </c>
      <c r="AB119" s="5">
        <f t="shared" ca="1" si="75"/>
        <v>2.2946470785184222E-4</v>
      </c>
      <c r="AC119" s="5">
        <f t="shared" ca="1" si="76"/>
        <v>1.7020004146127281</v>
      </c>
      <c r="AD119" s="5">
        <f t="shared" ca="1" si="77"/>
        <v>4.2828591678058477E-2</v>
      </c>
      <c r="AE119" s="5">
        <f t="shared" ca="1" si="78"/>
        <v>1.8037970526636187</v>
      </c>
      <c r="AF119" s="5">
        <f t="shared" ca="1" si="79"/>
        <v>5.8922386039237506E-3</v>
      </c>
      <c r="AG119" s="5">
        <f t="shared" ca="1" si="80"/>
        <v>6.5904306642581706E-3</v>
      </c>
      <c r="AH119" s="5">
        <f t="shared" ca="1" si="81"/>
        <v>2.1548481555563451E-2</v>
      </c>
      <c r="AI119" s="5">
        <f t="shared" ca="1" si="82"/>
        <v>1.0219820809238658E-2</v>
      </c>
      <c r="AJ119" s="5">
        <f t="shared" ca="1" si="83"/>
        <v>5.9068311068487419E-4</v>
      </c>
      <c r="AK119" s="5">
        <f t="shared" ca="1" si="84"/>
        <v>6.6375430538638154E-3</v>
      </c>
      <c r="AL119" s="5">
        <f t="shared" ca="1" si="85"/>
        <v>5.2833882994632311E-3</v>
      </c>
      <c r="AM119" s="5">
        <f t="shared" ca="1" si="86"/>
        <v>0</v>
      </c>
      <c r="AN119" s="5">
        <f t="shared" ca="1" si="87"/>
        <v>0</v>
      </c>
      <c r="AO119" s="5">
        <f t="shared" ca="1" si="88"/>
        <v>12.729577880253522</v>
      </c>
      <c r="AP119" s="5">
        <f t="shared" ca="1" si="89"/>
        <v>1.9671213956308617</v>
      </c>
      <c r="AQ119" s="5">
        <f t="shared" ca="1" si="90"/>
        <v>3.7586108560339494E-4</v>
      </c>
      <c r="AR119" s="5">
        <f t="shared" ca="1" si="91"/>
        <v>5.6776042015571505E-3</v>
      </c>
      <c r="AS119" s="5">
        <f t="shared" ca="1" si="92"/>
        <v>0.52214941339538601</v>
      </c>
      <c r="AT119" s="5">
        <f t="shared" ca="1" si="93"/>
        <v>2.5966723987437414E-2</v>
      </c>
      <c r="AU119" s="5">
        <f t="shared" ca="1" si="94"/>
        <v>1.8722144126931937E-2</v>
      </c>
      <c r="AV119" s="5">
        <f t="shared" ca="1" si="95"/>
        <v>0.19463678186995181</v>
      </c>
      <c r="AW119" s="5">
        <f t="shared" ca="1" si="96"/>
        <v>0.24069043466279555</v>
      </c>
    </row>
    <row r="120" spans="1:49" x14ac:dyDescent="0.2">
      <c r="A120" s="4" t="s">
        <v>170</v>
      </c>
      <c r="B120" s="5">
        <f t="shared" ca="1" si="49"/>
        <v>25.783183642215224</v>
      </c>
      <c r="C120" s="5">
        <f t="shared" ca="1" si="50"/>
        <v>9.1214888600750679E-2</v>
      </c>
      <c r="D120" s="5">
        <f t="shared" ca="1" si="51"/>
        <v>4.1441477038363414E-2</v>
      </c>
      <c r="E120" s="5">
        <f t="shared" ca="1" si="52"/>
        <v>0</v>
      </c>
      <c r="F120" s="5">
        <f t="shared" ca="1" si="53"/>
        <v>7.3986057904455158E-2</v>
      </c>
      <c r="G120" s="5">
        <f t="shared" ca="1" si="54"/>
        <v>0.59229748313032782</v>
      </c>
      <c r="H120" s="5">
        <f t="shared" ca="1" si="55"/>
        <v>1.201822445277682E-2</v>
      </c>
      <c r="I120" s="5">
        <f t="shared" ca="1" si="56"/>
        <v>0</v>
      </c>
      <c r="J120" s="5">
        <f t="shared" ca="1" si="57"/>
        <v>0</v>
      </c>
      <c r="K120" s="5">
        <f t="shared" ca="1" si="58"/>
        <v>2.9810780041520837E-2</v>
      </c>
      <c r="L120" s="5">
        <f t="shared" ca="1" si="59"/>
        <v>2.9366621960694318E-2</v>
      </c>
      <c r="M120" s="5">
        <f t="shared" ca="1" si="60"/>
        <v>0.11416455746719273</v>
      </c>
      <c r="N120" s="5">
        <f t="shared" ca="1" si="61"/>
        <v>1.713602843884985E-2</v>
      </c>
      <c r="O120" s="5">
        <f t="shared" ca="1" si="62"/>
        <v>7.092905900741843E-2</v>
      </c>
      <c r="P120" s="5">
        <f t="shared" ca="1" si="63"/>
        <v>4.7644757393347658E-5</v>
      </c>
      <c r="Q120" s="5">
        <f t="shared" ca="1" si="64"/>
        <v>4.5777831642109467E-4</v>
      </c>
      <c r="R120" s="5">
        <f t="shared" ca="1" si="65"/>
        <v>7.2883707302797668E-2</v>
      </c>
      <c r="S120" s="5">
        <f t="shared" ca="1" si="66"/>
        <v>1.7858502170445515E-3</v>
      </c>
      <c r="T120" s="5">
        <f t="shared" ca="1" si="67"/>
        <v>1.6523749280697452E-2</v>
      </c>
      <c r="U120" s="5">
        <f t="shared" ca="1" si="68"/>
        <v>1.6218093782716537E-4</v>
      </c>
      <c r="V120" s="5">
        <f t="shared" ca="1" si="69"/>
        <v>0</v>
      </c>
      <c r="W120" s="5">
        <f t="shared" ca="1" si="70"/>
        <v>1.9037787172541238E-4</v>
      </c>
      <c r="X120" s="5">
        <f t="shared" ca="1" si="71"/>
        <v>0.32558251295881502</v>
      </c>
      <c r="Y120" s="5">
        <f t="shared" ca="1" si="72"/>
        <v>5.2918517556425435E-3</v>
      </c>
      <c r="Z120" s="5">
        <f t="shared" ca="1" si="73"/>
        <v>2.9921333450082906E-2</v>
      </c>
      <c r="AA120" s="5">
        <f t="shared" ca="1" si="74"/>
        <v>1.3945615765784062E-3</v>
      </c>
      <c r="AB120" s="5">
        <f t="shared" ca="1" si="75"/>
        <v>2.5075051572375877E-3</v>
      </c>
      <c r="AC120" s="5">
        <f t="shared" ca="1" si="76"/>
        <v>0.85004005193395871</v>
      </c>
      <c r="AD120" s="5">
        <f t="shared" ca="1" si="77"/>
        <v>6.8092312213044945E-2</v>
      </c>
      <c r="AE120" s="5">
        <f t="shared" ca="1" si="78"/>
        <v>2.7392902351341784</v>
      </c>
      <c r="AF120" s="5">
        <f t="shared" ca="1" si="79"/>
        <v>3.7170428737748111E-2</v>
      </c>
      <c r="AG120" s="5">
        <f t="shared" ca="1" si="80"/>
        <v>4.8315980005551066E-3</v>
      </c>
      <c r="AH120" s="5">
        <f t="shared" ca="1" si="81"/>
        <v>1.7037309427109643E-2</v>
      </c>
      <c r="AI120" s="5">
        <f t="shared" ca="1" si="82"/>
        <v>1.2838005730591765E-2</v>
      </c>
      <c r="AJ120" s="5">
        <f t="shared" ca="1" si="83"/>
        <v>4.4241560436679973E-5</v>
      </c>
      <c r="AK120" s="5">
        <f t="shared" ca="1" si="84"/>
        <v>7.394964591157187E-3</v>
      </c>
      <c r="AL120" s="5">
        <f t="shared" ca="1" si="85"/>
        <v>5.4677917097843932E-3</v>
      </c>
      <c r="AM120" s="5">
        <f t="shared" ca="1" si="86"/>
        <v>1.515578381612102E-3</v>
      </c>
      <c r="AN120" s="5">
        <f t="shared" ca="1" si="87"/>
        <v>0</v>
      </c>
      <c r="AO120" s="5">
        <f t="shared" ca="1" si="88"/>
        <v>16.464547446154477</v>
      </c>
      <c r="AP120" s="5">
        <f t="shared" ca="1" si="89"/>
        <v>2.961618532695073</v>
      </c>
      <c r="AQ120" s="5">
        <f t="shared" ca="1" si="90"/>
        <v>4.2945384435454494E-4</v>
      </c>
      <c r="AR120" s="5">
        <f t="shared" ca="1" si="91"/>
        <v>6.9383331850483166E-3</v>
      </c>
      <c r="AS120" s="5">
        <f t="shared" ca="1" si="92"/>
        <v>0.64288637456019659</v>
      </c>
      <c r="AT120" s="5">
        <f t="shared" ca="1" si="93"/>
        <v>2.4838075262710851E-2</v>
      </c>
      <c r="AU120" s="5">
        <f t="shared" ca="1" si="94"/>
        <v>1.0871775863889996E-2</v>
      </c>
      <c r="AV120" s="5">
        <f t="shared" ca="1" si="95"/>
        <v>0.16644802233028846</v>
      </c>
      <c r="AW120" s="5">
        <f t="shared" ca="1" si="96"/>
        <v>0.23176887927439968</v>
      </c>
    </row>
    <row r="121" spans="1:49" x14ac:dyDescent="0.2">
      <c r="A121" s="4" t="s">
        <v>171</v>
      </c>
      <c r="B121" s="5">
        <f t="shared" ca="1" si="49"/>
        <v>26.208175660281253</v>
      </c>
      <c r="C121" s="5">
        <f t="shared" ca="1" si="50"/>
        <v>0.10454231409542908</v>
      </c>
      <c r="D121" s="5">
        <f t="shared" ca="1" si="51"/>
        <v>4.2889027655546232E-2</v>
      </c>
      <c r="E121" s="5">
        <f t="shared" ca="1" si="52"/>
        <v>0</v>
      </c>
      <c r="F121" s="5">
        <f t="shared" ca="1" si="53"/>
        <v>9.3930629194210441E-2</v>
      </c>
      <c r="G121" s="5">
        <f t="shared" ca="1" si="54"/>
        <v>0.64485178457235948</v>
      </c>
      <c r="H121" s="5">
        <f t="shared" ca="1" si="55"/>
        <v>4.8426769676656753E-2</v>
      </c>
      <c r="I121" s="5">
        <f t="shared" ca="1" si="56"/>
        <v>0</v>
      </c>
      <c r="J121" s="5">
        <f t="shared" ca="1" si="57"/>
        <v>0</v>
      </c>
      <c r="K121" s="5">
        <f t="shared" ca="1" si="58"/>
        <v>2.9903847375856999E-2</v>
      </c>
      <c r="L121" s="5">
        <f t="shared" ca="1" si="59"/>
        <v>3.2692936073422198E-2</v>
      </c>
      <c r="M121" s="5">
        <f t="shared" ca="1" si="60"/>
        <v>0.15344035665935887</v>
      </c>
      <c r="N121" s="5">
        <f t="shared" ca="1" si="61"/>
        <v>1.2875550371206071E-2</v>
      </c>
      <c r="O121" s="5">
        <f t="shared" ca="1" si="62"/>
        <v>8.4346539323670467E-3</v>
      </c>
      <c r="P121" s="5">
        <f t="shared" ca="1" si="63"/>
        <v>3.9682843904528402E-5</v>
      </c>
      <c r="Q121" s="5">
        <f t="shared" ca="1" si="64"/>
        <v>4.595304756932588E-4</v>
      </c>
      <c r="R121" s="5">
        <f t="shared" ca="1" si="65"/>
        <v>8.641181696650338E-2</v>
      </c>
      <c r="S121" s="5">
        <f t="shared" ca="1" si="66"/>
        <v>3.918414227959556E-3</v>
      </c>
      <c r="T121" s="5">
        <f t="shared" ca="1" si="67"/>
        <v>1.4722938663427259E-2</v>
      </c>
      <c r="U121" s="5">
        <f t="shared" ca="1" si="68"/>
        <v>4.9624737631662891E-3</v>
      </c>
      <c r="V121" s="5">
        <f t="shared" ca="1" si="69"/>
        <v>0</v>
      </c>
      <c r="W121" s="5">
        <f t="shared" ca="1" si="70"/>
        <v>2.0927211285346842E-4</v>
      </c>
      <c r="X121" s="5">
        <f t="shared" ca="1" si="71"/>
        <v>0.53984079327537127</v>
      </c>
      <c r="Y121" s="5">
        <f t="shared" ca="1" si="72"/>
        <v>3.8923929091322119E-2</v>
      </c>
      <c r="Z121" s="5">
        <f t="shared" ca="1" si="73"/>
        <v>2.4013864511100214E-2</v>
      </c>
      <c r="AA121" s="5">
        <f t="shared" ca="1" si="74"/>
        <v>1.3674548234971847E-3</v>
      </c>
      <c r="AB121" s="5">
        <f t="shared" ca="1" si="75"/>
        <v>1.3508361602181463E-3</v>
      </c>
      <c r="AC121" s="5">
        <f t="shared" ca="1" si="76"/>
        <v>0.90621424648867077</v>
      </c>
      <c r="AD121" s="5">
        <f t="shared" ca="1" si="77"/>
        <v>9.124393839751839E-2</v>
      </c>
      <c r="AE121" s="5">
        <f t="shared" ca="1" si="78"/>
        <v>6.4758035853709472</v>
      </c>
      <c r="AF121" s="5">
        <f t="shared" ca="1" si="79"/>
        <v>0.12865773811109965</v>
      </c>
      <c r="AG121" s="5">
        <f t="shared" ca="1" si="80"/>
        <v>4.8080161699803146E-3</v>
      </c>
      <c r="AH121" s="5">
        <f t="shared" ca="1" si="81"/>
        <v>2.2482216997717651E-2</v>
      </c>
      <c r="AI121" s="5">
        <f t="shared" ca="1" si="82"/>
        <v>1.2504267231228994E-2</v>
      </c>
      <c r="AJ121" s="5">
        <f t="shared" ca="1" si="83"/>
        <v>1.3919025895631665E-4</v>
      </c>
      <c r="AK121" s="5">
        <f t="shared" ca="1" si="84"/>
        <v>4.5067255873336614E-3</v>
      </c>
      <c r="AL121" s="5">
        <f t="shared" ca="1" si="85"/>
        <v>2.9755421467137231E-3</v>
      </c>
      <c r="AM121" s="5">
        <f t="shared" ca="1" si="86"/>
        <v>1.7725727866781458E-3</v>
      </c>
      <c r="AN121" s="5">
        <f t="shared" ca="1" si="87"/>
        <v>0</v>
      </c>
      <c r="AO121" s="5">
        <f t="shared" ca="1" si="88"/>
        <v>12.66260479347712</v>
      </c>
      <c r="AP121" s="5">
        <f t="shared" ca="1" si="89"/>
        <v>3.1381582402421579</v>
      </c>
      <c r="AQ121" s="5">
        <f t="shared" ca="1" si="90"/>
        <v>4.0115274415361145E-4</v>
      </c>
      <c r="AR121" s="5">
        <f t="shared" ca="1" si="91"/>
        <v>7.6465226368903063E-3</v>
      </c>
      <c r="AS121" s="5">
        <f t="shared" ca="1" si="92"/>
        <v>0.428230429172894</v>
      </c>
      <c r="AT121" s="5">
        <f t="shared" ca="1" si="93"/>
        <v>2.9995809824663596E-2</v>
      </c>
      <c r="AU121" s="5">
        <f t="shared" ca="1" si="94"/>
        <v>1.5799844906153694E-2</v>
      </c>
      <c r="AV121" s="5">
        <f t="shared" ca="1" si="95"/>
        <v>0.11882471552302933</v>
      </c>
      <c r="AW121" s="5">
        <f t="shared" ca="1" si="96"/>
        <v>0.26719723568591386</v>
      </c>
    </row>
    <row r="122" spans="1:49" x14ac:dyDescent="0.2">
      <c r="A122" s="4" t="s">
        <v>172</v>
      </c>
      <c r="B122" s="5">
        <f t="shared" ca="1" si="49"/>
        <v>24.879199132097792</v>
      </c>
      <c r="C122" s="5">
        <f t="shared" ca="1" si="50"/>
        <v>9.8572140392890847E-2</v>
      </c>
      <c r="D122" s="5">
        <f t="shared" ca="1" si="51"/>
        <v>3.7504678487551062E-2</v>
      </c>
      <c r="E122" s="5">
        <f t="shared" ca="1" si="52"/>
        <v>0</v>
      </c>
      <c r="F122" s="5">
        <f t="shared" ca="1" si="53"/>
        <v>7.7964444337773109E-2</v>
      </c>
      <c r="G122" s="5">
        <f t="shared" ca="1" si="54"/>
        <v>0.36090055740728344</v>
      </c>
      <c r="H122" s="5">
        <f t="shared" ca="1" si="55"/>
        <v>5.9269284672876781E-2</v>
      </c>
      <c r="I122" s="5">
        <f t="shared" ca="1" si="56"/>
        <v>0</v>
      </c>
      <c r="J122" s="5">
        <f t="shared" ca="1" si="57"/>
        <v>0</v>
      </c>
      <c r="K122" s="5">
        <f t="shared" ca="1" si="58"/>
        <v>2.4897522135646027E-2</v>
      </c>
      <c r="L122" s="5">
        <f t="shared" ca="1" si="59"/>
        <v>4.2614231883232418E-3</v>
      </c>
      <c r="M122" s="5">
        <f t="shared" ca="1" si="60"/>
        <v>0.15429854078315411</v>
      </c>
      <c r="N122" s="5">
        <f t="shared" ca="1" si="61"/>
        <v>1.5263869883429359E-2</v>
      </c>
      <c r="O122" s="5">
        <f t="shared" ca="1" si="62"/>
        <v>2.1449589220292132E-3</v>
      </c>
      <c r="P122" s="5">
        <f t="shared" ca="1" si="63"/>
        <v>9.9266208632674391E-5</v>
      </c>
      <c r="Q122" s="5">
        <f t="shared" ca="1" si="64"/>
        <v>0</v>
      </c>
      <c r="R122" s="5">
        <f t="shared" ca="1" si="65"/>
        <v>0.10618871598073021</v>
      </c>
      <c r="S122" s="5">
        <f t="shared" ca="1" si="66"/>
        <v>4.8054081144095631E-3</v>
      </c>
      <c r="T122" s="5">
        <f t="shared" ca="1" si="67"/>
        <v>3.1562222526384277E-2</v>
      </c>
      <c r="U122" s="5">
        <f t="shared" ca="1" si="68"/>
        <v>2.9844430363051551E-4</v>
      </c>
      <c r="V122" s="5">
        <f t="shared" ca="1" si="69"/>
        <v>0</v>
      </c>
      <c r="W122" s="5">
        <f t="shared" ca="1" si="70"/>
        <v>9.6918917281337714E-3</v>
      </c>
      <c r="X122" s="5">
        <f t="shared" ca="1" si="71"/>
        <v>1.2338465766118438</v>
      </c>
      <c r="Y122" s="5">
        <f t="shared" ca="1" si="72"/>
        <v>3.4884925831859225E-2</v>
      </c>
      <c r="Z122" s="5">
        <f t="shared" ca="1" si="73"/>
        <v>5.568796383264412E-2</v>
      </c>
      <c r="AA122" s="5">
        <f t="shared" ca="1" si="74"/>
        <v>1.6195751856976565E-3</v>
      </c>
      <c r="AB122" s="5">
        <f t="shared" ca="1" si="75"/>
        <v>3.404299256400159E-2</v>
      </c>
      <c r="AC122" s="5">
        <f t="shared" ca="1" si="76"/>
        <v>2.6536700343573401</v>
      </c>
      <c r="AD122" s="5">
        <f t="shared" ca="1" si="77"/>
        <v>1.3688490677933797E-2</v>
      </c>
      <c r="AE122" s="5">
        <f t="shared" ca="1" si="78"/>
        <v>4.1020266978307136</v>
      </c>
      <c r="AF122" s="5">
        <f t="shared" ca="1" si="79"/>
        <v>1.5952536208645639E-2</v>
      </c>
      <c r="AG122" s="5">
        <f t="shared" ca="1" si="80"/>
        <v>9.7262934341361268E-2</v>
      </c>
      <c r="AH122" s="5">
        <f t="shared" ca="1" si="81"/>
        <v>2.2173541172135356E-2</v>
      </c>
      <c r="AI122" s="5">
        <f t="shared" ca="1" si="82"/>
        <v>1.2867710579276305E-2</v>
      </c>
      <c r="AJ122" s="5">
        <f t="shared" ca="1" si="83"/>
        <v>2.4833214762545546E-4</v>
      </c>
      <c r="AK122" s="5">
        <f t="shared" ca="1" si="84"/>
        <v>5.0728289455063153E-3</v>
      </c>
      <c r="AL122" s="5">
        <f t="shared" ca="1" si="85"/>
        <v>3.3289845872876388E-3</v>
      </c>
      <c r="AM122" s="5">
        <f t="shared" ca="1" si="86"/>
        <v>1.8875533933185951E-3</v>
      </c>
      <c r="AN122" s="5">
        <f t="shared" ca="1" si="87"/>
        <v>0</v>
      </c>
      <c r="AO122" s="5">
        <f t="shared" ca="1" si="88"/>
        <v>11.442266862904319</v>
      </c>
      <c r="AP122" s="5">
        <f t="shared" ca="1" si="89"/>
        <v>2.6921781662195499</v>
      </c>
      <c r="AQ122" s="5">
        <f t="shared" ca="1" si="90"/>
        <v>1.2652616659058634E-3</v>
      </c>
      <c r="AR122" s="5">
        <f t="shared" ca="1" si="91"/>
        <v>1.8033131811060584E-2</v>
      </c>
      <c r="AS122" s="5">
        <f t="shared" ca="1" si="92"/>
        <v>1.0223861055555505</v>
      </c>
      <c r="AT122" s="5">
        <f t="shared" ca="1" si="93"/>
        <v>3.6235635305028852E-2</v>
      </c>
      <c r="AU122" s="5">
        <f t="shared" ca="1" si="94"/>
        <v>3.9331935108623018E-4</v>
      </c>
      <c r="AV122" s="5">
        <f t="shared" ca="1" si="95"/>
        <v>0.11895664007850087</v>
      </c>
      <c r="AW122" s="5">
        <f t="shared" ca="1" si="96"/>
        <v>0.27149896186671763</v>
      </c>
    </row>
    <row r="123" spans="1:49" x14ac:dyDescent="0.2">
      <c r="A123" s="4" t="s">
        <v>173</v>
      </c>
      <c r="B123" s="5">
        <f t="shared" ca="1" si="49"/>
        <v>23.962754042829875</v>
      </c>
      <c r="C123" s="5">
        <f t="shared" ca="1" si="50"/>
        <v>0.10545439438592251</v>
      </c>
      <c r="D123" s="5">
        <f t="shared" ca="1" si="51"/>
        <v>0.22220200198081358</v>
      </c>
      <c r="E123" s="5">
        <f t="shared" ca="1" si="52"/>
        <v>0</v>
      </c>
      <c r="F123" s="5">
        <f t="shared" ca="1" si="53"/>
        <v>7.503292747245123E-2</v>
      </c>
      <c r="G123" s="5">
        <f t="shared" ca="1" si="54"/>
        <v>0.40932648148904338</v>
      </c>
      <c r="H123" s="5">
        <f t="shared" ca="1" si="55"/>
        <v>8.3029465728918547E-2</v>
      </c>
      <c r="I123" s="5">
        <f t="shared" ca="1" si="56"/>
        <v>0</v>
      </c>
      <c r="J123" s="5">
        <f t="shared" ca="1" si="57"/>
        <v>0</v>
      </c>
      <c r="K123" s="5">
        <f t="shared" ca="1" si="58"/>
        <v>1.7832138318852029E-2</v>
      </c>
      <c r="L123" s="5">
        <f t="shared" ca="1" si="59"/>
        <v>1.0279612022764291E-2</v>
      </c>
      <c r="M123" s="5">
        <f t="shared" ca="1" si="60"/>
        <v>0.16938863144020166</v>
      </c>
      <c r="N123" s="5">
        <f t="shared" ca="1" si="61"/>
        <v>1.07109223167751E-2</v>
      </c>
      <c r="O123" s="5">
        <f t="shared" ca="1" si="62"/>
        <v>9.5480512569672948E-4</v>
      </c>
      <c r="P123" s="5">
        <f t="shared" ca="1" si="63"/>
        <v>5.7948602938450647E-5</v>
      </c>
      <c r="Q123" s="5">
        <f t="shared" ca="1" si="64"/>
        <v>0</v>
      </c>
      <c r="R123" s="5">
        <f t="shared" ca="1" si="65"/>
        <v>0.10928764779970908</v>
      </c>
      <c r="S123" s="5">
        <f t="shared" ca="1" si="66"/>
        <v>2.5936974500888684E-3</v>
      </c>
      <c r="T123" s="5">
        <f t="shared" ca="1" si="67"/>
        <v>2.0004198137792278E-2</v>
      </c>
      <c r="U123" s="5">
        <f t="shared" ca="1" si="68"/>
        <v>3.9747443034966377E-4</v>
      </c>
      <c r="V123" s="5">
        <f t="shared" ca="1" si="69"/>
        <v>0</v>
      </c>
      <c r="W123" s="5">
        <f t="shared" ca="1" si="70"/>
        <v>5.3947025478186129E-3</v>
      </c>
      <c r="X123" s="5">
        <f t="shared" ca="1" si="71"/>
        <v>1.5875206642256354</v>
      </c>
      <c r="Y123" s="5">
        <f t="shared" ca="1" si="72"/>
        <v>5.1985768523349407E-2</v>
      </c>
      <c r="Z123" s="5">
        <f t="shared" ca="1" si="73"/>
        <v>7.1138927786257022E-2</v>
      </c>
      <c r="AA123" s="5">
        <f t="shared" ca="1" si="74"/>
        <v>1.4599229653440423E-3</v>
      </c>
      <c r="AB123" s="5">
        <f t="shared" ca="1" si="75"/>
        <v>4.2585918254219764E-2</v>
      </c>
      <c r="AC123" s="5">
        <f t="shared" ca="1" si="76"/>
        <v>1.0388265495093338</v>
      </c>
      <c r="AD123" s="5">
        <f t="shared" ca="1" si="77"/>
        <v>0.82446295946121584</v>
      </c>
      <c r="AE123" s="5">
        <f t="shared" ca="1" si="78"/>
        <v>2.4413406420742025</v>
      </c>
      <c r="AF123" s="5">
        <f t="shared" ca="1" si="79"/>
        <v>1.2814823463077881E-2</v>
      </c>
      <c r="AG123" s="5">
        <f t="shared" ca="1" si="80"/>
        <v>9.1101115752012622E-3</v>
      </c>
      <c r="AH123" s="5">
        <f t="shared" ca="1" si="81"/>
        <v>1.890730903489652E-2</v>
      </c>
      <c r="AI123" s="5">
        <f t="shared" ca="1" si="82"/>
        <v>1.6094955345692913E-2</v>
      </c>
      <c r="AJ123" s="5">
        <f t="shared" ca="1" si="83"/>
        <v>3.3894877904546751E-4</v>
      </c>
      <c r="AK123" s="5">
        <f t="shared" ca="1" si="84"/>
        <v>5.6646846502873315E-3</v>
      </c>
      <c r="AL123" s="5">
        <f t="shared" ca="1" si="85"/>
        <v>4.1710106225058426E-4</v>
      </c>
      <c r="AM123" s="5">
        <f t="shared" ca="1" si="86"/>
        <v>3.6026776167771739E-3</v>
      </c>
      <c r="AN123" s="5">
        <f t="shared" ca="1" si="87"/>
        <v>0</v>
      </c>
      <c r="AO123" s="5">
        <f t="shared" ca="1" si="88"/>
        <v>12.04938752564756</v>
      </c>
      <c r="AP123" s="5">
        <f t="shared" ca="1" si="89"/>
        <v>2.8738268347223972</v>
      </c>
      <c r="AQ123" s="5">
        <f t="shared" ca="1" si="90"/>
        <v>8.975663620644041E-4</v>
      </c>
      <c r="AR123" s="5">
        <f t="shared" ca="1" si="91"/>
        <v>2.8519095868142622E-2</v>
      </c>
      <c r="AS123" s="5">
        <f t="shared" ca="1" si="92"/>
        <v>1.1733364251016249</v>
      </c>
      <c r="AT123" s="5">
        <f t="shared" ca="1" si="93"/>
        <v>4.8372273354366273E-2</v>
      </c>
      <c r="AU123" s="5">
        <f t="shared" ca="1" si="94"/>
        <v>1.4216480527076997E-2</v>
      </c>
      <c r="AV123" s="5">
        <f t="shared" ca="1" si="95"/>
        <v>0.14289582461224784</v>
      </c>
      <c r="AW123" s="5">
        <f t="shared" ca="1" si="96"/>
        <v>0.26308300305747412</v>
      </c>
    </row>
    <row r="124" spans="1:49" x14ac:dyDescent="0.2">
      <c r="A124" s="4" t="s">
        <v>174</v>
      </c>
      <c r="B124" s="5">
        <f t="shared" ca="1" si="49"/>
        <v>27.191393191290999</v>
      </c>
      <c r="C124" s="5">
        <f t="shared" ca="1" si="50"/>
        <v>0.13069217411660053</v>
      </c>
      <c r="D124" s="5">
        <f t="shared" ca="1" si="51"/>
        <v>0.28857331046003104</v>
      </c>
      <c r="E124" s="5">
        <f t="shared" ca="1" si="52"/>
        <v>0</v>
      </c>
      <c r="F124" s="5">
        <f t="shared" ca="1" si="53"/>
        <v>6.4663639515050442E-2</v>
      </c>
      <c r="G124" s="5">
        <f t="shared" ca="1" si="54"/>
        <v>0.44104593959912508</v>
      </c>
      <c r="H124" s="5">
        <f t="shared" ca="1" si="55"/>
        <v>0.10113405718074051</v>
      </c>
      <c r="I124" s="5">
        <f t="shared" ca="1" si="56"/>
        <v>0</v>
      </c>
      <c r="J124" s="5">
        <f t="shared" ca="1" si="57"/>
        <v>0</v>
      </c>
      <c r="K124" s="5">
        <f t="shared" ca="1" si="58"/>
        <v>1.3022574969443564E-2</v>
      </c>
      <c r="L124" s="5">
        <f t="shared" ca="1" si="59"/>
        <v>2.0643813249758822E-2</v>
      </c>
      <c r="M124" s="5">
        <f t="shared" ca="1" si="60"/>
        <v>0.15060613795923114</v>
      </c>
      <c r="N124" s="5">
        <f t="shared" ca="1" si="61"/>
        <v>6.8895927876218939E-3</v>
      </c>
      <c r="O124" s="5">
        <f t="shared" ca="1" si="62"/>
        <v>8.4469905553981881E-4</v>
      </c>
      <c r="P124" s="5">
        <f t="shared" ca="1" si="63"/>
        <v>0</v>
      </c>
      <c r="Q124" s="5">
        <f t="shared" ca="1" si="64"/>
        <v>0</v>
      </c>
      <c r="R124" s="5">
        <f t="shared" ca="1" si="65"/>
        <v>0.10577441426614516</v>
      </c>
      <c r="S124" s="5">
        <f t="shared" ca="1" si="66"/>
        <v>3.0946721774208334E-3</v>
      </c>
      <c r="T124" s="5">
        <f t="shared" ca="1" si="67"/>
        <v>1.5170000962320608E-2</v>
      </c>
      <c r="U124" s="5">
        <f t="shared" ca="1" si="68"/>
        <v>2.6021604405842641E-4</v>
      </c>
      <c r="V124" s="5">
        <f t="shared" ca="1" si="69"/>
        <v>0</v>
      </c>
      <c r="W124" s="5">
        <f t="shared" ca="1" si="70"/>
        <v>5.9909424196565864E-3</v>
      </c>
      <c r="X124" s="5">
        <f t="shared" ca="1" si="71"/>
        <v>1.9054591782470995</v>
      </c>
      <c r="Y124" s="5">
        <f t="shared" ca="1" si="72"/>
        <v>5.7292070839277745E-2</v>
      </c>
      <c r="Z124" s="5">
        <f t="shared" ca="1" si="73"/>
        <v>8.7663949696082072E-2</v>
      </c>
      <c r="AA124" s="5">
        <f t="shared" ca="1" si="74"/>
        <v>1.8487954390719371E-3</v>
      </c>
      <c r="AB124" s="5">
        <f t="shared" ca="1" si="75"/>
        <v>4.185751161137917E-2</v>
      </c>
      <c r="AC124" s="5">
        <f t="shared" ca="1" si="76"/>
        <v>2.786227125582057</v>
      </c>
      <c r="AD124" s="5">
        <f t="shared" ca="1" si="77"/>
        <v>1.0593707911332349E-2</v>
      </c>
      <c r="AE124" s="5">
        <f t="shared" ca="1" si="78"/>
        <v>3.4400204111121124</v>
      </c>
      <c r="AF124" s="5">
        <f t="shared" ca="1" si="79"/>
        <v>1.2305757431858881E-2</v>
      </c>
      <c r="AG124" s="5">
        <f t="shared" ca="1" si="80"/>
        <v>1.7594101600938473E-2</v>
      </c>
      <c r="AH124" s="5">
        <f t="shared" ca="1" si="81"/>
        <v>1.326009954173666E-2</v>
      </c>
      <c r="AI124" s="5">
        <f t="shared" ca="1" si="82"/>
        <v>1.5707794059504173E-2</v>
      </c>
      <c r="AJ124" s="5">
        <f t="shared" ca="1" si="83"/>
        <v>3.5877602429115399E-4</v>
      </c>
      <c r="AK124" s="5">
        <f t="shared" ca="1" si="84"/>
        <v>6.4809858534487094E-4</v>
      </c>
      <c r="AL124" s="5">
        <f t="shared" ca="1" si="85"/>
        <v>2.0996242096614083E-4</v>
      </c>
      <c r="AM124" s="5">
        <f t="shared" ca="1" si="86"/>
        <v>3.2959049477579191E-3</v>
      </c>
      <c r="AN124" s="5">
        <f t="shared" ca="1" si="87"/>
        <v>0</v>
      </c>
      <c r="AO124" s="5">
        <f t="shared" ca="1" si="88"/>
        <v>11.976145852980027</v>
      </c>
      <c r="AP124" s="5">
        <f t="shared" ca="1" si="89"/>
        <v>3.5189070197813801</v>
      </c>
      <c r="AQ124" s="5">
        <f t="shared" ca="1" si="90"/>
        <v>8.9449527780552937E-4</v>
      </c>
      <c r="AR124" s="5">
        <f t="shared" ca="1" si="91"/>
        <v>3.5568000744420139E-2</v>
      </c>
      <c r="AS124" s="5">
        <f t="shared" ca="1" si="92"/>
        <v>1.3761939766951341</v>
      </c>
      <c r="AT124" s="5">
        <f t="shared" ca="1" si="93"/>
        <v>5.3874032007560121E-2</v>
      </c>
      <c r="AU124" s="5">
        <f t="shared" ca="1" si="94"/>
        <v>4.0729930665023395E-2</v>
      </c>
      <c r="AV124" s="5">
        <f t="shared" ca="1" si="95"/>
        <v>0.14028204912276396</v>
      </c>
      <c r="AW124" s="5">
        <f t="shared" ca="1" si="96"/>
        <v>0.30604840420333101</v>
      </c>
    </row>
    <row r="125" spans="1:49" x14ac:dyDescent="0.2">
      <c r="A125" s="4" t="s">
        <v>175</v>
      </c>
      <c r="B125" s="5">
        <f t="shared" ca="1" si="49"/>
        <v>25.783370266482009</v>
      </c>
      <c r="C125" s="5">
        <f t="shared" ca="1" si="50"/>
        <v>0.14447558126218568</v>
      </c>
      <c r="D125" s="5">
        <f t="shared" ca="1" si="51"/>
        <v>0.1863714567029944</v>
      </c>
      <c r="E125" s="5">
        <f t="shared" ca="1" si="52"/>
        <v>0</v>
      </c>
      <c r="F125" s="5">
        <f t="shared" ca="1" si="53"/>
        <v>7.6283140114332307E-2</v>
      </c>
      <c r="G125" s="5">
        <f t="shared" ca="1" si="54"/>
        <v>0.43678830628574561</v>
      </c>
      <c r="H125" s="5">
        <f t="shared" ca="1" si="55"/>
        <v>8.9451418267654778E-2</v>
      </c>
      <c r="I125" s="5">
        <f t="shared" ca="1" si="56"/>
        <v>0</v>
      </c>
      <c r="J125" s="5">
        <f t="shared" ca="1" si="57"/>
        <v>0</v>
      </c>
      <c r="K125" s="5">
        <f t="shared" ca="1" si="58"/>
        <v>1.208441259330225E-2</v>
      </c>
      <c r="L125" s="5">
        <f t="shared" ca="1" si="59"/>
        <v>1.1484195908653827E-2</v>
      </c>
      <c r="M125" s="5">
        <f t="shared" ca="1" si="60"/>
        <v>0.13462898956434033</v>
      </c>
      <c r="N125" s="5">
        <f t="shared" ca="1" si="61"/>
        <v>6.5247448700901066E-3</v>
      </c>
      <c r="O125" s="5">
        <f t="shared" ca="1" si="62"/>
        <v>6.1707184413609996E-4</v>
      </c>
      <c r="P125" s="5">
        <f t="shared" ca="1" si="63"/>
        <v>0</v>
      </c>
      <c r="Q125" s="5">
        <f t="shared" ca="1" si="64"/>
        <v>0</v>
      </c>
      <c r="R125" s="5">
        <f t="shared" ca="1" si="65"/>
        <v>0.10068850827135638</v>
      </c>
      <c r="S125" s="5">
        <f t="shared" ca="1" si="66"/>
        <v>3.9813783138861435E-3</v>
      </c>
      <c r="T125" s="5">
        <f t="shared" ca="1" si="67"/>
        <v>1.4946920715733846E-2</v>
      </c>
      <c r="U125" s="5">
        <f t="shared" ca="1" si="68"/>
        <v>1.7720749824230676E-4</v>
      </c>
      <c r="V125" s="5">
        <f t="shared" ca="1" si="69"/>
        <v>3.8462706846129654E-3</v>
      </c>
      <c r="W125" s="5">
        <f t="shared" ca="1" si="70"/>
        <v>7.56035182613864E-3</v>
      </c>
      <c r="X125" s="5">
        <f t="shared" ca="1" si="71"/>
        <v>1.6201560140786069</v>
      </c>
      <c r="Y125" s="5">
        <f t="shared" ca="1" si="72"/>
        <v>7.0073716895358393E-2</v>
      </c>
      <c r="Z125" s="5">
        <f t="shared" ca="1" si="73"/>
        <v>5.6879656074742067E-2</v>
      </c>
      <c r="AA125" s="5">
        <f t="shared" ca="1" si="74"/>
        <v>2.6959129806962051E-2</v>
      </c>
      <c r="AB125" s="5">
        <f t="shared" ca="1" si="75"/>
        <v>2.6959129806962051E-2</v>
      </c>
      <c r="AC125" s="5">
        <f t="shared" ca="1" si="76"/>
        <v>3.5561518440590714</v>
      </c>
      <c r="AD125" s="5">
        <f t="shared" ca="1" si="77"/>
        <v>1.0580811639659222E-2</v>
      </c>
      <c r="AE125" s="5">
        <f t="shared" ca="1" si="78"/>
        <v>4.074841673387148</v>
      </c>
      <c r="AF125" s="5">
        <f t="shared" ca="1" si="79"/>
        <v>2.4358616152621481E-2</v>
      </c>
      <c r="AG125" s="5">
        <f t="shared" ca="1" si="80"/>
        <v>5.8592858790318522E-3</v>
      </c>
      <c r="AH125" s="5">
        <f t="shared" ca="1" si="81"/>
        <v>1.3856299846445326E-2</v>
      </c>
      <c r="AI125" s="5">
        <f t="shared" ca="1" si="82"/>
        <v>1.6208617144329897E-2</v>
      </c>
      <c r="AJ125" s="5">
        <f t="shared" ca="1" si="83"/>
        <v>3.631723127122112E-4</v>
      </c>
      <c r="AK125" s="5">
        <f t="shared" ca="1" si="84"/>
        <v>2.1474313165312613E-3</v>
      </c>
      <c r="AL125" s="5">
        <f t="shared" ca="1" si="85"/>
        <v>3.0353999123615519E-4</v>
      </c>
      <c r="AM125" s="5">
        <f t="shared" ca="1" si="86"/>
        <v>0</v>
      </c>
      <c r="AN125" s="5">
        <f t="shared" ca="1" si="87"/>
        <v>0</v>
      </c>
      <c r="AO125" s="5">
        <f t="shared" ca="1" si="88"/>
        <v>10.106845680570888</v>
      </c>
      <c r="AP125" s="5">
        <f t="shared" ca="1" si="89"/>
        <v>2.8596269671038823</v>
      </c>
      <c r="AQ125" s="5">
        <f t="shared" ca="1" si="90"/>
        <v>1.1336756609685078E-3</v>
      </c>
      <c r="AR125" s="5">
        <f t="shared" ca="1" si="91"/>
        <v>4.5795015312188672E-2</v>
      </c>
      <c r="AS125" s="5">
        <f t="shared" ca="1" si="92"/>
        <v>1.3938158003991883</v>
      </c>
      <c r="AT125" s="5">
        <f t="shared" ca="1" si="93"/>
        <v>6.4053785825688644E-2</v>
      </c>
      <c r="AU125" s="5">
        <f t="shared" ca="1" si="94"/>
        <v>3.7309469744617837E-2</v>
      </c>
      <c r="AV125" s="5">
        <f t="shared" ca="1" si="95"/>
        <v>0.15354332772069504</v>
      </c>
      <c r="AW125" s="5">
        <f t="shared" ca="1" si="96"/>
        <v>0.38563765102906977</v>
      </c>
    </row>
    <row r="126" spans="1:49" x14ac:dyDescent="0.2">
      <c r="A126" s="4" t="s">
        <v>176</v>
      </c>
      <c r="B126" s="5">
        <f t="shared" ca="1" si="49"/>
        <v>28.737958585370762</v>
      </c>
      <c r="C126" s="5">
        <f t="shared" ca="1" si="50"/>
        <v>0.13105258627587868</v>
      </c>
      <c r="D126" s="5">
        <f t="shared" ca="1" si="51"/>
        <v>1.168120293400972</v>
      </c>
      <c r="E126" s="5">
        <f t="shared" ca="1" si="52"/>
        <v>0</v>
      </c>
      <c r="F126" s="5">
        <f t="shared" ca="1" si="53"/>
        <v>4.1989440095264771E-2</v>
      </c>
      <c r="G126" s="5">
        <f t="shared" ca="1" si="54"/>
        <v>0.40845808066575151</v>
      </c>
      <c r="H126" s="5">
        <f t="shared" ca="1" si="55"/>
        <v>0.10224946391648088</v>
      </c>
      <c r="I126" s="5">
        <f t="shared" ca="1" si="56"/>
        <v>0</v>
      </c>
      <c r="J126" s="5">
        <f t="shared" ca="1" si="57"/>
        <v>0</v>
      </c>
      <c r="K126" s="5">
        <f t="shared" ca="1" si="58"/>
        <v>9.0842855281380239E-3</v>
      </c>
      <c r="L126" s="5">
        <f t="shared" ca="1" si="59"/>
        <v>1.3036215946836191E-2</v>
      </c>
      <c r="M126" s="5">
        <f t="shared" ca="1" si="60"/>
        <v>0.12706627934320944</v>
      </c>
      <c r="N126" s="5">
        <f t="shared" ca="1" si="61"/>
        <v>8.0209701097080817E-3</v>
      </c>
      <c r="O126" s="5">
        <f t="shared" ca="1" si="62"/>
        <v>4.7552700605452716E-4</v>
      </c>
      <c r="P126" s="5">
        <f t="shared" ca="1" si="63"/>
        <v>0</v>
      </c>
      <c r="Q126" s="5">
        <f t="shared" ca="1" si="64"/>
        <v>0</v>
      </c>
      <c r="R126" s="5">
        <f t="shared" ca="1" si="65"/>
        <v>0.10890902091445175</v>
      </c>
      <c r="S126" s="5">
        <f t="shared" ca="1" si="66"/>
        <v>4.9159027087741667E-3</v>
      </c>
      <c r="T126" s="5">
        <f t="shared" ca="1" si="67"/>
        <v>1.3939236870972605E-2</v>
      </c>
      <c r="U126" s="5">
        <f t="shared" ca="1" si="68"/>
        <v>1.6224258699663516E-4</v>
      </c>
      <c r="V126" s="5">
        <f t="shared" ca="1" si="69"/>
        <v>2.6237402978091643E-3</v>
      </c>
      <c r="W126" s="5">
        <f t="shared" ca="1" si="70"/>
        <v>2.1152151658188567E-2</v>
      </c>
      <c r="X126" s="5">
        <f t="shared" ca="1" si="71"/>
        <v>1.0803995664707682</v>
      </c>
      <c r="Y126" s="5">
        <f t="shared" ca="1" si="72"/>
        <v>3.6517043229648993E-2</v>
      </c>
      <c r="Z126" s="5">
        <f t="shared" ca="1" si="73"/>
        <v>3.6938887687069356E-2</v>
      </c>
      <c r="AA126" s="5">
        <f t="shared" ca="1" si="74"/>
        <v>1.6420603505927431E-2</v>
      </c>
      <c r="AB126" s="5">
        <f t="shared" ca="1" si="75"/>
        <v>1.6420603505927431E-2</v>
      </c>
      <c r="AC126" s="5">
        <f t="shared" ca="1" si="76"/>
        <v>3.4509896326547929</v>
      </c>
      <c r="AD126" s="5">
        <f t="shared" ca="1" si="77"/>
        <v>1.4608059508956167E-2</v>
      </c>
      <c r="AE126" s="5">
        <f t="shared" ca="1" si="78"/>
        <v>7.1810572405283066</v>
      </c>
      <c r="AF126" s="5">
        <f t="shared" ca="1" si="79"/>
        <v>2.7985693329627245E-2</v>
      </c>
      <c r="AG126" s="5">
        <f t="shared" ca="1" si="80"/>
        <v>3.563045994705021E-3</v>
      </c>
      <c r="AH126" s="5">
        <f t="shared" ca="1" si="81"/>
        <v>1.3483173031571028E-2</v>
      </c>
      <c r="AI126" s="5">
        <f t="shared" ca="1" si="82"/>
        <v>1.9091870649695232E-2</v>
      </c>
      <c r="AJ126" s="5">
        <f t="shared" ca="1" si="83"/>
        <v>8.6968531617101366E-4</v>
      </c>
      <c r="AK126" s="5">
        <f t="shared" ca="1" si="84"/>
        <v>3.73574144147366E-3</v>
      </c>
      <c r="AL126" s="5">
        <f t="shared" ca="1" si="85"/>
        <v>4.6012534186309022E-4</v>
      </c>
      <c r="AM126" s="5">
        <f t="shared" ca="1" si="86"/>
        <v>0</v>
      </c>
      <c r="AN126" s="5">
        <f t="shared" ca="1" si="87"/>
        <v>0</v>
      </c>
      <c r="AO126" s="5">
        <f t="shared" ca="1" si="88"/>
        <v>10.028292172624617</v>
      </c>
      <c r="AP126" s="5">
        <f t="shared" ca="1" si="89"/>
        <v>2.4754348111041127</v>
      </c>
      <c r="AQ126" s="5">
        <f t="shared" ca="1" si="90"/>
        <v>1.0008127190268053E-3</v>
      </c>
      <c r="AR126" s="5">
        <f t="shared" ca="1" si="91"/>
        <v>5.9758881943080537E-2</v>
      </c>
      <c r="AS126" s="5">
        <f t="shared" ca="1" si="92"/>
        <v>1.5586396092120756</v>
      </c>
      <c r="AT126" s="5">
        <f t="shared" ca="1" si="93"/>
        <v>9.2787797623546511E-2</v>
      </c>
      <c r="AU126" s="5">
        <f t="shared" ca="1" si="94"/>
        <v>9.6068747144022623E-2</v>
      </c>
      <c r="AV126" s="5">
        <f t="shared" ca="1" si="95"/>
        <v>0.11498426331249198</v>
      </c>
      <c r="AW126" s="5">
        <f t="shared" ca="1" si="96"/>
        <v>0.24719508016579478</v>
      </c>
    </row>
    <row r="127" spans="1:49" x14ac:dyDescent="0.2">
      <c r="A127" s="4" t="s">
        <v>177</v>
      </c>
      <c r="B127" s="5">
        <f t="shared" ca="1" si="49"/>
        <v>26.547760058732138</v>
      </c>
      <c r="C127" s="5">
        <f t="shared" ca="1" si="50"/>
        <v>0.16145086402028447</v>
      </c>
      <c r="D127" s="5">
        <f t="shared" ca="1" si="51"/>
        <v>0.77662030479081356</v>
      </c>
      <c r="E127" s="5">
        <f t="shared" ca="1" si="52"/>
        <v>0</v>
      </c>
      <c r="F127" s="5">
        <f t="shared" ca="1" si="53"/>
        <v>4.4675206862324013E-2</v>
      </c>
      <c r="G127" s="5">
        <f t="shared" ca="1" si="54"/>
        <v>0.43101303268707747</v>
      </c>
      <c r="H127" s="5">
        <f t="shared" ca="1" si="55"/>
        <v>0.11425219532622044</v>
      </c>
      <c r="I127" s="5">
        <f t="shared" ca="1" si="56"/>
        <v>0</v>
      </c>
      <c r="J127" s="5">
        <f t="shared" ca="1" si="57"/>
        <v>0</v>
      </c>
      <c r="K127" s="5">
        <f t="shared" ca="1" si="58"/>
        <v>9.813371415534464E-3</v>
      </c>
      <c r="L127" s="5">
        <f t="shared" ca="1" si="59"/>
        <v>1.3475716838372932E-2</v>
      </c>
      <c r="M127" s="5">
        <f t="shared" ca="1" si="60"/>
        <v>0.1248831430410892</v>
      </c>
      <c r="N127" s="5">
        <f t="shared" ca="1" si="61"/>
        <v>5.5720202042558783E-3</v>
      </c>
      <c r="O127" s="5">
        <f t="shared" ca="1" si="62"/>
        <v>4.7325940235514743E-5</v>
      </c>
      <c r="P127" s="5">
        <f t="shared" ca="1" si="63"/>
        <v>0</v>
      </c>
      <c r="Q127" s="5">
        <f t="shared" ca="1" si="64"/>
        <v>0</v>
      </c>
      <c r="R127" s="5">
        <f t="shared" ca="1" si="65"/>
        <v>0.1087191767677162</v>
      </c>
      <c r="S127" s="5">
        <f t="shared" ca="1" si="66"/>
        <v>5.1989910969031444E-3</v>
      </c>
      <c r="T127" s="5">
        <f t="shared" ca="1" si="67"/>
        <v>1.1742256472738683E-2</v>
      </c>
      <c r="U127" s="5">
        <f t="shared" ca="1" si="68"/>
        <v>2.0594375636007185E-3</v>
      </c>
      <c r="V127" s="5">
        <f t="shared" ca="1" si="69"/>
        <v>3.1077648422815875E-6</v>
      </c>
      <c r="W127" s="5">
        <f t="shared" ca="1" si="70"/>
        <v>1.424437826552816E-2</v>
      </c>
      <c r="X127" s="5">
        <f t="shared" ca="1" si="71"/>
        <v>3.9465187542533937</v>
      </c>
      <c r="Y127" s="5">
        <f t="shared" ca="1" si="72"/>
        <v>4.4549293115201422E-2</v>
      </c>
      <c r="Z127" s="5">
        <f t="shared" ca="1" si="73"/>
        <v>3.8671697739318209E-2</v>
      </c>
      <c r="AA127" s="5">
        <f t="shared" ca="1" si="74"/>
        <v>2.1452284990967411E-2</v>
      </c>
      <c r="AB127" s="5">
        <f t="shared" ca="1" si="75"/>
        <v>2.1452284990967411E-2</v>
      </c>
      <c r="AC127" s="5">
        <f t="shared" ca="1" si="76"/>
        <v>3.4004761371031762</v>
      </c>
      <c r="AD127" s="5">
        <f t="shared" ca="1" si="77"/>
        <v>1.4894504440310461E-2</v>
      </c>
      <c r="AE127" s="5">
        <f t="shared" ca="1" si="78"/>
        <v>4.9759391613608406</v>
      </c>
      <c r="AF127" s="5">
        <f t="shared" ca="1" si="79"/>
        <v>1.4770734064028882E-2</v>
      </c>
      <c r="AG127" s="5">
        <f t="shared" ca="1" si="80"/>
        <v>4.6052566657068502E-3</v>
      </c>
      <c r="AH127" s="5">
        <f t="shared" ca="1" si="81"/>
        <v>1.3433144483269901E-2</v>
      </c>
      <c r="AI127" s="5">
        <f t="shared" ca="1" si="82"/>
        <v>2.1653421856998346E-2</v>
      </c>
      <c r="AJ127" s="5">
        <f t="shared" ca="1" si="83"/>
        <v>1.3599135507906185E-3</v>
      </c>
      <c r="AK127" s="5">
        <f t="shared" ca="1" si="84"/>
        <v>5.1070220221735201E-3</v>
      </c>
      <c r="AL127" s="5">
        <f t="shared" ca="1" si="85"/>
        <v>3.6961935673628191E-4</v>
      </c>
      <c r="AM127" s="5">
        <f t="shared" ca="1" si="86"/>
        <v>0</v>
      </c>
      <c r="AN127" s="5">
        <f t="shared" ca="1" si="87"/>
        <v>0</v>
      </c>
      <c r="AO127" s="5">
        <f t="shared" ca="1" si="88"/>
        <v>9.6884998540373957</v>
      </c>
      <c r="AP127" s="5">
        <f t="shared" ca="1" si="89"/>
        <v>0.40997919850220582</v>
      </c>
      <c r="AQ127" s="5">
        <f t="shared" ca="1" si="90"/>
        <v>3.3172884298604386E-4</v>
      </c>
      <c r="AR127" s="5">
        <f t="shared" ca="1" si="91"/>
        <v>8.458306988826432E-2</v>
      </c>
      <c r="AS127" s="5">
        <f t="shared" ca="1" si="92"/>
        <v>1.3426144379155909</v>
      </c>
      <c r="AT127" s="5">
        <f t="shared" ca="1" si="93"/>
        <v>0.16314171856685641</v>
      </c>
      <c r="AU127" s="5">
        <f t="shared" ca="1" si="94"/>
        <v>0.11472602539610631</v>
      </c>
      <c r="AV127" s="5">
        <f t="shared" ca="1" si="95"/>
        <v>0.28513124484904295</v>
      </c>
      <c r="AW127" s="5">
        <f t="shared" ca="1" si="96"/>
        <v>0.10972902168226911</v>
      </c>
    </row>
    <row r="128" spans="1:49" x14ac:dyDescent="0.2">
      <c r="A128" s="4" t="s">
        <v>178</v>
      </c>
      <c r="B128" s="5">
        <f t="shared" ca="1" si="49"/>
        <v>26.651891381210721</v>
      </c>
      <c r="C128" s="5">
        <f t="shared" ca="1" si="50"/>
        <v>0.19041781301183508</v>
      </c>
      <c r="D128" s="5">
        <f t="shared" ca="1" si="51"/>
        <v>1.5830721633497153</v>
      </c>
      <c r="E128" s="5">
        <f t="shared" ca="1" si="52"/>
        <v>0</v>
      </c>
      <c r="F128" s="5">
        <f t="shared" ca="1" si="53"/>
        <v>4.5262485552390999E-2</v>
      </c>
      <c r="G128" s="5">
        <f t="shared" ca="1" si="54"/>
        <v>0.42409874930298391</v>
      </c>
      <c r="H128" s="5">
        <f t="shared" ca="1" si="55"/>
        <v>0.12432560994996276</v>
      </c>
      <c r="I128" s="5">
        <f t="shared" ca="1" si="56"/>
        <v>0</v>
      </c>
      <c r="J128" s="5">
        <f t="shared" ca="1" si="57"/>
        <v>0</v>
      </c>
      <c r="K128" s="5">
        <f t="shared" ca="1" si="58"/>
        <v>7.3496703804248262E-3</v>
      </c>
      <c r="L128" s="5">
        <f t="shared" ca="1" si="59"/>
        <v>1.5525409918764029E-2</v>
      </c>
      <c r="M128" s="5">
        <f t="shared" ca="1" si="60"/>
        <v>0.11386085797650887</v>
      </c>
      <c r="N128" s="5">
        <f t="shared" ca="1" si="61"/>
        <v>8.5316617718055078E-3</v>
      </c>
      <c r="O128" s="5">
        <f t="shared" ca="1" si="62"/>
        <v>1.8630785291116344E-5</v>
      </c>
      <c r="P128" s="5">
        <f t="shared" ca="1" si="63"/>
        <v>1.3807742042623003E-5</v>
      </c>
      <c r="Q128" s="5">
        <f t="shared" ca="1" si="64"/>
        <v>0</v>
      </c>
      <c r="R128" s="5">
        <f t="shared" ca="1" si="65"/>
        <v>0.10793330091083024</v>
      </c>
      <c r="S128" s="5">
        <f t="shared" ca="1" si="66"/>
        <v>4.6474040814486993E-3</v>
      </c>
      <c r="T128" s="5">
        <f t="shared" ca="1" si="67"/>
        <v>1.1107332271232895E-2</v>
      </c>
      <c r="U128" s="5">
        <f t="shared" ca="1" si="68"/>
        <v>2.4299680663290076E-3</v>
      </c>
      <c r="V128" s="5">
        <f t="shared" ca="1" si="69"/>
        <v>6.2102617637054488E-6</v>
      </c>
      <c r="W128" s="5">
        <f t="shared" ca="1" si="70"/>
        <v>8.920808177371925E-3</v>
      </c>
      <c r="X128" s="5">
        <f t="shared" ca="1" si="71"/>
        <v>4.012394456221327</v>
      </c>
      <c r="Y128" s="5">
        <f t="shared" ca="1" si="72"/>
        <v>4.7151253211178544E-2</v>
      </c>
      <c r="Z128" s="5">
        <f t="shared" ca="1" si="73"/>
        <v>4.6187589747100924E-2</v>
      </c>
      <c r="AA128" s="5">
        <f t="shared" ca="1" si="74"/>
        <v>8.8684315159231336E-3</v>
      </c>
      <c r="AB128" s="5">
        <f t="shared" ca="1" si="75"/>
        <v>8.8684315159231336E-3</v>
      </c>
      <c r="AC128" s="5">
        <f t="shared" ca="1" si="76"/>
        <v>3.2250231786091819</v>
      </c>
      <c r="AD128" s="5">
        <f t="shared" ca="1" si="77"/>
        <v>1.5034580386052751E-2</v>
      </c>
      <c r="AE128" s="5">
        <f t="shared" ca="1" si="78"/>
        <v>5.491825622887581</v>
      </c>
      <c r="AF128" s="5">
        <f t="shared" ca="1" si="79"/>
        <v>1.4760311177982367E-2</v>
      </c>
      <c r="AG128" s="5">
        <f t="shared" ca="1" si="80"/>
        <v>2.6454715141511491E-3</v>
      </c>
      <c r="AH128" s="5">
        <f t="shared" ca="1" si="81"/>
        <v>9.4592395024075196E-3</v>
      </c>
      <c r="AI128" s="5">
        <f t="shared" ca="1" si="82"/>
        <v>2.4622711353540005E-2</v>
      </c>
      <c r="AJ128" s="5">
        <f t="shared" ca="1" si="83"/>
        <v>5.3052903639884364E-4</v>
      </c>
      <c r="AK128" s="5">
        <f t="shared" ca="1" si="84"/>
        <v>6.1402241284110731E-3</v>
      </c>
      <c r="AL128" s="5">
        <f t="shared" ca="1" si="85"/>
        <v>1.7067658719116833E-4</v>
      </c>
      <c r="AM128" s="5">
        <f t="shared" ca="1" si="86"/>
        <v>0</v>
      </c>
      <c r="AN128" s="5">
        <f t="shared" ca="1" si="87"/>
        <v>0</v>
      </c>
      <c r="AO128" s="5">
        <f t="shared" ca="1" si="88"/>
        <v>9.3351131304321804</v>
      </c>
      <c r="AP128" s="5">
        <f t="shared" ca="1" si="89"/>
        <v>0.45494431504796889</v>
      </c>
      <c r="AQ128" s="5">
        <f t="shared" ca="1" si="90"/>
        <v>2.4122215630946578E-4</v>
      </c>
      <c r="AR128" s="5">
        <f t="shared" ca="1" si="91"/>
        <v>0.17438119465848739</v>
      </c>
      <c r="AS128" s="5">
        <f t="shared" ca="1" si="92"/>
        <v>0.43162199408957191</v>
      </c>
      <c r="AT128" s="5">
        <f t="shared" ca="1" si="93"/>
        <v>5.2654023554444332E-2</v>
      </c>
      <c r="AU128" s="5">
        <f t="shared" ca="1" si="94"/>
        <v>0.23732883979708394</v>
      </c>
      <c r="AV128" s="5">
        <f t="shared" ca="1" si="95"/>
        <v>0.1037206554533262</v>
      </c>
      <c r="AW128" s="5">
        <f t="shared" ca="1" si="96"/>
        <v>0.30068141511630031</v>
      </c>
    </row>
    <row r="129" spans="1:49" x14ac:dyDescent="0.2">
      <c r="A129" s="4" t="s">
        <v>345</v>
      </c>
      <c r="B129" s="5">
        <f t="shared" ca="1" si="49"/>
        <v>8.8176609098843848</v>
      </c>
      <c r="C129" s="5">
        <f t="shared" ca="1" si="50"/>
        <v>0.31477969913553028</v>
      </c>
      <c r="D129" s="5">
        <f t="shared" ca="1" si="51"/>
        <v>1.1309988763455623</v>
      </c>
      <c r="E129" s="5">
        <f t="shared" ca="1" si="52"/>
        <v>0</v>
      </c>
      <c r="F129" s="5">
        <f t="shared" ca="1" si="53"/>
        <v>0</v>
      </c>
      <c r="G129" s="5">
        <f t="shared" ca="1" si="54"/>
        <v>0</v>
      </c>
      <c r="H129" s="5">
        <f t="shared" ca="1" si="55"/>
        <v>0</v>
      </c>
      <c r="I129" s="5">
        <f t="shared" ca="1" si="56"/>
        <v>0</v>
      </c>
      <c r="J129" s="5">
        <f t="shared" ca="1" si="57"/>
        <v>0</v>
      </c>
      <c r="K129" s="5">
        <f t="shared" ca="1" si="58"/>
        <v>0</v>
      </c>
      <c r="L129" s="5">
        <f t="shared" ca="1" si="59"/>
        <v>0.18375941470363849</v>
      </c>
      <c r="M129" s="5">
        <f t="shared" ca="1" si="60"/>
        <v>0.17326570163015959</v>
      </c>
      <c r="N129" s="5">
        <f t="shared" ca="1" si="61"/>
        <v>1.9980074742710695E-2</v>
      </c>
      <c r="O129" s="5">
        <f t="shared" ca="1" si="62"/>
        <v>3.9626332416363763E-2</v>
      </c>
      <c r="P129" s="5">
        <f t="shared" ca="1" si="63"/>
        <v>1.3535459948159142E-4</v>
      </c>
      <c r="Q129" s="5">
        <f t="shared" ca="1" si="64"/>
        <v>4.2508370245321449E-3</v>
      </c>
      <c r="R129" s="5">
        <f t="shared" ca="1" si="65"/>
        <v>3.5660865561507604E-2</v>
      </c>
      <c r="S129" s="5">
        <f t="shared" ca="1" si="66"/>
        <v>0</v>
      </c>
      <c r="T129" s="5">
        <f t="shared" ca="1" si="67"/>
        <v>7.6749797648667281E-2</v>
      </c>
      <c r="U129" s="5">
        <f t="shared" ca="1" si="68"/>
        <v>9.7128607314441096E-5</v>
      </c>
      <c r="V129" s="5">
        <f t="shared" ca="1" si="69"/>
        <v>0</v>
      </c>
      <c r="W129" s="5">
        <f t="shared" ca="1" si="70"/>
        <v>1.5481860737319027E-2</v>
      </c>
      <c r="X129" s="5">
        <f t="shared" ca="1" si="71"/>
        <v>7.6048646587725047E-2</v>
      </c>
      <c r="Y129" s="5">
        <f t="shared" ca="1" si="72"/>
        <v>1.0385451488705696E-2</v>
      </c>
      <c r="Z129" s="5">
        <f t="shared" ca="1" si="73"/>
        <v>0</v>
      </c>
      <c r="AA129" s="5">
        <f t="shared" ca="1" si="74"/>
        <v>7.4165177224892991E-4</v>
      </c>
      <c r="AB129" s="5">
        <f t="shared" ca="1" si="75"/>
        <v>3.4801087074634966E-3</v>
      </c>
      <c r="AC129" s="5">
        <f t="shared" ca="1" si="76"/>
        <v>0.47648466692414693</v>
      </c>
      <c r="AD129" s="5">
        <f t="shared" ca="1" si="77"/>
        <v>1.7565306175730828E-3</v>
      </c>
      <c r="AE129" s="5">
        <f t="shared" ca="1" si="78"/>
        <v>0</v>
      </c>
      <c r="AF129" s="5">
        <f t="shared" ca="1" si="79"/>
        <v>7.7652964242993464E-2</v>
      </c>
      <c r="AG129" s="5">
        <f t="shared" ca="1" si="80"/>
        <v>2.9785653225737972E-2</v>
      </c>
      <c r="AH129" s="5">
        <f t="shared" ca="1" si="81"/>
        <v>1.9972347675701121E-3</v>
      </c>
      <c r="AI129" s="5">
        <f t="shared" ca="1" si="82"/>
        <v>2.6824282673963383E-3</v>
      </c>
      <c r="AJ129" s="5">
        <f t="shared" ca="1" si="83"/>
        <v>6.3142606533772901E-3</v>
      </c>
      <c r="AK129" s="5">
        <f t="shared" ca="1" si="84"/>
        <v>0</v>
      </c>
      <c r="AL129" s="5">
        <f t="shared" ca="1" si="85"/>
        <v>0</v>
      </c>
      <c r="AM129" s="5">
        <f t="shared" ca="1" si="86"/>
        <v>6.149071087651236E-3</v>
      </c>
      <c r="AN129" s="5">
        <f t="shared" ca="1" si="87"/>
        <v>0</v>
      </c>
      <c r="AO129" s="5">
        <f t="shared" ca="1" si="88"/>
        <v>3.9316653229799785</v>
      </c>
      <c r="AP129" s="5">
        <f t="shared" ca="1" si="89"/>
        <v>0</v>
      </c>
      <c r="AQ129" s="5">
        <f t="shared" ca="1" si="90"/>
        <v>7.1812624336823813E-5</v>
      </c>
      <c r="AR129" s="5">
        <f t="shared" ca="1" si="91"/>
        <v>1.9236500124825237E-2</v>
      </c>
      <c r="AS129" s="5">
        <f t="shared" ca="1" si="92"/>
        <v>0.24219674218054563</v>
      </c>
      <c r="AT129" s="5">
        <f t="shared" ca="1" si="93"/>
        <v>3.0903365776105019E-2</v>
      </c>
      <c r="AU129" s="5">
        <f t="shared" ca="1" si="94"/>
        <v>2.5494317314783774E-2</v>
      </c>
      <c r="AV129" s="5">
        <f t="shared" ca="1" si="95"/>
        <v>9.4109041261512663E-2</v>
      </c>
      <c r="AW129" s="5">
        <f t="shared" ca="1" si="96"/>
        <v>1.785719196126921</v>
      </c>
    </row>
    <row r="130" spans="1:49" x14ac:dyDescent="0.2">
      <c r="A130" s="4" t="s">
        <v>346</v>
      </c>
      <c r="B130" s="5">
        <f t="shared" ref="B130:B173" ca="1" si="97">VLOOKUP(B$1,INDIRECT($A130&amp;"!A:ZZ"),23,0)</f>
        <v>47.971735479168828</v>
      </c>
      <c r="C130" s="5">
        <f t="shared" ref="C130:C161" ca="1" si="98">VLOOKUP(C$1,INDIRECT($A130&amp;"!A:ZZ"),23,0)</f>
        <v>0.27873679724536959</v>
      </c>
      <c r="D130" s="5">
        <f t="shared" ref="D130:D161" ca="1" si="99">VLOOKUP(D$1,INDIRECT($A130&amp;"!A:ZZ"),23,0)</f>
        <v>32.316408995443517</v>
      </c>
      <c r="E130" s="5">
        <f t="shared" ref="E130:E161" ca="1" si="100">VLOOKUP(E$1,INDIRECT($A130&amp;"!A:ZZ"),23,0)</f>
        <v>0</v>
      </c>
      <c r="F130" s="5">
        <f t="shared" ref="F130:F161" ca="1" si="101">VLOOKUP(F$1,INDIRECT($A130&amp;"!A:ZZ"),23,0)</f>
        <v>0</v>
      </c>
      <c r="G130" s="5">
        <f t="shared" ref="G130:G161" ca="1" si="102">VLOOKUP(G$1,INDIRECT($A130&amp;"!A:ZZ"),23,0)</f>
        <v>0</v>
      </c>
      <c r="H130" s="5">
        <f t="shared" ref="H130:H161" ca="1" si="103">VLOOKUP(H$1,INDIRECT($A130&amp;"!A:ZZ"),23,0)</f>
        <v>0</v>
      </c>
      <c r="I130" s="5">
        <f t="shared" ref="I130:I161" ca="1" si="104">VLOOKUP(I$1,INDIRECT($A130&amp;"!A:ZZ"),23,0)</f>
        <v>0</v>
      </c>
      <c r="J130" s="5">
        <f t="shared" ref="J130:J161" ca="1" si="105">VLOOKUP(J$1,INDIRECT($A130&amp;"!A:ZZ"),23,0)</f>
        <v>0</v>
      </c>
      <c r="K130" s="5">
        <f t="shared" ref="K130:K161" ca="1" si="106">VLOOKUP(K$1,INDIRECT($A130&amp;"!A:ZZ"),23,0)</f>
        <v>3.1420486601178764E-2</v>
      </c>
      <c r="L130" s="5">
        <f t="shared" ref="L130:L161" ca="1" si="107">VLOOKUP(L$1,INDIRECT($A130&amp;"!A:ZZ"),23,0)</f>
        <v>5.362240138283738E-2</v>
      </c>
      <c r="M130" s="5">
        <f t="shared" ref="M130:M161" ca="1" si="108">VLOOKUP(M$1,INDIRECT($A130&amp;"!A:ZZ"),23,0)</f>
        <v>6.816885777442977E-2</v>
      </c>
      <c r="N130" s="5">
        <f t="shared" ref="N130:N161" ca="1" si="109">VLOOKUP(N$1,INDIRECT($A130&amp;"!A:ZZ"),23,0)</f>
        <v>0</v>
      </c>
      <c r="O130" s="5">
        <f t="shared" ref="O130:O161" ca="1" si="110">VLOOKUP(O$1,INDIRECT($A130&amp;"!A:ZZ"),23,0)</f>
        <v>2.1145353097408622E-2</v>
      </c>
      <c r="P130" s="5">
        <f t="shared" ref="P130:P161" ca="1" si="111">VLOOKUP(P$1,INDIRECT($A130&amp;"!A:ZZ"),23,0)</f>
        <v>0</v>
      </c>
      <c r="Q130" s="5">
        <f t="shared" ref="Q130:Q161" ca="1" si="112">VLOOKUP(Q$1,INDIRECT($A130&amp;"!A:ZZ"),23,0)</f>
        <v>7.4011029980269386E-3</v>
      </c>
      <c r="R130" s="5">
        <f t="shared" ref="R130:R163" ca="1" si="113">VLOOKUP(R$1,INDIRECT($A130&amp;"!A:ZZ"),23,0)</f>
        <v>2.3008784229776254E-2</v>
      </c>
      <c r="S130" s="5">
        <f t="shared" ref="S130:S161" ca="1" si="114">VLOOKUP(S$1,INDIRECT($A130&amp;"!A:ZZ"),23,0)</f>
        <v>1.8997089849316135E-4</v>
      </c>
      <c r="T130" s="5">
        <f t="shared" ref="T130:T161" ca="1" si="115">VLOOKUP(T$1,INDIRECT($A130&amp;"!A:ZZ"),23,0)</f>
        <v>0.16360613649999775</v>
      </c>
      <c r="U130" s="5">
        <f t="shared" ref="U130:U161" ca="1" si="116">VLOOKUP(U$1,INDIRECT($A130&amp;"!A:ZZ"),23,0)</f>
        <v>4.4249575011919033E-3</v>
      </c>
      <c r="V130" s="5">
        <f t="shared" ref="V130:V161" ca="1" si="117">VLOOKUP(V$1,INDIRECT($A130&amp;"!A:ZZ"),23,0)</f>
        <v>1.7704724957703906E-3</v>
      </c>
      <c r="W130" s="5">
        <f t="shared" ref="W130:W161" ca="1" si="118">VLOOKUP(W$1,INDIRECT($A130&amp;"!A:ZZ"),23,0)</f>
        <v>0</v>
      </c>
      <c r="X130" s="5">
        <f t="shared" ref="X130:X161" ca="1" si="119">VLOOKUP(X$1,INDIRECT($A130&amp;"!A:ZZ"),23,0)</f>
        <v>1.4799218789956554</v>
      </c>
      <c r="Y130" s="5">
        <f t="shared" ref="Y130:Y161" ca="1" si="120">VLOOKUP(Y$1,INDIRECT($A130&amp;"!A:ZZ"),23,0)</f>
        <v>0.15699085247951139</v>
      </c>
      <c r="Z130" s="5">
        <f t="shared" ref="Z130:Z161" ca="1" si="121">VLOOKUP(Z$1,INDIRECT($A130&amp;"!A:ZZ"),23,0)</f>
        <v>0</v>
      </c>
      <c r="AA130" s="5">
        <f t="shared" ref="AA130:AA161" ca="1" si="122">VLOOKUP(AA$1,INDIRECT($A130&amp;"!A:ZZ"),23,0)</f>
        <v>3.0834545837931064E-5</v>
      </c>
      <c r="AB130" s="5">
        <f t="shared" ref="AB130:AB161" ca="1" si="123">VLOOKUP(AB$1,INDIRECT($A130&amp;"!A:ZZ"),23,0)</f>
        <v>0</v>
      </c>
      <c r="AC130" s="5">
        <f t="shared" ref="AC130:AC161" ca="1" si="124">VLOOKUP(AC$1,INDIRECT($A130&amp;"!A:ZZ"),23,0)</f>
        <v>0.8208368408776896</v>
      </c>
      <c r="AD130" s="5">
        <f t="shared" ref="AD130:AD161" ca="1" si="125">VLOOKUP(AD$1,INDIRECT($A130&amp;"!A:ZZ"),23,0)</f>
        <v>2.9621964976410554E-2</v>
      </c>
      <c r="AE130" s="5">
        <f t="shared" ref="AE130:AE161" ca="1" si="126">VLOOKUP(AE$1,INDIRECT($A130&amp;"!A:ZZ"),23,0)</f>
        <v>4.8628211617835412E-3</v>
      </c>
      <c r="AF130" s="5">
        <f t="shared" ref="AF130:AF161" ca="1" si="127">VLOOKUP(AF$1,INDIRECT($A130&amp;"!A:ZZ"),23,0)</f>
        <v>8.7219121685610843E-2</v>
      </c>
      <c r="AG130" s="5">
        <f t="shared" ref="AG130:AG161" ca="1" si="128">VLOOKUP(AG$1,INDIRECT($A130&amp;"!A:ZZ"),23,0)</f>
        <v>1.3136200832875781E-2</v>
      </c>
      <c r="AH130" s="5">
        <f t="shared" ref="AH130:AH163" ca="1" si="129">VLOOKUP(AH$1,INDIRECT($A130&amp;"!A:ZZ"),23,0)</f>
        <v>2.6230111367827168E-3</v>
      </c>
      <c r="AI130" s="5">
        <f t="shared" ref="AI130:AI161" ca="1" si="130">VLOOKUP(AI$1,INDIRECT($A130&amp;"!A:ZZ"),23,0)</f>
        <v>6.6004292336238786E-3</v>
      </c>
      <c r="AJ130" s="5">
        <f t="shared" ref="AJ130:AJ161" ca="1" si="131">VLOOKUP(AJ$1,INDIRECT($A130&amp;"!A:ZZ"),23,0)</f>
        <v>2.0125828526911128E-3</v>
      </c>
      <c r="AK130" s="5">
        <f t="shared" ref="AK130:AK161" ca="1" si="132">VLOOKUP(AK$1,INDIRECT($A130&amp;"!A:ZZ"),23,0)</f>
        <v>6.6586096313949508E-5</v>
      </c>
      <c r="AL130" s="5">
        <f t="shared" ref="AL130:AL161" ca="1" si="133">VLOOKUP(AL$1,INDIRECT($A130&amp;"!A:ZZ"),23,0)</f>
        <v>0</v>
      </c>
      <c r="AM130" s="5">
        <f t="shared" ref="AM130:AM161" ca="1" si="134">VLOOKUP(AM$1,INDIRECT($A130&amp;"!A:ZZ"),23,0)</f>
        <v>9.7422556736474694E-3</v>
      </c>
      <c r="AN130" s="5">
        <f t="shared" ref="AN130:AN161" ca="1" si="135">VLOOKUP(AN$1,INDIRECT($A130&amp;"!A:ZZ"),23,0)</f>
        <v>0</v>
      </c>
      <c r="AO130" s="5">
        <f t="shared" ref="AO130:AO161" ca="1" si="136">VLOOKUP(AO$1,INDIRECT($A130&amp;"!A:ZZ"),23,0)</f>
        <v>10.839095511620988</v>
      </c>
      <c r="AP130" s="5">
        <f t="shared" ref="AP130:AP161" ca="1" si="137">VLOOKUP(AP$1,INDIRECT($A130&amp;"!A:ZZ"),23,0)</f>
        <v>0</v>
      </c>
      <c r="AQ130" s="5">
        <f t="shared" ref="AQ130:AQ161" ca="1" si="138">VLOOKUP(AQ$1,INDIRECT($A130&amp;"!A:ZZ"),23,0)</f>
        <v>1.2905252581572904E-4</v>
      </c>
      <c r="AR130" s="5">
        <f t="shared" ref="AR130:AR161" ca="1" si="139">VLOOKUP(AR$1,INDIRECT($A130&amp;"!A:ZZ"),23,0)</f>
        <v>5.988036887263108E-3</v>
      </c>
      <c r="AS130" s="5">
        <f t="shared" ref="AS130:AS161" ca="1" si="140">VLOOKUP(AS$1,INDIRECT($A130&amp;"!A:ZZ"),23,0)</f>
        <v>0.39794994905376813</v>
      </c>
      <c r="AT130" s="5">
        <f t="shared" ref="AT130:AT161" ca="1" si="141">VLOOKUP(AT$1,INDIRECT($A130&amp;"!A:ZZ"),23,0)</f>
        <v>3.7786917771950826E-2</v>
      </c>
      <c r="AU130" s="5">
        <f t="shared" ref="AU130:AU161" ca="1" si="142">VLOOKUP(AU$1,INDIRECT($A130&amp;"!A:ZZ"),23,0)</f>
        <v>3.5423891895748225E-2</v>
      </c>
      <c r="AV130" s="5">
        <f t="shared" ref="AV130:AV161" ca="1" si="143">VLOOKUP(AV$1,INDIRECT($A130&amp;"!A:ZZ"),23,0)</f>
        <v>0.38634043638033311</v>
      </c>
      <c r="AW130" s="5">
        <f t="shared" ref="AW130:AW161" ca="1" si="144">VLOOKUP(AW$1,INDIRECT($A130&amp;"!A:ZZ"),23,0)</f>
        <v>0.68545198631651572</v>
      </c>
    </row>
    <row r="131" spans="1:49" x14ac:dyDescent="0.2">
      <c r="A131" s="4" t="s">
        <v>179</v>
      </c>
      <c r="B131" s="5">
        <f t="shared" ca="1" si="97"/>
        <v>55.25094219151525</v>
      </c>
      <c r="C131" s="5">
        <f t="shared" ca="1" si="98"/>
        <v>0.48999244859484337</v>
      </c>
      <c r="D131" s="5">
        <f t="shared" ca="1" si="99"/>
        <v>38.48105669562576</v>
      </c>
      <c r="E131" s="5">
        <f t="shared" ca="1" si="100"/>
        <v>0</v>
      </c>
      <c r="F131" s="5">
        <f t="shared" ca="1" si="101"/>
        <v>0</v>
      </c>
      <c r="G131" s="5">
        <f t="shared" ca="1" si="102"/>
        <v>0</v>
      </c>
      <c r="H131" s="5">
        <f t="shared" ca="1" si="103"/>
        <v>0</v>
      </c>
      <c r="I131" s="5">
        <f t="shared" ca="1" si="104"/>
        <v>0</v>
      </c>
      <c r="J131" s="5">
        <f t="shared" ca="1" si="105"/>
        <v>0</v>
      </c>
      <c r="K131" s="5">
        <f t="shared" ca="1" si="106"/>
        <v>4.4936197926351888E-2</v>
      </c>
      <c r="L131" s="5">
        <f t="shared" ca="1" si="107"/>
        <v>7.8419725441334687E-2</v>
      </c>
      <c r="M131" s="5">
        <f t="shared" ca="1" si="108"/>
        <v>5.6623332952678025E-2</v>
      </c>
      <c r="N131" s="5">
        <f t="shared" ca="1" si="109"/>
        <v>0</v>
      </c>
      <c r="O131" s="5">
        <f t="shared" ca="1" si="110"/>
        <v>3.021294419198375E-2</v>
      </c>
      <c r="P131" s="5">
        <f t="shared" ca="1" si="111"/>
        <v>3.15869104517907E-4</v>
      </c>
      <c r="Q131" s="5">
        <f t="shared" ca="1" si="112"/>
        <v>1.0791162097040743E-2</v>
      </c>
      <c r="R131" s="5">
        <f t="shared" ca="1" si="113"/>
        <v>2.2128570242584994E-2</v>
      </c>
      <c r="S131" s="5">
        <f t="shared" ca="1" si="114"/>
        <v>2.5082909231646305E-3</v>
      </c>
      <c r="T131" s="5">
        <f t="shared" ca="1" si="115"/>
        <v>0.20877690953849429</v>
      </c>
      <c r="U131" s="5">
        <f t="shared" ca="1" si="116"/>
        <v>7.1112055696948223E-3</v>
      </c>
      <c r="V131" s="5">
        <f t="shared" ca="1" si="117"/>
        <v>6.3250891789456845E-3</v>
      </c>
      <c r="W131" s="5">
        <f t="shared" ca="1" si="118"/>
        <v>1.4532990252172811E-3</v>
      </c>
      <c r="X131" s="5">
        <f t="shared" ca="1" si="119"/>
        <v>2.2492721651514724E-2</v>
      </c>
      <c r="Y131" s="5">
        <f t="shared" ca="1" si="120"/>
        <v>1.2700734672318149E-2</v>
      </c>
      <c r="Z131" s="5">
        <f t="shared" ca="1" si="121"/>
        <v>0</v>
      </c>
      <c r="AA131" s="5">
        <f t="shared" ca="1" si="122"/>
        <v>2.0332699172759624E-4</v>
      </c>
      <c r="AB131" s="5">
        <f t="shared" ca="1" si="123"/>
        <v>6.4681086426515006E-5</v>
      </c>
      <c r="AC131" s="5">
        <f t="shared" ca="1" si="124"/>
        <v>0.86357293869401119</v>
      </c>
      <c r="AD131" s="5">
        <f t="shared" ca="1" si="125"/>
        <v>4.3784060632905415E-2</v>
      </c>
      <c r="AE131" s="5">
        <f t="shared" ca="1" si="126"/>
        <v>1.5004261544474947E-4</v>
      </c>
      <c r="AF131" s="5">
        <f t="shared" ca="1" si="127"/>
        <v>7.8165022356965264E-2</v>
      </c>
      <c r="AG131" s="5">
        <f t="shared" ca="1" si="128"/>
        <v>1.1002213676620453E-2</v>
      </c>
      <c r="AH131" s="5">
        <f t="shared" ca="1" si="129"/>
        <v>2.4405901890769853E-3</v>
      </c>
      <c r="AI131" s="5">
        <f t="shared" ca="1" si="130"/>
        <v>7.7177814463011722E-3</v>
      </c>
      <c r="AJ131" s="5">
        <f t="shared" ca="1" si="131"/>
        <v>5.8614330763360426E-4</v>
      </c>
      <c r="AK131" s="5">
        <f t="shared" ca="1" si="132"/>
        <v>4.3426859758566939E-5</v>
      </c>
      <c r="AL131" s="5">
        <f t="shared" ca="1" si="133"/>
        <v>6.7068086810529609E-4</v>
      </c>
      <c r="AM131" s="5">
        <f t="shared" ca="1" si="134"/>
        <v>1.3577085464103567E-2</v>
      </c>
      <c r="AN131" s="5">
        <f t="shared" ca="1" si="135"/>
        <v>0</v>
      </c>
      <c r="AO131" s="5">
        <f t="shared" ca="1" si="136"/>
        <v>12.479318379575213</v>
      </c>
      <c r="AP131" s="5">
        <f t="shared" ca="1" si="137"/>
        <v>0</v>
      </c>
      <c r="AQ131" s="5">
        <f t="shared" ca="1" si="138"/>
        <v>2.1593013184392258E-4</v>
      </c>
      <c r="AR131" s="5">
        <f t="shared" ca="1" si="139"/>
        <v>1.47297256901021E-2</v>
      </c>
      <c r="AS131" s="5">
        <f t="shared" ca="1" si="140"/>
        <v>0.56100868649875157</v>
      </c>
      <c r="AT131" s="5">
        <f t="shared" ca="1" si="141"/>
        <v>4.6638206493971636E-2</v>
      </c>
      <c r="AU131" s="5">
        <f t="shared" ca="1" si="142"/>
        <v>3.479993011868536E-2</v>
      </c>
      <c r="AV131" s="5">
        <f t="shared" ca="1" si="143"/>
        <v>0.72674154794449686</v>
      </c>
      <c r="AW131" s="5">
        <f t="shared" ca="1" si="144"/>
        <v>0.88966659413664839</v>
      </c>
    </row>
    <row r="132" spans="1:49" x14ac:dyDescent="0.2">
      <c r="A132" s="4" t="s">
        <v>180</v>
      </c>
      <c r="B132" s="5">
        <f t="shared" ca="1" si="97"/>
        <v>43.051252267879988</v>
      </c>
      <c r="C132" s="5">
        <f t="shared" ca="1" si="98"/>
        <v>0.48510494186870901</v>
      </c>
      <c r="D132" s="5">
        <f t="shared" ca="1" si="99"/>
        <v>27.647878492451362</v>
      </c>
      <c r="E132" s="5">
        <f t="shared" ca="1" si="100"/>
        <v>0</v>
      </c>
      <c r="F132" s="5">
        <f t="shared" ca="1" si="101"/>
        <v>0</v>
      </c>
      <c r="G132" s="5">
        <f t="shared" ca="1" si="102"/>
        <v>0</v>
      </c>
      <c r="H132" s="5">
        <f t="shared" ca="1" si="103"/>
        <v>0</v>
      </c>
      <c r="I132" s="5">
        <f t="shared" ca="1" si="104"/>
        <v>0</v>
      </c>
      <c r="J132" s="5">
        <f t="shared" ca="1" si="105"/>
        <v>0</v>
      </c>
      <c r="K132" s="5">
        <f t="shared" ca="1" si="106"/>
        <v>9.2910331282712449E-2</v>
      </c>
      <c r="L132" s="5">
        <f t="shared" ca="1" si="107"/>
        <v>8.6660739992407143E-2</v>
      </c>
      <c r="M132" s="5">
        <f t="shared" ca="1" si="108"/>
        <v>0.16299613983792874</v>
      </c>
      <c r="N132" s="5">
        <f t="shared" ca="1" si="109"/>
        <v>0</v>
      </c>
      <c r="O132" s="5">
        <f t="shared" ca="1" si="110"/>
        <v>2.7732587803553352E-2</v>
      </c>
      <c r="P132" s="5">
        <f t="shared" ca="1" si="111"/>
        <v>3.9385529443940789E-4</v>
      </c>
      <c r="Q132" s="5">
        <f t="shared" ca="1" si="112"/>
        <v>2.6441442086401375E-2</v>
      </c>
      <c r="R132" s="5">
        <f t="shared" ca="1" si="113"/>
        <v>2.3583789988783618E-2</v>
      </c>
      <c r="S132" s="5">
        <f t="shared" ca="1" si="114"/>
        <v>9.9889245701493537E-4</v>
      </c>
      <c r="T132" s="5">
        <f t="shared" ca="1" si="115"/>
        <v>0.22671320940010423</v>
      </c>
      <c r="U132" s="5">
        <f t="shared" ca="1" si="116"/>
        <v>1.1856070328425908E-2</v>
      </c>
      <c r="V132" s="5">
        <f t="shared" ca="1" si="117"/>
        <v>1.4765332862172794E-3</v>
      </c>
      <c r="W132" s="5">
        <f t="shared" ca="1" si="118"/>
        <v>1.7994546178490498E-6</v>
      </c>
      <c r="X132" s="5">
        <f t="shared" ca="1" si="119"/>
        <v>4.8394818614435411E-2</v>
      </c>
      <c r="Y132" s="5">
        <f t="shared" ca="1" si="120"/>
        <v>1.9412944992224294E-2</v>
      </c>
      <c r="Z132" s="5">
        <f t="shared" ca="1" si="121"/>
        <v>0</v>
      </c>
      <c r="AA132" s="5">
        <f t="shared" ca="1" si="122"/>
        <v>0</v>
      </c>
      <c r="AB132" s="5">
        <f t="shared" ca="1" si="123"/>
        <v>1.1897838664644538E-3</v>
      </c>
      <c r="AC132" s="5">
        <f t="shared" ca="1" si="124"/>
        <v>0.93690473393871221</v>
      </c>
      <c r="AD132" s="5">
        <f t="shared" ca="1" si="125"/>
        <v>0.14585298468727795</v>
      </c>
      <c r="AE132" s="5">
        <f t="shared" ca="1" si="126"/>
        <v>0</v>
      </c>
      <c r="AF132" s="5">
        <f t="shared" ca="1" si="127"/>
        <v>7.9263901214981225E-2</v>
      </c>
      <c r="AG132" s="5">
        <f t="shared" ca="1" si="128"/>
        <v>1.034990719057669E-2</v>
      </c>
      <c r="AH132" s="5">
        <f t="shared" ca="1" si="129"/>
        <v>9.8712468518395158E-3</v>
      </c>
      <c r="AI132" s="5">
        <f t="shared" ca="1" si="130"/>
        <v>1.1384879281664208E-2</v>
      </c>
      <c r="AJ132" s="5">
        <f t="shared" ca="1" si="131"/>
        <v>7.1170656237533169E-3</v>
      </c>
      <c r="AK132" s="5">
        <f t="shared" ca="1" si="132"/>
        <v>2.4474762744458476E-3</v>
      </c>
      <c r="AL132" s="5">
        <f t="shared" ca="1" si="133"/>
        <v>2.5778586485789262E-4</v>
      </c>
      <c r="AM132" s="5">
        <f t="shared" ca="1" si="134"/>
        <v>1.3155660751796127E-2</v>
      </c>
      <c r="AN132" s="5">
        <f t="shared" ca="1" si="135"/>
        <v>0</v>
      </c>
      <c r="AO132" s="5">
        <f t="shared" ca="1" si="136"/>
        <v>10.721002340565304</v>
      </c>
      <c r="AP132" s="5">
        <f t="shared" ca="1" si="137"/>
        <v>0</v>
      </c>
      <c r="AQ132" s="5">
        <f t="shared" ca="1" si="138"/>
        <v>1.6331770841709779E-3</v>
      </c>
      <c r="AR132" s="5">
        <f t="shared" ca="1" si="139"/>
        <v>1.8136427955910108E-2</v>
      </c>
      <c r="AS132" s="5">
        <f t="shared" ca="1" si="140"/>
        <v>0.69157318779174315</v>
      </c>
      <c r="AT132" s="5">
        <f t="shared" ca="1" si="141"/>
        <v>4.5054510648340533E-2</v>
      </c>
      <c r="AU132" s="5">
        <f t="shared" ca="1" si="142"/>
        <v>2.0965525323933365E-2</v>
      </c>
      <c r="AV132" s="5">
        <f t="shared" ca="1" si="143"/>
        <v>0.61556451981116822</v>
      </c>
      <c r="AW132" s="5">
        <f t="shared" ca="1" si="144"/>
        <v>0.8569705640137002</v>
      </c>
    </row>
    <row r="133" spans="1:49" x14ac:dyDescent="0.2">
      <c r="A133" s="4" t="s">
        <v>347</v>
      </c>
      <c r="B133" s="5">
        <f t="shared" ca="1" si="97"/>
        <v>65.865381650229054</v>
      </c>
      <c r="C133" s="5">
        <f t="shared" ca="1" si="98"/>
        <v>0.48600194195620722</v>
      </c>
      <c r="D133" s="5">
        <f t="shared" ca="1" si="99"/>
        <v>15.671340073612917</v>
      </c>
      <c r="E133" s="5">
        <f t="shared" ca="1" si="100"/>
        <v>0.16945957274141996</v>
      </c>
      <c r="F133" s="5">
        <f t="shared" ca="1" si="101"/>
        <v>1.8311886187764546E-2</v>
      </c>
      <c r="G133" s="5">
        <f t="shared" ca="1" si="102"/>
        <v>6.3417543210948613E-2</v>
      </c>
      <c r="H133" s="5">
        <f t="shared" ca="1" si="103"/>
        <v>6.0025359272744098E-2</v>
      </c>
      <c r="I133" s="5">
        <f t="shared" ca="1" si="104"/>
        <v>2.5034358663862019E-5</v>
      </c>
      <c r="J133" s="5">
        <f t="shared" ca="1" si="105"/>
        <v>0</v>
      </c>
      <c r="K133" s="5">
        <f t="shared" ca="1" si="106"/>
        <v>0.51285760466500596</v>
      </c>
      <c r="L133" s="5">
        <f t="shared" ca="1" si="107"/>
        <v>0.58553511640817746</v>
      </c>
      <c r="M133" s="5">
        <f t="shared" ca="1" si="108"/>
        <v>0.43677930991150066</v>
      </c>
      <c r="N133" s="5">
        <f t="shared" ca="1" si="109"/>
        <v>6.2581141298098117E-3</v>
      </c>
      <c r="O133" s="5">
        <f t="shared" ca="1" si="110"/>
        <v>0.38919723288998909</v>
      </c>
      <c r="P133" s="5">
        <f t="shared" ca="1" si="111"/>
        <v>2.1138219127659581E-2</v>
      </c>
      <c r="Q133" s="5">
        <f t="shared" ca="1" si="112"/>
        <v>7.7781090048518686E-2</v>
      </c>
      <c r="R133" s="5">
        <f t="shared" ca="1" si="113"/>
        <v>0.1556901344911242</v>
      </c>
      <c r="S133" s="5">
        <f t="shared" ca="1" si="114"/>
        <v>1.4179414431273352E-2</v>
      </c>
      <c r="T133" s="5">
        <f t="shared" ca="1" si="115"/>
        <v>0.93410808983665483</v>
      </c>
      <c r="U133" s="5">
        <f t="shared" ca="1" si="116"/>
        <v>1.6313004451131534E-2</v>
      </c>
      <c r="V133" s="5">
        <f t="shared" ca="1" si="117"/>
        <v>2.0374969838760442E-3</v>
      </c>
      <c r="W133" s="5">
        <f t="shared" ca="1" si="118"/>
        <v>3.7611770727146596</v>
      </c>
      <c r="X133" s="5">
        <f t="shared" ca="1" si="119"/>
        <v>3.574385034065005</v>
      </c>
      <c r="Y133" s="5">
        <f t="shared" ca="1" si="120"/>
        <v>0.19550790168571169</v>
      </c>
      <c r="Z133" s="5">
        <f t="shared" ca="1" si="121"/>
        <v>0.17628392065095411</v>
      </c>
      <c r="AA133" s="5">
        <f t="shared" ca="1" si="122"/>
        <v>0.19102304581682228</v>
      </c>
      <c r="AB133" s="5">
        <f t="shared" ca="1" si="123"/>
        <v>7.0021718446466943E-2</v>
      </c>
      <c r="AC133" s="5">
        <f t="shared" ca="1" si="124"/>
        <v>4.3777073677203679</v>
      </c>
      <c r="AD133" s="5">
        <f t="shared" ca="1" si="125"/>
        <v>0.88577121915939405</v>
      </c>
      <c r="AE133" s="5">
        <f t="shared" ca="1" si="126"/>
        <v>2.3552909635817127</v>
      </c>
      <c r="AF133" s="5">
        <f t="shared" ca="1" si="127"/>
        <v>0.10110844884932142</v>
      </c>
      <c r="AG133" s="5">
        <f t="shared" ca="1" si="128"/>
        <v>0.20658450634940506</v>
      </c>
      <c r="AH133" s="5">
        <f t="shared" ca="1" si="129"/>
        <v>0.20452905171627167</v>
      </c>
      <c r="AI133" s="5">
        <f t="shared" ca="1" si="130"/>
        <v>0.10011254003126883</v>
      </c>
      <c r="AJ133" s="5">
        <f t="shared" ca="1" si="131"/>
        <v>6.6818465072688057E-2</v>
      </c>
      <c r="AK133" s="5">
        <f t="shared" ca="1" si="132"/>
        <v>9.3737297947225733E-3</v>
      </c>
      <c r="AL133" s="5">
        <f t="shared" ca="1" si="133"/>
        <v>9.5021640650627438E-3</v>
      </c>
      <c r="AM133" s="5">
        <f t="shared" ca="1" si="134"/>
        <v>0.16204448435344188</v>
      </c>
      <c r="AN133" s="5">
        <f t="shared" ca="1" si="135"/>
        <v>8.6243400886600787E-3</v>
      </c>
      <c r="AO133" s="5">
        <f t="shared" ca="1" si="136"/>
        <v>26.983149103266825</v>
      </c>
      <c r="AP133" s="5">
        <f t="shared" ca="1" si="137"/>
        <v>0.41240630112615639</v>
      </c>
      <c r="AQ133" s="5">
        <f t="shared" ca="1" si="138"/>
        <v>7.8295034958877636E-4</v>
      </c>
      <c r="AR133" s="5">
        <f t="shared" ca="1" si="139"/>
        <v>1.9646424588047415E-2</v>
      </c>
      <c r="AS133" s="5">
        <f t="shared" ca="1" si="140"/>
        <v>0.86778091774042376</v>
      </c>
      <c r="AT133" s="5">
        <f t="shared" ca="1" si="141"/>
        <v>5.1041528776714043E-2</v>
      </c>
      <c r="AU133" s="5">
        <f t="shared" ca="1" si="142"/>
        <v>2.3159816554117647E-2</v>
      </c>
      <c r="AV133" s="5">
        <f t="shared" ca="1" si="143"/>
        <v>0.45843681820414861</v>
      </c>
      <c r="AW133" s="5">
        <f t="shared" ca="1" si="144"/>
        <v>0.97265557674571901</v>
      </c>
    </row>
    <row r="134" spans="1:49" x14ac:dyDescent="0.2">
      <c r="A134" s="4" t="s">
        <v>181</v>
      </c>
      <c r="B134" s="5">
        <f t="shared" ca="1" si="97"/>
        <v>139.1530667747389</v>
      </c>
      <c r="C134" s="5">
        <f t="shared" ca="1" si="98"/>
        <v>0.45117789295773447</v>
      </c>
      <c r="D134" s="5">
        <f t="shared" ca="1" si="99"/>
        <v>16.953461972724948</v>
      </c>
      <c r="E134" s="5">
        <f t="shared" ca="1" si="100"/>
        <v>0</v>
      </c>
      <c r="F134" s="5">
        <f t="shared" ca="1" si="101"/>
        <v>0</v>
      </c>
      <c r="G134" s="5">
        <f t="shared" ca="1" si="102"/>
        <v>0</v>
      </c>
      <c r="H134" s="5">
        <f t="shared" ca="1" si="103"/>
        <v>0</v>
      </c>
      <c r="I134" s="5">
        <f t="shared" ca="1" si="104"/>
        <v>0</v>
      </c>
      <c r="J134" s="5">
        <f t="shared" ca="1" si="105"/>
        <v>0</v>
      </c>
      <c r="K134" s="5">
        <f t="shared" ca="1" si="106"/>
        <v>0.54449888382685308</v>
      </c>
      <c r="L134" s="5">
        <f t="shared" ca="1" si="107"/>
        <v>0.64365045171122914</v>
      </c>
      <c r="M134" s="5">
        <f t="shared" ca="1" si="108"/>
        <v>0.45473681761523121</v>
      </c>
      <c r="N134" s="5">
        <f t="shared" ca="1" si="109"/>
        <v>0</v>
      </c>
      <c r="O134" s="5">
        <f t="shared" ca="1" si="110"/>
        <v>0.30871593537393821</v>
      </c>
      <c r="P134" s="5">
        <f t="shared" ca="1" si="111"/>
        <v>3.1320905725853838E-2</v>
      </c>
      <c r="Q134" s="5">
        <f t="shared" ca="1" si="112"/>
        <v>9.1033401202018999E-2</v>
      </c>
      <c r="R134" s="5">
        <f t="shared" ca="1" si="113"/>
        <v>0.16706319050644192</v>
      </c>
      <c r="S134" s="5">
        <f t="shared" ca="1" si="114"/>
        <v>1.672695866858271E-2</v>
      </c>
      <c r="T134" s="5">
        <f t="shared" ca="1" si="115"/>
        <v>1.00948643380418</v>
      </c>
      <c r="U134" s="5">
        <f t="shared" ca="1" si="116"/>
        <v>1.4383401343201362E-2</v>
      </c>
      <c r="V134" s="5">
        <f t="shared" ca="1" si="117"/>
        <v>2.0554771207226541E-3</v>
      </c>
      <c r="W134" s="5">
        <f t="shared" ca="1" si="118"/>
        <v>3.8165349365509522</v>
      </c>
      <c r="X134" s="5">
        <f t="shared" ca="1" si="119"/>
        <v>3.4255123473464884</v>
      </c>
      <c r="Y134" s="5">
        <f t="shared" ca="1" si="120"/>
        <v>0.28121085441614402</v>
      </c>
      <c r="Z134" s="5">
        <f t="shared" ca="1" si="121"/>
        <v>0.16939374507661922</v>
      </c>
      <c r="AA134" s="5">
        <f t="shared" ca="1" si="122"/>
        <v>0.18543543065755547</v>
      </c>
      <c r="AB134" s="5">
        <f t="shared" ca="1" si="123"/>
        <v>0.17201716491712724</v>
      </c>
      <c r="AC134" s="5">
        <f t="shared" ca="1" si="124"/>
        <v>4.9956939415520054</v>
      </c>
      <c r="AD134" s="5">
        <f t="shared" ca="1" si="125"/>
        <v>0.801544936081661</v>
      </c>
      <c r="AE134" s="5">
        <f t="shared" ca="1" si="126"/>
        <v>3.6425219885768816</v>
      </c>
      <c r="AF134" s="5">
        <f t="shared" ca="1" si="127"/>
        <v>0.11956166174144675</v>
      </c>
      <c r="AG134" s="5">
        <f t="shared" ca="1" si="128"/>
        <v>0.26490003529029454</v>
      </c>
      <c r="AH134" s="5">
        <f t="shared" ca="1" si="129"/>
        <v>0.20089651258855654</v>
      </c>
      <c r="AI134" s="5">
        <f t="shared" ca="1" si="130"/>
        <v>0.10388428398141733</v>
      </c>
      <c r="AJ134" s="5">
        <f t="shared" ca="1" si="131"/>
        <v>9.2159632003045111E-2</v>
      </c>
      <c r="AK134" s="5">
        <f t="shared" ca="1" si="132"/>
        <v>1.2568862332391786E-2</v>
      </c>
      <c r="AL134" s="5">
        <f t="shared" ca="1" si="133"/>
        <v>1.1663570652810167E-2</v>
      </c>
      <c r="AM134" s="5">
        <f t="shared" ca="1" si="134"/>
        <v>0.17735944624713035</v>
      </c>
      <c r="AN134" s="5">
        <f t="shared" ca="1" si="135"/>
        <v>1.1228859920415227E-2</v>
      </c>
      <c r="AO134" s="5">
        <f t="shared" ca="1" si="136"/>
        <v>97.227828179046654</v>
      </c>
      <c r="AP134" s="5">
        <f t="shared" ca="1" si="137"/>
        <v>0.4341228477673611</v>
      </c>
      <c r="AQ134" s="5">
        <f t="shared" ca="1" si="138"/>
        <v>1.9426993331470676E-3</v>
      </c>
      <c r="AR134" s="5">
        <f t="shared" ca="1" si="139"/>
        <v>5.2875804830016498E-2</v>
      </c>
      <c r="AS134" s="5">
        <f t="shared" ca="1" si="140"/>
        <v>0.85017392710278827</v>
      </c>
      <c r="AT134" s="5">
        <f t="shared" ca="1" si="141"/>
        <v>7.6338137135675152E-2</v>
      </c>
      <c r="AU134" s="5">
        <f t="shared" ca="1" si="142"/>
        <v>2.9071821025304773E-2</v>
      </c>
      <c r="AV134" s="5">
        <f t="shared" ca="1" si="143"/>
        <v>0.32105626754274319</v>
      </c>
      <c r="AW134" s="5">
        <f t="shared" ca="1" si="144"/>
        <v>0.98725715844135764</v>
      </c>
    </row>
    <row r="135" spans="1:49" x14ac:dyDescent="0.2">
      <c r="A135" s="4" t="s">
        <v>182</v>
      </c>
      <c r="B135" s="5">
        <f t="shared" ca="1" si="97"/>
        <v>29.819442917146581</v>
      </c>
      <c r="C135" s="5">
        <f t="shared" ca="1" si="98"/>
        <v>0.16355092418601597</v>
      </c>
      <c r="D135" s="5">
        <f t="shared" ca="1" si="99"/>
        <v>8.8527305687672726</v>
      </c>
      <c r="E135" s="5">
        <f t="shared" ca="1" si="100"/>
        <v>8.8315532570830649E-2</v>
      </c>
      <c r="F135" s="5">
        <f t="shared" ca="1" si="101"/>
        <v>7.7327866661040402E-3</v>
      </c>
      <c r="G135" s="5">
        <f t="shared" ca="1" si="102"/>
        <v>2.359726474875648E-2</v>
      </c>
      <c r="H135" s="5">
        <f t="shared" ca="1" si="103"/>
        <v>1.8761174137668195E-2</v>
      </c>
      <c r="I135" s="5">
        <f t="shared" ca="1" si="104"/>
        <v>1.7415490520700952E-6</v>
      </c>
      <c r="J135" s="5">
        <f t="shared" ca="1" si="105"/>
        <v>0</v>
      </c>
      <c r="K135" s="5">
        <f t="shared" ca="1" si="106"/>
        <v>0.21078495409390868</v>
      </c>
      <c r="L135" s="5">
        <f t="shared" ca="1" si="107"/>
        <v>0.22462075244493321</v>
      </c>
      <c r="M135" s="5">
        <f t="shared" ca="1" si="108"/>
        <v>0.1620095479064089</v>
      </c>
      <c r="N135" s="5">
        <f t="shared" ca="1" si="109"/>
        <v>2.4652261241179343E-3</v>
      </c>
      <c r="O135" s="5">
        <f t="shared" ca="1" si="110"/>
        <v>0.11977670522312173</v>
      </c>
      <c r="P135" s="5">
        <f t="shared" ca="1" si="111"/>
        <v>1.3096684157642677E-2</v>
      </c>
      <c r="Q135" s="5">
        <f t="shared" ca="1" si="112"/>
        <v>3.9760217033925474E-2</v>
      </c>
      <c r="R135" s="5">
        <f t="shared" ca="1" si="113"/>
        <v>5.5625258553525958E-2</v>
      </c>
      <c r="S135" s="5">
        <f t="shared" ca="1" si="114"/>
        <v>6.4960625995508121E-3</v>
      </c>
      <c r="T135" s="5">
        <f t="shared" ca="1" si="115"/>
        <v>0.3450879489858199</v>
      </c>
      <c r="U135" s="5">
        <f t="shared" ca="1" si="116"/>
        <v>7.7583113661978424E-3</v>
      </c>
      <c r="V135" s="5">
        <f t="shared" ca="1" si="117"/>
        <v>5.6513245902955968E-4</v>
      </c>
      <c r="W135" s="5">
        <f t="shared" ca="1" si="118"/>
        <v>1.8094834032389042</v>
      </c>
      <c r="X135" s="5">
        <f t="shared" ca="1" si="119"/>
        <v>8.6972952948753679E-2</v>
      </c>
      <c r="Y135" s="5">
        <f t="shared" ca="1" si="120"/>
        <v>3.661668153850895E-3</v>
      </c>
      <c r="Z135" s="5">
        <f t="shared" ca="1" si="121"/>
        <v>5.2440745979755437E-4</v>
      </c>
      <c r="AA135" s="5">
        <f t="shared" ca="1" si="122"/>
        <v>3.5239428989276306E-3</v>
      </c>
      <c r="AB135" s="5">
        <f t="shared" ca="1" si="123"/>
        <v>3.3933004524671056E-3</v>
      </c>
      <c r="AC135" s="5">
        <f t="shared" ca="1" si="124"/>
        <v>4.4054195354751435</v>
      </c>
      <c r="AD135" s="5">
        <f t="shared" ca="1" si="125"/>
        <v>0.52443204240922414</v>
      </c>
      <c r="AE135" s="5">
        <f t="shared" ca="1" si="126"/>
        <v>1.387793330360551</v>
      </c>
      <c r="AF135" s="5">
        <f t="shared" ca="1" si="127"/>
        <v>5.274378362718176E-2</v>
      </c>
      <c r="AG135" s="5">
        <f t="shared" ca="1" si="128"/>
        <v>0.1163525123589384</v>
      </c>
      <c r="AH135" s="5">
        <f t="shared" ca="1" si="129"/>
        <v>8.4185421348743364E-2</v>
      </c>
      <c r="AI135" s="5">
        <f t="shared" ca="1" si="130"/>
        <v>6.0900740573535755E-2</v>
      </c>
      <c r="AJ135" s="5">
        <f t="shared" ca="1" si="131"/>
        <v>4.0618556194605748E-2</v>
      </c>
      <c r="AK135" s="5">
        <f t="shared" ca="1" si="132"/>
        <v>6.5129610704735327E-3</v>
      </c>
      <c r="AL135" s="5">
        <f t="shared" ca="1" si="133"/>
        <v>3.5588815191574859E-3</v>
      </c>
      <c r="AM135" s="5">
        <f t="shared" ca="1" si="134"/>
        <v>6.9118032476060701E-2</v>
      </c>
      <c r="AN135" s="5">
        <f t="shared" ca="1" si="135"/>
        <v>6.4752527848422718E-3</v>
      </c>
      <c r="AO135" s="5">
        <f t="shared" ca="1" si="136"/>
        <v>8.583864640745313</v>
      </c>
      <c r="AP135" s="5">
        <f t="shared" ca="1" si="137"/>
        <v>0.16980543510547486</v>
      </c>
      <c r="AQ135" s="5">
        <f t="shared" ca="1" si="138"/>
        <v>4.4951867272012075E-4</v>
      </c>
      <c r="AR135" s="5">
        <f t="shared" ca="1" si="139"/>
        <v>6.5275688317921354E-2</v>
      </c>
      <c r="AS135" s="5">
        <f t="shared" ca="1" si="140"/>
        <v>0.80971385186791212</v>
      </c>
      <c r="AT135" s="5">
        <f t="shared" ca="1" si="141"/>
        <v>6.8720514901144572E-2</v>
      </c>
      <c r="AU135" s="5">
        <f t="shared" ca="1" si="142"/>
        <v>2.4010115424174618E-2</v>
      </c>
      <c r="AV135" s="5">
        <f t="shared" ca="1" si="143"/>
        <v>0.34350264600064645</v>
      </c>
      <c r="AW135" s="5">
        <f t="shared" ca="1" si="144"/>
        <v>0.7456929871862269</v>
      </c>
    </row>
    <row r="136" spans="1:49" x14ac:dyDescent="0.2">
      <c r="A136" s="4" t="s">
        <v>183</v>
      </c>
      <c r="B136" s="5">
        <f t="shared" ca="1" si="97"/>
        <v>30.070193988061899</v>
      </c>
      <c r="C136" s="5">
        <f t="shared" ca="1" si="98"/>
        <v>0.24960516538369573</v>
      </c>
      <c r="D136" s="5">
        <f t="shared" ca="1" si="99"/>
        <v>7.7077837280287067</v>
      </c>
      <c r="E136" s="5">
        <f t="shared" ca="1" si="100"/>
        <v>6.1347046224571683E-2</v>
      </c>
      <c r="F136" s="5">
        <f t="shared" ca="1" si="101"/>
        <v>1.3158476410316481E-2</v>
      </c>
      <c r="G136" s="5">
        <f t="shared" ca="1" si="102"/>
        <v>3.1686587329906833E-2</v>
      </c>
      <c r="H136" s="5">
        <f t="shared" ca="1" si="103"/>
        <v>2.9666982083985806E-2</v>
      </c>
      <c r="I136" s="5">
        <f t="shared" ca="1" si="104"/>
        <v>1.2798715178456348E-5</v>
      </c>
      <c r="J136" s="5">
        <f t="shared" ca="1" si="105"/>
        <v>0</v>
      </c>
      <c r="K136" s="5">
        <f t="shared" ca="1" si="106"/>
        <v>0.25825176055938198</v>
      </c>
      <c r="L136" s="5">
        <f t="shared" ca="1" si="107"/>
        <v>0.29536002644820486</v>
      </c>
      <c r="M136" s="5">
        <f t="shared" ca="1" si="108"/>
        <v>0.22013403541809168</v>
      </c>
      <c r="N136" s="5">
        <f t="shared" ca="1" si="109"/>
        <v>3.2567823408485878E-3</v>
      </c>
      <c r="O136" s="5">
        <f t="shared" ca="1" si="110"/>
        <v>0.18954558502856414</v>
      </c>
      <c r="P136" s="5">
        <f t="shared" ca="1" si="111"/>
        <v>1.0653844921811758E-2</v>
      </c>
      <c r="Q136" s="5">
        <f t="shared" ca="1" si="112"/>
        <v>3.9739921809068046E-2</v>
      </c>
      <c r="R136" s="5">
        <f t="shared" ca="1" si="113"/>
        <v>7.8400926163271725E-2</v>
      </c>
      <c r="S136" s="5">
        <f t="shared" ca="1" si="114"/>
        <v>7.1071943507737458E-3</v>
      </c>
      <c r="T136" s="5">
        <f t="shared" ca="1" si="115"/>
        <v>0.46999750743838481</v>
      </c>
      <c r="U136" s="5">
        <f t="shared" ca="1" si="116"/>
        <v>8.2217956073759139E-3</v>
      </c>
      <c r="V136" s="5">
        <f t="shared" ca="1" si="117"/>
        <v>1.0169032972022305E-3</v>
      </c>
      <c r="W136" s="5">
        <f t="shared" ca="1" si="118"/>
        <v>1.7940572226836895</v>
      </c>
      <c r="X136" s="5">
        <f t="shared" ca="1" si="119"/>
        <v>1.6352344875773906E-2</v>
      </c>
      <c r="Y136" s="5">
        <f t="shared" ca="1" si="120"/>
        <v>1.9814444721598977E-3</v>
      </c>
      <c r="Z136" s="5">
        <f t="shared" ca="1" si="121"/>
        <v>5.5705584540910935E-4</v>
      </c>
      <c r="AA136" s="5">
        <f t="shared" ca="1" si="122"/>
        <v>8.1134302024105293E-4</v>
      </c>
      <c r="AB136" s="5">
        <f t="shared" ca="1" si="123"/>
        <v>1.0095407835416421E-3</v>
      </c>
      <c r="AC136" s="5">
        <f t="shared" ca="1" si="124"/>
        <v>4.048915920447631</v>
      </c>
      <c r="AD136" s="5">
        <f t="shared" ca="1" si="125"/>
        <v>0.62746610509352507</v>
      </c>
      <c r="AE136" s="5">
        <f t="shared" ca="1" si="126"/>
        <v>1.1800810853511714</v>
      </c>
      <c r="AF136" s="5">
        <f t="shared" ca="1" si="127"/>
        <v>5.5805913384017684E-2</v>
      </c>
      <c r="AG136" s="5">
        <f t="shared" ca="1" si="128"/>
        <v>0.11793157998833986</v>
      </c>
      <c r="AH136" s="5">
        <f t="shared" ca="1" si="129"/>
        <v>0.10496860382864949</v>
      </c>
      <c r="AI136" s="5">
        <f t="shared" ca="1" si="130"/>
        <v>7.3837410682124779E-2</v>
      </c>
      <c r="AJ136" s="5">
        <f t="shared" ca="1" si="131"/>
        <v>3.9557954522466576E-2</v>
      </c>
      <c r="AK136" s="5">
        <f t="shared" ca="1" si="132"/>
        <v>7.6994267879794678E-3</v>
      </c>
      <c r="AL136" s="5">
        <f t="shared" ca="1" si="133"/>
        <v>4.894978090704924E-3</v>
      </c>
      <c r="AM136" s="5">
        <f t="shared" ca="1" si="134"/>
        <v>8.14795597379291E-2</v>
      </c>
      <c r="AN136" s="5">
        <f t="shared" ca="1" si="135"/>
        <v>4.3611731733610264E-3</v>
      </c>
      <c r="AO136" s="5">
        <f t="shared" ca="1" si="136"/>
        <v>9.482132331798713</v>
      </c>
      <c r="AP136" s="5">
        <f t="shared" ca="1" si="137"/>
        <v>0.20494856943893039</v>
      </c>
      <c r="AQ136" s="5">
        <f t="shared" ca="1" si="138"/>
        <v>4.0733895445917194E-4</v>
      </c>
      <c r="AR136" s="5">
        <f t="shared" ca="1" si="139"/>
        <v>2.3239407286491369E-2</v>
      </c>
      <c r="AS136" s="5">
        <f t="shared" ca="1" si="140"/>
        <v>1.433843134860266</v>
      </c>
      <c r="AT136" s="5">
        <f t="shared" ca="1" si="141"/>
        <v>4.6394286082915903E-2</v>
      </c>
      <c r="AU136" s="5">
        <f t="shared" ca="1" si="142"/>
        <v>2.4419366597152371E-2</v>
      </c>
      <c r="AV136" s="5">
        <f t="shared" ca="1" si="143"/>
        <v>0.28754457020313895</v>
      </c>
      <c r="AW136" s="5">
        <f t="shared" ca="1" si="144"/>
        <v>0.7305492525117826</v>
      </c>
    </row>
    <row r="137" spans="1:49" x14ac:dyDescent="0.2">
      <c r="A137" s="4" t="s">
        <v>184</v>
      </c>
      <c r="B137" s="5">
        <f t="shared" ca="1" si="97"/>
        <v>28.514706310937459</v>
      </c>
      <c r="C137" s="5">
        <f t="shared" ca="1" si="98"/>
        <v>0.17782615271115765</v>
      </c>
      <c r="D137" s="5">
        <f t="shared" ca="1" si="99"/>
        <v>8.1806674926320433</v>
      </c>
      <c r="E137" s="5">
        <f t="shared" ca="1" si="100"/>
        <v>5.2266195394264109E-2</v>
      </c>
      <c r="F137" s="5">
        <f t="shared" ca="1" si="101"/>
        <v>7.1455683114411122E-3</v>
      </c>
      <c r="G137" s="5">
        <f t="shared" ca="1" si="102"/>
        <v>1.73344153130871E-2</v>
      </c>
      <c r="H137" s="5">
        <f t="shared" ca="1" si="103"/>
        <v>2.7585310100133525E-2</v>
      </c>
      <c r="I137" s="5">
        <f t="shared" ca="1" si="104"/>
        <v>9.2011603948040611E-7</v>
      </c>
      <c r="J137" s="5">
        <f t="shared" ca="1" si="105"/>
        <v>0</v>
      </c>
      <c r="K137" s="5">
        <f t="shared" ca="1" si="106"/>
        <v>0.21689207185170514</v>
      </c>
      <c r="L137" s="5">
        <f t="shared" ca="1" si="107"/>
        <v>0.248710754498287</v>
      </c>
      <c r="M137" s="5">
        <f t="shared" ca="1" si="108"/>
        <v>0.1668313794990621</v>
      </c>
      <c r="N137" s="5">
        <f t="shared" ca="1" si="109"/>
        <v>2.6998858149160946E-3</v>
      </c>
      <c r="O137" s="5">
        <f t="shared" ca="1" si="110"/>
        <v>0.11951685015007514</v>
      </c>
      <c r="P137" s="5">
        <f t="shared" ca="1" si="111"/>
        <v>1.2335011187548532E-2</v>
      </c>
      <c r="Q137" s="5">
        <f t="shared" ca="1" si="112"/>
        <v>4.2107613235099574E-2</v>
      </c>
      <c r="R137" s="5">
        <f t="shared" ca="1" si="113"/>
        <v>6.5318789871003313E-2</v>
      </c>
      <c r="S137" s="5">
        <f t="shared" ca="1" si="114"/>
        <v>6.6368493256655833E-3</v>
      </c>
      <c r="T137" s="5">
        <f t="shared" ca="1" si="115"/>
        <v>0.37146474922040529</v>
      </c>
      <c r="U137" s="5">
        <f t="shared" ca="1" si="116"/>
        <v>5.8362597343411416E-3</v>
      </c>
      <c r="V137" s="5">
        <f t="shared" ca="1" si="117"/>
        <v>7.2870597227446207E-4</v>
      </c>
      <c r="W137" s="5">
        <f t="shared" ca="1" si="118"/>
        <v>1.575299918865904</v>
      </c>
      <c r="X137" s="5">
        <f t="shared" ca="1" si="119"/>
        <v>9.0880399228424925E-3</v>
      </c>
      <c r="Y137" s="5">
        <f t="shared" ca="1" si="120"/>
        <v>1.7577168800245373E-3</v>
      </c>
      <c r="Z137" s="5">
        <f t="shared" ca="1" si="121"/>
        <v>2.5181898284547911E-4</v>
      </c>
      <c r="AA137" s="5">
        <f t="shared" ca="1" si="122"/>
        <v>9.1719192184543661E-4</v>
      </c>
      <c r="AB137" s="5">
        <f t="shared" ca="1" si="123"/>
        <v>1.2842326523409364E-3</v>
      </c>
      <c r="AC137" s="5">
        <f t="shared" ca="1" si="124"/>
        <v>4.8546436998270011</v>
      </c>
      <c r="AD137" s="5">
        <f t="shared" ca="1" si="125"/>
        <v>0.60444562386076028</v>
      </c>
      <c r="AE137" s="5">
        <f t="shared" ca="1" si="126"/>
        <v>1.2807567277540137</v>
      </c>
      <c r="AF137" s="5">
        <f t="shared" ca="1" si="127"/>
        <v>5.6507774875953952E-2</v>
      </c>
      <c r="AG137" s="5">
        <f t="shared" ca="1" si="128"/>
        <v>0.13060404505961559</v>
      </c>
      <c r="AH137" s="5">
        <f t="shared" ca="1" si="129"/>
        <v>7.5860263533469405E-2</v>
      </c>
      <c r="AI137" s="5">
        <f t="shared" ca="1" si="130"/>
        <v>7.048275322565567E-2</v>
      </c>
      <c r="AJ137" s="5">
        <f t="shared" ca="1" si="131"/>
        <v>3.1354052948857854E-2</v>
      </c>
      <c r="AK137" s="5">
        <f t="shared" ca="1" si="132"/>
        <v>6.485312096948889E-3</v>
      </c>
      <c r="AL137" s="5">
        <f t="shared" ca="1" si="133"/>
        <v>4.0217090669706565E-3</v>
      </c>
      <c r="AM137" s="5">
        <f t="shared" ca="1" si="134"/>
        <v>6.4837082662394699E-2</v>
      </c>
      <c r="AN137" s="5">
        <f t="shared" ca="1" si="135"/>
        <v>7.2429893233898947E-3</v>
      </c>
      <c r="AO137" s="5">
        <f t="shared" ca="1" si="136"/>
        <v>8.0483524166721025</v>
      </c>
      <c r="AP137" s="5">
        <f t="shared" ca="1" si="137"/>
        <v>0.15690180745142557</v>
      </c>
      <c r="AQ137" s="5">
        <f t="shared" ca="1" si="138"/>
        <v>3.5263021308613792E-4</v>
      </c>
      <c r="AR137" s="5">
        <f t="shared" ca="1" si="139"/>
        <v>3.6183163712363846E-2</v>
      </c>
      <c r="AS137" s="5">
        <f t="shared" ca="1" si="140"/>
        <v>0.68110386163936765</v>
      </c>
      <c r="AT137" s="5">
        <f t="shared" ca="1" si="141"/>
        <v>5.2590689501978594E-2</v>
      </c>
      <c r="AU137" s="5">
        <f t="shared" ca="1" si="142"/>
        <v>7.0939449811870429E-4</v>
      </c>
      <c r="AV137" s="5">
        <f t="shared" ca="1" si="143"/>
        <v>0.28596067342217435</v>
      </c>
      <c r="AW137" s="5">
        <f t="shared" ca="1" si="144"/>
        <v>0.7548057454274536</v>
      </c>
    </row>
    <row r="138" spans="1:49" x14ac:dyDescent="0.2">
      <c r="A138" s="4" t="s">
        <v>185</v>
      </c>
      <c r="B138" s="5">
        <f t="shared" ca="1" si="97"/>
        <v>29.819442917146581</v>
      </c>
      <c r="C138" s="5">
        <f t="shared" ca="1" si="98"/>
        <v>0.16355092418601597</v>
      </c>
      <c r="D138" s="5">
        <f t="shared" ca="1" si="99"/>
        <v>8.8527305687672726</v>
      </c>
      <c r="E138" s="5">
        <f t="shared" ca="1" si="100"/>
        <v>8.8315532570830649E-2</v>
      </c>
      <c r="F138" s="5">
        <f t="shared" ca="1" si="101"/>
        <v>7.7327866661040402E-3</v>
      </c>
      <c r="G138" s="5">
        <f t="shared" ca="1" si="102"/>
        <v>2.359726474875648E-2</v>
      </c>
      <c r="H138" s="5">
        <f t="shared" ca="1" si="103"/>
        <v>1.8761174137668195E-2</v>
      </c>
      <c r="I138" s="5">
        <f t="shared" ca="1" si="104"/>
        <v>1.7415490520700952E-6</v>
      </c>
      <c r="J138" s="5">
        <f t="shared" ca="1" si="105"/>
        <v>0</v>
      </c>
      <c r="K138" s="5">
        <f t="shared" ca="1" si="106"/>
        <v>0.21078495409390868</v>
      </c>
      <c r="L138" s="5">
        <f t="shared" ca="1" si="107"/>
        <v>0.22462075244493321</v>
      </c>
      <c r="M138" s="5">
        <f t="shared" ca="1" si="108"/>
        <v>0.1620095479064089</v>
      </c>
      <c r="N138" s="5">
        <f t="shared" ca="1" si="109"/>
        <v>2.4652261241179343E-3</v>
      </c>
      <c r="O138" s="5">
        <f t="shared" ca="1" si="110"/>
        <v>0.11977670522312173</v>
      </c>
      <c r="P138" s="5">
        <f t="shared" ca="1" si="111"/>
        <v>1.3096684157642677E-2</v>
      </c>
      <c r="Q138" s="5">
        <f t="shared" ca="1" si="112"/>
        <v>3.9760217033925474E-2</v>
      </c>
      <c r="R138" s="5">
        <f t="shared" ca="1" si="113"/>
        <v>5.5625258553525958E-2</v>
      </c>
      <c r="S138" s="5">
        <f t="shared" ca="1" si="114"/>
        <v>6.4960625995508121E-3</v>
      </c>
      <c r="T138" s="5">
        <f t="shared" ca="1" si="115"/>
        <v>0.3450879489858199</v>
      </c>
      <c r="U138" s="5">
        <f t="shared" ca="1" si="116"/>
        <v>7.7583113661978424E-3</v>
      </c>
      <c r="V138" s="5">
        <f t="shared" ca="1" si="117"/>
        <v>5.6513245902955968E-4</v>
      </c>
      <c r="W138" s="5">
        <f t="shared" ca="1" si="118"/>
        <v>1.8094834032389042</v>
      </c>
      <c r="X138" s="5">
        <f t="shared" ca="1" si="119"/>
        <v>8.6972952948753679E-2</v>
      </c>
      <c r="Y138" s="5">
        <f t="shared" ca="1" si="120"/>
        <v>3.661668153850895E-3</v>
      </c>
      <c r="Z138" s="5">
        <f t="shared" ca="1" si="121"/>
        <v>5.2440745979755437E-4</v>
      </c>
      <c r="AA138" s="5">
        <f t="shared" ca="1" si="122"/>
        <v>3.5239428989276306E-3</v>
      </c>
      <c r="AB138" s="5">
        <f t="shared" ca="1" si="123"/>
        <v>3.3933004524671056E-3</v>
      </c>
      <c r="AC138" s="5">
        <f t="shared" ca="1" si="124"/>
        <v>4.4054195354751435</v>
      </c>
      <c r="AD138" s="5">
        <f t="shared" ca="1" si="125"/>
        <v>0.52443204240922414</v>
      </c>
      <c r="AE138" s="5">
        <f t="shared" ca="1" si="126"/>
        <v>1.387793330360551</v>
      </c>
      <c r="AF138" s="5">
        <f t="shared" ca="1" si="127"/>
        <v>5.274378362718176E-2</v>
      </c>
      <c r="AG138" s="5">
        <f t="shared" ca="1" si="128"/>
        <v>0.1163525123589384</v>
      </c>
      <c r="AH138" s="5">
        <f t="shared" ca="1" si="129"/>
        <v>8.4185421348743364E-2</v>
      </c>
      <c r="AI138" s="5">
        <f t="shared" ca="1" si="130"/>
        <v>6.0900740573535755E-2</v>
      </c>
      <c r="AJ138" s="5">
        <f t="shared" ca="1" si="131"/>
        <v>4.0618556194605748E-2</v>
      </c>
      <c r="AK138" s="5">
        <f t="shared" ca="1" si="132"/>
        <v>6.5129610704735327E-3</v>
      </c>
      <c r="AL138" s="5">
        <f t="shared" ca="1" si="133"/>
        <v>3.5588815191574859E-3</v>
      </c>
      <c r="AM138" s="5">
        <f t="shared" ca="1" si="134"/>
        <v>6.9118032476060701E-2</v>
      </c>
      <c r="AN138" s="5">
        <f t="shared" ca="1" si="135"/>
        <v>6.4752527848422718E-3</v>
      </c>
      <c r="AO138" s="5">
        <f t="shared" ca="1" si="136"/>
        <v>8.583864640745313</v>
      </c>
      <c r="AP138" s="5">
        <f t="shared" ca="1" si="137"/>
        <v>0.16980543510547486</v>
      </c>
      <c r="AQ138" s="5">
        <f t="shared" ca="1" si="138"/>
        <v>4.4951867272012075E-4</v>
      </c>
      <c r="AR138" s="5">
        <f t="shared" ca="1" si="139"/>
        <v>6.5275688317921354E-2</v>
      </c>
      <c r="AS138" s="5">
        <f t="shared" ca="1" si="140"/>
        <v>0.80971385186791212</v>
      </c>
      <c r="AT138" s="5">
        <f t="shared" ca="1" si="141"/>
        <v>6.8720514901144572E-2</v>
      </c>
      <c r="AU138" s="5">
        <f t="shared" ca="1" si="142"/>
        <v>2.4010115424174618E-2</v>
      </c>
      <c r="AV138" s="5">
        <f t="shared" ca="1" si="143"/>
        <v>0.34350264600064645</v>
      </c>
      <c r="AW138" s="5">
        <f t="shared" ca="1" si="144"/>
        <v>0.7456929871862269</v>
      </c>
    </row>
    <row r="139" spans="1:49" x14ac:dyDescent="0.2">
      <c r="A139" s="4" t="s">
        <v>186</v>
      </c>
      <c r="B139" s="5">
        <f t="shared" ca="1" si="97"/>
        <v>32.16912526110584</v>
      </c>
      <c r="C139" s="5">
        <f t="shared" ca="1" si="98"/>
        <v>0.30153770244626293</v>
      </c>
      <c r="D139" s="5">
        <f t="shared" ca="1" si="99"/>
        <v>9.2389995962480995</v>
      </c>
      <c r="E139" s="5">
        <f t="shared" ca="1" si="100"/>
        <v>5.4650737651460342E-2</v>
      </c>
      <c r="F139" s="5">
        <f t="shared" ca="1" si="101"/>
        <v>7.2437711466673913E-3</v>
      </c>
      <c r="G139" s="5">
        <f t="shared" ca="1" si="102"/>
        <v>1.5734154525514119E-2</v>
      </c>
      <c r="H139" s="5">
        <f t="shared" ca="1" si="103"/>
        <v>4.0637081458463974E-2</v>
      </c>
      <c r="I139" s="5">
        <f t="shared" ca="1" si="104"/>
        <v>5.8506795332649569E-6</v>
      </c>
      <c r="J139" s="5">
        <f t="shared" ca="1" si="105"/>
        <v>0</v>
      </c>
      <c r="K139" s="5">
        <f t="shared" ca="1" si="106"/>
        <v>0.18335968302111283</v>
      </c>
      <c r="L139" s="5">
        <f t="shared" ca="1" si="107"/>
        <v>0.16192200858810382</v>
      </c>
      <c r="M139" s="5">
        <f t="shared" ca="1" si="108"/>
        <v>0.14583140083260385</v>
      </c>
      <c r="N139" s="5">
        <f t="shared" ca="1" si="109"/>
        <v>2.2406294780808952E-3</v>
      </c>
      <c r="O139" s="5">
        <f t="shared" ca="1" si="110"/>
        <v>9.4107161814891871E-2</v>
      </c>
      <c r="P139" s="5">
        <f t="shared" ca="1" si="111"/>
        <v>1.4760379635966969E-2</v>
      </c>
      <c r="Q139" s="5">
        <f t="shared" ca="1" si="112"/>
        <v>3.8982255873607326E-2</v>
      </c>
      <c r="R139" s="5">
        <f t="shared" ca="1" si="113"/>
        <v>4.6565504927081079E-2</v>
      </c>
      <c r="S139" s="5">
        <f t="shared" ca="1" si="114"/>
        <v>6.7237988407765868E-3</v>
      </c>
      <c r="T139" s="5">
        <f t="shared" ca="1" si="115"/>
        <v>0.34182084858886846</v>
      </c>
      <c r="U139" s="5">
        <f t="shared" ca="1" si="116"/>
        <v>6.293555297934854E-3</v>
      </c>
      <c r="V139" s="5">
        <f t="shared" ca="1" si="117"/>
        <v>3.357399776781317E-4</v>
      </c>
      <c r="W139" s="5">
        <f t="shared" ca="1" si="118"/>
        <v>0.93354944474816592</v>
      </c>
      <c r="X139" s="5">
        <f t="shared" ca="1" si="119"/>
        <v>2.5788598980258724E-2</v>
      </c>
      <c r="Y139" s="5">
        <f t="shared" ca="1" si="120"/>
        <v>2.5063492971095819E-3</v>
      </c>
      <c r="Z139" s="5">
        <f t="shared" ca="1" si="121"/>
        <v>5.7245111476691523E-4</v>
      </c>
      <c r="AA139" s="5">
        <f t="shared" ca="1" si="122"/>
        <v>1.6054590695925822E-3</v>
      </c>
      <c r="AB139" s="5">
        <f t="shared" ca="1" si="123"/>
        <v>1.650251910412427E-3</v>
      </c>
      <c r="AC139" s="5">
        <f t="shared" ca="1" si="124"/>
        <v>5.4696422481268687</v>
      </c>
      <c r="AD139" s="5">
        <f t="shared" ca="1" si="125"/>
        <v>0.39547273038677716</v>
      </c>
      <c r="AE139" s="5">
        <f t="shared" ca="1" si="126"/>
        <v>1.28654779040251</v>
      </c>
      <c r="AF139" s="5">
        <f t="shared" ca="1" si="127"/>
        <v>3.9510308256916732E-2</v>
      </c>
      <c r="AG139" s="5">
        <f t="shared" ca="1" si="128"/>
        <v>9.5506403560207578E-2</v>
      </c>
      <c r="AH139" s="5">
        <f t="shared" ca="1" si="129"/>
        <v>6.2702130313047943E-2</v>
      </c>
      <c r="AI139" s="5">
        <f t="shared" ca="1" si="130"/>
        <v>4.7428249855310474E-2</v>
      </c>
      <c r="AJ139" s="5">
        <f t="shared" ca="1" si="131"/>
        <v>2.7810048271020498E-2</v>
      </c>
      <c r="AK139" s="5">
        <f t="shared" ca="1" si="132"/>
        <v>6.6450185635154174E-3</v>
      </c>
      <c r="AL139" s="5">
        <f t="shared" ca="1" si="133"/>
        <v>3.1301748350734309E-3</v>
      </c>
      <c r="AM139" s="5">
        <f t="shared" ca="1" si="134"/>
        <v>1.7993295968787518E-2</v>
      </c>
      <c r="AN139" s="5">
        <f t="shared" ca="1" si="135"/>
        <v>2.9911198217292168E-3</v>
      </c>
      <c r="AO139" s="5">
        <f t="shared" ca="1" si="136"/>
        <v>10.081374044635222</v>
      </c>
      <c r="AP139" s="5">
        <f t="shared" ca="1" si="137"/>
        <v>0.17645757351332947</v>
      </c>
      <c r="AQ139" s="5">
        <f t="shared" ca="1" si="138"/>
        <v>2.6664878944715909E-4</v>
      </c>
      <c r="AR139" s="5">
        <f t="shared" ca="1" si="139"/>
        <v>8.1408776321932025E-2</v>
      </c>
      <c r="AS139" s="5">
        <f t="shared" ca="1" si="140"/>
        <v>1.3051590388919285</v>
      </c>
      <c r="AT139" s="5">
        <f t="shared" ca="1" si="141"/>
        <v>0.10164942423798258</v>
      </c>
      <c r="AU139" s="5">
        <f t="shared" ca="1" si="142"/>
        <v>8.9966515725428381E-2</v>
      </c>
      <c r="AV139" s="5">
        <f t="shared" ca="1" si="143"/>
        <v>0.33773355881850298</v>
      </c>
      <c r="AW139" s="5">
        <f t="shared" ca="1" si="144"/>
        <v>0.87230574565728358</v>
      </c>
    </row>
    <row r="140" spans="1:49" x14ac:dyDescent="0.2">
      <c r="A140" s="4" t="s">
        <v>348</v>
      </c>
      <c r="B140" s="5">
        <f t="shared" ca="1" si="97"/>
        <v>31.386671512419817</v>
      </c>
      <c r="C140" s="5">
        <f t="shared" ca="1" si="98"/>
        <v>0.31956290751643401</v>
      </c>
      <c r="D140" s="5">
        <f t="shared" ca="1" si="99"/>
        <v>8.3469573458993871</v>
      </c>
      <c r="E140" s="5">
        <f t="shared" ca="1" si="100"/>
        <v>4.0635848067036164E-2</v>
      </c>
      <c r="F140" s="5">
        <f t="shared" ca="1" si="101"/>
        <v>5.0599703182699811E-3</v>
      </c>
      <c r="G140" s="5">
        <f t="shared" ca="1" si="102"/>
        <v>1.4094834998995756E-2</v>
      </c>
      <c r="H140" s="5">
        <f t="shared" ca="1" si="103"/>
        <v>3.7126363119378725E-2</v>
      </c>
      <c r="I140" s="5">
        <f t="shared" ca="1" si="104"/>
        <v>1.7856556645811473E-2</v>
      </c>
      <c r="J140" s="5">
        <f t="shared" ca="1" si="105"/>
        <v>0</v>
      </c>
      <c r="K140" s="5">
        <f t="shared" ca="1" si="106"/>
        <v>0.13670205287876611</v>
      </c>
      <c r="L140" s="5">
        <f t="shared" ca="1" si="107"/>
        <v>0.11027251644542638</v>
      </c>
      <c r="M140" s="5">
        <f t="shared" ca="1" si="108"/>
        <v>0.10660943470868388</v>
      </c>
      <c r="N140" s="5">
        <f t="shared" ca="1" si="109"/>
        <v>2.0781893896847773E-3</v>
      </c>
      <c r="O140" s="5">
        <f t="shared" ca="1" si="110"/>
        <v>6.335771563346819E-2</v>
      </c>
      <c r="P140" s="5">
        <f t="shared" ca="1" si="111"/>
        <v>1.083999030059225E-2</v>
      </c>
      <c r="Q140" s="5">
        <f t="shared" ca="1" si="112"/>
        <v>3.1290772737080912E-2</v>
      </c>
      <c r="R140" s="5">
        <f t="shared" ca="1" si="113"/>
        <v>3.8931340458855997E-2</v>
      </c>
      <c r="S140" s="5">
        <f t="shared" ca="1" si="114"/>
        <v>6.9077044115891393E-3</v>
      </c>
      <c r="T140" s="5">
        <f t="shared" ca="1" si="115"/>
        <v>0.265903479816823</v>
      </c>
      <c r="U140" s="5">
        <f t="shared" ca="1" si="116"/>
        <v>5.9810436132769797E-3</v>
      </c>
      <c r="V140" s="5">
        <f t="shared" ca="1" si="117"/>
        <v>6.590195233596885E-3</v>
      </c>
      <c r="W140" s="5">
        <f t="shared" ca="1" si="118"/>
        <v>1.0571063147748345</v>
      </c>
      <c r="X140" s="5">
        <f t="shared" ca="1" si="119"/>
        <v>1.3317551029056837E-2</v>
      </c>
      <c r="Y140" s="5">
        <f t="shared" ca="1" si="120"/>
        <v>2.3371786220892444E-3</v>
      </c>
      <c r="Z140" s="5">
        <f t="shared" ca="1" si="121"/>
        <v>1.3044825998082302E-4</v>
      </c>
      <c r="AA140" s="5">
        <f t="shared" ca="1" si="122"/>
        <v>1.3016633251150588E-3</v>
      </c>
      <c r="AB140" s="5">
        <f t="shared" ca="1" si="123"/>
        <v>1.3975499542706381E-3</v>
      </c>
      <c r="AC140" s="5">
        <f t="shared" ca="1" si="124"/>
        <v>6.6077327908003252</v>
      </c>
      <c r="AD140" s="5">
        <f t="shared" ca="1" si="125"/>
        <v>0.35770101962592371</v>
      </c>
      <c r="AE140" s="5">
        <f t="shared" ca="1" si="126"/>
        <v>1.1422573974401673</v>
      </c>
      <c r="AF140" s="5">
        <f t="shared" ca="1" si="127"/>
        <v>4.241805697192505E-2</v>
      </c>
      <c r="AG140" s="5">
        <f t="shared" ca="1" si="128"/>
        <v>3.5458047519911016E-2</v>
      </c>
      <c r="AH140" s="5">
        <f t="shared" ca="1" si="129"/>
        <v>3.5984952309860659E-2</v>
      </c>
      <c r="AI140" s="5">
        <f t="shared" ca="1" si="130"/>
        <v>3.7381673455065885E-2</v>
      </c>
      <c r="AJ140" s="5">
        <f t="shared" ca="1" si="131"/>
        <v>2.7083056888141874E-2</v>
      </c>
      <c r="AK140" s="5">
        <f t="shared" ca="1" si="132"/>
        <v>7.7309422390451181E-3</v>
      </c>
      <c r="AL140" s="5">
        <f t="shared" ca="1" si="133"/>
        <v>2.0107259587576459E-3</v>
      </c>
      <c r="AM140" s="5">
        <f t="shared" ca="1" si="134"/>
        <v>2.8408279673458707E-3</v>
      </c>
      <c r="AN140" s="5">
        <f t="shared" ca="1" si="135"/>
        <v>1.4325602434131651E-3</v>
      </c>
      <c r="AO140" s="5">
        <f t="shared" ca="1" si="136"/>
        <v>9.3270611274768811</v>
      </c>
      <c r="AP140" s="5">
        <f t="shared" ca="1" si="137"/>
        <v>0.13315449659488987</v>
      </c>
      <c r="AQ140" s="5">
        <f t="shared" ca="1" si="138"/>
        <v>4.9323517103703714E-4</v>
      </c>
      <c r="AR140" s="5">
        <f t="shared" ca="1" si="139"/>
        <v>9.9907455172818863E-2</v>
      </c>
      <c r="AS140" s="5">
        <f t="shared" ca="1" si="140"/>
        <v>1.3337651036366587</v>
      </c>
      <c r="AT140" s="5">
        <f t="shared" ca="1" si="141"/>
        <v>0.12250964604020542</v>
      </c>
      <c r="AU140" s="5">
        <f t="shared" ca="1" si="142"/>
        <v>8.7455988146703315E-2</v>
      </c>
      <c r="AV140" s="5">
        <f t="shared" ca="1" si="143"/>
        <v>0.57798634002880289</v>
      </c>
      <c r="AW140" s="5">
        <f t="shared" ca="1" si="144"/>
        <v>0.76195710057342025</v>
      </c>
    </row>
    <row r="141" spans="1:49" x14ac:dyDescent="0.2">
      <c r="A141" s="4" t="s">
        <v>187</v>
      </c>
      <c r="B141" s="5">
        <f t="shared" ca="1" si="97"/>
        <v>32.249344685610858</v>
      </c>
      <c r="C141" s="5">
        <f t="shared" ca="1" si="98"/>
        <v>0.27914891746992687</v>
      </c>
      <c r="D141" s="5">
        <f t="shared" ca="1" si="99"/>
        <v>8.9067096027842823</v>
      </c>
      <c r="E141" s="5">
        <f t="shared" ca="1" si="100"/>
        <v>4.1345387523177207E-2</v>
      </c>
      <c r="F141" s="5">
        <f t="shared" ca="1" si="101"/>
        <v>4.4043194581935736E-3</v>
      </c>
      <c r="G141" s="5">
        <f t="shared" ca="1" si="102"/>
        <v>1.1608076189198313E-2</v>
      </c>
      <c r="H141" s="5">
        <f t="shared" ca="1" si="103"/>
        <v>3.2352837340596498E-2</v>
      </c>
      <c r="I141" s="5">
        <f t="shared" ca="1" si="104"/>
        <v>1.7510837618784716E-2</v>
      </c>
      <c r="J141" s="5">
        <f t="shared" ca="1" si="105"/>
        <v>0</v>
      </c>
      <c r="K141" s="5">
        <f t="shared" ca="1" si="106"/>
        <v>0.11235987402466023</v>
      </c>
      <c r="L141" s="5">
        <f t="shared" ca="1" si="107"/>
        <v>0.10881039590932967</v>
      </c>
      <c r="M141" s="5">
        <f t="shared" ca="1" si="108"/>
        <v>9.9713761741425475E-2</v>
      </c>
      <c r="N141" s="5">
        <f t="shared" ca="1" si="109"/>
        <v>2.2107381843361126E-3</v>
      </c>
      <c r="O141" s="5">
        <f t="shared" ca="1" si="110"/>
        <v>4.9581999828741764E-2</v>
      </c>
      <c r="P141" s="5">
        <f t="shared" ca="1" si="111"/>
        <v>1.1671065823638634E-2</v>
      </c>
      <c r="Q141" s="5">
        <f t="shared" ca="1" si="112"/>
        <v>2.5952073255181646E-2</v>
      </c>
      <c r="R141" s="5">
        <f t="shared" ca="1" si="113"/>
        <v>2.6749789758068285E-2</v>
      </c>
      <c r="S141" s="5">
        <f t="shared" ca="1" si="114"/>
        <v>6.6971376835566528E-3</v>
      </c>
      <c r="T141" s="5">
        <f t="shared" ca="1" si="115"/>
        <v>0.21319359523679507</v>
      </c>
      <c r="U141" s="5">
        <f t="shared" ca="1" si="116"/>
        <v>6.7478519150197085E-3</v>
      </c>
      <c r="V141" s="5">
        <f t="shared" ca="1" si="117"/>
        <v>5.6128841568534949E-3</v>
      </c>
      <c r="W141" s="5">
        <f t="shared" ca="1" si="118"/>
        <v>0.80868788736728769</v>
      </c>
      <c r="X141" s="5">
        <f t="shared" ca="1" si="119"/>
        <v>1.7760680954400893E-2</v>
      </c>
      <c r="Y141" s="5">
        <f t="shared" ca="1" si="120"/>
        <v>1.9162096754218089E-3</v>
      </c>
      <c r="Z141" s="5">
        <f t="shared" ca="1" si="121"/>
        <v>9.8939535477824575E-4</v>
      </c>
      <c r="AA141" s="5">
        <f t="shared" ca="1" si="122"/>
        <v>9.9970130966162618E-4</v>
      </c>
      <c r="AB141" s="5">
        <f t="shared" ca="1" si="123"/>
        <v>1.0786502351670113E-3</v>
      </c>
      <c r="AC141" s="5">
        <f t="shared" ca="1" si="124"/>
        <v>7.0094505942222822</v>
      </c>
      <c r="AD141" s="5">
        <f t="shared" ca="1" si="125"/>
        <v>0.27411462024152633</v>
      </c>
      <c r="AE141" s="5">
        <f t="shared" ca="1" si="126"/>
        <v>1.5076226171322054</v>
      </c>
      <c r="AF141" s="5">
        <f t="shared" ca="1" si="127"/>
        <v>1.7215150851505299E-2</v>
      </c>
      <c r="AG141" s="5">
        <f t="shared" ca="1" si="128"/>
        <v>3.0690028884859766E-2</v>
      </c>
      <c r="AH141" s="5">
        <f t="shared" ca="1" si="129"/>
        <v>2.6121042155805376E-2</v>
      </c>
      <c r="AI141" s="5">
        <f t="shared" ca="1" si="130"/>
        <v>2.9327289783609749E-2</v>
      </c>
      <c r="AJ141" s="5">
        <f t="shared" ca="1" si="131"/>
        <v>2.7373457546856605E-2</v>
      </c>
      <c r="AK141" s="5">
        <f t="shared" ca="1" si="132"/>
        <v>7.7523362120478397E-3</v>
      </c>
      <c r="AL141" s="5">
        <f t="shared" ca="1" si="133"/>
        <v>1.8051201802786446E-3</v>
      </c>
      <c r="AM141" s="5">
        <f t="shared" ca="1" si="134"/>
        <v>8.2031102829121395E-3</v>
      </c>
      <c r="AN141" s="5">
        <f t="shared" ca="1" si="135"/>
        <v>1.1626957975711355E-3</v>
      </c>
      <c r="AO141" s="5">
        <f t="shared" ca="1" si="136"/>
        <v>9.4172516908795156</v>
      </c>
      <c r="AP141" s="5">
        <f t="shared" ca="1" si="137"/>
        <v>0.1059522350435369</v>
      </c>
      <c r="AQ141" s="5">
        <f t="shared" ca="1" si="138"/>
        <v>6.2329995032152992E-4</v>
      </c>
      <c r="AR141" s="5">
        <f t="shared" ca="1" si="139"/>
        <v>0.12807883887419291</v>
      </c>
      <c r="AS141" s="5">
        <f t="shared" ca="1" si="140"/>
        <v>1.4817324487993497</v>
      </c>
      <c r="AT141" s="5">
        <f t="shared" ca="1" si="141"/>
        <v>0.13167453338917343</v>
      </c>
      <c r="AU141" s="5">
        <f t="shared" ca="1" si="142"/>
        <v>0.25261422292412877</v>
      </c>
      <c r="AV141" s="5">
        <f t="shared" ca="1" si="143"/>
        <v>0.31116040306262926</v>
      </c>
      <c r="AW141" s="5">
        <f t="shared" ca="1" si="144"/>
        <v>0.68560527859806253</v>
      </c>
    </row>
    <row r="142" spans="1:49" x14ac:dyDescent="0.2">
      <c r="A142" s="4" t="s">
        <v>349</v>
      </c>
      <c r="B142" s="5">
        <f t="shared" ca="1" si="97"/>
        <v>33.305892449640268</v>
      </c>
      <c r="C142" s="5">
        <f t="shared" ca="1" si="98"/>
        <v>0.32375444641614631</v>
      </c>
      <c r="D142" s="5">
        <f t="shared" ca="1" si="99"/>
        <v>9.3651624061773635</v>
      </c>
      <c r="E142" s="5">
        <f t="shared" ca="1" si="100"/>
        <v>3.5806485235385641E-2</v>
      </c>
      <c r="F142" s="5">
        <f t="shared" ca="1" si="101"/>
        <v>3.9164077459932101E-3</v>
      </c>
      <c r="G142" s="5">
        <f t="shared" ca="1" si="102"/>
        <v>1.1329900600385509E-2</v>
      </c>
      <c r="H142" s="5">
        <f t="shared" ca="1" si="103"/>
        <v>3.1577510859008222E-2</v>
      </c>
      <c r="I142" s="5">
        <f t="shared" ca="1" si="104"/>
        <v>8.4190933393295184E-3</v>
      </c>
      <c r="J142" s="5">
        <f t="shared" ca="1" si="105"/>
        <v>0</v>
      </c>
      <c r="K142" s="5">
        <f t="shared" ca="1" si="106"/>
        <v>9.9345363681581103E-2</v>
      </c>
      <c r="L142" s="5">
        <f t="shared" ca="1" si="107"/>
        <v>0.11350991224363392</v>
      </c>
      <c r="M142" s="5">
        <f t="shared" ca="1" si="108"/>
        <v>8.6706042231500483E-2</v>
      </c>
      <c r="N142" s="5">
        <f t="shared" ca="1" si="109"/>
        <v>1.5085181425033255E-3</v>
      </c>
      <c r="O142" s="5">
        <f t="shared" ca="1" si="110"/>
        <v>4.1532821344516538E-2</v>
      </c>
      <c r="P142" s="5">
        <f t="shared" ca="1" si="111"/>
        <v>1.5859265139821933E-2</v>
      </c>
      <c r="Q142" s="5">
        <f t="shared" ca="1" si="112"/>
        <v>2.5077632604661278E-2</v>
      </c>
      <c r="R142" s="5">
        <f t="shared" ca="1" si="113"/>
        <v>2.4289515468226535E-2</v>
      </c>
      <c r="S142" s="5">
        <f t="shared" ca="1" si="114"/>
        <v>5.2060236038109194E-3</v>
      </c>
      <c r="T142" s="5">
        <f t="shared" ca="1" si="115"/>
        <v>0.19278337478144109</v>
      </c>
      <c r="U142" s="5">
        <f t="shared" ca="1" si="116"/>
        <v>5.4792409730983439E-3</v>
      </c>
      <c r="V142" s="5">
        <f t="shared" ca="1" si="117"/>
        <v>5.2180510293424872E-3</v>
      </c>
      <c r="W142" s="5">
        <f t="shared" ca="1" si="118"/>
        <v>0.680698724359591</v>
      </c>
      <c r="X142" s="5">
        <f t="shared" ca="1" si="119"/>
        <v>4.4497523875154819E-3</v>
      </c>
      <c r="Y142" s="5">
        <f t="shared" ca="1" si="120"/>
        <v>1.6596731030678118E-3</v>
      </c>
      <c r="Z142" s="5">
        <f t="shared" ca="1" si="121"/>
        <v>8.3541744999159604E-5</v>
      </c>
      <c r="AA142" s="5">
        <f t="shared" ca="1" si="122"/>
        <v>9.0653668122118818E-4</v>
      </c>
      <c r="AB142" s="5">
        <f t="shared" ca="1" si="123"/>
        <v>9.7294295442630684E-4</v>
      </c>
      <c r="AC142" s="5">
        <f t="shared" ca="1" si="124"/>
        <v>8.1744369050551811</v>
      </c>
      <c r="AD142" s="5">
        <f t="shared" ca="1" si="125"/>
        <v>0.28981092056746199</v>
      </c>
      <c r="AE142" s="5">
        <f t="shared" ca="1" si="126"/>
        <v>1.770964547382303</v>
      </c>
      <c r="AF142" s="5">
        <f t="shared" ca="1" si="127"/>
        <v>2.1603020668947773E-2</v>
      </c>
      <c r="AG142" s="5">
        <f t="shared" ca="1" si="128"/>
        <v>2.2203692171278197E-2</v>
      </c>
      <c r="AH142" s="5">
        <f t="shared" ca="1" si="129"/>
        <v>2.3465957993452524E-2</v>
      </c>
      <c r="AI142" s="5">
        <f t="shared" ca="1" si="130"/>
        <v>2.3410578407716955E-2</v>
      </c>
      <c r="AJ142" s="5">
        <f t="shared" ca="1" si="131"/>
        <v>2.3986095434982958E-2</v>
      </c>
      <c r="AK142" s="5">
        <f t="shared" ca="1" si="132"/>
        <v>6.4052567327169945E-3</v>
      </c>
      <c r="AL142" s="5">
        <f t="shared" ca="1" si="133"/>
        <v>1.1915561253315996E-3</v>
      </c>
      <c r="AM142" s="5">
        <f t="shared" ca="1" si="134"/>
        <v>5.4673280229262421E-3</v>
      </c>
      <c r="AN142" s="5">
        <f t="shared" ca="1" si="135"/>
        <v>1.5506558613640107E-3</v>
      </c>
      <c r="AO142" s="5">
        <f t="shared" ca="1" si="136"/>
        <v>9.010785753037295</v>
      </c>
      <c r="AP142" s="5">
        <f t="shared" ca="1" si="137"/>
        <v>2.9487231483621951E-2</v>
      </c>
      <c r="AQ142" s="5">
        <f t="shared" ca="1" si="138"/>
        <v>1.8201764322463672E-4</v>
      </c>
      <c r="AR142" s="5">
        <f t="shared" ca="1" si="139"/>
        <v>0.17679067815523938</v>
      </c>
      <c r="AS142" s="5">
        <f t="shared" ca="1" si="140"/>
        <v>1.0363107072201976</v>
      </c>
      <c r="AT142" s="5">
        <f t="shared" ca="1" si="141"/>
        <v>0.32015605367302424</v>
      </c>
      <c r="AU142" s="5">
        <f t="shared" ca="1" si="142"/>
        <v>0.30546011843042659</v>
      </c>
      <c r="AV142" s="5">
        <f t="shared" ca="1" si="143"/>
        <v>0.47903458059876275</v>
      </c>
      <c r="AW142" s="5">
        <f t="shared" ca="1" si="144"/>
        <v>0.49793561212624771</v>
      </c>
    </row>
    <row r="143" spans="1:49" x14ac:dyDescent="0.2">
      <c r="A143" s="4" t="s">
        <v>350</v>
      </c>
      <c r="B143" s="5">
        <f t="shared" ca="1" si="97"/>
        <v>38.962900045219058</v>
      </c>
      <c r="C143" s="5">
        <f t="shared" ca="1" si="98"/>
        <v>0.60292250157314975</v>
      </c>
      <c r="D143" s="5">
        <f t="shared" ca="1" si="99"/>
        <v>9.7745572832167973</v>
      </c>
      <c r="E143" s="5">
        <f t="shared" ca="1" si="100"/>
        <v>3.855160866258165E-2</v>
      </c>
      <c r="F143" s="5">
        <f t="shared" ca="1" si="101"/>
        <v>2.5972458119773592E-3</v>
      </c>
      <c r="G143" s="5">
        <f t="shared" ca="1" si="102"/>
        <v>1.3752806795117575E-2</v>
      </c>
      <c r="H143" s="5">
        <f t="shared" ca="1" si="103"/>
        <v>1.0426139381135522E-2</v>
      </c>
      <c r="I143" s="5">
        <f t="shared" ca="1" si="104"/>
        <v>6.7740933569480979E-3</v>
      </c>
      <c r="J143" s="5">
        <f t="shared" ca="1" si="105"/>
        <v>0</v>
      </c>
      <c r="K143" s="5">
        <f t="shared" ca="1" si="106"/>
        <v>0.11484887937274339</v>
      </c>
      <c r="L143" s="5">
        <f t="shared" ca="1" si="107"/>
        <v>0.13956860866755008</v>
      </c>
      <c r="M143" s="5">
        <f t="shared" ca="1" si="108"/>
        <v>8.148665700658822E-2</v>
      </c>
      <c r="N143" s="5">
        <f t="shared" ca="1" si="109"/>
        <v>1.3429307690066056E-3</v>
      </c>
      <c r="O143" s="5">
        <f t="shared" ca="1" si="110"/>
        <v>3.7073201778710881E-2</v>
      </c>
      <c r="P143" s="5">
        <f t="shared" ca="1" si="111"/>
        <v>1.6613117318988797E-2</v>
      </c>
      <c r="Q143" s="5">
        <f t="shared" ca="1" si="112"/>
        <v>3.1481612120600286E-2</v>
      </c>
      <c r="R143" s="5">
        <f t="shared" ca="1" si="113"/>
        <v>2.4781863670252858E-2</v>
      </c>
      <c r="S143" s="5">
        <f t="shared" ca="1" si="114"/>
        <v>6.2409796070152799E-3</v>
      </c>
      <c r="T143" s="5">
        <f t="shared" ca="1" si="115"/>
        <v>0.17733991231974566</v>
      </c>
      <c r="U143" s="5">
        <f t="shared" ca="1" si="116"/>
        <v>6.663115856412714E-3</v>
      </c>
      <c r="V143" s="5">
        <f t="shared" ca="1" si="117"/>
        <v>5.3638743569847172E-3</v>
      </c>
      <c r="W143" s="5">
        <f t="shared" ca="1" si="118"/>
        <v>0.8987884719838114</v>
      </c>
      <c r="X143" s="5">
        <f t="shared" ca="1" si="119"/>
        <v>3.965620075570048E-3</v>
      </c>
      <c r="Y143" s="5">
        <f t="shared" ca="1" si="120"/>
        <v>1.6491731988994877E-3</v>
      </c>
      <c r="Z143" s="5">
        <f t="shared" ca="1" si="121"/>
        <v>8.2665452728914181E-5</v>
      </c>
      <c r="AA143" s="5">
        <f t="shared" ca="1" si="122"/>
        <v>8.9591933230655739E-4</v>
      </c>
      <c r="AB143" s="5">
        <f t="shared" ca="1" si="123"/>
        <v>9.6010479719159923E-4</v>
      </c>
      <c r="AC143" s="5">
        <f t="shared" ca="1" si="124"/>
        <v>8.2075779753721321</v>
      </c>
      <c r="AD143" s="5">
        <f t="shared" ca="1" si="125"/>
        <v>0.33223793911222421</v>
      </c>
      <c r="AE143" s="5">
        <f t="shared" ca="1" si="126"/>
        <v>2.1794423493979682</v>
      </c>
      <c r="AF143" s="5">
        <f t="shared" ca="1" si="127"/>
        <v>2.1558349000964389E-2</v>
      </c>
      <c r="AG143" s="5">
        <f t="shared" ca="1" si="128"/>
        <v>2.0955078857645606E-2</v>
      </c>
      <c r="AH143" s="5">
        <f t="shared" ca="1" si="129"/>
        <v>2.3824160678576265E-2</v>
      </c>
      <c r="AI143" s="5">
        <f t="shared" ca="1" si="130"/>
        <v>2.1933991417421628E-2</v>
      </c>
      <c r="AJ143" s="5">
        <f t="shared" ca="1" si="131"/>
        <v>3.59184381444171E-2</v>
      </c>
      <c r="AK143" s="5">
        <f t="shared" ca="1" si="132"/>
        <v>6.9548939078489099E-3</v>
      </c>
      <c r="AL143" s="5">
        <f t="shared" ca="1" si="133"/>
        <v>9.2683802052178428E-4</v>
      </c>
      <c r="AM143" s="5">
        <f t="shared" ca="1" si="134"/>
        <v>1.9473567724962797E-3</v>
      </c>
      <c r="AN143" s="5">
        <f t="shared" ca="1" si="135"/>
        <v>8.2336548092782095E-4</v>
      </c>
      <c r="AO143" s="5">
        <f t="shared" ca="1" si="136"/>
        <v>9.9940830444535411</v>
      </c>
      <c r="AP143" s="5">
        <f t="shared" ca="1" si="137"/>
        <v>3.5927342980171709E-2</v>
      </c>
      <c r="AQ143" s="5">
        <f t="shared" ca="1" si="138"/>
        <v>4.2310643561956802E-3</v>
      </c>
      <c r="AR143" s="5">
        <f t="shared" ca="1" si="139"/>
        <v>0.91584968328113003</v>
      </c>
      <c r="AS143" s="5">
        <f t="shared" ca="1" si="140"/>
        <v>3.137686045810304</v>
      </c>
      <c r="AT143" s="5">
        <f t="shared" ca="1" si="141"/>
        <v>0.39552162439485417</v>
      </c>
      <c r="AU143" s="5">
        <f t="shared" ca="1" si="142"/>
        <v>0.61919525101636042</v>
      </c>
      <c r="AV143" s="5">
        <f t="shared" ca="1" si="143"/>
        <v>0.48817924906591581</v>
      </c>
      <c r="AW143" s="5">
        <f t="shared" ca="1" si="144"/>
        <v>0.51939761721462208</v>
      </c>
    </row>
    <row r="144" spans="1:49" x14ac:dyDescent="0.2">
      <c r="A144" s="4" t="s">
        <v>351</v>
      </c>
      <c r="B144" s="5">
        <f t="shared" ca="1" si="97"/>
        <v>20.804494148535994</v>
      </c>
      <c r="C144" s="5">
        <f t="shared" ca="1" si="98"/>
        <v>0.38844876944459805</v>
      </c>
      <c r="D144" s="5">
        <f t="shared" ca="1" si="99"/>
        <v>0</v>
      </c>
      <c r="E144" s="5">
        <f t="shared" ca="1" si="100"/>
        <v>0</v>
      </c>
      <c r="F144" s="5">
        <f t="shared" ca="1" si="101"/>
        <v>2.0682877289674166E-3</v>
      </c>
      <c r="G144" s="5">
        <f t="shared" ca="1" si="102"/>
        <v>3.8951837866495117E-4</v>
      </c>
      <c r="H144" s="5">
        <f t="shared" ca="1" si="103"/>
        <v>0.17309687325304013</v>
      </c>
      <c r="I144" s="5">
        <f t="shared" ca="1" si="104"/>
        <v>0</v>
      </c>
      <c r="J144" s="5">
        <f t="shared" ca="1" si="105"/>
        <v>0</v>
      </c>
      <c r="K144" s="5">
        <f t="shared" ca="1" si="106"/>
        <v>0.68549791127970949</v>
      </c>
      <c r="L144" s="5">
        <f t="shared" ca="1" si="107"/>
        <v>5.4981778953585355E-3</v>
      </c>
      <c r="M144" s="5">
        <f t="shared" ca="1" si="108"/>
        <v>0.14904988360466145</v>
      </c>
      <c r="N144" s="5">
        <f t="shared" ca="1" si="109"/>
        <v>0</v>
      </c>
      <c r="O144" s="5">
        <f t="shared" ca="1" si="110"/>
        <v>2.2102182403658504E-2</v>
      </c>
      <c r="P144" s="5">
        <f t="shared" ca="1" si="111"/>
        <v>3.4747785973249525E-3</v>
      </c>
      <c r="Q144" s="5">
        <f t="shared" ca="1" si="112"/>
        <v>8.9951506637823819E-3</v>
      </c>
      <c r="R144" s="5">
        <f t="shared" ca="1" si="113"/>
        <v>2.5037947155184034E-3</v>
      </c>
      <c r="S144" s="5">
        <f t="shared" ca="1" si="114"/>
        <v>3.3625843802054566E-3</v>
      </c>
      <c r="T144" s="5">
        <f t="shared" ca="1" si="115"/>
        <v>6.7787233434730022E-3</v>
      </c>
      <c r="U144" s="5">
        <f t="shared" ca="1" si="116"/>
        <v>0</v>
      </c>
      <c r="V144" s="5">
        <f t="shared" ca="1" si="117"/>
        <v>0</v>
      </c>
      <c r="W144" s="5">
        <f t="shared" ca="1" si="118"/>
        <v>1.4088644801134724E-6</v>
      </c>
      <c r="X144" s="5">
        <f t="shared" ca="1" si="119"/>
        <v>2.3152636745186954</v>
      </c>
      <c r="Y144" s="5">
        <f t="shared" ca="1" si="120"/>
        <v>3.797981698788707E-2</v>
      </c>
      <c r="Z144" s="5">
        <f t="shared" ca="1" si="121"/>
        <v>0</v>
      </c>
      <c r="AA144" s="5">
        <f t="shared" ca="1" si="122"/>
        <v>0.26379279516935655</v>
      </c>
      <c r="AB144" s="5">
        <f t="shared" ca="1" si="123"/>
        <v>5.4960483835352252E-3</v>
      </c>
      <c r="AC144" s="5">
        <f t="shared" ca="1" si="124"/>
        <v>2.3471923795509726</v>
      </c>
      <c r="AD144" s="5">
        <f t="shared" ca="1" si="125"/>
        <v>2.9792283211638564</v>
      </c>
      <c r="AE144" s="5">
        <f t="shared" ca="1" si="126"/>
        <v>7.6749144445533476E-2</v>
      </c>
      <c r="AF144" s="5">
        <f t="shared" ca="1" si="127"/>
        <v>4.4526637942768746E-2</v>
      </c>
      <c r="AG144" s="5">
        <f t="shared" ca="1" si="128"/>
        <v>3.2537092474081902E-2</v>
      </c>
      <c r="AH144" s="5">
        <f t="shared" ca="1" si="129"/>
        <v>5.0353125050859614E-2</v>
      </c>
      <c r="AI144" s="5">
        <f t="shared" ca="1" si="130"/>
        <v>2.879243609743475E-3</v>
      </c>
      <c r="AJ144" s="5">
        <f t="shared" ca="1" si="131"/>
        <v>4.1729714073222412E-3</v>
      </c>
      <c r="AK144" s="5">
        <f t="shared" ca="1" si="132"/>
        <v>1.0781441211835627E-4</v>
      </c>
      <c r="AL144" s="5">
        <f t="shared" ca="1" si="133"/>
        <v>1.9633123800396287E-3</v>
      </c>
      <c r="AM144" s="5">
        <f t="shared" ca="1" si="134"/>
        <v>2.6311090714767418E-2</v>
      </c>
      <c r="AN144" s="5">
        <f t="shared" ca="1" si="135"/>
        <v>0</v>
      </c>
      <c r="AO144" s="5">
        <f t="shared" ca="1" si="136"/>
        <v>9.0124172947332895</v>
      </c>
      <c r="AP144" s="5">
        <f t="shared" ca="1" si="137"/>
        <v>0</v>
      </c>
      <c r="AQ144" s="5">
        <f t="shared" ca="1" si="138"/>
        <v>0</v>
      </c>
      <c r="AR144" s="5">
        <f t="shared" ca="1" si="139"/>
        <v>1.6142813239788677E-2</v>
      </c>
      <c r="AS144" s="5">
        <f t="shared" ca="1" si="140"/>
        <v>0.49733944625384857</v>
      </c>
      <c r="AT144" s="5">
        <f t="shared" ca="1" si="141"/>
        <v>5.6052625339229736E-2</v>
      </c>
      <c r="AU144" s="5">
        <f t="shared" ca="1" si="142"/>
        <v>3.7293968891688789E-2</v>
      </c>
      <c r="AV144" s="5">
        <f t="shared" ca="1" si="143"/>
        <v>0.6790335848696063</v>
      </c>
      <c r="AW144" s="5">
        <f t="shared" ca="1" si="144"/>
        <v>0.86639290244355682</v>
      </c>
    </row>
    <row r="145" spans="1:49" x14ac:dyDescent="0.2">
      <c r="A145" s="4" t="s">
        <v>188</v>
      </c>
      <c r="B145" s="5">
        <f t="shared" ca="1" si="97"/>
        <v>25.425257918328896</v>
      </c>
      <c r="C145" s="5">
        <f t="shared" ca="1" si="98"/>
        <v>0.42428472837649012</v>
      </c>
      <c r="D145" s="5">
        <f t="shared" ca="1" si="99"/>
        <v>0</v>
      </c>
      <c r="E145" s="5">
        <f t="shared" ca="1" si="100"/>
        <v>0</v>
      </c>
      <c r="F145" s="5">
        <f t="shared" ca="1" si="101"/>
        <v>9.8679757472202537E-3</v>
      </c>
      <c r="G145" s="5">
        <f t="shared" ca="1" si="102"/>
        <v>1.2372531182814647E-3</v>
      </c>
      <c r="H145" s="5">
        <f t="shared" ca="1" si="103"/>
        <v>0.14978155950662783</v>
      </c>
      <c r="I145" s="5">
        <f t="shared" ca="1" si="104"/>
        <v>0</v>
      </c>
      <c r="J145" s="5">
        <f t="shared" ca="1" si="105"/>
        <v>0</v>
      </c>
      <c r="K145" s="5">
        <f t="shared" ca="1" si="106"/>
        <v>0.6454978744029729</v>
      </c>
      <c r="L145" s="5">
        <f t="shared" ca="1" si="107"/>
        <v>6.3368760237329791E-3</v>
      </c>
      <c r="M145" s="5">
        <f t="shared" ca="1" si="108"/>
        <v>0.10792381092513237</v>
      </c>
      <c r="N145" s="5">
        <f t="shared" ca="1" si="109"/>
        <v>0</v>
      </c>
      <c r="O145" s="5">
        <f t="shared" ca="1" si="110"/>
        <v>2.2352508183607102E-2</v>
      </c>
      <c r="P145" s="5">
        <f t="shared" ca="1" si="111"/>
        <v>2.5300011499589988E-3</v>
      </c>
      <c r="Q145" s="5">
        <f t="shared" ca="1" si="112"/>
        <v>6.4890383013417761E-3</v>
      </c>
      <c r="R145" s="5">
        <f t="shared" ca="1" si="113"/>
        <v>1.2061716801601664E-2</v>
      </c>
      <c r="S145" s="5">
        <f t="shared" ca="1" si="114"/>
        <v>3.1025084507324109E-3</v>
      </c>
      <c r="T145" s="5">
        <f t="shared" ca="1" si="115"/>
        <v>8.1699789473906291E-3</v>
      </c>
      <c r="U145" s="5">
        <f t="shared" ca="1" si="116"/>
        <v>0</v>
      </c>
      <c r="V145" s="5">
        <f t="shared" ca="1" si="117"/>
        <v>6.7000526743387734E-5</v>
      </c>
      <c r="W145" s="5">
        <f t="shared" ca="1" si="118"/>
        <v>1.786406886627784E-5</v>
      </c>
      <c r="X145" s="5">
        <f t="shared" ca="1" si="119"/>
        <v>3.7340312500550423</v>
      </c>
      <c r="Y145" s="5">
        <f t="shared" ca="1" si="120"/>
        <v>9.1785768060074477E-2</v>
      </c>
      <c r="Z145" s="5">
        <f t="shared" ca="1" si="121"/>
        <v>0</v>
      </c>
      <c r="AA145" s="5">
        <f t="shared" ca="1" si="122"/>
        <v>0.8072044060475897</v>
      </c>
      <c r="AB145" s="5">
        <f t="shared" ca="1" si="123"/>
        <v>1.2888096025901184E-2</v>
      </c>
      <c r="AC145" s="5">
        <f t="shared" ca="1" si="124"/>
        <v>2.5271119093593839</v>
      </c>
      <c r="AD145" s="5">
        <f t="shared" ca="1" si="125"/>
        <v>7.8151844650035134</v>
      </c>
      <c r="AE145" s="5">
        <f t="shared" ca="1" si="126"/>
        <v>0.10068223594035572</v>
      </c>
      <c r="AF145" s="5">
        <f t="shared" ca="1" si="127"/>
        <v>0.10699608317610286</v>
      </c>
      <c r="AG145" s="5">
        <f t="shared" ca="1" si="128"/>
        <v>8.7520612353671562E-2</v>
      </c>
      <c r="AH145" s="5">
        <f t="shared" ca="1" si="129"/>
        <v>2.0601469507254937E-2</v>
      </c>
      <c r="AI145" s="5">
        <f t="shared" ca="1" si="130"/>
        <v>2.0854760881498919E-2</v>
      </c>
      <c r="AJ145" s="5">
        <f t="shared" ca="1" si="131"/>
        <v>6.5409491222456961E-3</v>
      </c>
      <c r="AK145" s="5">
        <f t="shared" ca="1" si="132"/>
        <v>0</v>
      </c>
      <c r="AL145" s="5">
        <f t="shared" ca="1" si="133"/>
        <v>2.3851329548777511E-2</v>
      </c>
      <c r="AM145" s="5">
        <f t="shared" ca="1" si="134"/>
        <v>3.0794999380386406E-2</v>
      </c>
      <c r="AN145" s="5">
        <f t="shared" ca="1" si="135"/>
        <v>0</v>
      </c>
      <c r="AO145" s="5">
        <f t="shared" ca="1" si="136"/>
        <v>6.5485825919990939</v>
      </c>
      <c r="AP145" s="5">
        <f t="shared" ca="1" si="137"/>
        <v>0</v>
      </c>
      <c r="AQ145" s="5">
        <f t="shared" ca="1" si="138"/>
        <v>1.3400105348677547E-4</v>
      </c>
      <c r="AR145" s="5">
        <f t="shared" ca="1" si="139"/>
        <v>2.1561006630964562E-2</v>
      </c>
      <c r="AS145" s="5">
        <f t="shared" ca="1" si="140"/>
        <v>0.82273460487659444</v>
      </c>
      <c r="AT145" s="5">
        <f t="shared" ca="1" si="141"/>
        <v>6.599247904592008E-2</v>
      </c>
      <c r="AU145" s="5">
        <f t="shared" ca="1" si="142"/>
        <v>2.4621284831726341E-2</v>
      </c>
      <c r="AV145" s="5">
        <f t="shared" ca="1" si="143"/>
        <v>0.38261031459543943</v>
      </c>
      <c r="AW145" s="5">
        <f t="shared" ca="1" si="144"/>
        <v>0.77325260630317516</v>
      </c>
    </row>
    <row r="146" spans="1:49" x14ac:dyDescent="0.2">
      <c r="A146" s="4" t="s">
        <v>189</v>
      </c>
      <c r="B146" s="5">
        <f t="shared" ca="1" si="97"/>
        <v>33.359560860412941</v>
      </c>
      <c r="C146" s="5">
        <f t="shared" ca="1" si="98"/>
        <v>0.40179228878571238</v>
      </c>
      <c r="D146" s="5">
        <f t="shared" ca="1" si="99"/>
        <v>0</v>
      </c>
      <c r="E146" s="5">
        <f t="shared" ca="1" si="100"/>
        <v>0</v>
      </c>
      <c r="F146" s="5">
        <f t="shared" ca="1" si="101"/>
        <v>1.8333324368570329E-2</v>
      </c>
      <c r="G146" s="5">
        <f t="shared" ca="1" si="102"/>
        <v>1.3170337405263866E-4</v>
      </c>
      <c r="H146" s="5">
        <f t="shared" ca="1" si="103"/>
        <v>0.2428241299769078</v>
      </c>
      <c r="I146" s="5">
        <f t="shared" ca="1" si="104"/>
        <v>0</v>
      </c>
      <c r="J146" s="5">
        <f t="shared" ca="1" si="105"/>
        <v>0</v>
      </c>
      <c r="K146" s="5">
        <f t="shared" ca="1" si="106"/>
        <v>0.57662572053973538</v>
      </c>
      <c r="L146" s="5">
        <f t="shared" ca="1" si="107"/>
        <v>9.8996577213034294E-3</v>
      </c>
      <c r="M146" s="5">
        <f t="shared" ca="1" si="108"/>
        <v>4.4882017678175561E-2</v>
      </c>
      <c r="N146" s="5">
        <f t="shared" ca="1" si="109"/>
        <v>0</v>
      </c>
      <c r="O146" s="5">
        <f t="shared" ca="1" si="110"/>
        <v>2.924328074599843E-2</v>
      </c>
      <c r="P146" s="5">
        <f t="shared" ca="1" si="111"/>
        <v>1.8657977990790475E-4</v>
      </c>
      <c r="Q146" s="5">
        <f t="shared" ca="1" si="112"/>
        <v>1.222207730530816E-4</v>
      </c>
      <c r="R146" s="5">
        <f t="shared" ca="1" si="113"/>
        <v>1.3777811198934965E-2</v>
      </c>
      <c r="S146" s="5">
        <f t="shared" ca="1" si="114"/>
        <v>3.0250639261105712E-3</v>
      </c>
      <c r="T146" s="5">
        <f t="shared" ca="1" si="115"/>
        <v>7.6861322760078512E-3</v>
      </c>
      <c r="U146" s="5">
        <f t="shared" ca="1" si="116"/>
        <v>0</v>
      </c>
      <c r="V146" s="5">
        <f t="shared" ca="1" si="117"/>
        <v>8.2314608782899158E-5</v>
      </c>
      <c r="W146" s="5">
        <f t="shared" ca="1" si="118"/>
        <v>0</v>
      </c>
      <c r="X146" s="5">
        <f t="shared" ca="1" si="119"/>
        <v>3.6348078630230609</v>
      </c>
      <c r="Y146" s="5">
        <f t="shared" ca="1" si="120"/>
        <v>9.2244839316728999E-2</v>
      </c>
      <c r="Z146" s="5">
        <f t="shared" ca="1" si="121"/>
        <v>0</v>
      </c>
      <c r="AA146" s="5">
        <f t="shared" ca="1" si="122"/>
        <v>1.037321594117077</v>
      </c>
      <c r="AB146" s="5">
        <f t="shared" ca="1" si="123"/>
        <v>1.6165468957980437E-2</v>
      </c>
      <c r="AC146" s="5">
        <f t="shared" ca="1" si="124"/>
        <v>4.1885829268718373</v>
      </c>
      <c r="AD146" s="5">
        <f t="shared" ca="1" si="125"/>
        <v>7.7066878812228197</v>
      </c>
      <c r="AE146" s="5">
        <f t="shared" ca="1" si="126"/>
        <v>9.0584138255104196E-2</v>
      </c>
      <c r="AF146" s="5">
        <f t="shared" ca="1" si="127"/>
        <v>0.13463877208803832</v>
      </c>
      <c r="AG146" s="5">
        <f t="shared" ca="1" si="128"/>
        <v>7.8368676739234616E-2</v>
      </c>
      <c r="AH146" s="5">
        <f t="shared" ca="1" si="129"/>
        <v>2.5772656014298928E-2</v>
      </c>
      <c r="AI146" s="5">
        <f t="shared" ca="1" si="130"/>
        <v>4.9249321253106278E-2</v>
      </c>
      <c r="AJ146" s="5">
        <f t="shared" ca="1" si="131"/>
        <v>2.4773343215166023E-3</v>
      </c>
      <c r="AK146" s="5">
        <f t="shared" ca="1" si="132"/>
        <v>1.1524045229605882E-4</v>
      </c>
      <c r="AL146" s="5">
        <f t="shared" ca="1" si="133"/>
        <v>9.424751862170587E-3</v>
      </c>
      <c r="AM146" s="5">
        <f t="shared" ca="1" si="134"/>
        <v>3.6193114629558536E-2</v>
      </c>
      <c r="AN146" s="5">
        <f t="shared" ca="1" si="135"/>
        <v>0</v>
      </c>
      <c r="AO146" s="5">
        <f t="shared" ca="1" si="136"/>
        <v>12.818224385216693</v>
      </c>
      <c r="AP146" s="5">
        <f t="shared" ca="1" si="137"/>
        <v>0</v>
      </c>
      <c r="AQ146" s="5">
        <f t="shared" ca="1" si="138"/>
        <v>1.5365393639474512E-4</v>
      </c>
      <c r="AR146" s="5">
        <f t="shared" ca="1" si="139"/>
        <v>4.0951971331485301E-2</v>
      </c>
      <c r="AS146" s="5">
        <f t="shared" ca="1" si="140"/>
        <v>0.80311027371370247</v>
      </c>
      <c r="AT146" s="5">
        <f t="shared" ca="1" si="141"/>
        <v>6.0850979789580303E-2</v>
      </c>
      <c r="AU146" s="5">
        <f t="shared" ca="1" si="142"/>
        <v>8.97761835852183E-4</v>
      </c>
      <c r="AV146" s="5">
        <f t="shared" ca="1" si="143"/>
        <v>0.40504027559150774</v>
      </c>
      <c r="AW146" s="5">
        <f t="shared" ca="1" si="144"/>
        <v>0.77908473411965207</v>
      </c>
    </row>
    <row r="147" spans="1:49" x14ac:dyDescent="0.2">
      <c r="A147" s="4" t="s">
        <v>190</v>
      </c>
      <c r="B147" s="5">
        <f t="shared" ca="1" si="97"/>
        <v>29.72630791119197</v>
      </c>
      <c r="C147" s="5">
        <f t="shared" ca="1" si="98"/>
        <v>0.43390040241829758</v>
      </c>
      <c r="D147" s="5">
        <f t="shared" ca="1" si="99"/>
        <v>0</v>
      </c>
      <c r="E147" s="5">
        <f t="shared" ca="1" si="100"/>
        <v>0</v>
      </c>
      <c r="F147" s="5">
        <f t="shared" ca="1" si="101"/>
        <v>1.7956248434622294E-2</v>
      </c>
      <c r="G147" s="5">
        <f t="shared" ca="1" si="102"/>
        <v>0</v>
      </c>
      <c r="H147" s="5">
        <f t="shared" ca="1" si="103"/>
        <v>0.14443003718649583</v>
      </c>
      <c r="I147" s="5">
        <f t="shared" ca="1" si="104"/>
        <v>0</v>
      </c>
      <c r="J147" s="5">
        <f t="shared" ca="1" si="105"/>
        <v>0</v>
      </c>
      <c r="K147" s="5">
        <f t="shared" ca="1" si="106"/>
        <v>0.5385691348635836</v>
      </c>
      <c r="L147" s="5">
        <f t="shared" ca="1" si="107"/>
        <v>1.2107454279546501E-2</v>
      </c>
      <c r="M147" s="5">
        <f t="shared" ca="1" si="108"/>
        <v>3.4626497264134637E-2</v>
      </c>
      <c r="N147" s="5">
        <f t="shared" ca="1" si="109"/>
        <v>0</v>
      </c>
      <c r="O147" s="5">
        <f t="shared" ca="1" si="110"/>
        <v>1.947684414063364E-2</v>
      </c>
      <c r="P147" s="5">
        <f t="shared" ca="1" si="111"/>
        <v>1.5482451699797738E-4</v>
      </c>
      <c r="Q147" s="5">
        <f t="shared" ca="1" si="112"/>
        <v>4.9484696011353291E-4</v>
      </c>
      <c r="R147" s="5">
        <f t="shared" ca="1" si="113"/>
        <v>1.1344289358746623E-2</v>
      </c>
      <c r="S147" s="5">
        <f t="shared" ca="1" si="114"/>
        <v>2.70492991282074E-3</v>
      </c>
      <c r="T147" s="5">
        <f t="shared" ca="1" si="115"/>
        <v>0</v>
      </c>
      <c r="U147" s="5">
        <f t="shared" ca="1" si="116"/>
        <v>0</v>
      </c>
      <c r="V147" s="5">
        <f t="shared" ca="1" si="117"/>
        <v>9.2057820917716254E-5</v>
      </c>
      <c r="W147" s="5">
        <f t="shared" ca="1" si="118"/>
        <v>0</v>
      </c>
      <c r="X147" s="5">
        <f t="shared" ca="1" si="119"/>
        <v>2.236030712176396</v>
      </c>
      <c r="Y147" s="5">
        <f t="shared" ca="1" si="120"/>
        <v>0.10665037805718827</v>
      </c>
      <c r="Z147" s="5">
        <f t="shared" ca="1" si="121"/>
        <v>0</v>
      </c>
      <c r="AA147" s="5">
        <f t="shared" ca="1" si="122"/>
        <v>0.82032987303701288</v>
      </c>
      <c r="AB147" s="5">
        <f t="shared" ca="1" si="123"/>
        <v>1.2380779308679712E-2</v>
      </c>
      <c r="AC147" s="5">
        <f t="shared" ca="1" si="124"/>
        <v>4.4149854252852823</v>
      </c>
      <c r="AD147" s="5">
        <f t="shared" ca="1" si="125"/>
        <v>6.3391926936325191</v>
      </c>
      <c r="AE147" s="5">
        <f t="shared" ca="1" si="126"/>
        <v>5.6821711477736597E-2</v>
      </c>
      <c r="AF147" s="5">
        <f t="shared" ca="1" si="127"/>
        <v>5.6715043557390453E-2</v>
      </c>
      <c r="AG147" s="5">
        <f t="shared" ca="1" si="128"/>
        <v>3.4605507420850355E-2</v>
      </c>
      <c r="AH147" s="5">
        <f t="shared" ca="1" si="129"/>
        <v>1.6384173149903907E-2</v>
      </c>
      <c r="AI147" s="5">
        <f t="shared" ca="1" si="130"/>
        <v>2.0085360085254883E-2</v>
      </c>
      <c r="AJ147" s="5">
        <f t="shared" ca="1" si="131"/>
        <v>2.6500879989097797E-3</v>
      </c>
      <c r="AK147" s="5">
        <f t="shared" ca="1" si="132"/>
        <v>0</v>
      </c>
      <c r="AL147" s="5">
        <f t="shared" ca="1" si="133"/>
        <v>8.1545106837350705E-3</v>
      </c>
      <c r="AM147" s="5">
        <f t="shared" ca="1" si="134"/>
        <v>3.3897216171244443E-2</v>
      </c>
      <c r="AN147" s="5">
        <f t="shared" ca="1" si="135"/>
        <v>0</v>
      </c>
      <c r="AO147" s="5">
        <f t="shared" ca="1" si="136"/>
        <v>11.835024641487912</v>
      </c>
      <c r="AP147" s="5">
        <f t="shared" ca="1" si="137"/>
        <v>0</v>
      </c>
      <c r="AQ147" s="5">
        <f t="shared" ca="1" si="138"/>
        <v>1.9248453464613401E-4</v>
      </c>
      <c r="AR147" s="5">
        <f t="shared" ca="1" si="139"/>
        <v>6.510307335013861E-2</v>
      </c>
      <c r="AS147" s="5">
        <f t="shared" ca="1" si="140"/>
        <v>0.85356079135650187</v>
      </c>
      <c r="AT147" s="5">
        <f t="shared" ca="1" si="141"/>
        <v>7.2864320552059852E-2</v>
      </c>
      <c r="AU147" s="5">
        <f t="shared" ca="1" si="142"/>
        <v>3.4070997855014794E-2</v>
      </c>
      <c r="AV147" s="5">
        <f t="shared" ca="1" si="143"/>
        <v>0.64855516579860784</v>
      </c>
      <c r="AW147" s="5">
        <f t="shared" ca="1" si="144"/>
        <v>0.84219539705807256</v>
      </c>
    </row>
    <row r="148" spans="1:49" x14ac:dyDescent="0.2">
      <c r="A148" s="4" t="s">
        <v>191</v>
      </c>
      <c r="B148" s="5">
        <f t="shared" ca="1" si="97"/>
        <v>29.557218582753237</v>
      </c>
      <c r="C148" s="5">
        <f t="shared" ca="1" si="98"/>
        <v>0.53106814729033047</v>
      </c>
      <c r="D148" s="5">
        <f t="shared" ca="1" si="99"/>
        <v>0</v>
      </c>
      <c r="E148" s="5">
        <f t="shared" ca="1" si="100"/>
        <v>0</v>
      </c>
      <c r="F148" s="5">
        <f t="shared" ca="1" si="101"/>
        <v>1.5042065583761871E-2</v>
      </c>
      <c r="G148" s="5">
        <f t="shared" ca="1" si="102"/>
        <v>0</v>
      </c>
      <c r="H148" s="5">
        <f t="shared" ca="1" si="103"/>
        <v>0.19062227793666225</v>
      </c>
      <c r="I148" s="5">
        <f t="shared" ca="1" si="104"/>
        <v>0</v>
      </c>
      <c r="J148" s="5">
        <f t="shared" ca="1" si="105"/>
        <v>0</v>
      </c>
      <c r="K148" s="5">
        <f t="shared" ca="1" si="106"/>
        <v>0.77286263588311999</v>
      </c>
      <c r="L148" s="5">
        <f t="shared" ca="1" si="107"/>
        <v>4.0371043543190321E-2</v>
      </c>
      <c r="M148" s="5">
        <f t="shared" ca="1" si="108"/>
        <v>3.7812275340407639E-2</v>
      </c>
      <c r="N148" s="5">
        <f t="shared" ca="1" si="109"/>
        <v>1.0242152022730912E-2</v>
      </c>
      <c r="O148" s="5">
        <f t="shared" ca="1" si="110"/>
        <v>1.3911048380904539E-2</v>
      </c>
      <c r="P148" s="5">
        <f t="shared" ca="1" si="111"/>
        <v>7.8453925790341311E-3</v>
      </c>
      <c r="Q148" s="5">
        <f t="shared" ca="1" si="112"/>
        <v>1.6095696781701547E-3</v>
      </c>
      <c r="R148" s="5">
        <f t="shared" ca="1" si="113"/>
        <v>2.1563390951768544E-2</v>
      </c>
      <c r="S148" s="5">
        <f t="shared" ca="1" si="114"/>
        <v>3.5708547378630493E-3</v>
      </c>
      <c r="T148" s="5">
        <f t="shared" ca="1" si="115"/>
        <v>0</v>
      </c>
      <c r="U148" s="5">
        <f t="shared" ca="1" si="116"/>
        <v>0</v>
      </c>
      <c r="V148" s="5">
        <f t="shared" ca="1" si="117"/>
        <v>1.597839629131188E-4</v>
      </c>
      <c r="W148" s="5">
        <f t="shared" ca="1" si="118"/>
        <v>0</v>
      </c>
      <c r="X148" s="5">
        <f t="shared" ca="1" si="119"/>
        <v>1.1428784744479978</v>
      </c>
      <c r="Y148" s="5">
        <f t="shared" ca="1" si="120"/>
        <v>7.9651313344125951E-2</v>
      </c>
      <c r="Z148" s="5">
        <f t="shared" ca="1" si="121"/>
        <v>0</v>
      </c>
      <c r="AA148" s="5">
        <f t="shared" ca="1" si="122"/>
        <v>0.18137123381643588</v>
      </c>
      <c r="AB148" s="5">
        <f t="shared" ca="1" si="123"/>
        <v>1.8601400304795242E-2</v>
      </c>
      <c r="AC148" s="5">
        <f t="shared" ca="1" si="124"/>
        <v>4.5138998255421701</v>
      </c>
      <c r="AD148" s="5">
        <f t="shared" ca="1" si="125"/>
        <v>7.2064736285830833</v>
      </c>
      <c r="AE148" s="5">
        <f t="shared" ca="1" si="126"/>
        <v>7.1237025932851056E-2</v>
      </c>
      <c r="AF148" s="5">
        <f t="shared" ca="1" si="127"/>
        <v>4.1546507090429632E-2</v>
      </c>
      <c r="AG148" s="5">
        <f t="shared" ca="1" si="128"/>
        <v>2.3652527431121728E-2</v>
      </c>
      <c r="AH148" s="5">
        <f t="shared" ca="1" si="129"/>
        <v>2.5136225774145399E-2</v>
      </c>
      <c r="AI148" s="5">
        <f t="shared" ca="1" si="130"/>
        <v>7.9817283351813706E-2</v>
      </c>
      <c r="AJ148" s="5">
        <f t="shared" ca="1" si="131"/>
        <v>5.3638066842281278E-3</v>
      </c>
      <c r="AK148" s="5">
        <f t="shared" ca="1" si="132"/>
        <v>8.9479019231346508E-4</v>
      </c>
      <c r="AL148" s="5">
        <f t="shared" ca="1" si="133"/>
        <v>2.6816640339965949E-3</v>
      </c>
      <c r="AM148" s="5">
        <f t="shared" ca="1" si="134"/>
        <v>3.2264006457700799E-2</v>
      </c>
      <c r="AN148" s="5">
        <f t="shared" ca="1" si="135"/>
        <v>0</v>
      </c>
      <c r="AO148" s="5">
        <f t="shared" ca="1" si="136"/>
        <v>11.908713106190111</v>
      </c>
      <c r="AP148" s="5">
        <f t="shared" ca="1" si="137"/>
        <v>3.1956792582623756E-5</v>
      </c>
      <c r="AQ148" s="5">
        <f t="shared" ca="1" si="138"/>
        <v>4.3141669986542072E-4</v>
      </c>
      <c r="AR148" s="5">
        <f t="shared" ca="1" si="139"/>
        <v>7.9423900068849237E-2</v>
      </c>
      <c r="AS148" s="5">
        <f t="shared" ca="1" si="140"/>
        <v>1.1329059911183199</v>
      </c>
      <c r="AT148" s="5">
        <f t="shared" ca="1" si="141"/>
        <v>9.1979375226845142E-2</v>
      </c>
      <c r="AU148" s="5">
        <f t="shared" ca="1" si="142"/>
        <v>6.0548895856137638E-2</v>
      </c>
      <c r="AV148" s="5">
        <f t="shared" ca="1" si="143"/>
        <v>0.45031819161635406</v>
      </c>
      <c r="AW148" s="5">
        <f t="shared" ca="1" si="144"/>
        <v>0.76071539830610269</v>
      </c>
    </row>
    <row r="149" spans="1:49" x14ac:dyDescent="0.2">
      <c r="A149" s="4" t="s">
        <v>192</v>
      </c>
      <c r="B149" s="5">
        <f t="shared" ca="1" si="97"/>
        <v>29.839139961055572</v>
      </c>
      <c r="C149" s="5">
        <f t="shared" ca="1" si="98"/>
        <v>0.60238967925977049</v>
      </c>
      <c r="D149" s="5">
        <f t="shared" ca="1" si="99"/>
        <v>0</v>
      </c>
      <c r="E149" s="5">
        <f t="shared" ca="1" si="100"/>
        <v>0</v>
      </c>
      <c r="F149" s="5">
        <f t="shared" ca="1" si="101"/>
        <v>1.1271223383660002E-2</v>
      </c>
      <c r="G149" s="5">
        <f t="shared" ca="1" si="102"/>
        <v>2.7880966646129536E-5</v>
      </c>
      <c r="H149" s="5">
        <f t="shared" ca="1" si="103"/>
        <v>6.471439423812167E-2</v>
      </c>
      <c r="I149" s="5">
        <f t="shared" ca="1" si="104"/>
        <v>0</v>
      </c>
      <c r="J149" s="5">
        <f t="shared" ca="1" si="105"/>
        <v>0</v>
      </c>
      <c r="K149" s="5">
        <f t="shared" ca="1" si="106"/>
        <v>0.5157517594766875</v>
      </c>
      <c r="L149" s="5">
        <f t="shared" ca="1" si="107"/>
        <v>8.7181458403838927E-3</v>
      </c>
      <c r="M149" s="5">
        <f t="shared" ca="1" si="108"/>
        <v>3.1193500389654152E-2</v>
      </c>
      <c r="N149" s="5">
        <f t="shared" ca="1" si="109"/>
        <v>0</v>
      </c>
      <c r="O149" s="5">
        <f t="shared" ca="1" si="110"/>
        <v>1.0223794858883205E-2</v>
      </c>
      <c r="P149" s="5">
        <f t="shared" ca="1" si="111"/>
        <v>8.4478155942997193E-4</v>
      </c>
      <c r="Q149" s="5">
        <f t="shared" ca="1" si="112"/>
        <v>1.4532583044386586E-3</v>
      </c>
      <c r="R149" s="5">
        <f t="shared" ca="1" si="113"/>
        <v>2.1954719893582199E-2</v>
      </c>
      <c r="S149" s="5">
        <f t="shared" ca="1" si="114"/>
        <v>3.6119027491439853E-3</v>
      </c>
      <c r="T149" s="5">
        <f t="shared" ca="1" si="115"/>
        <v>1.4052457028774902E-3</v>
      </c>
      <c r="U149" s="5">
        <f t="shared" ca="1" si="116"/>
        <v>3.9033353304581348E-5</v>
      </c>
      <c r="V149" s="5">
        <f t="shared" ca="1" si="117"/>
        <v>1.729272698139516E-3</v>
      </c>
      <c r="W149" s="5">
        <f t="shared" ca="1" si="118"/>
        <v>0</v>
      </c>
      <c r="X149" s="5">
        <f t="shared" ca="1" si="119"/>
        <v>0.32727212051410437</v>
      </c>
      <c r="Y149" s="5">
        <f t="shared" ca="1" si="120"/>
        <v>9.7643537980857953E-2</v>
      </c>
      <c r="Z149" s="5">
        <f t="shared" ca="1" si="121"/>
        <v>1.1944218575616107E-3</v>
      </c>
      <c r="AA149" s="5">
        <f t="shared" ca="1" si="122"/>
        <v>6.6005042344498216E-3</v>
      </c>
      <c r="AB149" s="5">
        <f t="shared" ca="1" si="123"/>
        <v>6.6005042344498216E-3</v>
      </c>
      <c r="AC149" s="5">
        <f t="shared" ca="1" si="124"/>
        <v>4.6454272240654237</v>
      </c>
      <c r="AD149" s="5">
        <f t="shared" ca="1" si="125"/>
        <v>7.6454508451301093</v>
      </c>
      <c r="AE149" s="5">
        <f t="shared" ca="1" si="126"/>
        <v>4.234547305581747E-2</v>
      </c>
      <c r="AF149" s="5">
        <f t="shared" ca="1" si="127"/>
        <v>5.0738687975462726E-3</v>
      </c>
      <c r="AG149" s="5">
        <f t="shared" ca="1" si="128"/>
        <v>2.720503210611984E-3</v>
      </c>
      <c r="AH149" s="5">
        <f t="shared" ca="1" si="129"/>
        <v>1.8165472712906597E-2</v>
      </c>
      <c r="AI149" s="5">
        <f t="shared" ca="1" si="130"/>
        <v>3.7993459758253509E-2</v>
      </c>
      <c r="AJ149" s="5">
        <f t="shared" ca="1" si="131"/>
        <v>2.7168768182877735E-3</v>
      </c>
      <c r="AK149" s="5">
        <f t="shared" ca="1" si="132"/>
        <v>9.1515421483730349E-4</v>
      </c>
      <c r="AL149" s="5">
        <f t="shared" ca="1" si="133"/>
        <v>2.9383194705881995E-3</v>
      </c>
      <c r="AM149" s="5">
        <f t="shared" ca="1" si="134"/>
        <v>2.3289663280796236E-2</v>
      </c>
      <c r="AN149" s="5">
        <f t="shared" ca="1" si="135"/>
        <v>8.2939892900848512E-4</v>
      </c>
      <c r="AO149" s="5">
        <f t="shared" ca="1" si="136"/>
        <v>12.731183536808208</v>
      </c>
      <c r="AP149" s="5">
        <f t="shared" ca="1" si="137"/>
        <v>0</v>
      </c>
      <c r="AQ149" s="5">
        <f t="shared" ca="1" si="138"/>
        <v>8.0675551731125179E-3</v>
      </c>
      <c r="AR149" s="5">
        <f t="shared" ca="1" si="139"/>
        <v>9.5700444760609321E-2</v>
      </c>
      <c r="AS149" s="5">
        <f t="shared" ca="1" si="140"/>
        <v>1.1679119043395656</v>
      </c>
      <c r="AT149" s="5">
        <f t="shared" ca="1" si="141"/>
        <v>0.10821348438382776</v>
      </c>
      <c r="AU149" s="5">
        <f t="shared" ca="1" si="142"/>
        <v>6.9618620373691625E-2</v>
      </c>
      <c r="AV149" s="5">
        <f t="shared" ca="1" si="143"/>
        <v>0.55742556113449759</v>
      </c>
      <c r="AW149" s="5">
        <f t="shared" ca="1" si="144"/>
        <v>0.95851291314172282</v>
      </c>
    </row>
    <row r="150" spans="1:49" x14ac:dyDescent="0.2">
      <c r="A150" s="4" t="s">
        <v>193</v>
      </c>
      <c r="B150" s="5">
        <f t="shared" ca="1" si="97"/>
        <v>27.97972984450508</v>
      </c>
      <c r="C150" s="5">
        <f t="shared" ca="1" si="98"/>
        <v>0.55165974758212766</v>
      </c>
      <c r="D150" s="5">
        <f t="shared" ca="1" si="99"/>
        <v>0</v>
      </c>
      <c r="E150" s="5">
        <f t="shared" ca="1" si="100"/>
        <v>0</v>
      </c>
      <c r="F150" s="5">
        <f t="shared" ca="1" si="101"/>
        <v>6.4549516958735502E-3</v>
      </c>
      <c r="G150" s="5">
        <f t="shared" ca="1" si="102"/>
        <v>0</v>
      </c>
      <c r="H150" s="5">
        <f t="shared" ca="1" si="103"/>
        <v>6.5276708031539232E-2</v>
      </c>
      <c r="I150" s="5">
        <f t="shared" ca="1" si="104"/>
        <v>0</v>
      </c>
      <c r="J150" s="5">
        <f t="shared" ca="1" si="105"/>
        <v>0</v>
      </c>
      <c r="K150" s="5">
        <f t="shared" ca="1" si="106"/>
        <v>0.51364045488054821</v>
      </c>
      <c r="L150" s="5">
        <f t="shared" ca="1" si="107"/>
        <v>7.3716342698737607E-3</v>
      </c>
      <c r="M150" s="5">
        <f t="shared" ca="1" si="108"/>
        <v>5.0327281435594007E-2</v>
      </c>
      <c r="N150" s="5">
        <f t="shared" ca="1" si="109"/>
        <v>0</v>
      </c>
      <c r="O150" s="5">
        <f t="shared" ca="1" si="110"/>
        <v>1.831090555931596E-2</v>
      </c>
      <c r="P150" s="5">
        <f t="shared" ca="1" si="111"/>
        <v>7.3098474413372562E-3</v>
      </c>
      <c r="Q150" s="5">
        <f t="shared" ca="1" si="112"/>
        <v>2.9839523956978137E-3</v>
      </c>
      <c r="R150" s="5">
        <f t="shared" ca="1" si="113"/>
        <v>3.651627282878963E-2</v>
      </c>
      <c r="S150" s="5">
        <f t="shared" ca="1" si="114"/>
        <v>5.784266891169218E-3</v>
      </c>
      <c r="T150" s="5">
        <f t="shared" ca="1" si="115"/>
        <v>1.0979698098965403E-3</v>
      </c>
      <c r="U150" s="5">
        <f t="shared" ca="1" si="116"/>
        <v>0</v>
      </c>
      <c r="V150" s="5">
        <f t="shared" ca="1" si="117"/>
        <v>2.8864606665145415E-3</v>
      </c>
      <c r="W150" s="5">
        <f t="shared" ca="1" si="118"/>
        <v>0</v>
      </c>
      <c r="X150" s="5">
        <f t="shared" ca="1" si="119"/>
        <v>1.039733687069418E-2</v>
      </c>
      <c r="Y150" s="5">
        <f t="shared" ca="1" si="120"/>
        <v>0.14878940875354191</v>
      </c>
      <c r="Z150" s="5">
        <f t="shared" ca="1" si="121"/>
        <v>0</v>
      </c>
      <c r="AA150" s="5">
        <f t="shared" ca="1" si="122"/>
        <v>5.6422119819024025E-3</v>
      </c>
      <c r="AB150" s="5">
        <f t="shared" ca="1" si="123"/>
        <v>5.6422119819024025E-3</v>
      </c>
      <c r="AC150" s="5">
        <f t="shared" ca="1" si="124"/>
        <v>2.3437074109083835</v>
      </c>
      <c r="AD150" s="5">
        <f t="shared" ca="1" si="125"/>
        <v>7.7157152841580405</v>
      </c>
      <c r="AE150" s="5">
        <f t="shared" ca="1" si="126"/>
        <v>3.32725819025768E-2</v>
      </c>
      <c r="AF150" s="5">
        <f t="shared" ca="1" si="127"/>
        <v>6.8425253493970828E-3</v>
      </c>
      <c r="AG150" s="5">
        <f t="shared" ca="1" si="128"/>
        <v>9.3682077350614444E-4</v>
      </c>
      <c r="AH150" s="5">
        <f t="shared" ca="1" si="129"/>
        <v>1.6703002968345218E-2</v>
      </c>
      <c r="AI150" s="5">
        <f t="shared" ca="1" si="130"/>
        <v>0.10396905013406224</v>
      </c>
      <c r="AJ150" s="5">
        <f t="shared" ca="1" si="131"/>
        <v>2.1684167905814049E-3</v>
      </c>
      <c r="AK150" s="5">
        <f t="shared" ca="1" si="132"/>
        <v>4.212091122740064E-3</v>
      </c>
      <c r="AL150" s="5">
        <f t="shared" ca="1" si="133"/>
        <v>9.9542512716337096E-5</v>
      </c>
      <c r="AM150" s="5">
        <f t="shared" ca="1" si="134"/>
        <v>1.8164844216336185E-2</v>
      </c>
      <c r="AN150" s="5">
        <f t="shared" ca="1" si="135"/>
        <v>6.4702633265619109E-4</v>
      </c>
      <c r="AO150" s="5">
        <f t="shared" ca="1" si="136"/>
        <v>13.578909741582768</v>
      </c>
      <c r="AP150" s="5">
        <f t="shared" ca="1" si="137"/>
        <v>0</v>
      </c>
      <c r="AQ150" s="5">
        <f t="shared" ca="1" si="138"/>
        <v>2.4745111006943907E-2</v>
      </c>
      <c r="AR150" s="5">
        <f t="shared" ca="1" si="139"/>
        <v>0.12126071345459735</v>
      </c>
      <c r="AS150" s="5">
        <f t="shared" ca="1" si="140"/>
        <v>1.3043047709077296</v>
      </c>
      <c r="AT150" s="5">
        <f t="shared" ca="1" si="141"/>
        <v>8.3636812839520097E-2</v>
      </c>
      <c r="AU150" s="5">
        <f t="shared" ca="1" si="142"/>
        <v>0.1498855974190865</v>
      </c>
      <c r="AV150" s="5">
        <f t="shared" ca="1" si="143"/>
        <v>0.43575522196016275</v>
      </c>
      <c r="AW150" s="5">
        <f t="shared" ca="1" si="144"/>
        <v>0.59470165508861461</v>
      </c>
    </row>
    <row r="151" spans="1:49" x14ac:dyDescent="0.2">
      <c r="A151" s="4" t="s">
        <v>194</v>
      </c>
      <c r="B151" s="5">
        <f t="shared" ca="1" si="97"/>
        <v>30.125303622783605</v>
      </c>
      <c r="C151" s="5">
        <f t="shared" ca="1" si="98"/>
        <v>0.62741063536010955</v>
      </c>
      <c r="D151" s="5">
        <f t="shared" ca="1" si="99"/>
        <v>0</v>
      </c>
      <c r="E151" s="5">
        <f t="shared" ca="1" si="100"/>
        <v>0</v>
      </c>
      <c r="F151" s="5">
        <f t="shared" ca="1" si="101"/>
        <v>5.7856255812694345E-3</v>
      </c>
      <c r="G151" s="5">
        <f t="shared" ca="1" si="102"/>
        <v>0</v>
      </c>
      <c r="H151" s="5">
        <f t="shared" ca="1" si="103"/>
        <v>6.4126300388287732E-2</v>
      </c>
      <c r="I151" s="5">
        <f t="shared" ca="1" si="104"/>
        <v>0</v>
      </c>
      <c r="J151" s="5">
        <f t="shared" ca="1" si="105"/>
        <v>0</v>
      </c>
      <c r="K151" s="5">
        <f t="shared" ca="1" si="106"/>
        <v>0.55926204189676942</v>
      </c>
      <c r="L151" s="5">
        <f t="shared" ca="1" si="107"/>
        <v>6.6248180647852676E-3</v>
      </c>
      <c r="M151" s="5">
        <f t="shared" ca="1" si="108"/>
        <v>4.5969969952015716E-2</v>
      </c>
      <c r="N151" s="5">
        <f t="shared" ca="1" si="109"/>
        <v>0</v>
      </c>
      <c r="O151" s="5">
        <f t="shared" ca="1" si="110"/>
        <v>1.6204336931281912E-2</v>
      </c>
      <c r="P151" s="5">
        <f t="shared" ca="1" si="111"/>
        <v>1.5501214873392644E-2</v>
      </c>
      <c r="Q151" s="5">
        <f t="shared" ca="1" si="112"/>
        <v>2.5179726546958529E-3</v>
      </c>
      <c r="R151" s="5">
        <f t="shared" ca="1" si="113"/>
        <v>2.1699598548454081E-2</v>
      </c>
      <c r="S151" s="5">
        <f t="shared" ca="1" si="114"/>
        <v>1.6663925326386317E-2</v>
      </c>
      <c r="T151" s="5">
        <f t="shared" ca="1" si="115"/>
        <v>1.3419931347179695E-3</v>
      </c>
      <c r="U151" s="5">
        <f t="shared" ca="1" si="116"/>
        <v>0</v>
      </c>
      <c r="V151" s="5">
        <f t="shared" ca="1" si="117"/>
        <v>5.1076971145981274E-3</v>
      </c>
      <c r="W151" s="5">
        <f t="shared" ca="1" si="118"/>
        <v>0</v>
      </c>
      <c r="X151" s="5">
        <f t="shared" ca="1" si="119"/>
        <v>6.3219122582170266E-3</v>
      </c>
      <c r="Y151" s="5">
        <f t="shared" ca="1" si="120"/>
        <v>0.14952128659645975</v>
      </c>
      <c r="Z151" s="5">
        <f t="shared" ca="1" si="121"/>
        <v>0</v>
      </c>
      <c r="AA151" s="5">
        <f t="shared" ca="1" si="122"/>
        <v>7.0453087094619242E-3</v>
      </c>
      <c r="AB151" s="5">
        <f t="shared" ca="1" si="123"/>
        <v>7.0453087094619242E-3</v>
      </c>
      <c r="AC151" s="5">
        <f t="shared" ca="1" si="124"/>
        <v>4.4088897031486667</v>
      </c>
      <c r="AD151" s="5">
        <f t="shared" ca="1" si="125"/>
        <v>9.3456691748296539</v>
      </c>
      <c r="AE151" s="5">
        <f t="shared" ca="1" si="126"/>
        <v>0.38028358672299478</v>
      </c>
      <c r="AF151" s="5">
        <f t="shared" ca="1" si="127"/>
        <v>6.7210388835841732E-3</v>
      </c>
      <c r="AG151" s="5">
        <f t="shared" ca="1" si="128"/>
        <v>0</v>
      </c>
      <c r="AH151" s="5">
        <f t="shared" ca="1" si="129"/>
        <v>2.3421079322701731E-2</v>
      </c>
      <c r="AI151" s="5">
        <f t="shared" ca="1" si="130"/>
        <v>0.12066357652639263</v>
      </c>
      <c r="AJ151" s="5">
        <f t="shared" ca="1" si="131"/>
        <v>2.8415136756633668E-3</v>
      </c>
      <c r="AK151" s="5">
        <f t="shared" ca="1" si="132"/>
        <v>2.4158923824631248E-3</v>
      </c>
      <c r="AL151" s="5">
        <f t="shared" ca="1" si="133"/>
        <v>5.2873917764247698E-4</v>
      </c>
      <c r="AM151" s="5">
        <f t="shared" ca="1" si="134"/>
        <v>5.207386193048542E-3</v>
      </c>
      <c r="AN151" s="5">
        <f t="shared" ca="1" si="135"/>
        <v>5.3596076142720411E-5</v>
      </c>
      <c r="AO151" s="5">
        <f t="shared" ca="1" si="136"/>
        <v>11.684628078912521</v>
      </c>
      <c r="AP151" s="5">
        <f t="shared" ca="1" si="137"/>
        <v>0</v>
      </c>
      <c r="AQ151" s="5">
        <f t="shared" ca="1" si="138"/>
        <v>2.8465068220611851E-2</v>
      </c>
      <c r="AR151" s="5">
        <f t="shared" ca="1" si="139"/>
        <v>0.17108342740675686</v>
      </c>
      <c r="AS151" s="5">
        <f t="shared" ca="1" si="140"/>
        <v>0.86661861125369222</v>
      </c>
      <c r="AT151" s="5">
        <f t="shared" ca="1" si="141"/>
        <v>0.24055828186260644</v>
      </c>
      <c r="AU151" s="5">
        <f t="shared" ca="1" si="142"/>
        <v>0.1867336256297803</v>
      </c>
      <c r="AV151" s="5">
        <f t="shared" ca="1" si="143"/>
        <v>0.46360684925300849</v>
      </c>
      <c r="AW151" s="5">
        <f t="shared" ca="1" si="144"/>
        <v>0.62876444720530478</v>
      </c>
    </row>
    <row r="152" spans="1:49" x14ac:dyDescent="0.2">
      <c r="A152" s="4" t="s">
        <v>195</v>
      </c>
      <c r="B152" s="5">
        <f t="shared" ca="1" si="97"/>
        <v>26.967857298658696</v>
      </c>
      <c r="C152" s="5">
        <f t="shared" ca="1" si="98"/>
        <v>0.72949411507087203</v>
      </c>
      <c r="D152" s="5">
        <f t="shared" ca="1" si="99"/>
        <v>0</v>
      </c>
      <c r="E152" s="5">
        <f t="shared" ca="1" si="100"/>
        <v>0</v>
      </c>
      <c r="F152" s="5">
        <f t="shared" ca="1" si="101"/>
        <v>7.5151369330178916E-3</v>
      </c>
      <c r="G152" s="5">
        <f t="shared" ca="1" si="102"/>
        <v>0</v>
      </c>
      <c r="H152" s="5">
        <f t="shared" ca="1" si="103"/>
        <v>4.8784974933014147E-2</v>
      </c>
      <c r="I152" s="5">
        <f t="shared" ca="1" si="104"/>
        <v>0</v>
      </c>
      <c r="J152" s="5">
        <f t="shared" ca="1" si="105"/>
        <v>0</v>
      </c>
      <c r="K152" s="5">
        <f t="shared" ca="1" si="106"/>
        <v>0.74650666516735642</v>
      </c>
      <c r="L152" s="5">
        <f t="shared" ca="1" si="107"/>
        <v>8.4006726389961629E-3</v>
      </c>
      <c r="M152" s="5">
        <f t="shared" ca="1" si="108"/>
        <v>5.3131134056303785E-2</v>
      </c>
      <c r="N152" s="5">
        <f t="shared" ca="1" si="109"/>
        <v>0</v>
      </c>
      <c r="O152" s="5">
        <f t="shared" ca="1" si="110"/>
        <v>2.3888335354082198E-2</v>
      </c>
      <c r="P152" s="5">
        <f t="shared" ca="1" si="111"/>
        <v>1.0103456163539082E-2</v>
      </c>
      <c r="Q152" s="5">
        <f t="shared" ca="1" si="112"/>
        <v>9.2907996222614466E-4</v>
      </c>
      <c r="R152" s="5">
        <f t="shared" ca="1" si="113"/>
        <v>3.3636035001516809E-2</v>
      </c>
      <c r="S152" s="5">
        <f t="shared" ca="1" si="114"/>
        <v>7.3200392052723854E-3</v>
      </c>
      <c r="T152" s="5">
        <f t="shared" ca="1" si="115"/>
        <v>1.4870862805720206E-3</v>
      </c>
      <c r="U152" s="5">
        <f t="shared" ca="1" si="116"/>
        <v>0</v>
      </c>
      <c r="V152" s="5">
        <f t="shared" ca="1" si="117"/>
        <v>8.8751135209502886E-3</v>
      </c>
      <c r="W152" s="5">
        <f t="shared" ca="1" si="118"/>
        <v>0</v>
      </c>
      <c r="X152" s="5">
        <f t="shared" ca="1" si="119"/>
        <v>7.7898425453583305E-3</v>
      </c>
      <c r="Y152" s="5">
        <f t="shared" ca="1" si="120"/>
        <v>0.14203483942147932</v>
      </c>
      <c r="Z152" s="5">
        <f t="shared" ca="1" si="121"/>
        <v>0</v>
      </c>
      <c r="AA152" s="5">
        <f t="shared" ca="1" si="122"/>
        <v>5.1415639437315235E-3</v>
      </c>
      <c r="AB152" s="5">
        <f t="shared" ca="1" si="123"/>
        <v>5.1415639437315235E-3</v>
      </c>
      <c r="AC152" s="5">
        <f t="shared" ca="1" si="124"/>
        <v>5.4017018585217951</v>
      </c>
      <c r="AD152" s="5">
        <f t="shared" ca="1" si="125"/>
        <v>2.9248952619991679</v>
      </c>
      <c r="AE152" s="5">
        <f t="shared" ca="1" si="126"/>
        <v>1.5156138817719458E-2</v>
      </c>
      <c r="AF152" s="5">
        <f t="shared" ca="1" si="127"/>
        <v>2.3020446968028733E-3</v>
      </c>
      <c r="AG152" s="5">
        <f t="shared" ca="1" si="128"/>
        <v>1.4208916113335717E-4</v>
      </c>
      <c r="AH152" s="5">
        <f t="shared" ca="1" si="129"/>
        <v>1.8322860147917387E-2</v>
      </c>
      <c r="AI152" s="5">
        <f t="shared" ca="1" si="130"/>
        <v>0.10145257791391202</v>
      </c>
      <c r="AJ152" s="5">
        <f t="shared" ca="1" si="131"/>
        <v>2.7693204803192631E-3</v>
      </c>
      <c r="AK152" s="5">
        <f t="shared" ca="1" si="132"/>
        <v>2.3083995286781863E-3</v>
      </c>
      <c r="AL152" s="5">
        <f t="shared" ca="1" si="133"/>
        <v>7.6099617512462346E-4</v>
      </c>
      <c r="AM152" s="5">
        <f t="shared" ca="1" si="134"/>
        <v>2.6247267618939474E-2</v>
      </c>
      <c r="AN152" s="5">
        <f t="shared" ca="1" si="135"/>
        <v>5.5625589401330351E-5</v>
      </c>
      <c r="AO152" s="5">
        <f t="shared" ca="1" si="136"/>
        <v>14.036062253980761</v>
      </c>
      <c r="AP152" s="5">
        <f t="shared" ca="1" si="137"/>
        <v>1.2751159301269981E-3</v>
      </c>
      <c r="AQ152" s="5">
        <f t="shared" ca="1" si="138"/>
        <v>2.8624950590643156E-2</v>
      </c>
      <c r="AR152" s="5">
        <f t="shared" ca="1" si="139"/>
        <v>0.2064332422724651</v>
      </c>
      <c r="AS152" s="5">
        <f t="shared" ca="1" si="140"/>
        <v>0.80550797180727096</v>
      </c>
      <c r="AT152" s="5">
        <f t="shared" ca="1" si="141"/>
        <v>0.19379312437161508</v>
      </c>
      <c r="AU152" s="5">
        <f t="shared" ca="1" si="142"/>
        <v>0.23111297863003719</v>
      </c>
      <c r="AV152" s="5">
        <f t="shared" ca="1" si="143"/>
        <v>0.47724752088147548</v>
      </c>
      <c r="AW152" s="5">
        <f t="shared" ca="1" si="144"/>
        <v>0.65150604540136858</v>
      </c>
    </row>
    <row r="153" spans="1:49" x14ac:dyDescent="0.2">
      <c r="A153" s="4" t="s">
        <v>196</v>
      </c>
      <c r="B153" s="5">
        <f t="shared" ca="1" si="97"/>
        <v>39.31932636388791</v>
      </c>
      <c r="C153" s="5">
        <f t="shared" ca="1" si="98"/>
        <v>0.24408589682783241</v>
      </c>
      <c r="D153" s="5">
        <f t="shared" ca="1" si="99"/>
        <v>4.614695042442026E-4</v>
      </c>
      <c r="E153" s="5">
        <f t="shared" ca="1" si="100"/>
        <v>0</v>
      </c>
      <c r="F153" s="5">
        <f t="shared" ca="1" si="101"/>
        <v>0</v>
      </c>
      <c r="G153" s="5">
        <f t="shared" ca="1" si="102"/>
        <v>0</v>
      </c>
      <c r="H153" s="5">
        <f t="shared" ca="1" si="103"/>
        <v>3.2791174988590738E-6</v>
      </c>
      <c r="I153" s="5">
        <f t="shared" ca="1" si="104"/>
        <v>0</v>
      </c>
      <c r="J153" s="5">
        <f t="shared" ca="1" si="105"/>
        <v>0</v>
      </c>
      <c r="K153" s="5">
        <f t="shared" ca="1" si="106"/>
        <v>5.5358937148200449E-2</v>
      </c>
      <c r="L153" s="5">
        <f t="shared" ca="1" si="107"/>
        <v>1.6208857035610474E-3</v>
      </c>
      <c r="M153" s="5">
        <f t="shared" ca="1" si="108"/>
        <v>1.401968344241051E-4</v>
      </c>
      <c r="N153" s="5">
        <f t="shared" ca="1" si="109"/>
        <v>2.1344727478403488E-2</v>
      </c>
      <c r="O153" s="5">
        <f t="shared" ca="1" si="110"/>
        <v>0.30560680194835854</v>
      </c>
      <c r="P153" s="5">
        <f t="shared" ca="1" si="111"/>
        <v>1.6749302767532091E-2</v>
      </c>
      <c r="Q153" s="5">
        <f t="shared" ca="1" si="112"/>
        <v>4.1165287372249754E-2</v>
      </c>
      <c r="R153" s="5">
        <f t="shared" ca="1" si="113"/>
        <v>0.36333165973626103</v>
      </c>
      <c r="S153" s="5">
        <f t="shared" ca="1" si="114"/>
        <v>3.2012868758173984E-4</v>
      </c>
      <c r="T153" s="5">
        <f t="shared" ca="1" si="115"/>
        <v>0.20618943572906312</v>
      </c>
      <c r="U153" s="5">
        <f t="shared" ca="1" si="116"/>
        <v>4.201689024510334E-4</v>
      </c>
      <c r="V153" s="5">
        <f t="shared" ca="1" si="117"/>
        <v>0</v>
      </c>
      <c r="W153" s="5">
        <f t="shared" ca="1" si="118"/>
        <v>12.435098099543596</v>
      </c>
      <c r="X153" s="5">
        <f t="shared" ca="1" si="119"/>
        <v>2.5566855522722944E-2</v>
      </c>
      <c r="Y153" s="5">
        <f t="shared" ca="1" si="120"/>
        <v>3.5285339656603319E-4</v>
      </c>
      <c r="Z153" s="5">
        <f t="shared" ca="1" si="121"/>
        <v>0</v>
      </c>
      <c r="AA153" s="5">
        <f t="shared" ca="1" si="122"/>
        <v>1.0709214496320486E-4</v>
      </c>
      <c r="AB153" s="5">
        <f t="shared" ca="1" si="123"/>
        <v>1.0280765886496716E-4</v>
      </c>
      <c r="AC153" s="5">
        <f t="shared" ca="1" si="124"/>
        <v>2.9405998044217174</v>
      </c>
      <c r="AD153" s="5">
        <f t="shared" ca="1" si="125"/>
        <v>0.50004994294124205</v>
      </c>
      <c r="AE153" s="5">
        <f t="shared" ca="1" si="126"/>
        <v>2.5795710212916125</v>
      </c>
      <c r="AF153" s="5">
        <f t="shared" ca="1" si="127"/>
        <v>2.9760350570851159E-2</v>
      </c>
      <c r="AG153" s="5">
        <f t="shared" ca="1" si="128"/>
        <v>0.19661325697066881</v>
      </c>
      <c r="AH153" s="5">
        <f t="shared" ca="1" si="129"/>
        <v>0.44422730120582243</v>
      </c>
      <c r="AI153" s="5">
        <f t="shared" ca="1" si="130"/>
        <v>0.63493327863976645</v>
      </c>
      <c r="AJ153" s="5">
        <f t="shared" ca="1" si="131"/>
        <v>0.27127798443089185</v>
      </c>
      <c r="AK153" s="5">
        <f t="shared" ca="1" si="132"/>
        <v>0</v>
      </c>
      <c r="AL153" s="5">
        <f t="shared" ca="1" si="133"/>
        <v>1.1058723171763856E-2</v>
      </c>
      <c r="AM153" s="5">
        <f t="shared" ca="1" si="134"/>
        <v>0.85301802093480616</v>
      </c>
      <c r="AN153" s="5">
        <f t="shared" ca="1" si="135"/>
        <v>3.031116369243061E-3</v>
      </c>
      <c r="AO153" s="5">
        <f t="shared" ca="1" si="136"/>
        <v>16.276055823259217</v>
      </c>
      <c r="AP153" s="5">
        <f t="shared" ca="1" si="137"/>
        <v>0</v>
      </c>
      <c r="AQ153" s="5">
        <f t="shared" ca="1" si="138"/>
        <v>7.8031367598049069E-4</v>
      </c>
      <c r="AR153" s="5">
        <f t="shared" ca="1" si="139"/>
        <v>4.1850771156783682E-7</v>
      </c>
      <c r="AS153" s="5">
        <f t="shared" ca="1" si="140"/>
        <v>5.6312935306498828E-5</v>
      </c>
      <c r="AT153" s="5">
        <f t="shared" ca="1" si="141"/>
        <v>4.6484265879327919E-6</v>
      </c>
      <c r="AU153" s="5">
        <f t="shared" ca="1" si="142"/>
        <v>2.3726745947313809E-6</v>
      </c>
      <c r="AV153" s="5">
        <f t="shared" ca="1" si="143"/>
        <v>0.42285923497350558</v>
      </c>
      <c r="AW153" s="5">
        <f t="shared" ca="1" si="144"/>
        <v>0.43740055246224185</v>
      </c>
    </row>
    <row r="154" spans="1:49" x14ac:dyDescent="0.2">
      <c r="A154" s="4" t="s">
        <v>197</v>
      </c>
      <c r="B154" s="5">
        <f t="shared" ca="1" si="97"/>
        <v>46.876053633120925</v>
      </c>
      <c r="C154" s="5">
        <f t="shared" ca="1" si="98"/>
        <v>0.2514080539028285</v>
      </c>
      <c r="D154" s="5">
        <f t="shared" ca="1" si="99"/>
        <v>1.7405813348623669</v>
      </c>
      <c r="E154" s="5">
        <f t="shared" ca="1" si="100"/>
        <v>0</v>
      </c>
      <c r="F154" s="5">
        <f t="shared" ca="1" si="101"/>
        <v>0</v>
      </c>
      <c r="G154" s="5">
        <f t="shared" ca="1" si="102"/>
        <v>2.6399016580972914E-4</v>
      </c>
      <c r="H154" s="5">
        <f t="shared" ca="1" si="103"/>
        <v>3.3031010000221295E-2</v>
      </c>
      <c r="I154" s="5">
        <f t="shared" ca="1" si="104"/>
        <v>0</v>
      </c>
      <c r="J154" s="5">
        <f t="shared" ca="1" si="105"/>
        <v>0</v>
      </c>
      <c r="K154" s="5">
        <f t="shared" ca="1" si="106"/>
        <v>1.0260131213797159</v>
      </c>
      <c r="L154" s="5">
        <f t="shared" ca="1" si="107"/>
        <v>0.32772412411727658</v>
      </c>
      <c r="M154" s="5">
        <f t="shared" ca="1" si="108"/>
        <v>9.1665095517648579E-2</v>
      </c>
      <c r="N154" s="5">
        <f t="shared" ca="1" si="109"/>
        <v>2.2712830081773275E-2</v>
      </c>
      <c r="O154" s="5">
        <f t="shared" ca="1" si="110"/>
        <v>0.83871305392466344</v>
      </c>
      <c r="P154" s="5">
        <f t="shared" ca="1" si="111"/>
        <v>5.1863516610662526E-2</v>
      </c>
      <c r="Q154" s="5">
        <f t="shared" ca="1" si="112"/>
        <v>7.1396255414654802E-3</v>
      </c>
      <c r="R154" s="5">
        <f t="shared" ca="1" si="113"/>
        <v>0.32844313070872627</v>
      </c>
      <c r="S154" s="5">
        <f t="shared" ca="1" si="114"/>
        <v>2.0390204456319491E-2</v>
      </c>
      <c r="T154" s="5">
        <f t="shared" ca="1" si="115"/>
        <v>0.32470223959635219</v>
      </c>
      <c r="U154" s="5">
        <f t="shared" ca="1" si="116"/>
        <v>2.9837794999898512E-2</v>
      </c>
      <c r="V154" s="5">
        <f t="shared" ca="1" si="117"/>
        <v>3.0110286074158644E-4</v>
      </c>
      <c r="W154" s="5">
        <f t="shared" ca="1" si="118"/>
        <v>14.228911125086377</v>
      </c>
      <c r="X154" s="5">
        <f t="shared" ca="1" si="119"/>
        <v>6.5932503139191937E-3</v>
      </c>
      <c r="Y154" s="5">
        <f t="shared" ca="1" si="120"/>
        <v>3.6229402742855134E-3</v>
      </c>
      <c r="Z154" s="5">
        <f t="shared" ca="1" si="121"/>
        <v>0</v>
      </c>
      <c r="AA154" s="5">
        <f t="shared" ca="1" si="122"/>
        <v>6.6026308486631527E-3</v>
      </c>
      <c r="AB154" s="5">
        <f t="shared" ca="1" si="123"/>
        <v>2.2892530254310342E-3</v>
      </c>
      <c r="AC154" s="5">
        <f t="shared" ca="1" si="124"/>
        <v>4.7550679594374312</v>
      </c>
      <c r="AD154" s="5">
        <f t="shared" ca="1" si="125"/>
        <v>0.3341126116130958</v>
      </c>
      <c r="AE154" s="5">
        <f t="shared" ca="1" si="126"/>
        <v>2.868021176369016</v>
      </c>
      <c r="AF154" s="5">
        <f t="shared" ca="1" si="127"/>
        <v>6.9358419442077532E-2</v>
      </c>
      <c r="AG154" s="5">
        <f t="shared" ca="1" si="128"/>
        <v>0.50172277693901823</v>
      </c>
      <c r="AH154" s="5">
        <f t="shared" ca="1" si="129"/>
        <v>0.62923784252826132</v>
      </c>
      <c r="AI154" s="5">
        <f t="shared" ca="1" si="130"/>
        <v>0.34727772951930397</v>
      </c>
      <c r="AJ154" s="5">
        <f t="shared" ca="1" si="131"/>
        <v>0.36556877266995536</v>
      </c>
      <c r="AK154" s="5">
        <f t="shared" ca="1" si="132"/>
        <v>4.6590279964117314E-3</v>
      </c>
      <c r="AL154" s="5">
        <f t="shared" ca="1" si="133"/>
        <v>2.0106903063054432E-2</v>
      </c>
      <c r="AM154" s="5">
        <f t="shared" ca="1" si="134"/>
        <v>1.5913187873919741</v>
      </c>
      <c r="AN154" s="5">
        <f t="shared" ca="1" si="135"/>
        <v>0</v>
      </c>
      <c r="AO154" s="5">
        <f t="shared" ca="1" si="136"/>
        <v>14.488786191696024</v>
      </c>
      <c r="AP154" s="5">
        <f t="shared" ca="1" si="137"/>
        <v>0</v>
      </c>
      <c r="AQ154" s="5">
        <f t="shared" ca="1" si="138"/>
        <v>0</v>
      </c>
      <c r="AR154" s="5">
        <f t="shared" ca="1" si="139"/>
        <v>9.7377090585240925E-3</v>
      </c>
      <c r="AS154" s="5">
        <f t="shared" ca="1" si="140"/>
        <v>0.56115082537695959</v>
      </c>
      <c r="AT154" s="5">
        <f t="shared" ca="1" si="141"/>
        <v>5.270899276683029E-2</v>
      </c>
      <c r="AU154" s="5">
        <f t="shared" ca="1" si="142"/>
        <v>2.4830197070385189E-2</v>
      </c>
      <c r="AV154" s="5">
        <f t="shared" ca="1" si="143"/>
        <v>0.44781094174590419</v>
      </c>
      <c r="AW154" s="5">
        <f t="shared" ca="1" si="144"/>
        <v>0.46176734016153914</v>
      </c>
    </row>
    <row r="155" spans="1:49" x14ac:dyDescent="0.2">
      <c r="A155" s="4" t="s">
        <v>198</v>
      </c>
      <c r="B155" s="5">
        <f t="shared" ca="1" si="97"/>
        <v>45.18410493226245</v>
      </c>
      <c r="C155" s="5">
        <f t="shared" ca="1" si="98"/>
        <v>0.24081995328482336</v>
      </c>
      <c r="D155" s="5">
        <f t="shared" ca="1" si="99"/>
        <v>5.3370968043850509</v>
      </c>
      <c r="E155" s="5">
        <f t="shared" ca="1" si="100"/>
        <v>0</v>
      </c>
      <c r="F155" s="5">
        <f t="shared" ca="1" si="101"/>
        <v>0</v>
      </c>
      <c r="G155" s="5">
        <f t="shared" ca="1" si="102"/>
        <v>4.3140295251395446E-5</v>
      </c>
      <c r="H155" s="5">
        <f t="shared" ca="1" si="103"/>
        <v>3.5965702068647611E-2</v>
      </c>
      <c r="I155" s="5">
        <f t="shared" ca="1" si="104"/>
        <v>0</v>
      </c>
      <c r="J155" s="5">
        <f t="shared" ca="1" si="105"/>
        <v>0</v>
      </c>
      <c r="K155" s="5">
        <f t="shared" ca="1" si="106"/>
        <v>0.70774508813184889</v>
      </c>
      <c r="L155" s="5">
        <f t="shared" ca="1" si="107"/>
        <v>0.28219773561759282</v>
      </c>
      <c r="M155" s="5">
        <f t="shared" ca="1" si="108"/>
        <v>0.10076267304286313</v>
      </c>
      <c r="N155" s="5">
        <f t="shared" ca="1" si="109"/>
        <v>2.4203417997815883E-2</v>
      </c>
      <c r="O155" s="5">
        <f t="shared" ca="1" si="110"/>
        <v>0.77955794156902014</v>
      </c>
      <c r="P155" s="5">
        <f t="shared" ca="1" si="111"/>
        <v>1.7386954901723765E-2</v>
      </c>
      <c r="Q155" s="5">
        <f t="shared" ca="1" si="112"/>
        <v>4.2379520467834353E-3</v>
      </c>
      <c r="R155" s="5">
        <f t="shared" ca="1" si="113"/>
        <v>0.38111470825102817</v>
      </c>
      <c r="S155" s="5">
        <f t="shared" ca="1" si="114"/>
        <v>0</v>
      </c>
      <c r="T155" s="5">
        <f t="shared" ca="1" si="115"/>
        <v>0.18311596229213645</v>
      </c>
      <c r="U155" s="5">
        <f t="shared" ca="1" si="116"/>
        <v>2.1603611726593815E-2</v>
      </c>
      <c r="V155" s="5">
        <f t="shared" ca="1" si="117"/>
        <v>1.0353670860334906E-4</v>
      </c>
      <c r="W155" s="5">
        <f t="shared" ca="1" si="118"/>
        <v>11.934397150643939</v>
      </c>
      <c r="X155" s="5">
        <f t="shared" ca="1" si="119"/>
        <v>5.0973485093546858E-3</v>
      </c>
      <c r="Y155" s="5">
        <f t="shared" ca="1" si="120"/>
        <v>4.4160799734982133E-3</v>
      </c>
      <c r="Z155" s="5">
        <f t="shared" ca="1" si="121"/>
        <v>0</v>
      </c>
      <c r="AA155" s="5">
        <f t="shared" ca="1" si="122"/>
        <v>5.5235513286813771E-3</v>
      </c>
      <c r="AB155" s="5">
        <f t="shared" ca="1" si="123"/>
        <v>1.7257991874392743E-3</v>
      </c>
      <c r="AC155" s="5">
        <f t="shared" ca="1" si="124"/>
        <v>2.754761776568535</v>
      </c>
      <c r="AD155" s="5">
        <f t="shared" ca="1" si="125"/>
        <v>0.37570832348601763</v>
      </c>
      <c r="AE155" s="5">
        <f t="shared" ca="1" si="126"/>
        <v>3.8912335652646353</v>
      </c>
      <c r="AF155" s="5">
        <f t="shared" ca="1" si="127"/>
        <v>1.9944429826254006E-2</v>
      </c>
      <c r="AG155" s="5">
        <f t="shared" ca="1" si="128"/>
        <v>0.53037322843976265</v>
      </c>
      <c r="AH155" s="5">
        <f t="shared" ca="1" si="129"/>
        <v>0.48094169254067415</v>
      </c>
      <c r="AI155" s="5">
        <f t="shared" ca="1" si="130"/>
        <v>0.19608201555080743</v>
      </c>
      <c r="AJ155" s="5">
        <f t="shared" ca="1" si="131"/>
        <v>0.18091312173792365</v>
      </c>
      <c r="AK155" s="5">
        <f t="shared" ca="1" si="132"/>
        <v>1.3359848132247809E-2</v>
      </c>
      <c r="AL155" s="5">
        <f t="shared" ca="1" si="133"/>
        <v>2.1307433029746869E-2</v>
      </c>
      <c r="AM155" s="5">
        <f t="shared" ca="1" si="134"/>
        <v>0.24595321059692438</v>
      </c>
      <c r="AN155" s="5">
        <f t="shared" ca="1" si="135"/>
        <v>3.4643553434815552E-2</v>
      </c>
      <c r="AO155" s="5">
        <f t="shared" ca="1" si="136"/>
        <v>14.721331275086156</v>
      </c>
      <c r="AP155" s="5">
        <f t="shared" ca="1" si="137"/>
        <v>0</v>
      </c>
      <c r="AQ155" s="5">
        <f t="shared" ca="1" si="138"/>
        <v>0</v>
      </c>
      <c r="AR155" s="5">
        <f t="shared" ca="1" si="139"/>
        <v>1.1986154987112861E-2</v>
      </c>
      <c r="AS155" s="5">
        <f t="shared" ca="1" si="140"/>
        <v>0.73429292086922837</v>
      </c>
      <c r="AT155" s="5">
        <f t="shared" ca="1" si="141"/>
        <v>5.1992403753743616E-2</v>
      </c>
      <c r="AU155" s="5">
        <f t="shared" ca="1" si="142"/>
        <v>1.4939223905175179E-2</v>
      </c>
      <c r="AV155" s="5">
        <f t="shared" ca="1" si="143"/>
        <v>0.40427697272890817</v>
      </c>
      <c r="AW155" s="5">
        <f t="shared" ca="1" si="144"/>
        <v>0.43294867036108814</v>
      </c>
    </row>
    <row r="156" spans="1:49" x14ac:dyDescent="0.2">
      <c r="A156" s="4" t="s">
        <v>199</v>
      </c>
      <c r="B156" s="5">
        <f t="shared" ca="1" si="97"/>
        <v>51.763953062978608</v>
      </c>
      <c r="C156" s="5">
        <f t="shared" ca="1" si="98"/>
        <v>0.23405842332662025</v>
      </c>
      <c r="D156" s="5">
        <f t="shared" ca="1" si="99"/>
        <v>11.245596311972822</v>
      </c>
      <c r="E156" s="5">
        <f t="shared" ca="1" si="100"/>
        <v>0</v>
      </c>
      <c r="F156" s="5">
        <f t="shared" ca="1" si="101"/>
        <v>0</v>
      </c>
      <c r="G156" s="5">
        <f t="shared" ca="1" si="102"/>
        <v>4.2847202400902166E-4</v>
      </c>
      <c r="H156" s="5">
        <f t="shared" ca="1" si="103"/>
        <v>7.5247492510309546E-3</v>
      </c>
      <c r="I156" s="5">
        <f t="shared" ca="1" si="104"/>
        <v>0</v>
      </c>
      <c r="J156" s="5">
        <f t="shared" ca="1" si="105"/>
        <v>0</v>
      </c>
      <c r="K156" s="5">
        <f t="shared" ca="1" si="106"/>
        <v>1.2913046453261987</v>
      </c>
      <c r="L156" s="5">
        <f t="shared" ca="1" si="107"/>
        <v>0.32000536571050975</v>
      </c>
      <c r="M156" s="5">
        <f t="shared" ca="1" si="108"/>
        <v>0.23164750001774803</v>
      </c>
      <c r="N156" s="5">
        <f t="shared" ca="1" si="109"/>
        <v>6.1640341350201085E-3</v>
      </c>
      <c r="O156" s="5">
        <f t="shared" ca="1" si="110"/>
        <v>1.3137451110537066</v>
      </c>
      <c r="P156" s="5">
        <f t="shared" ca="1" si="111"/>
        <v>2.9016118056881864E-3</v>
      </c>
      <c r="Q156" s="5">
        <f t="shared" ca="1" si="112"/>
        <v>1.9307596254546845E-2</v>
      </c>
      <c r="R156" s="5">
        <f t="shared" ca="1" si="113"/>
        <v>0.76272581755427638</v>
      </c>
      <c r="S156" s="5">
        <f t="shared" ca="1" si="114"/>
        <v>2.2339455436261771E-2</v>
      </c>
      <c r="T156" s="5">
        <f t="shared" ca="1" si="115"/>
        <v>0.31849189444472897</v>
      </c>
      <c r="U156" s="5">
        <f t="shared" ca="1" si="116"/>
        <v>4.2667573524119352E-2</v>
      </c>
      <c r="V156" s="5">
        <f t="shared" ca="1" si="117"/>
        <v>2.5431617319758137E-3</v>
      </c>
      <c r="W156" s="5">
        <f t="shared" ca="1" si="118"/>
        <v>4.2386028866263559E-4</v>
      </c>
      <c r="X156" s="5">
        <f t="shared" ca="1" si="119"/>
        <v>0.16095030593358531</v>
      </c>
      <c r="Y156" s="5">
        <f t="shared" ca="1" si="120"/>
        <v>0.11907845436272718</v>
      </c>
      <c r="Z156" s="5">
        <f t="shared" ca="1" si="121"/>
        <v>0</v>
      </c>
      <c r="AA156" s="5">
        <f t="shared" ca="1" si="122"/>
        <v>5.4451637915367966E-2</v>
      </c>
      <c r="AB156" s="5">
        <f t="shared" ca="1" si="123"/>
        <v>1.7242338075071788E-2</v>
      </c>
      <c r="AC156" s="5">
        <f t="shared" ca="1" si="124"/>
        <v>4.9804560629988677</v>
      </c>
      <c r="AD156" s="5">
        <f t="shared" ca="1" si="125"/>
        <v>0.37842922047244371</v>
      </c>
      <c r="AE156" s="5">
        <f t="shared" ca="1" si="126"/>
        <v>2.8979832710610585</v>
      </c>
      <c r="AF156" s="5">
        <f t="shared" ca="1" si="127"/>
        <v>7.7670311448966148E-2</v>
      </c>
      <c r="AG156" s="5">
        <f t="shared" ca="1" si="128"/>
        <v>1.0716437197909376</v>
      </c>
      <c r="AH156" s="5">
        <f t="shared" ca="1" si="129"/>
        <v>0.56257210176974437</v>
      </c>
      <c r="AI156" s="5">
        <f t="shared" ca="1" si="130"/>
        <v>0.22583386798531335</v>
      </c>
      <c r="AJ156" s="5">
        <f t="shared" ca="1" si="131"/>
        <v>0.33594014306025566</v>
      </c>
      <c r="AK156" s="5">
        <f t="shared" ca="1" si="132"/>
        <v>1.8389385089735338E-2</v>
      </c>
      <c r="AL156" s="5">
        <f t="shared" ca="1" si="133"/>
        <v>3.2306936066332323E-2</v>
      </c>
      <c r="AM156" s="5">
        <f t="shared" ca="1" si="134"/>
        <v>1.7307091081896246</v>
      </c>
      <c r="AN156" s="5">
        <f t="shared" ca="1" si="135"/>
        <v>1.6024399131374791E-2</v>
      </c>
      <c r="AO156" s="5">
        <f t="shared" ca="1" si="136"/>
        <v>21.602130277959841</v>
      </c>
      <c r="AP156" s="5">
        <f t="shared" ca="1" si="137"/>
        <v>0</v>
      </c>
      <c r="AQ156" s="5">
        <f t="shared" ca="1" si="138"/>
        <v>0</v>
      </c>
      <c r="AR156" s="5">
        <f t="shared" ca="1" si="139"/>
        <v>2.6668962590397034E-2</v>
      </c>
      <c r="AS156" s="5">
        <f t="shared" ca="1" si="140"/>
        <v>0.7765002219238748</v>
      </c>
      <c r="AT156" s="5">
        <f t="shared" ca="1" si="141"/>
        <v>5.7910805936744691E-2</v>
      </c>
      <c r="AU156" s="5">
        <f t="shared" ca="1" si="142"/>
        <v>5.8397129690842544E-4</v>
      </c>
      <c r="AV156" s="5">
        <f t="shared" ca="1" si="143"/>
        <v>0.31483892389545881</v>
      </c>
      <c r="AW156" s="5">
        <f t="shared" ca="1" si="144"/>
        <v>0.48376305216605237</v>
      </c>
    </row>
    <row r="157" spans="1:49" x14ac:dyDescent="0.2">
      <c r="A157" s="4" t="s">
        <v>200</v>
      </c>
      <c r="B157" s="5">
        <f t="shared" ca="1" si="97"/>
        <v>50.219059432773065</v>
      </c>
      <c r="C157" s="5">
        <f t="shared" ca="1" si="98"/>
        <v>0.22589956591399307</v>
      </c>
      <c r="D157" s="5">
        <f t="shared" ca="1" si="99"/>
        <v>6.6159701020879513</v>
      </c>
      <c r="E157" s="5">
        <f t="shared" ca="1" si="100"/>
        <v>0</v>
      </c>
      <c r="F157" s="5">
        <f t="shared" ca="1" si="101"/>
        <v>0</v>
      </c>
      <c r="G157" s="5">
        <f t="shared" ca="1" si="102"/>
        <v>1.5146014007995649E-4</v>
      </c>
      <c r="H157" s="5">
        <f t="shared" ca="1" si="103"/>
        <v>2.8352517169097438E-3</v>
      </c>
      <c r="I157" s="5">
        <f t="shared" ca="1" si="104"/>
        <v>0</v>
      </c>
      <c r="J157" s="5">
        <f t="shared" ca="1" si="105"/>
        <v>0</v>
      </c>
      <c r="K157" s="5">
        <f t="shared" ca="1" si="106"/>
        <v>0.60240906776311087</v>
      </c>
      <c r="L157" s="5">
        <f t="shared" ca="1" si="107"/>
        <v>0.15645490640348989</v>
      </c>
      <c r="M157" s="5">
        <f t="shared" ca="1" si="108"/>
        <v>0.15205428054137865</v>
      </c>
      <c r="N157" s="5">
        <f t="shared" ca="1" si="109"/>
        <v>3.8926764269961731E-3</v>
      </c>
      <c r="O157" s="5">
        <f t="shared" ca="1" si="110"/>
        <v>0.62695216570926837</v>
      </c>
      <c r="P157" s="5">
        <f t="shared" ca="1" si="111"/>
        <v>1.0324419250838594E-3</v>
      </c>
      <c r="Q157" s="5">
        <f t="shared" ca="1" si="112"/>
        <v>0.11650406213392997</v>
      </c>
      <c r="R157" s="5">
        <f t="shared" ca="1" si="113"/>
        <v>0.40101658608373192</v>
      </c>
      <c r="S157" s="5">
        <f t="shared" ca="1" si="114"/>
        <v>2.0101712905993044E-5</v>
      </c>
      <c r="T157" s="5">
        <f t="shared" ca="1" si="115"/>
        <v>0.11571698153025264</v>
      </c>
      <c r="U157" s="5">
        <f t="shared" ca="1" si="116"/>
        <v>2.2042141324376773E-2</v>
      </c>
      <c r="V157" s="5">
        <f t="shared" ca="1" si="117"/>
        <v>5.9635081621112716E-4</v>
      </c>
      <c r="W157" s="5">
        <f t="shared" ca="1" si="118"/>
        <v>14.95670013302697</v>
      </c>
      <c r="X157" s="5">
        <f t="shared" ca="1" si="119"/>
        <v>0.2400401840229156</v>
      </c>
      <c r="Y157" s="5">
        <f t="shared" ca="1" si="120"/>
        <v>0.1619789740318075</v>
      </c>
      <c r="Z157" s="5">
        <f t="shared" ca="1" si="121"/>
        <v>1.3960197235706498E-4</v>
      </c>
      <c r="AA157" s="5">
        <f t="shared" ca="1" si="122"/>
        <v>5.4183125853428375E-2</v>
      </c>
      <c r="AB157" s="5">
        <f t="shared" ca="1" si="123"/>
        <v>8.1231981017415422E-3</v>
      </c>
      <c r="AC157" s="5">
        <f t="shared" ca="1" si="124"/>
        <v>4.3158634859335177</v>
      </c>
      <c r="AD157" s="5">
        <f t="shared" ca="1" si="125"/>
        <v>0.2863334122776815</v>
      </c>
      <c r="AE157" s="5">
        <f t="shared" ca="1" si="126"/>
        <v>2.2545584054905459</v>
      </c>
      <c r="AF157" s="5">
        <f t="shared" ca="1" si="127"/>
        <v>6.9067692949014603E-2</v>
      </c>
      <c r="AG157" s="5">
        <f t="shared" ca="1" si="128"/>
        <v>0.53788846155186576</v>
      </c>
      <c r="AH157" s="5">
        <f t="shared" ca="1" si="129"/>
        <v>0.25691142354418905</v>
      </c>
      <c r="AI157" s="5">
        <f t="shared" ca="1" si="130"/>
        <v>0.12324340604077555</v>
      </c>
      <c r="AJ157" s="5">
        <f t="shared" ca="1" si="131"/>
        <v>0.41461456108523181</v>
      </c>
      <c r="AK157" s="5">
        <f t="shared" ca="1" si="132"/>
        <v>4.1971645079857426E-3</v>
      </c>
      <c r="AL157" s="5">
        <f t="shared" ca="1" si="133"/>
        <v>1.4501281774628793E-2</v>
      </c>
      <c r="AM157" s="5">
        <f t="shared" ca="1" si="134"/>
        <v>1.0807129473015282</v>
      </c>
      <c r="AN157" s="5">
        <f t="shared" ca="1" si="135"/>
        <v>4.8944656047577119E-2</v>
      </c>
      <c r="AO157" s="5">
        <f t="shared" ca="1" si="136"/>
        <v>14.678106711977268</v>
      </c>
      <c r="AP157" s="5">
        <f t="shared" ca="1" si="137"/>
        <v>3.0089739958355847E-8</v>
      </c>
      <c r="AQ157" s="5">
        <f t="shared" ca="1" si="138"/>
        <v>0</v>
      </c>
      <c r="AR157" s="5">
        <f t="shared" ca="1" si="139"/>
        <v>4.224217975627341E-2</v>
      </c>
      <c r="AS157" s="5">
        <f t="shared" ca="1" si="140"/>
        <v>0.67089079553084296</v>
      </c>
      <c r="AT157" s="5">
        <f t="shared" ca="1" si="141"/>
        <v>4.5640857219895942E-2</v>
      </c>
      <c r="AU157" s="5">
        <f t="shared" ca="1" si="142"/>
        <v>2.7971628691368884E-2</v>
      </c>
      <c r="AV157" s="5">
        <f t="shared" ca="1" si="143"/>
        <v>0.3904371595922026</v>
      </c>
      <c r="AW157" s="5">
        <f t="shared" ca="1" si="144"/>
        <v>0.49221981217204847</v>
      </c>
    </row>
    <row r="158" spans="1:49" x14ac:dyDescent="0.2">
      <c r="A158" s="4" t="s">
        <v>201</v>
      </c>
      <c r="B158" s="5">
        <f t="shared" ca="1" si="97"/>
        <v>87.650606594421731</v>
      </c>
      <c r="C158" s="5">
        <f t="shared" ca="1" si="98"/>
        <v>0.27629436417470515</v>
      </c>
      <c r="D158" s="5">
        <f t="shared" ca="1" si="99"/>
        <v>8.9904569346844507</v>
      </c>
      <c r="E158" s="5">
        <f t="shared" ca="1" si="100"/>
        <v>0</v>
      </c>
      <c r="F158" s="5">
        <f t="shared" ca="1" si="101"/>
        <v>0</v>
      </c>
      <c r="G158" s="5">
        <f t="shared" ca="1" si="102"/>
        <v>4.1805100217745116E-4</v>
      </c>
      <c r="H158" s="5">
        <f t="shared" ca="1" si="103"/>
        <v>5.2156455158021619E-3</v>
      </c>
      <c r="I158" s="5">
        <f t="shared" ca="1" si="104"/>
        <v>0</v>
      </c>
      <c r="J158" s="5">
        <f t="shared" ca="1" si="105"/>
        <v>0</v>
      </c>
      <c r="K158" s="5">
        <f t="shared" ca="1" si="106"/>
        <v>0</v>
      </c>
      <c r="L158" s="5">
        <f t="shared" ca="1" si="107"/>
        <v>0.25967816892589596</v>
      </c>
      <c r="M158" s="5">
        <f t="shared" ca="1" si="108"/>
        <v>0.18000234324583511</v>
      </c>
      <c r="N158" s="5">
        <f t="shared" ca="1" si="109"/>
        <v>1.1401566969339815E-2</v>
      </c>
      <c r="O158" s="5">
        <f t="shared" ca="1" si="110"/>
        <v>0.84506965064852579</v>
      </c>
      <c r="P158" s="5">
        <f t="shared" ca="1" si="111"/>
        <v>5.5436946968761384E-3</v>
      </c>
      <c r="Q158" s="5">
        <f t="shared" ca="1" si="112"/>
        <v>2.539064749058027E-2</v>
      </c>
      <c r="R158" s="5">
        <f t="shared" ca="1" si="113"/>
        <v>0.42808678820746798</v>
      </c>
      <c r="S158" s="5">
        <f t="shared" ca="1" si="114"/>
        <v>0</v>
      </c>
      <c r="T158" s="5">
        <f t="shared" ca="1" si="115"/>
        <v>0.13838272298543866</v>
      </c>
      <c r="U158" s="5">
        <f t="shared" ca="1" si="116"/>
        <v>5.5867441753555777E-2</v>
      </c>
      <c r="V158" s="5">
        <f t="shared" ca="1" si="117"/>
        <v>3.8401672940900767E-3</v>
      </c>
      <c r="W158" s="5">
        <f t="shared" ca="1" si="118"/>
        <v>14.609440440524615</v>
      </c>
      <c r="X158" s="5">
        <f t="shared" ca="1" si="119"/>
        <v>0.29031560490404446</v>
      </c>
      <c r="Y158" s="5">
        <f t="shared" ca="1" si="120"/>
        <v>0.30313373002961785</v>
      </c>
      <c r="Z158" s="5">
        <f t="shared" ca="1" si="121"/>
        <v>7.4079359891793988E-4</v>
      </c>
      <c r="AA158" s="5">
        <f t="shared" ca="1" si="122"/>
        <v>8.8236718329030336E-2</v>
      </c>
      <c r="AB158" s="5">
        <f t="shared" ca="1" si="123"/>
        <v>2.5474856236681376E-2</v>
      </c>
      <c r="AC158" s="5">
        <f t="shared" ca="1" si="124"/>
        <v>3.8048116322735357</v>
      </c>
      <c r="AD158" s="5">
        <f t="shared" ca="1" si="125"/>
        <v>0.21755077364830616</v>
      </c>
      <c r="AE158" s="5">
        <f t="shared" ca="1" si="126"/>
        <v>1.1961097797494187</v>
      </c>
      <c r="AF158" s="5">
        <f t="shared" ca="1" si="127"/>
        <v>7.9459219101559536E-2</v>
      </c>
      <c r="AG158" s="5">
        <f t="shared" ca="1" si="128"/>
        <v>0.78579442838436642</v>
      </c>
      <c r="AH158" s="5">
        <f t="shared" ca="1" si="129"/>
        <v>0.29968896734885725</v>
      </c>
      <c r="AI158" s="5">
        <f t="shared" ca="1" si="130"/>
        <v>0.27608712885955344</v>
      </c>
      <c r="AJ158" s="5">
        <f t="shared" ca="1" si="131"/>
        <v>0.28532416393236448</v>
      </c>
      <c r="AK158" s="5">
        <f t="shared" ca="1" si="132"/>
        <v>9.5266453332023809E-3</v>
      </c>
      <c r="AL158" s="5">
        <f t="shared" ca="1" si="133"/>
        <v>2.8677285026024603E-2</v>
      </c>
      <c r="AM158" s="5">
        <f t="shared" ca="1" si="134"/>
        <v>0.29988891501948844</v>
      </c>
      <c r="AN158" s="5">
        <f t="shared" ca="1" si="135"/>
        <v>2.6611802848813662E-2</v>
      </c>
      <c r="AO158" s="5">
        <f t="shared" ca="1" si="136"/>
        <v>50.674561064642738</v>
      </c>
      <c r="AP158" s="5">
        <f t="shared" ca="1" si="137"/>
        <v>0</v>
      </c>
      <c r="AQ158" s="5">
        <f t="shared" ca="1" si="138"/>
        <v>0</v>
      </c>
      <c r="AR158" s="5">
        <f t="shared" ca="1" si="139"/>
        <v>5.1726733339632076E-2</v>
      </c>
      <c r="AS158" s="5">
        <f t="shared" ca="1" si="140"/>
        <v>1.9356684294773265</v>
      </c>
      <c r="AT158" s="5">
        <f t="shared" ca="1" si="141"/>
        <v>0.16724054256604265</v>
      </c>
      <c r="AU158" s="5">
        <f t="shared" ca="1" si="142"/>
        <v>1.7130237805590934E-2</v>
      </c>
      <c r="AV158" s="5">
        <f t="shared" ca="1" si="143"/>
        <v>0.39885906673878513</v>
      </c>
      <c r="AW158" s="5">
        <f t="shared" ca="1" si="144"/>
        <v>0.55289944710847538</v>
      </c>
    </row>
    <row r="159" spans="1:49" x14ac:dyDescent="0.2">
      <c r="A159" s="4" t="s">
        <v>202</v>
      </c>
      <c r="B159" s="5">
        <f t="shared" ca="1" si="97"/>
        <v>59.279633561897654</v>
      </c>
      <c r="C159" s="5">
        <f t="shared" ca="1" si="98"/>
        <v>0.24326416567872475</v>
      </c>
      <c r="D159" s="5">
        <f t="shared" ca="1" si="99"/>
        <v>9.4155563102394595</v>
      </c>
      <c r="E159" s="5">
        <f t="shared" ca="1" si="100"/>
        <v>0</v>
      </c>
      <c r="F159" s="5">
        <f t="shared" ca="1" si="101"/>
        <v>0</v>
      </c>
      <c r="G159" s="5">
        <f t="shared" ca="1" si="102"/>
        <v>7.2208982371853132E-5</v>
      </c>
      <c r="H159" s="5">
        <f t="shared" ca="1" si="103"/>
        <v>4.9140821991827573E-3</v>
      </c>
      <c r="I159" s="5">
        <f t="shared" ca="1" si="104"/>
        <v>0</v>
      </c>
      <c r="J159" s="5">
        <f t="shared" ca="1" si="105"/>
        <v>0</v>
      </c>
      <c r="K159" s="5">
        <f t="shared" ca="1" si="106"/>
        <v>0.22249405693517041</v>
      </c>
      <c r="L159" s="5">
        <f t="shared" ca="1" si="107"/>
        <v>7.3197900513504069E-2</v>
      </c>
      <c r="M159" s="5">
        <f t="shared" ca="1" si="108"/>
        <v>1.8958168897301494E-2</v>
      </c>
      <c r="N159" s="5">
        <f t="shared" ca="1" si="109"/>
        <v>3.3082185940894225E-3</v>
      </c>
      <c r="O159" s="5">
        <f t="shared" ca="1" si="110"/>
        <v>0.43837220507751434</v>
      </c>
      <c r="P159" s="5">
        <f t="shared" ca="1" si="111"/>
        <v>4.8318558706443766E-4</v>
      </c>
      <c r="Q159" s="5">
        <f t="shared" ca="1" si="112"/>
        <v>0.13985239721978895</v>
      </c>
      <c r="R159" s="5">
        <f t="shared" ca="1" si="113"/>
        <v>3.888281773416357E-2</v>
      </c>
      <c r="S159" s="5">
        <f t="shared" ca="1" si="114"/>
        <v>1.2267238883193821E-4</v>
      </c>
      <c r="T159" s="5">
        <f t="shared" ca="1" si="115"/>
        <v>4.0869577187226024E-2</v>
      </c>
      <c r="U159" s="5">
        <f t="shared" ca="1" si="116"/>
        <v>2.1085570156671955E-2</v>
      </c>
      <c r="V159" s="5">
        <f t="shared" ca="1" si="117"/>
        <v>0.18818807005989774</v>
      </c>
      <c r="W159" s="5">
        <f t="shared" ca="1" si="118"/>
        <v>14.547404619300583</v>
      </c>
      <c r="X159" s="5">
        <f t="shared" ca="1" si="119"/>
        <v>1.5745193841156056E-2</v>
      </c>
      <c r="Y159" s="5">
        <f t="shared" ca="1" si="120"/>
        <v>7.330400420121394E-2</v>
      </c>
      <c r="Z159" s="5">
        <f t="shared" ca="1" si="121"/>
        <v>2.5849886425359839E-4</v>
      </c>
      <c r="AA159" s="5">
        <f t="shared" ca="1" si="122"/>
        <v>4.7540028852398235E-3</v>
      </c>
      <c r="AB159" s="5">
        <f t="shared" ca="1" si="123"/>
        <v>4.7540028852398235E-3</v>
      </c>
      <c r="AC159" s="5">
        <f t="shared" ca="1" si="124"/>
        <v>6.4548109418911235</v>
      </c>
      <c r="AD159" s="5">
        <f t="shared" ca="1" si="125"/>
        <v>0.63488800918902399</v>
      </c>
      <c r="AE159" s="5">
        <f t="shared" ca="1" si="126"/>
        <v>1.8171130087554266</v>
      </c>
      <c r="AF159" s="5">
        <f t="shared" ca="1" si="127"/>
        <v>7.2079962864693651E-3</v>
      </c>
      <c r="AG159" s="5">
        <f t="shared" ca="1" si="128"/>
        <v>0.14366095063627343</v>
      </c>
      <c r="AH159" s="5">
        <f t="shared" ca="1" si="129"/>
        <v>0.1544239789320237</v>
      </c>
      <c r="AI159" s="5">
        <f t="shared" ca="1" si="130"/>
        <v>3.4539101195746311E-2</v>
      </c>
      <c r="AJ159" s="5">
        <f t="shared" ca="1" si="131"/>
        <v>0.40762024386040197</v>
      </c>
      <c r="AK159" s="5">
        <f t="shared" ca="1" si="132"/>
        <v>8.4491617057905598E-3</v>
      </c>
      <c r="AL159" s="5">
        <f t="shared" ca="1" si="133"/>
        <v>1.4030095291129592E-2</v>
      </c>
      <c r="AM159" s="5">
        <f t="shared" ca="1" si="134"/>
        <v>0</v>
      </c>
      <c r="AN159" s="5">
        <f t="shared" ca="1" si="135"/>
        <v>4.2492963986892879E-5</v>
      </c>
      <c r="AO159" s="5">
        <f t="shared" ca="1" si="136"/>
        <v>21.642775368712908</v>
      </c>
      <c r="AP159" s="5">
        <f t="shared" ca="1" si="137"/>
        <v>0</v>
      </c>
      <c r="AQ159" s="5">
        <f t="shared" ca="1" si="138"/>
        <v>9.2068088638267936E-5</v>
      </c>
      <c r="AR159" s="5">
        <f t="shared" ca="1" si="139"/>
        <v>8.3506786217806273E-2</v>
      </c>
      <c r="AS159" s="5">
        <f t="shared" ca="1" si="140"/>
        <v>1.2666256006415897</v>
      </c>
      <c r="AT159" s="5">
        <f t="shared" ca="1" si="141"/>
        <v>0.18395417383296386</v>
      </c>
      <c r="AU159" s="5">
        <f t="shared" ca="1" si="142"/>
        <v>0.14252641289523249</v>
      </c>
      <c r="AV159" s="5">
        <f t="shared" ca="1" si="143"/>
        <v>0.36582770412782045</v>
      </c>
      <c r="AW159" s="5">
        <f t="shared" ca="1" si="144"/>
        <v>0.42169753724465392</v>
      </c>
    </row>
    <row r="160" spans="1:49" x14ac:dyDescent="0.2">
      <c r="A160" s="4" t="s">
        <v>203</v>
      </c>
      <c r="B160" s="5">
        <f t="shared" ca="1" si="97"/>
        <v>36.820168985741653</v>
      </c>
      <c r="C160" s="5">
        <f t="shared" ca="1" si="98"/>
        <v>0.10791924618012544</v>
      </c>
      <c r="D160" s="5">
        <f t="shared" ca="1" si="99"/>
        <v>2.0391833334233563E-2</v>
      </c>
      <c r="E160" s="5">
        <f t="shared" ca="1" si="100"/>
        <v>0</v>
      </c>
      <c r="F160" s="5">
        <f t="shared" ca="1" si="101"/>
        <v>0</v>
      </c>
      <c r="G160" s="5">
        <f t="shared" ca="1" si="102"/>
        <v>4.3887015730159336E-4</v>
      </c>
      <c r="H160" s="5">
        <f t="shared" ca="1" si="103"/>
        <v>1.6376032534816024E-2</v>
      </c>
      <c r="I160" s="5">
        <f t="shared" ca="1" si="104"/>
        <v>0</v>
      </c>
      <c r="J160" s="5">
        <f t="shared" ca="1" si="105"/>
        <v>0</v>
      </c>
      <c r="K160" s="5">
        <f t="shared" ca="1" si="106"/>
        <v>0.10305348102338584</v>
      </c>
      <c r="L160" s="5">
        <f t="shared" ca="1" si="107"/>
        <v>0.13819280565796666</v>
      </c>
      <c r="M160" s="5">
        <f t="shared" ca="1" si="108"/>
        <v>0.23314732576263872</v>
      </c>
      <c r="N160" s="5">
        <f t="shared" ca="1" si="109"/>
        <v>4.3654097472486025E-2</v>
      </c>
      <c r="O160" s="5">
        <f t="shared" ca="1" si="110"/>
        <v>3.9420520489039296E-2</v>
      </c>
      <c r="P160" s="5">
        <f t="shared" ca="1" si="111"/>
        <v>1.8654311337812906E-2</v>
      </c>
      <c r="Q160" s="5">
        <f t="shared" ca="1" si="112"/>
        <v>5.3464789548777663E-3</v>
      </c>
      <c r="R160" s="5">
        <f t="shared" ca="1" si="113"/>
        <v>1.8938059853991263E-2</v>
      </c>
      <c r="S160" s="5">
        <f t="shared" ca="1" si="114"/>
        <v>4.4704558188434548E-4</v>
      </c>
      <c r="T160" s="5">
        <f t="shared" ca="1" si="115"/>
        <v>0.98897014793327742</v>
      </c>
      <c r="U160" s="5">
        <f t="shared" ca="1" si="116"/>
        <v>1.5401443897407562E-2</v>
      </c>
      <c r="V160" s="5">
        <f t="shared" ca="1" si="117"/>
        <v>9.7036498135454544E-6</v>
      </c>
      <c r="W160" s="5">
        <f t="shared" ca="1" si="118"/>
        <v>3.6004130533335942E-4</v>
      </c>
      <c r="X160" s="5">
        <f t="shared" ca="1" si="119"/>
        <v>2.6946494115719113</v>
      </c>
      <c r="Y160" s="5">
        <f t="shared" ca="1" si="120"/>
        <v>0.10320970529800252</v>
      </c>
      <c r="Z160" s="5">
        <f t="shared" ca="1" si="121"/>
        <v>3.6002543928738015E-2</v>
      </c>
      <c r="AA160" s="5">
        <f t="shared" ca="1" si="122"/>
        <v>3.5976739185336823E-2</v>
      </c>
      <c r="AB160" s="5">
        <f t="shared" ca="1" si="123"/>
        <v>2.261979558697012E-2</v>
      </c>
      <c r="AC160" s="5">
        <f t="shared" ca="1" si="124"/>
        <v>8.2914479670172216</v>
      </c>
      <c r="AD160" s="5">
        <f t="shared" ca="1" si="125"/>
        <v>0.15876840983745347</v>
      </c>
      <c r="AE160" s="5">
        <f t="shared" ca="1" si="126"/>
        <v>4.6448080310996946</v>
      </c>
      <c r="AF160" s="5">
        <f t="shared" ca="1" si="127"/>
        <v>8.4424435169380418E-2</v>
      </c>
      <c r="AG160" s="5">
        <f t="shared" ca="1" si="128"/>
        <v>0.10473159495465213</v>
      </c>
      <c r="AH160" s="5">
        <f t="shared" ca="1" si="129"/>
        <v>0.12212689398783598</v>
      </c>
      <c r="AI160" s="5">
        <f t="shared" ca="1" si="130"/>
        <v>8.3172431461250293E-2</v>
      </c>
      <c r="AJ160" s="5">
        <f t="shared" ca="1" si="131"/>
        <v>0.10241824278612761</v>
      </c>
      <c r="AK160" s="5">
        <f t="shared" ca="1" si="132"/>
        <v>1.0123327200688083E-3</v>
      </c>
      <c r="AL160" s="5">
        <f t="shared" ca="1" si="133"/>
        <v>6.481645154746737E-4</v>
      </c>
      <c r="AM160" s="5">
        <f t="shared" ca="1" si="134"/>
        <v>5.6700262302824501E-3</v>
      </c>
      <c r="AN160" s="5">
        <f t="shared" ca="1" si="135"/>
        <v>0</v>
      </c>
      <c r="AO160" s="5">
        <f t="shared" ca="1" si="136"/>
        <v>16.21242642317025</v>
      </c>
      <c r="AP160" s="5">
        <f t="shared" ca="1" si="137"/>
        <v>8.8232499029556612E-4</v>
      </c>
      <c r="AQ160" s="5">
        <f t="shared" ca="1" si="138"/>
        <v>2.9063875218951511E-3</v>
      </c>
      <c r="AR160" s="5">
        <f t="shared" ca="1" si="139"/>
        <v>5.2824974673290614E-2</v>
      </c>
      <c r="AS160" s="5">
        <f t="shared" ca="1" si="140"/>
        <v>0.94064926116749592</v>
      </c>
      <c r="AT160" s="5">
        <f t="shared" ca="1" si="141"/>
        <v>0.14875735328235712</v>
      </c>
      <c r="AU160" s="5">
        <f t="shared" ca="1" si="142"/>
        <v>0.11543679922391011</v>
      </c>
      <c r="AV160" s="5">
        <f t="shared" ca="1" si="143"/>
        <v>0.331828851816037</v>
      </c>
      <c r="AW160" s="5">
        <f t="shared" ca="1" si="144"/>
        <v>0.77204843941933099</v>
      </c>
    </row>
    <row r="161" spans="1:49" x14ac:dyDescent="0.2">
      <c r="A161" s="4" t="s">
        <v>204</v>
      </c>
      <c r="B161" s="5">
        <f t="shared" ca="1" si="97"/>
        <v>37.807295718755476</v>
      </c>
      <c r="C161" s="5">
        <f t="shared" ca="1" si="98"/>
        <v>0.10794962680091551</v>
      </c>
      <c r="D161" s="5">
        <f t="shared" ca="1" si="99"/>
        <v>0.23903703804578783</v>
      </c>
      <c r="E161" s="5">
        <f t="shared" ca="1" si="100"/>
        <v>0</v>
      </c>
      <c r="F161" s="5">
        <f t="shared" ca="1" si="101"/>
        <v>0</v>
      </c>
      <c r="G161" s="5">
        <f t="shared" ca="1" si="102"/>
        <v>2.2722016735837597E-3</v>
      </c>
      <c r="H161" s="5">
        <f t="shared" ca="1" si="103"/>
        <v>6.0524357449229085E-2</v>
      </c>
      <c r="I161" s="5">
        <f t="shared" ca="1" si="104"/>
        <v>0</v>
      </c>
      <c r="J161" s="5">
        <f t="shared" ca="1" si="105"/>
        <v>0</v>
      </c>
      <c r="K161" s="5">
        <f t="shared" ca="1" si="106"/>
        <v>0.10956486078077972</v>
      </c>
      <c r="L161" s="5">
        <f t="shared" ca="1" si="107"/>
        <v>0.17785296721284105</v>
      </c>
      <c r="M161" s="5">
        <f t="shared" ca="1" si="108"/>
        <v>0.25319770923466378</v>
      </c>
      <c r="N161" s="5">
        <f t="shared" ca="1" si="109"/>
        <v>4.24132653259367E-2</v>
      </c>
      <c r="O161" s="5">
        <f t="shared" ca="1" si="110"/>
        <v>6.0000131760946401E-2</v>
      </c>
      <c r="P161" s="5">
        <f t="shared" ca="1" si="111"/>
        <v>3.4215358131619529E-2</v>
      </c>
      <c r="Q161" s="5">
        <f t="shared" ca="1" si="112"/>
        <v>2.2004584048785384E-3</v>
      </c>
      <c r="R161" s="5">
        <f t="shared" ca="1" si="113"/>
        <v>2.0688471205860801E-2</v>
      </c>
      <c r="S161" s="5">
        <f t="shared" ca="1" si="114"/>
        <v>2.862915125277767E-5</v>
      </c>
      <c r="T161" s="5">
        <f t="shared" ca="1" si="115"/>
        <v>0.90293110534189835</v>
      </c>
      <c r="U161" s="5">
        <f t="shared" ca="1" si="116"/>
        <v>1.6106224775330545E-2</v>
      </c>
      <c r="V161" s="5">
        <f t="shared" ca="1" si="117"/>
        <v>4.8230119434911184E-5</v>
      </c>
      <c r="W161" s="5">
        <f t="shared" ca="1" si="118"/>
        <v>1.6128997866748543E-3</v>
      </c>
      <c r="X161" s="5">
        <f t="shared" ca="1" si="119"/>
        <v>1.2660459842025564</v>
      </c>
      <c r="Y161" s="5">
        <f t="shared" ca="1" si="120"/>
        <v>3.9159259362579045E-2</v>
      </c>
      <c r="Z161" s="5">
        <f t="shared" ca="1" si="121"/>
        <v>1.5877417418525483E-2</v>
      </c>
      <c r="AA161" s="5">
        <f t="shared" ca="1" si="122"/>
        <v>1.6479711503585473E-2</v>
      </c>
      <c r="AB161" s="5">
        <f t="shared" ca="1" si="123"/>
        <v>1.1222693111127318E-2</v>
      </c>
      <c r="AC161" s="5">
        <f t="shared" ca="1" si="124"/>
        <v>9.4534961328918161</v>
      </c>
      <c r="AD161" s="5">
        <f t="shared" ca="1" si="125"/>
        <v>0.19197228422367668</v>
      </c>
      <c r="AE161" s="5">
        <f t="shared" ca="1" si="126"/>
        <v>5.9719354991180262</v>
      </c>
      <c r="AF161" s="5">
        <f t="shared" ca="1" si="127"/>
        <v>7.6441903997648261E-2</v>
      </c>
      <c r="AG161" s="5">
        <f t="shared" ca="1" si="128"/>
        <v>0.11613737081438455</v>
      </c>
      <c r="AH161" s="5">
        <f t="shared" ca="1" si="129"/>
        <v>9.7595495929981319E-2</v>
      </c>
      <c r="AI161" s="5">
        <f t="shared" ca="1" si="130"/>
        <v>0.1114044631192293</v>
      </c>
      <c r="AJ161" s="5">
        <f t="shared" ca="1" si="131"/>
        <v>7.9906184997147245E-2</v>
      </c>
      <c r="AK161" s="5">
        <f t="shared" ca="1" si="132"/>
        <v>1.0249718261344965E-3</v>
      </c>
      <c r="AL161" s="5">
        <f t="shared" ca="1" si="133"/>
        <v>1.0885770606891684E-3</v>
      </c>
      <c r="AM161" s="5">
        <f t="shared" ca="1" si="134"/>
        <v>8.0869805304049618E-3</v>
      </c>
      <c r="AN161" s="5">
        <f t="shared" ca="1" si="135"/>
        <v>0</v>
      </c>
      <c r="AO161" s="5">
        <f t="shared" ca="1" si="136"/>
        <v>15.784512126509235</v>
      </c>
      <c r="AP161" s="5">
        <f t="shared" ca="1" si="137"/>
        <v>1.0553576029789351E-3</v>
      </c>
      <c r="AQ161" s="5">
        <f t="shared" ca="1" si="138"/>
        <v>4.5212210156888731E-4</v>
      </c>
      <c r="AR161" s="5">
        <f t="shared" ca="1" si="139"/>
        <v>5.7881674050788812E-2</v>
      </c>
      <c r="AS161" s="5">
        <f t="shared" ca="1" si="140"/>
        <v>0.94890282171821783</v>
      </c>
      <c r="AT161" s="5">
        <f t="shared" ca="1" si="141"/>
        <v>0.14368585824146929</v>
      </c>
      <c r="AU161" s="5">
        <f t="shared" ca="1" si="142"/>
        <v>0.13143012485275529</v>
      </c>
      <c r="AV161" s="5">
        <f t="shared" ca="1" si="143"/>
        <v>0.86371400154281974</v>
      </c>
      <c r="AW161" s="5">
        <f t="shared" ca="1" si="144"/>
        <v>0.38714316682649907</v>
      </c>
    </row>
    <row r="162" spans="1:49" x14ac:dyDescent="0.2">
      <c r="A162" s="1" t="s">
        <v>205</v>
      </c>
      <c r="B162" s="5">
        <f t="shared" ca="1" si="97"/>
        <v>38.907023546390704</v>
      </c>
      <c r="C162" s="5">
        <f t="shared" ref="C162:Q173" ca="1" si="145">VLOOKUP(C$1,INDIRECT($A162&amp;"!A:ZZ"),23,0)</f>
        <v>0.11207250138803018</v>
      </c>
      <c r="D162" s="5">
        <f t="shared" ca="1" si="145"/>
        <v>6.5113231912506092E-2</v>
      </c>
      <c r="E162" s="5">
        <f t="shared" ca="1" si="145"/>
        <v>0</v>
      </c>
      <c r="F162" s="5">
        <f t="shared" ca="1" si="145"/>
        <v>0</v>
      </c>
      <c r="G162" s="5">
        <f t="shared" ca="1" si="145"/>
        <v>9.9554582706551549E-4</v>
      </c>
      <c r="H162" s="5">
        <f t="shared" ca="1" si="145"/>
        <v>5.4413156861784287E-2</v>
      </c>
      <c r="I162" s="5">
        <f t="shared" ca="1" si="145"/>
        <v>0</v>
      </c>
      <c r="J162" s="5">
        <f t="shared" ca="1" si="145"/>
        <v>0</v>
      </c>
      <c r="K162" s="5">
        <f t="shared" ca="1" si="145"/>
        <v>0.10872752092009297</v>
      </c>
      <c r="L162" s="5">
        <f t="shared" ca="1" si="145"/>
        <v>0.69704901171462685</v>
      </c>
      <c r="M162" s="5">
        <f t="shared" ca="1" si="145"/>
        <v>0.30205098025228744</v>
      </c>
      <c r="N162" s="5">
        <f t="shared" ca="1" si="145"/>
        <v>3.5880361005494181E-2</v>
      </c>
      <c r="O162" s="5">
        <f t="shared" ca="1" si="145"/>
        <v>0.11406792336434032</v>
      </c>
      <c r="P162" s="5">
        <f t="shared" ca="1" si="145"/>
        <v>1.6663389085983384E-2</v>
      </c>
      <c r="Q162" s="5">
        <f t="shared" ca="1" si="145"/>
        <v>1.9228310559684723E-3</v>
      </c>
      <c r="R162" s="5">
        <f t="shared" ca="1" si="113"/>
        <v>1.4924927265438209E-2</v>
      </c>
      <c r="S162" s="5">
        <f t="shared" ref="S162:AG163" ca="1" si="146">VLOOKUP(S$1,INDIRECT($A162&amp;"!A:ZZ"),23,0)</f>
        <v>5.0214397309848288E-5</v>
      </c>
      <c r="T162" s="5">
        <f t="shared" ca="1" si="146"/>
        <v>0.76838523744783715</v>
      </c>
      <c r="U162" s="5">
        <f t="shared" ca="1" si="146"/>
        <v>8.6882882980666726E-3</v>
      </c>
      <c r="V162" s="5">
        <f t="shared" ca="1" si="146"/>
        <v>0</v>
      </c>
      <c r="W162" s="5">
        <f t="shared" ca="1" si="146"/>
        <v>1.0531498710717926E-2</v>
      </c>
      <c r="X162" s="5">
        <f t="shared" ca="1" si="146"/>
        <v>8.2132407606440555E-2</v>
      </c>
      <c r="Y162" s="5">
        <f t="shared" ca="1" si="146"/>
        <v>2.2033076952235947E-3</v>
      </c>
      <c r="Z162" s="5">
        <f t="shared" ca="1" si="146"/>
        <v>2.4808685267219527E-3</v>
      </c>
      <c r="AA162" s="5">
        <f t="shared" ca="1" si="146"/>
        <v>7.5383589457303165E-4</v>
      </c>
      <c r="AB162" s="5">
        <f t="shared" ca="1" si="146"/>
        <v>1.3098192463574737E-3</v>
      </c>
      <c r="AC162" s="5">
        <f t="shared" ca="1" si="146"/>
        <v>9.4352483046253646</v>
      </c>
      <c r="AD162" s="5">
        <f t="shared" ca="1" si="146"/>
        <v>0.33219105846947711</v>
      </c>
      <c r="AE162" s="5">
        <f t="shared" ca="1" si="146"/>
        <v>5.2056108906171961</v>
      </c>
      <c r="AF162" s="5">
        <f t="shared" ca="1" si="146"/>
        <v>5.3129272044616115E-2</v>
      </c>
      <c r="AG162" s="5">
        <f t="shared" ca="1" si="146"/>
        <v>0.15533909296489182</v>
      </c>
      <c r="AH162" s="5">
        <f t="shared" ca="1" si="129"/>
        <v>0.13381302176554827</v>
      </c>
      <c r="AI162" s="5">
        <f t="shared" ref="AI162:AW163" ca="1" si="147">VLOOKUP(AI$1,INDIRECT($A162&amp;"!A:ZZ"),23,0)</f>
        <v>0.10348874669129912</v>
      </c>
      <c r="AJ162" s="5">
        <f t="shared" ca="1" si="147"/>
        <v>7.0201561103288013E-2</v>
      </c>
      <c r="AK162" s="5">
        <f t="shared" ca="1" si="147"/>
        <v>9.5805581181374858E-4</v>
      </c>
      <c r="AL162" s="5">
        <f t="shared" ca="1" si="147"/>
        <v>1.3567448785093412E-3</v>
      </c>
      <c r="AM162" s="5">
        <f t="shared" ca="1" si="147"/>
        <v>5.9488193021017986E-3</v>
      </c>
      <c r="AN162" s="5">
        <f t="shared" ca="1" si="147"/>
        <v>0</v>
      </c>
      <c r="AO162" s="5">
        <f t="shared" ca="1" si="147"/>
        <v>18.669040885933306</v>
      </c>
      <c r="AP162" s="5">
        <f t="shared" ca="1" si="147"/>
        <v>1.2550131838618822E-3</v>
      </c>
      <c r="AQ162" s="5">
        <f t="shared" ca="1" si="147"/>
        <v>2.597596173131361E-3</v>
      </c>
      <c r="AR162" s="5">
        <f t="shared" ca="1" si="147"/>
        <v>4.7926154766976807E-2</v>
      </c>
      <c r="AS162" s="5">
        <f t="shared" ca="1" si="147"/>
        <v>0.86438246725259893</v>
      </c>
      <c r="AT162" s="5">
        <f t="shared" ca="1" si="147"/>
        <v>0.1604191631254776</v>
      </c>
      <c r="AU162" s="5">
        <f t="shared" ca="1" si="147"/>
        <v>0.13747683148125592</v>
      </c>
      <c r="AV162" s="5">
        <f t="shared" ca="1" si="147"/>
        <v>0.75338854382611331</v>
      </c>
      <c r="AW162" s="5">
        <f t="shared" ca="1" si="147"/>
        <v>0.37283446389700531</v>
      </c>
    </row>
    <row r="163" spans="1:49" x14ac:dyDescent="0.2">
      <c r="A163" s="1" t="s">
        <v>206</v>
      </c>
      <c r="B163" s="5">
        <f t="shared" ca="1" si="97"/>
        <v>43.102010042116142</v>
      </c>
      <c r="C163" s="5">
        <f t="shared" ca="1" si="145"/>
        <v>9.5693235711799635E-2</v>
      </c>
      <c r="D163" s="5">
        <f t="shared" ca="1" si="145"/>
        <v>2.9960855381008282E-2</v>
      </c>
      <c r="E163" s="5">
        <f t="shared" ca="1" si="145"/>
        <v>0</v>
      </c>
      <c r="F163" s="5">
        <f t="shared" ca="1" si="145"/>
        <v>2.0473769835859931E-3</v>
      </c>
      <c r="G163" s="5">
        <f t="shared" ca="1" si="145"/>
        <v>1.4742642715721507E-3</v>
      </c>
      <c r="H163" s="5">
        <f t="shared" ca="1" si="145"/>
        <v>5.6854210723877315E-2</v>
      </c>
      <c r="I163" s="5">
        <f t="shared" ca="1" si="145"/>
        <v>0</v>
      </c>
      <c r="J163" s="5">
        <f t="shared" ca="1" si="145"/>
        <v>0</v>
      </c>
      <c r="K163" s="5">
        <f t="shared" ca="1" si="145"/>
        <v>0.12561821543273252</v>
      </c>
      <c r="L163" s="5">
        <f t="shared" ca="1" si="145"/>
        <v>0.73687236541718859</v>
      </c>
      <c r="M163" s="5">
        <f t="shared" ca="1" si="145"/>
        <v>0.21795650288721213</v>
      </c>
      <c r="N163" s="5">
        <f t="shared" ca="1" si="145"/>
        <v>3.1542882140979077E-3</v>
      </c>
      <c r="O163" s="5">
        <f t="shared" ca="1" si="145"/>
        <v>0.11213911745734505</v>
      </c>
      <c r="P163" s="5">
        <f t="shared" ca="1" si="145"/>
        <v>1.7536887257783941E-2</v>
      </c>
      <c r="Q163" s="5">
        <f t="shared" ca="1" si="145"/>
        <v>4.5913546203127775E-3</v>
      </c>
      <c r="R163" s="5">
        <f t="shared" ca="1" si="113"/>
        <v>5.0849199336903076E-3</v>
      </c>
      <c r="S163" s="5">
        <f t="shared" ca="1" si="146"/>
        <v>7.5184322312170365E-5</v>
      </c>
      <c r="T163" s="5">
        <f t="shared" ca="1" si="146"/>
        <v>0.92504386283379969</v>
      </c>
      <c r="U163" s="5">
        <f t="shared" ca="1" si="146"/>
        <v>7.6854486427055434E-3</v>
      </c>
      <c r="V163" s="5">
        <f t="shared" ca="1" si="146"/>
        <v>2.2371226198929116E-3</v>
      </c>
      <c r="W163" s="5">
        <f t="shared" ca="1" si="146"/>
        <v>2.7100371742493561E-2</v>
      </c>
      <c r="X163" s="5">
        <f t="shared" ca="1" si="146"/>
        <v>2.6051610045209887E-2</v>
      </c>
      <c r="Y163" s="5">
        <f t="shared" ca="1" si="146"/>
        <v>1.2968576854056279E-3</v>
      </c>
      <c r="Z163" s="5">
        <f t="shared" ca="1" si="146"/>
        <v>2.5402463036808876E-3</v>
      </c>
      <c r="AA163" s="5">
        <f t="shared" ca="1" si="146"/>
        <v>3.0855732697878664E-3</v>
      </c>
      <c r="AB163" s="5">
        <f t="shared" ca="1" si="146"/>
        <v>6.4107140123371975E-4</v>
      </c>
      <c r="AC163" s="5">
        <f t="shared" ca="1" si="146"/>
        <v>11.701460814471382</v>
      </c>
      <c r="AD163" s="5">
        <f t="shared" ca="1" si="146"/>
        <v>0.53211666590948226</v>
      </c>
      <c r="AE163" s="5">
        <f t="shared" ca="1" si="146"/>
        <v>6.4205565121536257</v>
      </c>
      <c r="AF163" s="5">
        <f t="shared" ca="1" si="146"/>
        <v>6.4160697966004099E-2</v>
      </c>
      <c r="AG163" s="5">
        <f t="shared" ca="1" si="146"/>
        <v>0.17547616818897852</v>
      </c>
      <c r="AH163" s="5">
        <f t="shared" ca="1" si="129"/>
        <v>0.24414677080859232</v>
      </c>
      <c r="AI163" s="5">
        <f t="shared" ca="1" si="147"/>
        <v>0.10752141076283438</v>
      </c>
      <c r="AJ163" s="5">
        <f t="shared" ca="1" si="147"/>
        <v>4.544495137083001E-2</v>
      </c>
      <c r="AK163" s="5">
        <f t="shared" ca="1" si="147"/>
        <v>1.4027431316859685E-3</v>
      </c>
      <c r="AL163" s="5">
        <f t="shared" ca="1" si="147"/>
        <v>2.3051950212686612E-3</v>
      </c>
      <c r="AM163" s="5">
        <f t="shared" ca="1" si="147"/>
        <v>4.2809661910976383E-3</v>
      </c>
      <c r="AN163" s="5">
        <f t="shared" ca="1" si="147"/>
        <v>0</v>
      </c>
      <c r="AO163" s="5">
        <f t="shared" ca="1" si="147"/>
        <v>19.084836832241614</v>
      </c>
      <c r="AP163" s="5">
        <f t="shared" ca="1" si="147"/>
        <v>2.0406861122212929E-3</v>
      </c>
      <c r="AQ163" s="5">
        <f t="shared" ca="1" si="147"/>
        <v>3.4458612175576491E-3</v>
      </c>
      <c r="AR163" s="5">
        <f t="shared" ca="1" si="147"/>
        <v>5.7198570304313572E-2</v>
      </c>
      <c r="AS163" s="5">
        <f t="shared" ca="1" si="147"/>
        <v>0.87090943377839714</v>
      </c>
      <c r="AT163" s="5">
        <f t="shared" ca="1" si="147"/>
        <v>0.16762631166121431</v>
      </c>
      <c r="AU163" s="5">
        <f t="shared" ca="1" si="147"/>
        <v>0.14156740190788786</v>
      </c>
      <c r="AV163" s="5">
        <f t="shared" ca="1" si="147"/>
        <v>0.70318658426607816</v>
      </c>
      <c r="AW163" s="5">
        <f t="shared" ca="1" si="147"/>
        <v>0.36758452149235366</v>
      </c>
    </row>
    <row r="164" spans="1:49" x14ac:dyDescent="0.2">
      <c r="A164" s="1" t="s">
        <v>207</v>
      </c>
      <c r="B164" s="5">
        <f t="shared" ca="1" si="97"/>
        <v>52.195482814261979</v>
      </c>
      <c r="C164" s="5">
        <f t="shared" ca="1" si="145"/>
        <v>0.10979322183739371</v>
      </c>
      <c r="D164" s="5">
        <f t="shared" ca="1" si="145"/>
        <v>4.0135375591817631E-2</v>
      </c>
      <c r="E164" s="5">
        <f t="shared" ca="1" si="145"/>
        <v>0</v>
      </c>
      <c r="F164" s="5">
        <f t="shared" ca="1" si="145"/>
        <v>3.0193390966232828E-5</v>
      </c>
      <c r="G164" s="5">
        <f t="shared" ca="1" si="145"/>
        <v>0</v>
      </c>
      <c r="H164" s="5">
        <f t="shared" ca="1" si="145"/>
        <v>2.5313182180811238E-2</v>
      </c>
      <c r="I164" s="5">
        <f t="shared" ca="1" si="145"/>
        <v>0</v>
      </c>
      <c r="J164" s="5">
        <f t="shared" ca="1" si="145"/>
        <v>0</v>
      </c>
      <c r="K164" s="5">
        <f t="shared" ca="1" si="145"/>
        <v>0.12476767591015486</v>
      </c>
      <c r="L164" s="5">
        <f t="shared" ca="1" si="145"/>
        <v>0.18656893754179393</v>
      </c>
      <c r="M164" s="5">
        <f t="shared" ca="1" si="145"/>
        <v>0.14353504798895989</v>
      </c>
      <c r="N164" s="5">
        <f t="shared" ca="1" si="145"/>
        <v>4.3916668491566793E-2</v>
      </c>
      <c r="O164" s="5">
        <f t="shared" ca="1" si="145"/>
        <v>9.780363464740266E-2</v>
      </c>
      <c r="P164" s="5">
        <f t="shared" ca="1" si="145"/>
        <v>3.576366911375882E-2</v>
      </c>
      <c r="Q164" s="5">
        <f t="shared" ca="1" si="145"/>
        <v>2.4666946523472203E-3</v>
      </c>
      <c r="R164" s="5">
        <f t="shared" ref="R164:AG179" ca="1" si="148">VLOOKUP(R$1,INDIRECT($A164&amp;"!A:ZZ"),23,0)</f>
        <v>5.1081944038951516E-3</v>
      </c>
      <c r="S164" s="5">
        <f t="shared" ca="1" si="148"/>
        <v>1.4674535864465254E-4</v>
      </c>
      <c r="T164" s="5">
        <f t="shared" ca="1" si="148"/>
        <v>1.1576982801505284</v>
      </c>
      <c r="U164" s="5">
        <f t="shared" ca="1" si="148"/>
        <v>1.8381874104671462E-2</v>
      </c>
      <c r="V164" s="5">
        <f t="shared" ca="1" si="148"/>
        <v>0</v>
      </c>
      <c r="W164" s="5">
        <f t="shared" ca="1" si="148"/>
        <v>2.3185909006988182E-3</v>
      </c>
      <c r="X164" s="5">
        <f t="shared" ca="1" si="148"/>
        <v>2.0162479909526021E-2</v>
      </c>
      <c r="Y164" s="5">
        <f t="shared" ca="1" si="148"/>
        <v>2.4188549872633541E-4</v>
      </c>
      <c r="Z164" s="5">
        <f t="shared" ca="1" si="148"/>
        <v>1.720065382977528E-4</v>
      </c>
      <c r="AA164" s="5">
        <f t="shared" ca="1" si="148"/>
        <v>2.2370913177002109E-5</v>
      </c>
      <c r="AB164" s="5">
        <f t="shared" ca="1" si="148"/>
        <v>8.9483652708008434E-5</v>
      </c>
      <c r="AC164" s="5">
        <f t="shared" ca="1" si="148"/>
        <v>12.054605143501044</v>
      </c>
      <c r="AD164" s="5">
        <f t="shared" ca="1" si="148"/>
        <v>1.3828602301842168</v>
      </c>
      <c r="AE164" s="5">
        <f t="shared" ca="1" si="148"/>
        <v>9.0977581007146622</v>
      </c>
      <c r="AF164" s="5">
        <f t="shared" ca="1" si="148"/>
        <v>6.241305887708349E-2</v>
      </c>
      <c r="AG164" s="5">
        <f t="shared" ca="1" si="148"/>
        <v>0.13880610300621757</v>
      </c>
      <c r="AH164" s="5">
        <f t="shared" ref="AH164:AW179" ca="1" si="149">VLOOKUP(AH$1,INDIRECT($A164&amp;"!A:ZZ"),23,0)</f>
        <v>8.8225697580489246E-2</v>
      </c>
      <c r="AI164" s="5">
        <f t="shared" ca="1" si="149"/>
        <v>9.996607171207475E-2</v>
      </c>
      <c r="AJ164" s="5">
        <f t="shared" ca="1" si="149"/>
        <v>3.0499518878427459E-2</v>
      </c>
      <c r="AK164" s="5">
        <f t="shared" ca="1" si="149"/>
        <v>0.13735260905382454</v>
      </c>
      <c r="AL164" s="5">
        <f t="shared" ca="1" si="149"/>
        <v>0</v>
      </c>
      <c r="AM164" s="5">
        <f t="shared" ca="1" si="149"/>
        <v>6.6756151847313094E-3</v>
      </c>
      <c r="AN164" s="5">
        <f t="shared" ca="1" si="149"/>
        <v>8.9462139838672964E-3</v>
      </c>
      <c r="AO164" s="5">
        <f t="shared" ca="1" si="149"/>
        <v>23.392240190009517</v>
      </c>
      <c r="AP164" s="5">
        <f t="shared" ca="1" si="149"/>
        <v>4.4606055096621302E-5</v>
      </c>
      <c r="AQ164" s="5">
        <f t="shared" ca="1" si="149"/>
        <v>1.3735544295497212E-3</v>
      </c>
      <c r="AR164" s="5">
        <f t="shared" ca="1" si="149"/>
        <v>2.50989134481612E-2</v>
      </c>
      <c r="AS164" s="5">
        <f t="shared" ca="1" si="149"/>
        <v>2.1749843447380037</v>
      </c>
      <c r="AT164" s="5">
        <f t="shared" ca="1" si="149"/>
        <v>0.18390040739819541</v>
      </c>
      <c r="AU164" s="5">
        <f t="shared" ca="1" si="149"/>
        <v>0.14500193257883143</v>
      </c>
      <c r="AV164" s="5">
        <f t="shared" ca="1" si="149"/>
        <v>0.82160218135518748</v>
      </c>
      <c r="AW164" s="5">
        <f t="shared" ca="1" si="149"/>
        <v>0.32869210879493393</v>
      </c>
    </row>
    <row r="165" spans="1:49" x14ac:dyDescent="0.2">
      <c r="A165" s="1" t="s">
        <v>208</v>
      </c>
      <c r="B165" s="5">
        <f t="shared" ca="1" si="97"/>
        <v>56.593624968376552</v>
      </c>
      <c r="C165" s="5">
        <f t="shared" ca="1" si="145"/>
        <v>0.17736986301850624</v>
      </c>
      <c r="D165" s="5">
        <f t="shared" ca="1" si="145"/>
        <v>4.191387345216533E-2</v>
      </c>
      <c r="E165" s="5">
        <f t="shared" ca="1" si="145"/>
        <v>0</v>
      </c>
      <c r="F165" s="5">
        <f t="shared" ca="1" si="145"/>
        <v>1.7256110699465463E-3</v>
      </c>
      <c r="G165" s="5">
        <f t="shared" ca="1" si="145"/>
        <v>9.219790633296648E-3</v>
      </c>
      <c r="H165" s="5">
        <f t="shared" ca="1" si="145"/>
        <v>6.9850719718815027E-2</v>
      </c>
      <c r="I165" s="5">
        <f t="shared" ca="1" si="145"/>
        <v>0</v>
      </c>
      <c r="J165" s="5">
        <f t="shared" ca="1" si="145"/>
        <v>0</v>
      </c>
      <c r="K165" s="5">
        <f t="shared" ca="1" si="145"/>
        <v>0.16962752123404543</v>
      </c>
      <c r="L165" s="5">
        <f t="shared" ca="1" si="145"/>
        <v>0.16590183782208434</v>
      </c>
      <c r="M165" s="5">
        <f t="shared" ca="1" si="145"/>
        <v>0.15896711119655535</v>
      </c>
      <c r="N165" s="5">
        <f t="shared" ca="1" si="145"/>
        <v>4.4508943724198405E-2</v>
      </c>
      <c r="O165" s="5">
        <f t="shared" ca="1" si="145"/>
        <v>0.1441716915451044</v>
      </c>
      <c r="P165" s="5">
        <f t="shared" ca="1" si="145"/>
        <v>5.0476523673265022E-2</v>
      </c>
      <c r="Q165" s="5">
        <f t="shared" ca="1" si="145"/>
        <v>2.758199059479583E-3</v>
      </c>
      <c r="R165" s="5">
        <f t="shared" ca="1" si="148"/>
        <v>4.3868175222351079E-3</v>
      </c>
      <c r="S165" s="5">
        <f t="shared" ca="1" si="148"/>
        <v>2.6286034494521835E-4</v>
      </c>
      <c r="T165" s="5">
        <f t="shared" ca="1" si="148"/>
        <v>1.104023735106106</v>
      </c>
      <c r="U165" s="5">
        <f t="shared" ca="1" si="148"/>
        <v>2.8008030804444233E-2</v>
      </c>
      <c r="V165" s="5">
        <f t="shared" ca="1" si="148"/>
        <v>9.2681330985320819E-5</v>
      </c>
      <c r="W165" s="5">
        <f t="shared" ca="1" si="148"/>
        <v>7.0016630809566988E-3</v>
      </c>
      <c r="X165" s="5">
        <f t="shared" ca="1" si="148"/>
        <v>1.8031515495267037E-2</v>
      </c>
      <c r="Y165" s="5">
        <f t="shared" ca="1" si="148"/>
        <v>1.7893457297798196E-3</v>
      </c>
      <c r="Z165" s="5">
        <f t="shared" ca="1" si="148"/>
        <v>4.4060744983269418E-4</v>
      </c>
      <c r="AA165" s="5">
        <f t="shared" ca="1" si="148"/>
        <v>3.7825733900731295E-4</v>
      </c>
      <c r="AB165" s="5">
        <f t="shared" ca="1" si="148"/>
        <v>1.1804954316272183E-3</v>
      </c>
      <c r="AC165" s="5">
        <f t="shared" ca="1" si="148"/>
        <v>13.354561056158664</v>
      </c>
      <c r="AD165" s="5">
        <f t="shared" ca="1" si="148"/>
        <v>2.3135127393576038</v>
      </c>
      <c r="AE165" s="5">
        <f t="shared" ca="1" si="148"/>
        <v>9.4591290222956133</v>
      </c>
      <c r="AF165" s="5">
        <f t="shared" ca="1" si="148"/>
        <v>7.9451917663836275E-2</v>
      </c>
      <c r="AG165" s="5">
        <f t="shared" ca="1" si="148"/>
        <v>0.14884155248825448</v>
      </c>
      <c r="AH165" s="5">
        <f t="shared" ca="1" si="149"/>
        <v>0.11447130616239365</v>
      </c>
      <c r="AI165" s="5">
        <f t="shared" ca="1" si="149"/>
        <v>8.3472249172726692E-2</v>
      </c>
      <c r="AJ165" s="5">
        <f t="shared" ca="1" si="149"/>
        <v>1.6421439677050832E-2</v>
      </c>
      <c r="AK165" s="5">
        <f t="shared" ca="1" si="149"/>
        <v>0.10430954902304333</v>
      </c>
      <c r="AL165" s="5">
        <f t="shared" ca="1" si="149"/>
        <v>2.0546095240049343E-3</v>
      </c>
      <c r="AM165" s="5">
        <f t="shared" ca="1" si="149"/>
        <v>7.0396839879316398E-3</v>
      </c>
      <c r="AN165" s="5">
        <f t="shared" ca="1" si="149"/>
        <v>0</v>
      </c>
      <c r="AO165" s="5">
        <f t="shared" ca="1" si="149"/>
        <v>24.225110395916058</v>
      </c>
      <c r="AP165" s="5">
        <f t="shared" ca="1" si="149"/>
        <v>1.7733881924640693E-3</v>
      </c>
      <c r="AQ165" s="5">
        <f t="shared" ca="1" si="149"/>
        <v>7.883479010809772E-4</v>
      </c>
      <c r="AR165" s="5">
        <f t="shared" ca="1" si="149"/>
        <v>1.893487920063289E-2</v>
      </c>
      <c r="AS165" s="5">
        <f t="shared" ca="1" si="149"/>
        <v>2.3523329330987361</v>
      </c>
      <c r="AT165" s="5">
        <f t="shared" ca="1" si="149"/>
        <v>0.18388275886393496</v>
      </c>
      <c r="AU165" s="5">
        <f t="shared" ca="1" si="149"/>
        <v>0.16694722032766052</v>
      </c>
      <c r="AV165" s="5">
        <f t="shared" ca="1" si="149"/>
        <v>1.3172722053216079</v>
      </c>
      <c r="AW165" s="5">
        <f t="shared" ca="1" si="149"/>
        <v>0.44123001826061092</v>
      </c>
    </row>
    <row r="166" spans="1:49" x14ac:dyDescent="0.2">
      <c r="A166" s="1" t="s">
        <v>209</v>
      </c>
      <c r="B166" s="5">
        <f t="shared" ca="1" si="97"/>
        <v>60.288389728677657</v>
      </c>
      <c r="C166" s="5">
        <f t="shared" ca="1" si="145"/>
        <v>0.18213694318338042</v>
      </c>
      <c r="D166" s="5">
        <f t="shared" ca="1" si="145"/>
        <v>4.3077637227422944E-2</v>
      </c>
      <c r="E166" s="5">
        <f t="shared" ca="1" si="145"/>
        <v>0</v>
      </c>
      <c r="F166" s="5">
        <f t="shared" ca="1" si="145"/>
        <v>0</v>
      </c>
      <c r="G166" s="5">
        <f t="shared" ca="1" si="145"/>
        <v>1.8758715626679683E-2</v>
      </c>
      <c r="H166" s="5">
        <f t="shared" ca="1" si="145"/>
        <v>6.0396716321681945E-3</v>
      </c>
      <c r="I166" s="5">
        <f t="shared" ca="1" si="145"/>
        <v>0</v>
      </c>
      <c r="J166" s="5">
        <f t="shared" ca="1" si="145"/>
        <v>0</v>
      </c>
      <c r="K166" s="5">
        <f t="shared" ca="1" si="145"/>
        <v>0.15237955607506598</v>
      </c>
      <c r="L166" s="5">
        <f t="shared" ca="1" si="145"/>
        <v>0.19395329129498182</v>
      </c>
      <c r="M166" s="5">
        <f t="shared" ca="1" si="145"/>
        <v>0.14014614111823034</v>
      </c>
      <c r="N166" s="5">
        <f t="shared" ca="1" si="145"/>
        <v>3.1625465861843331E-2</v>
      </c>
      <c r="O166" s="5">
        <f t="shared" ca="1" si="145"/>
        <v>0.16137170000474621</v>
      </c>
      <c r="P166" s="5">
        <f t="shared" ca="1" si="145"/>
        <v>3.0588044337409612E-2</v>
      </c>
      <c r="Q166" s="5">
        <f t="shared" ca="1" si="145"/>
        <v>8.3765645041584697E-4</v>
      </c>
      <c r="R166" s="5">
        <f t="shared" ca="1" si="148"/>
        <v>2.6966526951324918E-3</v>
      </c>
      <c r="S166" s="5">
        <f t="shared" ca="1" si="148"/>
        <v>3.7838147747966747E-4</v>
      </c>
      <c r="T166" s="5">
        <f t="shared" ca="1" si="148"/>
        <v>1.4450416569146549</v>
      </c>
      <c r="U166" s="5">
        <f t="shared" ca="1" si="148"/>
        <v>4.7865166824086459E-2</v>
      </c>
      <c r="V166" s="5">
        <f t="shared" ca="1" si="148"/>
        <v>5.9374625683558794E-5</v>
      </c>
      <c r="W166" s="5">
        <f t="shared" ca="1" si="148"/>
        <v>5.2937723870785571E-4</v>
      </c>
      <c r="X166" s="5">
        <f t="shared" ca="1" si="148"/>
        <v>2.9839818002396136E-2</v>
      </c>
      <c r="Y166" s="5">
        <f t="shared" ca="1" si="148"/>
        <v>5.5156134910144027E-3</v>
      </c>
      <c r="Z166" s="5">
        <f t="shared" ca="1" si="148"/>
        <v>2.3594937114723953E-5</v>
      </c>
      <c r="AA166" s="5">
        <f t="shared" ca="1" si="148"/>
        <v>2.3123038372429463E-4</v>
      </c>
      <c r="AB166" s="5">
        <f t="shared" ca="1" si="148"/>
        <v>1.0894682251523348E-3</v>
      </c>
      <c r="AC166" s="5">
        <f t="shared" ca="1" si="148"/>
        <v>14.490712296382508</v>
      </c>
      <c r="AD166" s="5">
        <f t="shared" ca="1" si="148"/>
        <v>3.075852108969058</v>
      </c>
      <c r="AE166" s="5">
        <f t="shared" ca="1" si="148"/>
        <v>13.323805992073392</v>
      </c>
      <c r="AF166" s="5">
        <f t="shared" ca="1" si="148"/>
        <v>7.2214132221746663E-2</v>
      </c>
      <c r="AG166" s="5">
        <f t="shared" ca="1" si="148"/>
        <v>0.10790737429577535</v>
      </c>
      <c r="AH166" s="5">
        <f t="shared" ca="1" si="149"/>
        <v>0.13569604790787065</v>
      </c>
      <c r="AI166" s="5">
        <f t="shared" ca="1" si="149"/>
        <v>0.11442495081802108</v>
      </c>
      <c r="AJ166" s="5">
        <f t="shared" ca="1" si="149"/>
        <v>2.0520088283150554E-2</v>
      </c>
      <c r="AK166" s="5">
        <f t="shared" ca="1" si="149"/>
        <v>8.8075379152410885E-2</v>
      </c>
      <c r="AL166" s="5">
        <f t="shared" ca="1" si="149"/>
        <v>1.157146880728818E-3</v>
      </c>
      <c r="AM166" s="5">
        <f t="shared" ca="1" si="149"/>
        <v>8.6291319488053173E-3</v>
      </c>
      <c r="AN166" s="5">
        <f t="shared" ca="1" si="149"/>
        <v>5.0227251139958057E-4</v>
      </c>
      <c r="AO166" s="5">
        <f t="shared" ca="1" si="149"/>
        <v>21.722988693305673</v>
      </c>
      <c r="AP166" s="5">
        <f t="shared" ca="1" si="149"/>
        <v>1.419675950149022E-3</v>
      </c>
      <c r="AQ166" s="5">
        <f t="shared" ca="1" si="149"/>
        <v>2.9157412576759768E-4</v>
      </c>
      <c r="AR166" s="5">
        <f t="shared" ca="1" si="149"/>
        <v>4.5062873218184599E-2</v>
      </c>
      <c r="AS166" s="5">
        <f t="shared" ca="1" si="149"/>
        <v>2.4813303664678501</v>
      </c>
      <c r="AT166" s="5">
        <f t="shared" ca="1" si="149"/>
        <v>0.2114930038743148</v>
      </c>
      <c r="AU166" s="5">
        <f t="shared" ca="1" si="149"/>
        <v>0.17590420380590438</v>
      </c>
      <c r="AV166" s="5">
        <f t="shared" ca="1" si="149"/>
        <v>1.2653056209951139</v>
      </c>
      <c r="AW166" s="5">
        <f t="shared" ca="1" si="149"/>
        <v>0.45091163786233013</v>
      </c>
    </row>
    <row r="167" spans="1:49" x14ac:dyDescent="0.2">
      <c r="A167" s="1" t="s">
        <v>210</v>
      </c>
      <c r="B167" s="5">
        <f t="shared" ca="1" si="97"/>
        <v>66.857402552368924</v>
      </c>
      <c r="C167" s="5">
        <f t="shared" ca="1" si="145"/>
        <v>0.17191924231591474</v>
      </c>
      <c r="D167" s="5">
        <f t="shared" ca="1" si="145"/>
        <v>3.04765879838482E-2</v>
      </c>
      <c r="E167" s="5">
        <f t="shared" ca="1" si="145"/>
        <v>0</v>
      </c>
      <c r="F167" s="5">
        <f t="shared" ca="1" si="145"/>
        <v>0</v>
      </c>
      <c r="G167" s="5">
        <f t="shared" ca="1" si="145"/>
        <v>1.8413778370839247E-2</v>
      </c>
      <c r="H167" s="5">
        <f t="shared" ca="1" si="145"/>
        <v>1.5801865404830057E-2</v>
      </c>
      <c r="I167" s="5">
        <f t="shared" ca="1" si="145"/>
        <v>0</v>
      </c>
      <c r="J167" s="5">
        <f t="shared" ca="1" si="145"/>
        <v>0</v>
      </c>
      <c r="K167" s="5">
        <f t="shared" ca="1" si="145"/>
        <v>0.16398522373853727</v>
      </c>
      <c r="L167" s="5">
        <f t="shared" ca="1" si="145"/>
        <v>0.24812859932438466</v>
      </c>
      <c r="M167" s="5">
        <f t="shared" ca="1" si="145"/>
        <v>0.1743775750339952</v>
      </c>
      <c r="N167" s="5">
        <f t="shared" ca="1" si="145"/>
        <v>1.8036033493143731E-2</v>
      </c>
      <c r="O167" s="5">
        <f t="shared" ca="1" si="145"/>
        <v>0.21820956254721424</v>
      </c>
      <c r="P167" s="5">
        <f t="shared" ca="1" si="145"/>
        <v>4.8045264036906565E-2</v>
      </c>
      <c r="Q167" s="5">
        <f t="shared" ca="1" si="145"/>
        <v>1.0611409831949371E-3</v>
      </c>
      <c r="R167" s="5">
        <f t="shared" ca="1" si="148"/>
        <v>3.3273512533824687E-3</v>
      </c>
      <c r="S167" s="5">
        <f t="shared" ca="1" si="148"/>
        <v>1.2495641478873841E-3</v>
      </c>
      <c r="T167" s="5">
        <f t="shared" ca="1" si="148"/>
        <v>1.5989801762411493</v>
      </c>
      <c r="U167" s="5">
        <f t="shared" ca="1" si="148"/>
        <v>4.0080320854518257E-2</v>
      </c>
      <c r="V167" s="5">
        <f t="shared" ca="1" si="148"/>
        <v>4.1449069345016602E-5</v>
      </c>
      <c r="W167" s="5">
        <f t="shared" ca="1" si="148"/>
        <v>9.565339049609899E-4</v>
      </c>
      <c r="X167" s="5">
        <f t="shared" ca="1" si="148"/>
        <v>0.70976272776881155</v>
      </c>
      <c r="Y167" s="5">
        <f t="shared" ca="1" si="148"/>
        <v>3.4004023922174491E-2</v>
      </c>
      <c r="Z167" s="5">
        <f t="shared" ca="1" si="148"/>
        <v>3.7230142561501252E-3</v>
      </c>
      <c r="AA167" s="5">
        <f t="shared" ca="1" si="148"/>
        <v>9.8400991724003541E-3</v>
      </c>
      <c r="AB167" s="5">
        <f t="shared" ca="1" si="148"/>
        <v>6.2714867410408543E-3</v>
      </c>
      <c r="AC167" s="5">
        <f t="shared" ca="1" si="148"/>
        <v>16.376449285924476</v>
      </c>
      <c r="AD167" s="5">
        <f t="shared" ca="1" si="148"/>
        <v>2.9962780470588442</v>
      </c>
      <c r="AE167" s="5">
        <f t="shared" ca="1" si="148"/>
        <v>12.435342020742572</v>
      </c>
      <c r="AF167" s="5">
        <f t="shared" ca="1" si="148"/>
        <v>0.10957754262724656</v>
      </c>
      <c r="AG167" s="5">
        <f t="shared" ca="1" si="148"/>
        <v>0.15554560161900202</v>
      </c>
      <c r="AH167" s="5">
        <f t="shared" ca="1" si="149"/>
        <v>0.15007962452096851</v>
      </c>
      <c r="AI167" s="5">
        <f t="shared" ca="1" si="149"/>
        <v>0.13295817039774266</v>
      </c>
      <c r="AJ167" s="5">
        <f t="shared" ca="1" si="149"/>
        <v>3.9137826986948357E-2</v>
      </c>
      <c r="AK167" s="5">
        <f t="shared" ca="1" si="149"/>
        <v>0.10229836243474431</v>
      </c>
      <c r="AL167" s="5">
        <f t="shared" ca="1" si="149"/>
        <v>2.3936642970383173E-3</v>
      </c>
      <c r="AM167" s="5">
        <f t="shared" ca="1" si="149"/>
        <v>9.6435560279553786E-3</v>
      </c>
      <c r="AN167" s="5">
        <f t="shared" ca="1" si="149"/>
        <v>3.3082441440931152E-5</v>
      </c>
      <c r="AO167" s="5">
        <f t="shared" ca="1" si="149"/>
        <v>25.923211758743115</v>
      </c>
      <c r="AP167" s="5">
        <f t="shared" ca="1" si="149"/>
        <v>2.6115739520044131E-3</v>
      </c>
      <c r="AQ167" s="5">
        <f t="shared" ca="1" si="149"/>
        <v>3.4319614050355918E-4</v>
      </c>
      <c r="AR167" s="5">
        <f t="shared" ca="1" si="149"/>
        <v>5.670995754448626E-2</v>
      </c>
      <c r="AS167" s="5">
        <f t="shared" ca="1" si="149"/>
        <v>2.9705842917892613</v>
      </c>
      <c r="AT167" s="5">
        <f t="shared" ca="1" si="149"/>
        <v>0.22635620199132253</v>
      </c>
      <c r="AU167" s="5">
        <f t="shared" ca="1" si="149"/>
        <v>0.10935590434227935</v>
      </c>
      <c r="AV167" s="5">
        <f t="shared" ca="1" si="149"/>
        <v>1.1180770765729608</v>
      </c>
      <c r="AW167" s="5">
        <f t="shared" ca="1" si="149"/>
        <v>0.4237241856493843</v>
      </c>
    </row>
    <row r="168" spans="1:49" x14ac:dyDescent="0.2">
      <c r="A168" s="1" t="s">
        <v>211</v>
      </c>
      <c r="B168" s="5">
        <f t="shared" ca="1" si="97"/>
        <v>63.278701488355374</v>
      </c>
      <c r="C168" s="5">
        <f t="shared" ca="1" si="145"/>
        <v>0.180749989688231</v>
      </c>
      <c r="D168" s="5">
        <f t="shared" ca="1" si="145"/>
        <v>3.9909889695999054E-2</v>
      </c>
      <c r="E168" s="5">
        <f t="shared" ca="1" si="145"/>
        <v>0</v>
      </c>
      <c r="F168" s="5">
        <f t="shared" ca="1" si="145"/>
        <v>0</v>
      </c>
      <c r="G168" s="5">
        <f t="shared" ca="1" si="145"/>
        <v>1.6008428522229209E-2</v>
      </c>
      <c r="H168" s="5">
        <f t="shared" ca="1" si="145"/>
        <v>1.9634295784957206E-2</v>
      </c>
      <c r="I168" s="5">
        <f t="shared" ca="1" si="145"/>
        <v>0</v>
      </c>
      <c r="J168" s="5">
        <f t="shared" ca="1" si="145"/>
        <v>0</v>
      </c>
      <c r="K168" s="5">
        <f t="shared" ca="1" si="145"/>
        <v>0.10852369672185483</v>
      </c>
      <c r="L168" s="5">
        <f t="shared" ca="1" si="145"/>
        <v>0.42689400080650719</v>
      </c>
      <c r="M168" s="5">
        <f t="shared" ca="1" si="145"/>
        <v>0.17889083959632396</v>
      </c>
      <c r="N168" s="5">
        <f t="shared" ca="1" si="145"/>
        <v>1.434243826326673E-2</v>
      </c>
      <c r="O168" s="5">
        <f t="shared" ca="1" si="145"/>
        <v>0.25658252877696136</v>
      </c>
      <c r="P168" s="5">
        <f t="shared" ca="1" si="145"/>
        <v>5.9864336146278847E-2</v>
      </c>
      <c r="Q168" s="5">
        <f t="shared" ca="1" si="145"/>
        <v>8.3815496338406439E-4</v>
      </c>
      <c r="R168" s="5">
        <f t="shared" ca="1" si="148"/>
        <v>4.1899572479885683E-3</v>
      </c>
      <c r="S168" s="5">
        <f t="shared" ca="1" si="148"/>
        <v>8.3589016091676163E-4</v>
      </c>
      <c r="T168" s="5">
        <f t="shared" ca="1" si="148"/>
        <v>1.6016954064934861</v>
      </c>
      <c r="U168" s="5">
        <f t="shared" ca="1" si="148"/>
        <v>3.5622117275394057E-2</v>
      </c>
      <c r="V168" s="5">
        <f t="shared" ca="1" si="148"/>
        <v>1.7868768239032979E-5</v>
      </c>
      <c r="W168" s="5">
        <f t="shared" ca="1" si="148"/>
        <v>2.5021029855537731E-3</v>
      </c>
      <c r="X168" s="5">
        <f t="shared" ca="1" si="148"/>
        <v>2.5711614436671609E-2</v>
      </c>
      <c r="Y168" s="5">
        <f t="shared" ca="1" si="148"/>
        <v>9.1402572644745817E-3</v>
      </c>
      <c r="Z168" s="5">
        <f t="shared" ca="1" si="148"/>
        <v>9.5671734311637699E-5</v>
      </c>
      <c r="AA168" s="5">
        <f t="shared" ca="1" si="148"/>
        <v>5.5939008467961943E-4</v>
      </c>
      <c r="AB168" s="5">
        <f t="shared" ca="1" si="148"/>
        <v>4.4863024534797539E-3</v>
      </c>
      <c r="AC168" s="5">
        <f t="shared" ca="1" si="148"/>
        <v>15.466548087458698</v>
      </c>
      <c r="AD168" s="5">
        <f t="shared" ca="1" si="148"/>
        <v>1.9302977343562697</v>
      </c>
      <c r="AE168" s="5">
        <f t="shared" ca="1" si="148"/>
        <v>11.325400898885697</v>
      </c>
      <c r="AF168" s="5">
        <f t="shared" ca="1" si="148"/>
        <v>0.14230602390624875</v>
      </c>
      <c r="AG168" s="5">
        <f t="shared" ca="1" si="148"/>
        <v>0.18819467432701265</v>
      </c>
      <c r="AH168" s="5">
        <f t="shared" ca="1" si="149"/>
        <v>0.13821597187177059</v>
      </c>
      <c r="AI168" s="5">
        <f t="shared" ca="1" si="149"/>
        <v>0.14669809494844599</v>
      </c>
      <c r="AJ168" s="5">
        <f t="shared" ca="1" si="149"/>
        <v>5.5526344879328303E-2</v>
      </c>
      <c r="AK168" s="5">
        <f t="shared" ca="1" si="149"/>
        <v>9.8670968490235794E-2</v>
      </c>
      <c r="AL168" s="5">
        <f t="shared" ca="1" si="149"/>
        <v>1.8002877410472633E-3</v>
      </c>
      <c r="AM168" s="5">
        <f t="shared" ca="1" si="149"/>
        <v>9.298229700678097E-3</v>
      </c>
      <c r="AN168" s="5">
        <f t="shared" ca="1" si="149"/>
        <v>3.1270344418307721E-5</v>
      </c>
      <c r="AO168" s="5">
        <f t="shared" ca="1" si="149"/>
        <v>25.379954067994209</v>
      </c>
      <c r="AP168" s="5">
        <f t="shared" ca="1" si="149"/>
        <v>4.0609899901371243E-3</v>
      </c>
      <c r="AQ168" s="5">
        <f t="shared" ca="1" si="149"/>
        <v>2.063759188101083E-3</v>
      </c>
      <c r="AR168" s="5">
        <f t="shared" ca="1" si="149"/>
        <v>6.1786846513667504E-2</v>
      </c>
      <c r="AS168" s="5">
        <f t="shared" ca="1" si="149"/>
        <v>3.678215120245214</v>
      </c>
      <c r="AT168" s="5">
        <f t="shared" ca="1" si="149"/>
        <v>0.25395412461454869</v>
      </c>
      <c r="AU168" s="5">
        <f t="shared" ca="1" si="149"/>
        <v>0.11396789835238608</v>
      </c>
      <c r="AV168" s="5">
        <f t="shared" ca="1" si="149"/>
        <v>0.81409561469273706</v>
      </c>
      <c r="AW168" s="5">
        <f t="shared" ca="1" si="149"/>
        <v>0.48051930198333392</v>
      </c>
    </row>
    <row r="169" spans="1:49" x14ac:dyDescent="0.2">
      <c r="A169" s="1" t="s">
        <v>212</v>
      </c>
      <c r="B169" s="5">
        <f t="shared" ca="1" si="97"/>
        <v>63.612009922603171</v>
      </c>
      <c r="C169" s="5">
        <f t="shared" ca="1" si="145"/>
        <v>0.17638686610669257</v>
      </c>
      <c r="D169" s="5">
        <f t="shared" ca="1" si="145"/>
        <v>3.0006421994452727E-2</v>
      </c>
      <c r="E169" s="5">
        <f t="shared" ca="1" si="145"/>
        <v>0</v>
      </c>
      <c r="F169" s="5">
        <f t="shared" ca="1" si="145"/>
        <v>3.4362555291214741E-3</v>
      </c>
      <c r="G169" s="5">
        <f t="shared" ca="1" si="145"/>
        <v>3.0196240489944681E-2</v>
      </c>
      <c r="H169" s="5">
        <f t="shared" ca="1" si="145"/>
        <v>5.437906532407305E-3</v>
      </c>
      <c r="I169" s="5">
        <f t="shared" ca="1" si="145"/>
        <v>0</v>
      </c>
      <c r="J169" s="5">
        <f t="shared" ca="1" si="145"/>
        <v>0</v>
      </c>
      <c r="K169" s="5">
        <f t="shared" ca="1" si="145"/>
        <v>0.11536152757568133</v>
      </c>
      <c r="L169" s="5">
        <f t="shared" ca="1" si="145"/>
        <v>0.36932886758543665</v>
      </c>
      <c r="M169" s="5">
        <f t="shared" ca="1" si="145"/>
        <v>0.18276453303871598</v>
      </c>
      <c r="N169" s="5">
        <f t="shared" ca="1" si="145"/>
        <v>2.6730165696280346E-2</v>
      </c>
      <c r="O169" s="5">
        <f t="shared" ca="1" si="145"/>
        <v>0.26690399494154954</v>
      </c>
      <c r="P169" s="5">
        <f t="shared" ca="1" si="145"/>
        <v>8.7199016361327306E-2</v>
      </c>
      <c r="Q169" s="5">
        <f t="shared" ca="1" si="145"/>
        <v>1.4431101210307525E-3</v>
      </c>
      <c r="R169" s="5">
        <f t="shared" ca="1" si="148"/>
        <v>3.115270235935838E-3</v>
      </c>
      <c r="S169" s="5">
        <f t="shared" ca="1" si="148"/>
        <v>1.4105054665149383E-3</v>
      </c>
      <c r="T169" s="5">
        <f t="shared" ca="1" si="148"/>
        <v>1.4170398472310242</v>
      </c>
      <c r="U169" s="5">
        <f t="shared" ca="1" si="148"/>
        <v>3.2097446287279424E-2</v>
      </c>
      <c r="V169" s="5">
        <f t="shared" ca="1" si="148"/>
        <v>4.1578590153062189E-5</v>
      </c>
      <c r="W169" s="5">
        <f t="shared" ca="1" si="148"/>
        <v>1.1967017591006509E-2</v>
      </c>
      <c r="X169" s="5">
        <f t="shared" ca="1" si="148"/>
        <v>3.664460884219603E-2</v>
      </c>
      <c r="Y169" s="5">
        <f t="shared" ca="1" si="148"/>
        <v>1.3602887084070005E-2</v>
      </c>
      <c r="Z169" s="5">
        <f t="shared" ca="1" si="148"/>
        <v>8.3157180306124364E-6</v>
      </c>
      <c r="AA169" s="5">
        <f t="shared" ca="1" si="148"/>
        <v>2.6061298840441721E-3</v>
      </c>
      <c r="AB169" s="5">
        <f t="shared" ca="1" si="148"/>
        <v>7.9502719339359894E-3</v>
      </c>
      <c r="AC169" s="5">
        <f t="shared" ca="1" si="148"/>
        <v>16.681972694623649</v>
      </c>
      <c r="AD169" s="5">
        <f t="shared" ca="1" si="148"/>
        <v>1.9642310416436066</v>
      </c>
      <c r="AE169" s="5">
        <f t="shared" ca="1" si="148"/>
        <v>8.7451148446245259</v>
      </c>
      <c r="AF169" s="5">
        <f t="shared" ca="1" si="148"/>
        <v>0.23781458931894409</v>
      </c>
      <c r="AG169" s="5">
        <f t="shared" ca="1" si="148"/>
        <v>0.23885604129743154</v>
      </c>
      <c r="AH169" s="5">
        <f t="shared" ca="1" si="149"/>
        <v>0.12046974510826433</v>
      </c>
      <c r="AI169" s="5">
        <f t="shared" ca="1" si="149"/>
        <v>0.14909644258468929</v>
      </c>
      <c r="AJ169" s="5">
        <f t="shared" ca="1" si="149"/>
        <v>3.8357649582092396E-2</v>
      </c>
      <c r="AK169" s="5">
        <f t="shared" ca="1" si="149"/>
        <v>7.5821011680810346E-2</v>
      </c>
      <c r="AL169" s="5">
        <f t="shared" ca="1" si="149"/>
        <v>5.1475372130469549E-3</v>
      </c>
      <c r="AM169" s="5">
        <f t="shared" ca="1" si="149"/>
        <v>4.5587135249335504E-3</v>
      </c>
      <c r="AN169" s="5">
        <f t="shared" ca="1" si="149"/>
        <v>1.8183129454570169E-4</v>
      </c>
      <c r="AO169" s="5">
        <f t="shared" ca="1" si="149"/>
        <v>26.840712376971162</v>
      </c>
      <c r="AP169" s="5">
        <f t="shared" ca="1" si="149"/>
        <v>5.8859986321720213E-3</v>
      </c>
      <c r="AQ169" s="5">
        <f t="shared" ca="1" si="149"/>
        <v>2.1075186911867247E-3</v>
      </c>
      <c r="AR169" s="5">
        <f t="shared" ca="1" si="149"/>
        <v>0.13337487622264063</v>
      </c>
      <c r="AS169" s="5">
        <f t="shared" ca="1" si="149"/>
        <v>3.985998452167884</v>
      </c>
      <c r="AT169" s="5">
        <f t="shared" ca="1" si="149"/>
        <v>0.24318260083506957</v>
      </c>
      <c r="AU169" s="5">
        <f t="shared" ca="1" si="149"/>
        <v>4.4929286052616856E-3</v>
      </c>
      <c r="AV169" s="5">
        <f t="shared" ca="1" si="149"/>
        <v>0.83410608437599121</v>
      </c>
      <c r="AW169" s="5">
        <f t="shared" ca="1" si="149"/>
        <v>0.4788481587684344</v>
      </c>
    </row>
    <row r="170" spans="1:49" x14ac:dyDescent="0.2">
      <c r="A170" s="1" t="s">
        <v>213</v>
      </c>
      <c r="B170" s="5">
        <f t="shared" ca="1" si="97"/>
        <v>69.292712689885064</v>
      </c>
      <c r="C170" s="5">
        <f t="shared" ca="1" si="145"/>
        <v>0.18763673479817145</v>
      </c>
      <c r="D170" s="5">
        <f t="shared" ca="1" si="145"/>
        <v>3.5065651685038397E-2</v>
      </c>
      <c r="E170" s="5">
        <f t="shared" ca="1" si="145"/>
        <v>0</v>
      </c>
      <c r="F170" s="5">
        <f t="shared" ca="1" si="145"/>
        <v>3.259628262720578E-3</v>
      </c>
      <c r="G170" s="5">
        <f t="shared" ca="1" si="145"/>
        <v>3.8150920210832509E-2</v>
      </c>
      <c r="H170" s="5">
        <f t="shared" ca="1" si="145"/>
        <v>3.1505032722876345E-3</v>
      </c>
      <c r="I170" s="5">
        <f t="shared" ca="1" si="145"/>
        <v>0</v>
      </c>
      <c r="J170" s="5">
        <f t="shared" ca="1" si="145"/>
        <v>0</v>
      </c>
      <c r="K170" s="5">
        <f t="shared" ca="1" si="145"/>
        <v>0.13119152835607867</v>
      </c>
      <c r="L170" s="5">
        <f t="shared" ca="1" si="145"/>
        <v>0.39800633293201049</v>
      </c>
      <c r="M170" s="5">
        <f t="shared" ca="1" si="145"/>
        <v>0.15945413357536925</v>
      </c>
      <c r="N170" s="5">
        <f t="shared" ca="1" si="145"/>
        <v>2.1756614662684103E-2</v>
      </c>
      <c r="O170" s="5">
        <f t="shared" ca="1" si="145"/>
        <v>5.3850022310870486E-2</v>
      </c>
      <c r="P170" s="5">
        <f t="shared" ca="1" si="145"/>
        <v>0.10002422722663373</v>
      </c>
      <c r="Q170" s="5">
        <f t="shared" ca="1" si="145"/>
        <v>9.2552132287177554E-4</v>
      </c>
      <c r="R170" s="5">
        <f t="shared" ca="1" si="148"/>
        <v>2.3223234594853311E-3</v>
      </c>
      <c r="S170" s="5">
        <f t="shared" ca="1" si="148"/>
        <v>1.895944191308931E-3</v>
      </c>
      <c r="T170" s="5">
        <f t="shared" ca="1" si="148"/>
        <v>1.1483179694860004</v>
      </c>
      <c r="U170" s="5">
        <f t="shared" ca="1" si="148"/>
        <v>4.1775773065914144E-2</v>
      </c>
      <c r="V170" s="5">
        <f t="shared" ca="1" si="148"/>
        <v>4.7118805989813965E-5</v>
      </c>
      <c r="W170" s="5">
        <f t="shared" ca="1" si="148"/>
        <v>1.8561455549231869E-2</v>
      </c>
      <c r="X170" s="5">
        <f t="shared" ca="1" si="148"/>
        <v>0.85498546536175379</v>
      </c>
      <c r="Y170" s="5">
        <f t="shared" ca="1" si="148"/>
        <v>0.11427947080101847</v>
      </c>
      <c r="Z170" s="5">
        <f t="shared" ca="1" si="148"/>
        <v>2.2707261207114897E-3</v>
      </c>
      <c r="AA170" s="5">
        <f t="shared" ca="1" si="148"/>
        <v>5.0549254502407104E-2</v>
      </c>
      <c r="AB170" s="5">
        <f t="shared" ca="1" si="148"/>
        <v>6.3483456864110249E-2</v>
      </c>
      <c r="AC170" s="5">
        <f t="shared" ca="1" si="148"/>
        <v>15.666288931520675</v>
      </c>
      <c r="AD170" s="5">
        <f t="shared" ca="1" si="148"/>
        <v>2.1454571417094321</v>
      </c>
      <c r="AE170" s="5">
        <f t="shared" ca="1" si="148"/>
        <v>10.135939632399579</v>
      </c>
      <c r="AF170" s="5">
        <f t="shared" ca="1" si="148"/>
        <v>0.25782436651268176</v>
      </c>
      <c r="AG170" s="5">
        <f t="shared" ca="1" si="148"/>
        <v>0.16144548465072531</v>
      </c>
      <c r="AH170" s="5">
        <f t="shared" ca="1" si="149"/>
        <v>0.11904566777914119</v>
      </c>
      <c r="AI170" s="5">
        <f t="shared" ca="1" si="149"/>
        <v>0.16163921704746309</v>
      </c>
      <c r="AJ170" s="5">
        <f t="shared" ca="1" si="149"/>
        <v>2.4236033380032579E-2</v>
      </c>
      <c r="AK170" s="5">
        <f t="shared" ca="1" si="149"/>
        <v>7.658584402437843E-2</v>
      </c>
      <c r="AL170" s="5">
        <f t="shared" ca="1" si="149"/>
        <v>3.5686119360047752E-3</v>
      </c>
      <c r="AM170" s="5">
        <f t="shared" ca="1" si="149"/>
        <v>5.008517390232602E-3</v>
      </c>
      <c r="AN170" s="5">
        <f t="shared" ca="1" si="149"/>
        <v>0</v>
      </c>
      <c r="AO170" s="5">
        <f t="shared" ca="1" si="149"/>
        <v>29.754629218329676</v>
      </c>
      <c r="AP170" s="5">
        <f t="shared" ca="1" si="149"/>
        <v>2.2853545848626568E-2</v>
      </c>
      <c r="AQ170" s="5">
        <f t="shared" ca="1" si="149"/>
        <v>2.2874170621041043E-3</v>
      </c>
      <c r="AR170" s="5">
        <f t="shared" ca="1" si="149"/>
        <v>0.21220841934574924</v>
      </c>
      <c r="AS170" s="5">
        <f t="shared" ca="1" si="149"/>
        <v>5.0148675361181265</v>
      </c>
      <c r="AT170" s="5">
        <f t="shared" ca="1" si="149"/>
        <v>0.33671081204935743</v>
      </c>
      <c r="AU170" s="5">
        <f t="shared" ca="1" si="149"/>
        <v>0.15836930273384422</v>
      </c>
      <c r="AV170" s="5">
        <f t="shared" ca="1" si="149"/>
        <v>0.70978765506953145</v>
      </c>
      <c r="AW170" s="5">
        <f t="shared" ca="1" si="149"/>
        <v>0.89299855815418361</v>
      </c>
    </row>
    <row r="171" spans="1:49" x14ac:dyDescent="0.2">
      <c r="A171" s="1" t="s">
        <v>214</v>
      </c>
      <c r="B171" s="5">
        <f t="shared" ca="1" si="97"/>
        <v>76.160701208975595</v>
      </c>
      <c r="C171" s="5">
        <f t="shared" ca="1" si="145"/>
        <v>0.21185233621902877</v>
      </c>
      <c r="D171" s="5">
        <f t="shared" ca="1" si="145"/>
        <v>2.8005721852089653E-2</v>
      </c>
      <c r="E171" s="5">
        <f t="shared" ca="1" si="145"/>
        <v>0</v>
      </c>
      <c r="F171" s="5">
        <f t="shared" ca="1" si="145"/>
        <v>3.637342017837442E-3</v>
      </c>
      <c r="G171" s="5">
        <f t="shared" ca="1" si="145"/>
        <v>2.0341085308232892E-2</v>
      </c>
      <c r="H171" s="5">
        <f t="shared" ca="1" si="145"/>
        <v>3.286822396158939E-3</v>
      </c>
      <c r="I171" s="5">
        <f t="shared" ca="1" si="145"/>
        <v>0</v>
      </c>
      <c r="J171" s="5">
        <f t="shared" ca="1" si="145"/>
        <v>0</v>
      </c>
      <c r="K171" s="5">
        <f t="shared" ca="1" si="145"/>
        <v>0.14224023014368109</v>
      </c>
      <c r="L171" s="5">
        <f t="shared" ca="1" si="145"/>
        <v>0.43599907402793503</v>
      </c>
      <c r="M171" s="5">
        <f t="shared" ca="1" si="145"/>
        <v>0.13137739012534758</v>
      </c>
      <c r="N171" s="5">
        <f t="shared" ca="1" si="145"/>
        <v>2.3818744912937981E-2</v>
      </c>
      <c r="O171" s="5">
        <f t="shared" ca="1" si="145"/>
        <v>4.7200402884597058E-2</v>
      </c>
      <c r="P171" s="5">
        <f t="shared" ca="1" si="145"/>
        <v>0.14995647594123174</v>
      </c>
      <c r="Q171" s="5">
        <f t="shared" ca="1" si="145"/>
        <v>8.200120415693034E-4</v>
      </c>
      <c r="R171" s="5">
        <f t="shared" ca="1" si="148"/>
        <v>3.1936133428279705E-3</v>
      </c>
      <c r="S171" s="5">
        <f t="shared" ca="1" si="148"/>
        <v>1.6385101386233814E-3</v>
      </c>
      <c r="T171" s="5">
        <f t="shared" ca="1" si="148"/>
        <v>1.1017224071439631</v>
      </c>
      <c r="U171" s="5">
        <f t="shared" ca="1" si="148"/>
        <v>3.9573025462761653E-2</v>
      </c>
      <c r="V171" s="5">
        <f t="shared" ca="1" si="148"/>
        <v>3.9844717167238539E-5</v>
      </c>
      <c r="W171" s="5">
        <f t="shared" ca="1" si="148"/>
        <v>1.7581662059515946E-2</v>
      </c>
      <c r="X171" s="5">
        <f t="shared" ca="1" si="148"/>
        <v>0.82714486705522894</v>
      </c>
      <c r="Y171" s="5">
        <f t="shared" ca="1" si="148"/>
        <v>0.11824021520338959</v>
      </c>
      <c r="Z171" s="5">
        <f t="shared" ca="1" si="148"/>
        <v>3.2453153463904965E-3</v>
      </c>
      <c r="AA171" s="5">
        <f t="shared" ca="1" si="148"/>
        <v>2.2960988165254027E-2</v>
      </c>
      <c r="AB171" s="5">
        <f t="shared" ca="1" si="148"/>
        <v>7.4324549220468161E-2</v>
      </c>
      <c r="AC171" s="5">
        <f t="shared" ca="1" si="148"/>
        <v>15.475722290409454</v>
      </c>
      <c r="AD171" s="5">
        <f t="shared" ca="1" si="148"/>
        <v>1.5958530206356272</v>
      </c>
      <c r="AE171" s="5">
        <f t="shared" ca="1" si="148"/>
        <v>9.6899578332979512</v>
      </c>
      <c r="AF171" s="5">
        <f t="shared" ca="1" si="148"/>
        <v>0.25730608624900558</v>
      </c>
      <c r="AG171" s="5">
        <f t="shared" ca="1" si="148"/>
        <v>0.14323239570119345</v>
      </c>
      <c r="AH171" s="5">
        <f t="shared" ca="1" si="149"/>
        <v>6.988941429015201E-2</v>
      </c>
      <c r="AI171" s="5">
        <f t="shared" ca="1" si="149"/>
        <v>0.16243793321557115</v>
      </c>
      <c r="AJ171" s="5">
        <f t="shared" ca="1" si="149"/>
        <v>1.910029803919568E-2</v>
      </c>
      <c r="AK171" s="5">
        <f t="shared" ca="1" si="149"/>
        <v>5.2306296392962574E-2</v>
      </c>
      <c r="AL171" s="5">
        <f t="shared" ca="1" si="149"/>
        <v>2.8050676584146935E-3</v>
      </c>
      <c r="AM171" s="5">
        <f t="shared" ca="1" si="149"/>
        <v>4.3870027744241447E-3</v>
      </c>
      <c r="AN171" s="5">
        <f t="shared" ca="1" si="149"/>
        <v>0</v>
      </c>
      <c r="AO171" s="5">
        <f t="shared" ca="1" si="149"/>
        <v>36.813766131643995</v>
      </c>
      <c r="AP171" s="5">
        <f t="shared" ca="1" si="149"/>
        <v>4.6726268958643758E-3</v>
      </c>
      <c r="AQ171" s="5">
        <f t="shared" ca="1" si="149"/>
        <v>1.7649031443693042E-3</v>
      </c>
      <c r="AR171" s="5">
        <f t="shared" ca="1" si="149"/>
        <v>0.25041777108082069</v>
      </c>
      <c r="AS171" s="5">
        <f t="shared" ca="1" si="149"/>
        <v>5.554288472851761</v>
      </c>
      <c r="AT171" s="5">
        <f t="shared" ca="1" si="149"/>
        <v>0.4213179770294514</v>
      </c>
      <c r="AU171" s="5">
        <f t="shared" ca="1" si="149"/>
        <v>0.45672646132080963</v>
      </c>
      <c r="AV171" s="5">
        <f t="shared" ca="1" si="149"/>
        <v>1.1677676159276855</v>
      </c>
      <c r="AW171" s="5">
        <f t="shared" ca="1" si="149"/>
        <v>0.60878097469064607</v>
      </c>
    </row>
    <row r="172" spans="1:49" x14ac:dyDescent="0.2">
      <c r="A172" s="1" t="s">
        <v>215</v>
      </c>
      <c r="B172" s="5">
        <f t="shared" ca="1" si="97"/>
        <v>80.726022529051278</v>
      </c>
      <c r="C172" s="5">
        <f t="shared" ca="1" si="145"/>
        <v>0.22715581389175893</v>
      </c>
      <c r="D172" s="5">
        <f t="shared" ca="1" si="145"/>
        <v>2.0739337191907264E-2</v>
      </c>
      <c r="E172" s="5">
        <f t="shared" ca="1" si="145"/>
        <v>0</v>
      </c>
      <c r="F172" s="5">
        <f t="shared" ca="1" si="145"/>
        <v>3.5324208376956352E-3</v>
      </c>
      <c r="G172" s="5">
        <f t="shared" ca="1" si="145"/>
        <v>1.5347290158708322E-2</v>
      </c>
      <c r="H172" s="5">
        <f t="shared" ca="1" si="145"/>
        <v>2.8804098957791956E-3</v>
      </c>
      <c r="I172" s="5">
        <f t="shared" ca="1" si="145"/>
        <v>0</v>
      </c>
      <c r="J172" s="5">
        <f t="shared" ca="1" si="145"/>
        <v>0</v>
      </c>
      <c r="K172" s="5">
        <f t="shared" ca="1" si="145"/>
        <v>0.13203823578764418</v>
      </c>
      <c r="L172" s="5">
        <f t="shared" ca="1" si="145"/>
        <v>0.41271601104593297</v>
      </c>
      <c r="M172" s="5">
        <f t="shared" ca="1" si="145"/>
        <v>0.15018034369349179</v>
      </c>
      <c r="N172" s="5">
        <f t="shared" ca="1" si="145"/>
        <v>2.3502053801742903E-2</v>
      </c>
      <c r="O172" s="5">
        <f t="shared" ca="1" si="145"/>
        <v>3.9685599573685518E-2</v>
      </c>
      <c r="P172" s="5">
        <f t="shared" ca="1" si="145"/>
        <v>0.1375085948746271</v>
      </c>
      <c r="Q172" s="5">
        <f t="shared" ca="1" si="145"/>
        <v>9.3479946056259137E-4</v>
      </c>
      <c r="R172" s="5">
        <f t="shared" ca="1" si="148"/>
        <v>3.5764878965126277E-3</v>
      </c>
      <c r="S172" s="5">
        <f t="shared" ca="1" si="148"/>
        <v>1.963899394345795E-3</v>
      </c>
      <c r="T172" s="5">
        <f t="shared" ca="1" si="148"/>
        <v>0.68721709763317662</v>
      </c>
      <c r="U172" s="5">
        <f t="shared" ca="1" si="148"/>
        <v>2.7943504509807083E-2</v>
      </c>
      <c r="V172" s="5">
        <f t="shared" ca="1" si="148"/>
        <v>3.1612852511496157E-3</v>
      </c>
      <c r="W172" s="5">
        <f t="shared" ca="1" si="148"/>
        <v>2.8825550208842884E-3</v>
      </c>
      <c r="X172" s="5">
        <f t="shared" ca="1" si="148"/>
        <v>0.79651462081456248</v>
      </c>
      <c r="Y172" s="5">
        <f t="shared" ca="1" si="148"/>
        <v>0.10868900099800326</v>
      </c>
      <c r="Z172" s="5">
        <f t="shared" ca="1" si="148"/>
        <v>8.4318019280864168E-4</v>
      </c>
      <c r="AA172" s="5">
        <f t="shared" ca="1" si="148"/>
        <v>0.10742336127869136</v>
      </c>
      <c r="AB172" s="5">
        <f t="shared" ca="1" si="148"/>
        <v>8.4551346356257131</v>
      </c>
      <c r="AC172" s="5">
        <f t="shared" ca="1" si="148"/>
        <v>7.9275459588702475</v>
      </c>
      <c r="AD172" s="5">
        <f t="shared" ca="1" si="148"/>
        <v>9.6607599801395239</v>
      </c>
      <c r="AE172" s="5">
        <f t="shared" ca="1" si="148"/>
        <v>0.30904808948876222</v>
      </c>
      <c r="AF172" s="5">
        <f t="shared" ca="1" si="148"/>
        <v>0.11619640976691194</v>
      </c>
      <c r="AG172" s="5">
        <f t="shared" ca="1" si="148"/>
        <v>7.7520315607814305E-2</v>
      </c>
      <c r="AH172" s="5">
        <f t="shared" ca="1" si="149"/>
        <v>0.13891304538209182</v>
      </c>
      <c r="AI172" s="5">
        <f t="shared" ca="1" si="149"/>
        <v>2.143935023247746E-2</v>
      </c>
      <c r="AJ172" s="5">
        <f t="shared" ca="1" si="149"/>
        <v>1.1143102650056889E-2</v>
      </c>
      <c r="AK172" s="5">
        <f t="shared" ca="1" si="149"/>
        <v>1.6261098010639605E-3</v>
      </c>
      <c r="AL172" s="5">
        <f t="shared" ca="1" si="149"/>
        <v>1.9979904789848893E-4</v>
      </c>
      <c r="AM172" s="5">
        <f t="shared" ca="1" si="149"/>
        <v>0</v>
      </c>
      <c r="AN172" s="5">
        <f t="shared" ca="1" si="149"/>
        <v>0</v>
      </c>
      <c r="AO172" s="5">
        <f t="shared" ca="1" si="149"/>
        <v>42.0015783683981</v>
      </c>
      <c r="AP172" s="5">
        <f t="shared" ca="1" si="149"/>
        <v>5.413884435745293E-3</v>
      </c>
      <c r="AQ172" s="5">
        <f t="shared" ca="1" si="149"/>
        <v>1.898075496914498E-3</v>
      </c>
      <c r="AR172" s="5">
        <f t="shared" ca="1" si="149"/>
        <v>0.29151185849191902</v>
      </c>
      <c r="AS172" s="5">
        <f t="shared" ca="1" si="149"/>
        <v>5.7487223460327357</v>
      </c>
      <c r="AT172" s="5">
        <f t="shared" ca="1" si="149"/>
        <v>0.51805366961795585</v>
      </c>
      <c r="AU172" s="5">
        <f t="shared" ca="1" si="149"/>
        <v>0.42643252286916139</v>
      </c>
      <c r="AV172" s="5">
        <f t="shared" ca="1" si="149"/>
        <v>1.3674759296689518</v>
      </c>
      <c r="AW172" s="5">
        <f t="shared" ca="1" si="149"/>
        <v>0.73897317422376674</v>
      </c>
    </row>
    <row r="173" spans="1:49" x14ac:dyDescent="0.2">
      <c r="A173" s="1" t="s">
        <v>216</v>
      </c>
      <c r="B173" s="5">
        <f t="shared" ca="1" si="97"/>
        <v>86.451448394111438</v>
      </c>
      <c r="C173" s="5">
        <f t="shared" ca="1" si="145"/>
        <v>0.19324602884987588</v>
      </c>
      <c r="D173" s="5">
        <f t="shared" ca="1" si="145"/>
        <v>1.9425645785473664E-2</v>
      </c>
      <c r="E173" s="5">
        <f t="shared" ca="1" si="145"/>
        <v>0</v>
      </c>
      <c r="F173" s="5">
        <f t="shared" ca="1" si="145"/>
        <v>2.4902543772419826E-5</v>
      </c>
      <c r="G173" s="5">
        <f t="shared" ca="1" si="145"/>
        <v>2.9468864401785907E-3</v>
      </c>
      <c r="H173" s="5">
        <f t="shared" ca="1" si="145"/>
        <v>2.8608464359886859E-3</v>
      </c>
      <c r="I173" s="5">
        <f t="shared" ca="1" si="145"/>
        <v>0</v>
      </c>
      <c r="J173" s="5">
        <f t="shared" ca="1" si="145"/>
        <v>0</v>
      </c>
      <c r="K173" s="5">
        <f t="shared" ca="1" si="145"/>
        <v>0.11913859634618078</v>
      </c>
      <c r="L173" s="5">
        <f t="shared" ca="1" si="145"/>
        <v>0.38918854425086619</v>
      </c>
      <c r="M173" s="5">
        <f t="shared" ca="1" si="145"/>
        <v>0.14416031206603425</v>
      </c>
      <c r="N173" s="5">
        <f t="shared" ca="1" si="145"/>
        <v>2.2461240353706363E-2</v>
      </c>
      <c r="O173" s="5">
        <f t="shared" ca="1" si="145"/>
        <v>3.1345501663585712E-2</v>
      </c>
      <c r="P173" s="5">
        <f t="shared" ca="1" si="145"/>
        <v>0.15609387405997813</v>
      </c>
      <c r="Q173" s="5">
        <f t="shared" ca="1" si="145"/>
        <v>7.9888110193154392E-4</v>
      </c>
      <c r="R173" s="5">
        <f t="shared" ca="1" si="148"/>
        <v>1.5319490120832145E-3</v>
      </c>
      <c r="S173" s="5">
        <f t="shared" ca="1" si="148"/>
        <v>1.9464927657270451E-3</v>
      </c>
      <c r="T173" s="5">
        <f t="shared" ca="1" si="148"/>
        <v>0.64629497307460793</v>
      </c>
      <c r="U173" s="5">
        <f t="shared" ca="1" si="148"/>
        <v>2.3522526120301427E-2</v>
      </c>
      <c r="V173" s="5">
        <f t="shared" ca="1" si="148"/>
        <v>2.3850846233915883E-3</v>
      </c>
      <c r="W173" s="5">
        <f t="shared" ca="1" si="148"/>
        <v>9.1883167676188541E-4</v>
      </c>
      <c r="X173" s="5">
        <f t="shared" ca="1" si="148"/>
        <v>0.12279839249015785</v>
      </c>
      <c r="Y173" s="5">
        <f t="shared" ca="1" si="148"/>
        <v>2.8464202428860434E-2</v>
      </c>
      <c r="Z173" s="5">
        <f t="shared" ca="1" si="148"/>
        <v>1.7031830823211994E-8</v>
      </c>
      <c r="AA173" s="5">
        <f t="shared" ca="1" si="148"/>
        <v>7.304212487703454E-3</v>
      </c>
      <c r="AB173" s="5">
        <f t="shared" ca="1" si="148"/>
        <v>7.304212487703454E-3</v>
      </c>
      <c r="AC173" s="5">
        <f t="shared" ca="1" si="148"/>
        <v>15.511133999935916</v>
      </c>
      <c r="AD173" s="5">
        <f t="shared" ca="1" si="148"/>
        <v>1.4597938260235088</v>
      </c>
      <c r="AE173" s="5">
        <f t="shared" ca="1" si="148"/>
        <v>9.1072328361260819</v>
      </c>
      <c r="AF173" s="5">
        <f t="shared" ca="1" si="148"/>
        <v>0.21060419490807741</v>
      </c>
      <c r="AG173" s="5">
        <f t="shared" ca="1" si="148"/>
        <v>8.120644674650003E-2</v>
      </c>
      <c r="AH173" s="5">
        <f t="shared" ca="1" si="149"/>
        <v>7.2097869688588501E-2</v>
      </c>
      <c r="AI173" s="5">
        <f t="shared" ca="1" si="149"/>
        <v>0.15466126203404806</v>
      </c>
      <c r="AJ173" s="5">
        <f t="shared" ca="1" si="149"/>
        <v>1.6669274877798845E-2</v>
      </c>
      <c r="AK173" s="5">
        <f t="shared" ca="1" si="149"/>
        <v>2.0514217158934291E-2</v>
      </c>
      <c r="AL173" s="5">
        <f t="shared" ca="1" si="149"/>
        <v>8.1612291262570912E-4</v>
      </c>
      <c r="AM173" s="5">
        <f t="shared" ca="1" si="149"/>
        <v>1.4109057842649455E-4</v>
      </c>
      <c r="AN173" s="5">
        <f t="shared" ca="1" si="149"/>
        <v>0</v>
      </c>
      <c r="AO173" s="5">
        <f t="shared" ca="1" si="149"/>
        <v>47.698519099078446</v>
      </c>
      <c r="AP173" s="5">
        <f t="shared" ca="1" si="149"/>
        <v>1.7540678808937791E-3</v>
      </c>
      <c r="AQ173" s="5">
        <f t="shared" ca="1" si="149"/>
        <v>1.1240506145562136E-2</v>
      </c>
      <c r="AR173" s="5">
        <f t="shared" ca="1" si="149"/>
        <v>0.37592361972968436</v>
      </c>
      <c r="AS173" s="5">
        <f t="shared" ca="1" si="149"/>
        <v>6.4186010858166131</v>
      </c>
      <c r="AT173" s="5">
        <f t="shared" ca="1" si="149"/>
        <v>0.73735292763596227</v>
      </c>
      <c r="AU173" s="5">
        <f t="shared" ca="1" si="149"/>
        <v>1.1197279990135287</v>
      </c>
      <c r="AV173" s="5">
        <f t="shared" ca="1" si="149"/>
        <v>1.0619134298029203</v>
      </c>
      <c r="AW173" s="5">
        <f t="shared" ca="1" si="149"/>
        <v>0.46738236392059901</v>
      </c>
    </row>
    <row r="174" spans="1:49" x14ac:dyDescent="0.2">
      <c r="A174" s="1" t="s">
        <v>217</v>
      </c>
      <c r="B174" s="5">
        <f t="shared" ref="B174:Q189" ca="1" si="150">VLOOKUP(B$1,INDIRECT($A174&amp;"!A:ZZ"),23,0)</f>
        <v>86.899739203004998</v>
      </c>
      <c r="C174" s="5">
        <f t="shared" ca="1" si="150"/>
        <v>0.21336054824441061</v>
      </c>
      <c r="D174" s="5">
        <f t="shared" ca="1" si="150"/>
        <v>2.0152230177801538E-2</v>
      </c>
      <c r="E174" s="5">
        <f t="shared" ca="1" si="150"/>
        <v>0</v>
      </c>
      <c r="F174" s="5">
        <f t="shared" ca="1" si="150"/>
        <v>3.4804701424037675E-5</v>
      </c>
      <c r="G174" s="5">
        <f t="shared" ca="1" si="150"/>
        <v>2.218726097141284E-3</v>
      </c>
      <c r="H174" s="5">
        <f t="shared" ca="1" si="150"/>
        <v>2.6888346130029047E-3</v>
      </c>
      <c r="I174" s="5">
        <f t="shared" ca="1" si="150"/>
        <v>0</v>
      </c>
      <c r="J174" s="5">
        <f t="shared" ca="1" si="150"/>
        <v>0</v>
      </c>
      <c r="K174" s="5">
        <f t="shared" ca="1" si="150"/>
        <v>0.1434636223920889</v>
      </c>
      <c r="L174" s="5">
        <f t="shared" ca="1" si="150"/>
        <v>0.46800827768890363</v>
      </c>
      <c r="M174" s="5">
        <f t="shared" ca="1" si="150"/>
        <v>0.10701305137853695</v>
      </c>
      <c r="N174" s="5">
        <f t="shared" ca="1" si="150"/>
        <v>1.4760340894513169E-2</v>
      </c>
      <c r="O174" s="5">
        <f t="shared" ca="1" si="150"/>
        <v>1.8407098956480503E-2</v>
      </c>
      <c r="P174" s="5">
        <f t="shared" ca="1" si="150"/>
        <v>0.23659637581912799</v>
      </c>
      <c r="Q174" s="5">
        <f t="shared" ca="1" si="150"/>
        <v>5.2918803330080026E-4</v>
      </c>
      <c r="R174" s="5">
        <f t="shared" ca="1" si="148"/>
        <v>1.4592062460837885E-3</v>
      </c>
      <c r="S174" s="5">
        <f t="shared" ca="1" si="148"/>
        <v>1.8488859459931716E-3</v>
      </c>
      <c r="T174" s="5">
        <f t="shared" ca="1" si="148"/>
        <v>0.63297025647762317</v>
      </c>
      <c r="U174" s="5">
        <f t="shared" ca="1" si="148"/>
        <v>2.2826410934904631E-2</v>
      </c>
      <c r="V174" s="5">
        <f t="shared" ca="1" si="148"/>
        <v>2.3967939110217619E-3</v>
      </c>
      <c r="W174" s="5">
        <f t="shared" ca="1" si="148"/>
        <v>2.256854965101258E-3</v>
      </c>
      <c r="X174" s="5">
        <f t="shared" ca="1" si="148"/>
        <v>1.1937237159339318</v>
      </c>
      <c r="Y174" s="5">
        <f t="shared" ca="1" si="148"/>
        <v>0.14613286007450471</v>
      </c>
      <c r="Z174" s="5">
        <f t="shared" ca="1" si="148"/>
        <v>0</v>
      </c>
      <c r="AA174" s="5">
        <f t="shared" ca="1" si="148"/>
        <v>3.3135404105084199E-2</v>
      </c>
      <c r="AB174" s="5">
        <f t="shared" ca="1" si="148"/>
        <v>3.3135404105084199E-2</v>
      </c>
      <c r="AC174" s="5">
        <f t="shared" ca="1" si="148"/>
        <v>14.470664675973282</v>
      </c>
      <c r="AD174" s="5">
        <f t="shared" ca="1" si="148"/>
        <v>1.9830889003866961</v>
      </c>
      <c r="AE174" s="5">
        <f t="shared" ca="1" si="148"/>
        <v>9.0730125715584506</v>
      </c>
      <c r="AF174" s="5">
        <f t="shared" ca="1" si="148"/>
        <v>0.1108875129462619</v>
      </c>
      <c r="AG174" s="5">
        <f t="shared" ca="1" si="148"/>
        <v>7.9096739643902583E-2</v>
      </c>
      <c r="AH174" s="5">
        <f t="shared" ca="1" si="149"/>
        <v>5.3291290103493469E-2</v>
      </c>
      <c r="AI174" s="5">
        <f t="shared" ca="1" si="149"/>
        <v>0.12801659219887757</v>
      </c>
      <c r="AJ174" s="5">
        <f t="shared" ca="1" si="149"/>
        <v>1.2132420767192269E-2</v>
      </c>
      <c r="AK174" s="5">
        <f t="shared" ca="1" si="149"/>
        <v>1.3273373924074324E-2</v>
      </c>
      <c r="AL174" s="5">
        <f t="shared" ca="1" si="149"/>
        <v>6.4085895565647118E-4</v>
      </c>
      <c r="AM174" s="5">
        <f t="shared" ca="1" si="149"/>
        <v>9.4684354903273318E-5</v>
      </c>
      <c r="AN174" s="5">
        <f t="shared" ca="1" si="149"/>
        <v>1.2153726660904928E-3</v>
      </c>
      <c r="AO174" s="5">
        <f t="shared" ca="1" si="149"/>
        <v>47.448690675223794</v>
      </c>
      <c r="AP174" s="5">
        <f t="shared" ca="1" si="149"/>
        <v>1.5717954091265447E-3</v>
      </c>
      <c r="AQ174" s="5">
        <f t="shared" ca="1" si="149"/>
        <v>1.9438126697383581E-3</v>
      </c>
      <c r="AR174" s="5">
        <f t="shared" ca="1" si="149"/>
        <v>0.54356390957012157</v>
      </c>
      <c r="AS174" s="5">
        <f t="shared" ca="1" si="149"/>
        <v>5.3731709025380825</v>
      </c>
      <c r="AT174" s="5">
        <f t="shared" ca="1" si="149"/>
        <v>1.3009054360977805</v>
      </c>
      <c r="AU174" s="5">
        <f t="shared" ca="1" si="149"/>
        <v>1.3842489213738303</v>
      </c>
      <c r="AV174" s="5">
        <f t="shared" ca="1" si="149"/>
        <v>1.1282419691795247</v>
      </c>
      <c r="AW174" s="5">
        <f t="shared" ca="1" si="149"/>
        <v>0.49486789576806128</v>
      </c>
    </row>
    <row r="175" spans="1:49" x14ac:dyDescent="0.2">
      <c r="A175" s="1" t="s">
        <v>218</v>
      </c>
      <c r="B175" s="5">
        <f t="shared" ca="1" si="150"/>
        <v>63.852006117175584</v>
      </c>
      <c r="C175" s="5">
        <f t="shared" ca="1" si="150"/>
        <v>0.24254486813838153</v>
      </c>
      <c r="D175" s="5">
        <f t="shared" ca="1" si="150"/>
        <v>4.2779270752580647</v>
      </c>
      <c r="E175" s="5">
        <f t="shared" ca="1" si="150"/>
        <v>0.12385074241189477</v>
      </c>
      <c r="F175" s="5">
        <f t="shared" ca="1" si="150"/>
        <v>1.2186200760418296E-2</v>
      </c>
      <c r="G175" s="5">
        <f t="shared" ca="1" si="150"/>
        <v>5.5612894109766206E-2</v>
      </c>
      <c r="H175" s="5">
        <f t="shared" ca="1" si="150"/>
        <v>3.1648380685115808E-2</v>
      </c>
      <c r="I175" s="5">
        <f t="shared" ca="1" si="150"/>
        <v>5.0018661366206502E-2</v>
      </c>
      <c r="J175" s="5">
        <f t="shared" ca="1" si="150"/>
        <v>0</v>
      </c>
      <c r="K175" s="5">
        <f t="shared" ca="1" si="150"/>
        <v>0.30623853939532614</v>
      </c>
      <c r="L175" s="5">
        <f t="shared" ca="1" si="150"/>
        <v>0.37281985173472171</v>
      </c>
      <c r="M175" s="5">
        <f t="shared" ca="1" si="150"/>
        <v>0.21382831632600688</v>
      </c>
      <c r="N175" s="5">
        <f t="shared" ca="1" si="150"/>
        <v>3.0077831941975291E-3</v>
      </c>
      <c r="O175" s="5">
        <f t="shared" ca="1" si="150"/>
        <v>0.10021063923761667</v>
      </c>
      <c r="P175" s="5">
        <f t="shared" ca="1" si="150"/>
        <v>4.4288458349074036E-2</v>
      </c>
      <c r="Q175" s="5">
        <f t="shared" ca="1" si="150"/>
        <v>8.0959275477838946E-2</v>
      </c>
      <c r="R175" s="5">
        <f t="shared" ca="1" si="148"/>
        <v>6.732756623785871E-2</v>
      </c>
      <c r="S175" s="5">
        <f t="shared" ca="1" si="148"/>
        <v>1.7232144008849971E-2</v>
      </c>
      <c r="T175" s="5">
        <f t="shared" ca="1" si="148"/>
        <v>0.46571098275049083</v>
      </c>
      <c r="U175" s="5">
        <f t="shared" ca="1" si="148"/>
        <v>1.8099983400006122E-2</v>
      </c>
      <c r="V175" s="5">
        <f t="shared" ca="1" si="148"/>
        <v>1.502840909759558E-2</v>
      </c>
      <c r="W175" s="5">
        <f t="shared" ca="1" si="148"/>
        <v>1.8994262347923188</v>
      </c>
      <c r="X175" s="5">
        <f t="shared" ca="1" si="148"/>
        <v>5.7987122257367227</v>
      </c>
      <c r="Y175" s="5">
        <f t="shared" ca="1" si="148"/>
        <v>0.27539482036494856</v>
      </c>
      <c r="Z175" s="5">
        <f t="shared" ca="1" si="148"/>
        <v>0.1024124485324983</v>
      </c>
      <c r="AA175" s="5">
        <f t="shared" ca="1" si="148"/>
        <v>8.4749137534987168E-2</v>
      </c>
      <c r="AB175" s="5">
        <f t="shared" ca="1" si="148"/>
        <v>8.4957754004115774E-2</v>
      </c>
      <c r="AC175" s="5">
        <f t="shared" ca="1" si="148"/>
        <v>4.5398503859530468</v>
      </c>
      <c r="AD175" s="5">
        <f t="shared" ca="1" si="148"/>
        <v>1.746948351803937</v>
      </c>
      <c r="AE175" s="5">
        <f t="shared" ca="1" si="148"/>
        <v>5.7216226122266907</v>
      </c>
      <c r="AF175" s="5">
        <f t="shared" ca="1" si="148"/>
        <v>6.3073058384013142E-2</v>
      </c>
      <c r="AG175" s="5">
        <f t="shared" ca="1" si="148"/>
        <v>6.1877219209125714E-2</v>
      </c>
      <c r="AH175" s="5">
        <f t="shared" ca="1" si="149"/>
        <v>7.287135933826043E-2</v>
      </c>
      <c r="AI175" s="5">
        <f t="shared" ca="1" si="149"/>
        <v>6.3999837396591458E-2</v>
      </c>
      <c r="AJ175" s="5">
        <f t="shared" ca="1" si="149"/>
        <v>6.8843633788204919E-2</v>
      </c>
      <c r="AK175" s="5">
        <f t="shared" ca="1" si="149"/>
        <v>4.1195521646174111E-3</v>
      </c>
      <c r="AL175" s="5">
        <f t="shared" ca="1" si="149"/>
        <v>3.256267370852869E-3</v>
      </c>
      <c r="AM175" s="5">
        <f t="shared" ca="1" si="149"/>
        <v>6.6402587242859286E-3</v>
      </c>
      <c r="AN175" s="5">
        <f t="shared" ca="1" si="149"/>
        <v>2.538594075739484E-3</v>
      </c>
      <c r="AO175" s="5">
        <f t="shared" ca="1" si="149"/>
        <v>26.071211394888305</v>
      </c>
      <c r="AP175" s="5">
        <f t="shared" ca="1" si="149"/>
        <v>4.5293397731877459E-3</v>
      </c>
      <c r="AQ175" s="5">
        <f t="shared" ca="1" si="149"/>
        <v>1.1362384355040753E-2</v>
      </c>
      <c r="AR175" s="5">
        <f t="shared" ca="1" si="149"/>
        <v>0.65533175985587755</v>
      </c>
      <c r="AS175" s="5">
        <f t="shared" ca="1" si="149"/>
        <v>5.7754744525498207</v>
      </c>
      <c r="AT175" s="5">
        <f t="shared" ca="1" si="149"/>
        <v>0.71379904707802999</v>
      </c>
      <c r="AU175" s="5">
        <f t="shared" ca="1" si="149"/>
        <v>1.8417104048787087</v>
      </c>
      <c r="AV175" s="5">
        <f t="shared" ca="1" si="149"/>
        <v>1.1629127111677353</v>
      </c>
      <c r="AW175" s="5">
        <f t="shared" ca="1" si="149"/>
        <v>0.5158400992884945</v>
      </c>
    </row>
    <row r="176" spans="1:49" x14ac:dyDescent="0.2">
      <c r="A176" s="1" t="s">
        <v>352</v>
      </c>
      <c r="B176" s="5">
        <f t="shared" ca="1" si="150"/>
        <v>14.267513642310359</v>
      </c>
      <c r="C176" s="5">
        <f t="shared" ca="1" si="150"/>
        <v>0.35984297639881502</v>
      </c>
      <c r="D176" s="5">
        <f t="shared" ca="1" si="150"/>
        <v>0</v>
      </c>
      <c r="E176" s="5">
        <f t="shared" ca="1" si="150"/>
        <v>0</v>
      </c>
      <c r="F176" s="5">
        <f t="shared" ca="1" si="150"/>
        <v>0</v>
      </c>
      <c r="G176" s="5">
        <f t="shared" ca="1" si="150"/>
        <v>0</v>
      </c>
      <c r="H176" s="5">
        <f t="shared" ca="1" si="150"/>
        <v>0</v>
      </c>
      <c r="I176" s="5">
        <f t="shared" ca="1" si="150"/>
        <v>0</v>
      </c>
      <c r="J176" s="5">
        <f t="shared" ca="1" si="150"/>
        <v>0</v>
      </c>
      <c r="K176" s="5">
        <f t="shared" ca="1" si="150"/>
        <v>0</v>
      </c>
      <c r="L176" s="5">
        <f t="shared" ca="1" si="150"/>
        <v>0.71302648385019751</v>
      </c>
      <c r="M176" s="5">
        <f t="shared" ca="1" si="150"/>
        <v>6.4997662261240072E-3</v>
      </c>
      <c r="N176" s="5">
        <f t="shared" ca="1" si="150"/>
        <v>0</v>
      </c>
      <c r="O176" s="5">
        <f t="shared" ca="1" si="150"/>
        <v>0.19430871563246468</v>
      </c>
      <c r="P176" s="5">
        <f t="shared" ca="1" si="150"/>
        <v>4.7460975417082678E-4</v>
      </c>
      <c r="Q176" s="5">
        <f t="shared" ca="1" si="150"/>
        <v>0.18836911777811213</v>
      </c>
      <c r="R176" s="5">
        <f t="shared" ca="1" si="148"/>
        <v>4.84088727289953E-2</v>
      </c>
      <c r="S176" s="5">
        <f t="shared" ca="1" si="148"/>
        <v>7.2355964922097673E-3</v>
      </c>
      <c r="T176" s="5">
        <f t="shared" ca="1" si="148"/>
        <v>6.2102385771388574E-2</v>
      </c>
      <c r="U176" s="5">
        <f t="shared" ca="1" si="148"/>
        <v>1.2481424524775383E-4</v>
      </c>
      <c r="V176" s="5">
        <f t="shared" ca="1" si="148"/>
        <v>0</v>
      </c>
      <c r="W176" s="5">
        <f t="shared" ca="1" si="148"/>
        <v>0</v>
      </c>
      <c r="X176" s="5">
        <f t="shared" ca="1" si="148"/>
        <v>4.0821260758401375E-2</v>
      </c>
      <c r="Y176" s="5">
        <f t="shared" ca="1" si="148"/>
        <v>0</v>
      </c>
      <c r="Z176" s="5">
        <f t="shared" ca="1" si="148"/>
        <v>0</v>
      </c>
      <c r="AA176" s="5">
        <f t="shared" ca="1" si="148"/>
        <v>0</v>
      </c>
      <c r="AB176" s="5">
        <f t="shared" ca="1" si="148"/>
        <v>6.5087322886731014E-4</v>
      </c>
      <c r="AC176" s="5">
        <f t="shared" ca="1" si="148"/>
        <v>0.14565500729624947</v>
      </c>
      <c r="AD176" s="5">
        <f t="shared" ca="1" si="148"/>
        <v>0.47827901053508159</v>
      </c>
      <c r="AE176" s="5">
        <f t="shared" ca="1" si="148"/>
        <v>6.9432407189366514E-4</v>
      </c>
      <c r="AF176" s="5">
        <f t="shared" ca="1" si="148"/>
        <v>9.9783486216105804E-2</v>
      </c>
      <c r="AG176" s="5">
        <f t="shared" ca="1" si="148"/>
        <v>7.7224863667618548E-2</v>
      </c>
      <c r="AH176" s="5">
        <f t="shared" ca="1" si="149"/>
        <v>0.2788655741554103</v>
      </c>
      <c r="AI176" s="5">
        <f t="shared" ca="1" si="149"/>
        <v>5.1212621855562607E-2</v>
      </c>
      <c r="AJ176" s="5">
        <f t="shared" ca="1" si="149"/>
        <v>4.3704714641337614E-4</v>
      </c>
      <c r="AK176" s="5">
        <f t="shared" ca="1" si="149"/>
        <v>0</v>
      </c>
      <c r="AL176" s="5">
        <f t="shared" ca="1" si="149"/>
        <v>0</v>
      </c>
      <c r="AM176" s="5">
        <f t="shared" ca="1" si="149"/>
        <v>3.853012164181918E-4</v>
      </c>
      <c r="AN176" s="5">
        <f t="shared" ca="1" si="149"/>
        <v>0</v>
      </c>
      <c r="AO176" s="5">
        <f t="shared" ca="1" si="149"/>
        <v>9.7080899931543154</v>
      </c>
      <c r="AP176" s="5">
        <f t="shared" ca="1" si="149"/>
        <v>0</v>
      </c>
      <c r="AQ176" s="5">
        <f t="shared" ca="1" si="149"/>
        <v>3.1820468966846279E-4</v>
      </c>
      <c r="AR176" s="5">
        <f t="shared" ca="1" si="149"/>
        <v>2.0088658163387341E-2</v>
      </c>
      <c r="AS176" s="5">
        <f t="shared" ca="1" si="149"/>
        <v>0.32154080240075766</v>
      </c>
      <c r="AT176" s="5">
        <f t="shared" ca="1" si="149"/>
        <v>8.2714403235683395E-2</v>
      </c>
      <c r="AU176" s="5">
        <f t="shared" ca="1" si="149"/>
        <v>1.3707006036232307E-3</v>
      </c>
      <c r="AV176" s="5">
        <f t="shared" ca="1" si="149"/>
        <v>0.21715121795118109</v>
      </c>
      <c r="AW176" s="5">
        <f t="shared" ca="1" si="149"/>
        <v>1.1618369530859936</v>
      </c>
    </row>
    <row r="177" spans="1:49" x14ac:dyDescent="0.2">
      <c r="A177" s="1" t="s">
        <v>353</v>
      </c>
      <c r="B177" s="5">
        <f t="shared" ca="1" si="150"/>
        <v>7.829315610613742</v>
      </c>
      <c r="C177" s="5">
        <f t="shared" ca="1" si="150"/>
        <v>0.24403460616229017</v>
      </c>
      <c r="D177" s="5">
        <f t="shared" ca="1" si="150"/>
        <v>0</v>
      </c>
      <c r="E177" s="5">
        <f t="shared" ca="1" si="150"/>
        <v>0</v>
      </c>
      <c r="F177" s="5">
        <f t="shared" ca="1" si="150"/>
        <v>0</v>
      </c>
      <c r="G177" s="5">
        <f t="shared" ca="1" si="150"/>
        <v>0</v>
      </c>
      <c r="H177" s="5">
        <f t="shared" ca="1" si="150"/>
        <v>0</v>
      </c>
      <c r="I177" s="5">
        <f t="shared" ca="1" si="150"/>
        <v>0</v>
      </c>
      <c r="J177" s="5">
        <f t="shared" ca="1" si="150"/>
        <v>0</v>
      </c>
      <c r="K177" s="5">
        <f t="shared" ca="1" si="150"/>
        <v>4.2694831564250246E-2</v>
      </c>
      <c r="L177" s="5">
        <f t="shared" ca="1" si="150"/>
        <v>3.1002652084387874</v>
      </c>
      <c r="M177" s="5">
        <f t="shared" ca="1" si="150"/>
        <v>3.8132836804312287E-2</v>
      </c>
      <c r="N177" s="5">
        <f t="shared" ca="1" si="150"/>
        <v>0</v>
      </c>
      <c r="O177" s="5">
        <f t="shared" ca="1" si="150"/>
        <v>3.8725599943427634E-2</v>
      </c>
      <c r="P177" s="5">
        <f t="shared" ca="1" si="150"/>
        <v>0</v>
      </c>
      <c r="Q177" s="5">
        <f t="shared" ca="1" si="150"/>
        <v>6.6121696504560845E-2</v>
      </c>
      <c r="R177" s="5">
        <f t="shared" ca="1" si="148"/>
        <v>7.7745171078915098E-2</v>
      </c>
      <c r="S177" s="5">
        <f t="shared" ca="1" si="148"/>
        <v>2.5608838523913046E-3</v>
      </c>
      <c r="T177" s="5">
        <f t="shared" ca="1" si="148"/>
        <v>9.0932524099191156E-2</v>
      </c>
      <c r="U177" s="5">
        <f t="shared" ca="1" si="148"/>
        <v>4.422931485639426E-3</v>
      </c>
      <c r="V177" s="5">
        <f t="shared" ca="1" si="148"/>
        <v>0</v>
      </c>
      <c r="W177" s="5">
        <f t="shared" ca="1" si="148"/>
        <v>0</v>
      </c>
      <c r="X177" s="5">
        <f t="shared" ca="1" si="148"/>
        <v>0.42910381819656224</v>
      </c>
      <c r="Y177" s="5">
        <f t="shared" ca="1" si="148"/>
        <v>3.421187168887526E-2</v>
      </c>
      <c r="Z177" s="5">
        <f t="shared" ca="1" si="148"/>
        <v>0</v>
      </c>
      <c r="AA177" s="5">
        <f t="shared" ca="1" si="148"/>
        <v>0</v>
      </c>
      <c r="AB177" s="5">
        <f t="shared" ca="1" si="148"/>
        <v>1.6546089099950853E-3</v>
      </c>
      <c r="AC177" s="5">
        <f t="shared" ca="1" si="148"/>
        <v>2.2755368635765053E-2</v>
      </c>
      <c r="AD177" s="5">
        <f t="shared" ca="1" si="148"/>
        <v>1.0753939399897852</v>
      </c>
      <c r="AE177" s="5">
        <f t="shared" ca="1" si="148"/>
        <v>1.0768920196910735E-3</v>
      </c>
      <c r="AF177" s="5">
        <f t="shared" ca="1" si="148"/>
        <v>1.5349889507721636E-2</v>
      </c>
      <c r="AG177" s="5">
        <f t="shared" ca="1" si="148"/>
        <v>3.7168404055871996E-3</v>
      </c>
      <c r="AH177" s="5">
        <f t="shared" ca="1" si="149"/>
        <v>1.158431455947985E-2</v>
      </c>
      <c r="AI177" s="5">
        <f t="shared" ca="1" si="149"/>
        <v>1.0683334767254587E-2</v>
      </c>
      <c r="AJ177" s="5">
        <f t="shared" ca="1" si="149"/>
        <v>1.7310051684821075E-4</v>
      </c>
      <c r="AK177" s="5">
        <f t="shared" ca="1" si="149"/>
        <v>0</v>
      </c>
      <c r="AL177" s="5">
        <f t="shared" ca="1" si="149"/>
        <v>0</v>
      </c>
      <c r="AM177" s="5">
        <f t="shared" ca="1" si="149"/>
        <v>1.1568097089129807E-2</v>
      </c>
      <c r="AN177" s="5">
        <f t="shared" ca="1" si="149"/>
        <v>0</v>
      </c>
      <c r="AO177" s="5">
        <f t="shared" ca="1" si="149"/>
        <v>0.90624261189006294</v>
      </c>
      <c r="AP177" s="5">
        <f t="shared" ca="1" si="149"/>
        <v>0</v>
      </c>
      <c r="AQ177" s="5">
        <f t="shared" ca="1" si="149"/>
        <v>7.4736549442401784E-5</v>
      </c>
      <c r="AR177" s="5">
        <f t="shared" ca="1" si="149"/>
        <v>1.3788657895565234E-2</v>
      </c>
      <c r="AS177" s="5">
        <f t="shared" ca="1" si="149"/>
        <v>0.15080891748775688</v>
      </c>
      <c r="AT177" s="5">
        <f t="shared" ca="1" si="149"/>
        <v>3.8331855776089746E-2</v>
      </c>
      <c r="AU177" s="5">
        <f t="shared" ca="1" si="149"/>
        <v>3.4620936341550675E-2</v>
      </c>
      <c r="AV177" s="5">
        <f t="shared" ca="1" si="149"/>
        <v>0.20871681529686775</v>
      </c>
      <c r="AW177" s="5">
        <f t="shared" ca="1" si="149"/>
        <v>1.153822713155946</v>
      </c>
    </row>
    <row r="178" spans="1:49" x14ac:dyDescent="0.2">
      <c r="A178" s="1" t="s">
        <v>354</v>
      </c>
      <c r="B178" s="5">
        <f t="shared" ca="1" si="150"/>
        <v>17.52375806922355</v>
      </c>
      <c r="C178" s="5">
        <f t="shared" ca="1" si="150"/>
        <v>0.50309611448065694</v>
      </c>
      <c r="D178" s="5">
        <f t="shared" ca="1" si="150"/>
        <v>0</v>
      </c>
      <c r="E178" s="5">
        <f t="shared" ca="1" si="150"/>
        <v>0</v>
      </c>
      <c r="F178" s="5">
        <f t="shared" ca="1" si="150"/>
        <v>0</v>
      </c>
      <c r="G178" s="5">
        <f t="shared" ca="1" si="150"/>
        <v>0</v>
      </c>
      <c r="H178" s="5">
        <f t="shared" ca="1" si="150"/>
        <v>0</v>
      </c>
      <c r="I178" s="5">
        <f t="shared" ca="1" si="150"/>
        <v>0</v>
      </c>
      <c r="J178" s="5">
        <f t="shared" ca="1" si="150"/>
        <v>0</v>
      </c>
      <c r="K178" s="5">
        <f t="shared" ca="1" si="150"/>
        <v>8.3020050087705591E-2</v>
      </c>
      <c r="L178" s="5">
        <f t="shared" ca="1" si="150"/>
        <v>1.7692485318639748</v>
      </c>
      <c r="M178" s="5">
        <f t="shared" ca="1" si="150"/>
        <v>4.3114929767781036E-2</v>
      </c>
      <c r="N178" s="5">
        <f t="shared" ca="1" si="150"/>
        <v>0</v>
      </c>
      <c r="O178" s="5">
        <f t="shared" ca="1" si="150"/>
        <v>4.2863300383191166E-2</v>
      </c>
      <c r="P178" s="5">
        <f t="shared" ca="1" si="150"/>
        <v>3.8186700079561016E-3</v>
      </c>
      <c r="Q178" s="5">
        <f t="shared" ca="1" si="150"/>
        <v>0.20639975154898146</v>
      </c>
      <c r="R178" s="5">
        <f t="shared" ca="1" si="148"/>
        <v>6.7782922535734452E-2</v>
      </c>
      <c r="S178" s="5">
        <f t="shared" ca="1" si="148"/>
        <v>5.0923692107017731E-4</v>
      </c>
      <c r="T178" s="5">
        <f t="shared" ca="1" si="148"/>
        <v>5.1546509355890786E-2</v>
      </c>
      <c r="U178" s="5">
        <f t="shared" ca="1" si="148"/>
        <v>3.1075164859877272E-5</v>
      </c>
      <c r="V178" s="5">
        <f t="shared" ca="1" si="148"/>
        <v>0</v>
      </c>
      <c r="W178" s="5">
        <f t="shared" ca="1" si="148"/>
        <v>0</v>
      </c>
      <c r="X178" s="5">
        <f t="shared" ca="1" si="148"/>
        <v>1.348119100966354E-4</v>
      </c>
      <c r="Y178" s="5">
        <f t="shared" ca="1" si="148"/>
        <v>3.3468700228225195E-5</v>
      </c>
      <c r="Z178" s="5">
        <f t="shared" ca="1" si="148"/>
        <v>0</v>
      </c>
      <c r="AA178" s="5">
        <f t="shared" ca="1" si="148"/>
        <v>0</v>
      </c>
      <c r="AB178" s="5">
        <f t="shared" ca="1" si="148"/>
        <v>1.7888443225430688E-5</v>
      </c>
      <c r="AC178" s="5">
        <f t="shared" ca="1" si="148"/>
        <v>1.4220218164961563E-2</v>
      </c>
      <c r="AD178" s="5">
        <f t="shared" ca="1" si="148"/>
        <v>0.54241814656541121</v>
      </c>
      <c r="AE178" s="5">
        <f t="shared" ca="1" si="148"/>
        <v>9.8906969224487988E-3</v>
      </c>
      <c r="AF178" s="5">
        <f t="shared" ca="1" si="148"/>
        <v>5.6004116103050589E-2</v>
      </c>
      <c r="AG178" s="5">
        <f t="shared" ca="1" si="148"/>
        <v>1.8037543554976557E-2</v>
      </c>
      <c r="AH178" s="5">
        <f t="shared" ca="1" si="149"/>
        <v>1.8377543193884561E-2</v>
      </c>
      <c r="AI178" s="5">
        <f t="shared" ca="1" si="149"/>
        <v>1.2991526656577114E-2</v>
      </c>
      <c r="AJ178" s="5">
        <f t="shared" ca="1" si="149"/>
        <v>2.2712878687761832E-4</v>
      </c>
      <c r="AK178" s="5">
        <f t="shared" ca="1" si="149"/>
        <v>0</v>
      </c>
      <c r="AL178" s="5">
        <f t="shared" ca="1" si="149"/>
        <v>0</v>
      </c>
      <c r="AM178" s="5">
        <f t="shared" ca="1" si="149"/>
        <v>1.6777225522850202E-4</v>
      </c>
      <c r="AN178" s="5">
        <f t="shared" ca="1" si="149"/>
        <v>0</v>
      </c>
      <c r="AO178" s="5">
        <f t="shared" ca="1" si="149"/>
        <v>11.834469466699966</v>
      </c>
      <c r="AP178" s="5">
        <f t="shared" ca="1" si="149"/>
        <v>0</v>
      </c>
      <c r="AQ178" s="5">
        <f t="shared" ca="1" si="149"/>
        <v>1.3211440265573711E-4</v>
      </c>
      <c r="AR178" s="5">
        <f t="shared" ca="1" si="149"/>
        <v>5.060226961492104E-3</v>
      </c>
      <c r="AS178" s="5">
        <f t="shared" ca="1" si="149"/>
        <v>0.34396075766491646</v>
      </c>
      <c r="AT178" s="5">
        <f t="shared" ca="1" si="149"/>
        <v>5.3342544470547648E-2</v>
      </c>
      <c r="AU178" s="5">
        <f t="shared" ca="1" si="149"/>
        <v>3.4041320436413496E-2</v>
      </c>
      <c r="AV178" s="5">
        <f t="shared" ca="1" si="149"/>
        <v>0.36959418995113591</v>
      </c>
      <c r="AW178" s="5">
        <f t="shared" ca="1" si="149"/>
        <v>1.4392054952616535</v>
      </c>
    </row>
    <row r="179" spans="1:49" x14ac:dyDescent="0.2">
      <c r="A179" s="1" t="s">
        <v>355</v>
      </c>
      <c r="B179" s="5">
        <f t="shared" ca="1" si="150"/>
        <v>13.715780408771698</v>
      </c>
      <c r="C179" s="5">
        <f t="shared" ca="1" si="150"/>
        <v>0.53176328854991683</v>
      </c>
      <c r="D179" s="5">
        <f t="shared" ca="1" si="150"/>
        <v>2.5777127209635382</v>
      </c>
      <c r="E179" s="5">
        <f t="shared" ca="1" si="150"/>
        <v>2.5965080654263881E-2</v>
      </c>
      <c r="F179" s="5">
        <f t="shared" ca="1" si="150"/>
        <v>3.2159452871049522E-3</v>
      </c>
      <c r="G179" s="5">
        <f t="shared" ca="1" si="150"/>
        <v>1.5348420036335946E-2</v>
      </c>
      <c r="H179" s="5">
        <f t="shared" ca="1" si="150"/>
        <v>1.0677561637462619E-2</v>
      </c>
      <c r="I179" s="5">
        <f t="shared" ca="1" si="150"/>
        <v>7.642391369737116E-7</v>
      </c>
      <c r="J179" s="5">
        <f t="shared" ca="1" si="150"/>
        <v>0</v>
      </c>
      <c r="K179" s="5">
        <f t="shared" ca="1" si="150"/>
        <v>9.880670414196896E-2</v>
      </c>
      <c r="L179" s="5">
        <f t="shared" ca="1" si="150"/>
        <v>0.10613094650295676</v>
      </c>
      <c r="M179" s="5">
        <f t="shared" ca="1" si="150"/>
        <v>6.4406236512011134E-2</v>
      </c>
      <c r="N179" s="5">
        <f t="shared" ca="1" si="150"/>
        <v>3.4931649258900552E-3</v>
      </c>
      <c r="O179" s="5">
        <f t="shared" ca="1" si="150"/>
        <v>6.5485844863024348E-2</v>
      </c>
      <c r="P179" s="5">
        <f t="shared" ca="1" si="150"/>
        <v>3.2519311787771992E-3</v>
      </c>
      <c r="Q179" s="5">
        <f t="shared" ca="1" si="150"/>
        <v>1.5637138169655996E-2</v>
      </c>
      <c r="R179" s="5">
        <f t="shared" ca="1" si="148"/>
        <v>2.0313410360237243E-2</v>
      </c>
      <c r="S179" s="5">
        <f t="shared" ca="1" si="148"/>
        <v>1.6266796722020137E-3</v>
      </c>
      <c r="T179" s="5">
        <f t="shared" ca="1" si="148"/>
        <v>0.19786574895459672</v>
      </c>
      <c r="U179" s="5">
        <f t="shared" ca="1" si="148"/>
        <v>2.5316443912702965E-3</v>
      </c>
      <c r="V179" s="5">
        <f t="shared" ca="1" si="148"/>
        <v>3.5527486122935041E-4</v>
      </c>
      <c r="W179" s="5">
        <f t="shared" ca="1" si="148"/>
        <v>0.6297176549899236</v>
      </c>
      <c r="X179" s="5">
        <f t="shared" ca="1" si="148"/>
        <v>0.66529147219869167</v>
      </c>
      <c r="Y179" s="5">
        <f t="shared" ca="1" si="148"/>
        <v>4.3765273900821682E-2</v>
      </c>
      <c r="Z179" s="5">
        <f t="shared" ca="1" si="148"/>
        <v>3.3389585764860778E-2</v>
      </c>
      <c r="AA179" s="5">
        <f t="shared" ca="1" si="148"/>
        <v>3.7028942865546907E-2</v>
      </c>
      <c r="AB179" s="5">
        <f t="shared" ca="1" si="148"/>
        <v>8.0579111774424853E-3</v>
      </c>
      <c r="AC179" s="5">
        <f t="shared" ca="1" si="148"/>
        <v>0.78976249467066761</v>
      </c>
      <c r="AD179" s="5">
        <f t="shared" ca="1" si="148"/>
        <v>0.12478661314969694</v>
      </c>
      <c r="AE179" s="5">
        <f t="shared" ca="1" si="148"/>
        <v>0.47144540635239807</v>
      </c>
      <c r="AF179" s="5">
        <f t="shared" ca="1" si="148"/>
        <v>1.6671055671474744E-2</v>
      </c>
      <c r="AG179" s="5">
        <f t="shared" ref="R179:AG194" ca="1" si="151">VLOOKUP(AG$1,INDIRECT($A179&amp;"!A:ZZ"),23,0)</f>
        <v>2.9294458894583628E-2</v>
      </c>
      <c r="AH179" s="5">
        <f t="shared" ca="1" si="149"/>
        <v>3.723550764362947E-2</v>
      </c>
      <c r="AI179" s="5">
        <f t="shared" ca="1" si="149"/>
        <v>1.7512467172808983E-2</v>
      </c>
      <c r="AJ179" s="5">
        <f t="shared" ca="1" si="149"/>
        <v>1.3864144237310536E-2</v>
      </c>
      <c r="AK179" s="5">
        <f t="shared" ca="1" si="149"/>
        <v>4.4625691920681648E-3</v>
      </c>
      <c r="AL179" s="5">
        <f t="shared" ca="1" si="149"/>
        <v>1.6381466657852486E-3</v>
      </c>
      <c r="AM179" s="5">
        <f t="shared" ca="1" si="149"/>
        <v>3.6487219619980166E-2</v>
      </c>
      <c r="AN179" s="5">
        <f t="shared" ca="1" si="149"/>
        <v>2.2828025274598667E-5</v>
      </c>
      <c r="AO179" s="5">
        <f t="shared" ca="1" si="149"/>
        <v>6.4760516236885382</v>
      </c>
      <c r="AP179" s="5">
        <f t="shared" ca="1" si="149"/>
        <v>5.1893554594319671E-2</v>
      </c>
      <c r="AQ179" s="5">
        <f t="shared" ca="1" si="149"/>
        <v>3.8210322758998268E-4</v>
      </c>
      <c r="AR179" s="5">
        <f t="shared" ca="1" si="149"/>
        <v>1.1981621333595711E-2</v>
      </c>
      <c r="AS179" s="5">
        <f t="shared" ca="1" si="149"/>
        <v>0.37903351742448521</v>
      </c>
      <c r="AT179" s="5">
        <f t="shared" ca="1" si="149"/>
        <v>5.9012964166245928E-2</v>
      </c>
      <c r="AU179" s="5">
        <f t="shared" ca="1" si="149"/>
        <v>3.2402766242376965E-2</v>
      </c>
      <c r="AV179" s="5">
        <f t="shared" ca="1" si="149"/>
        <v>0</v>
      </c>
      <c r="AW179" s="5">
        <f t="shared" ref="AH179:AW194" ca="1" si="152">VLOOKUP(AW$1,INDIRECT($A179&amp;"!A:ZZ"),23,0)</f>
        <v>0</v>
      </c>
    </row>
    <row r="180" spans="1:49" x14ac:dyDescent="0.2">
      <c r="A180" s="1" t="s">
        <v>356</v>
      </c>
      <c r="B180" s="5">
        <f t="shared" ca="1" si="150"/>
        <v>15.483618877565231</v>
      </c>
      <c r="C180" s="5">
        <f t="shared" ca="1" si="150"/>
        <v>0.52516941251411575</v>
      </c>
      <c r="D180" s="5">
        <f t="shared" ca="1" si="150"/>
        <v>0</v>
      </c>
      <c r="E180" s="5">
        <f t="shared" ca="1" si="150"/>
        <v>0</v>
      </c>
      <c r="F180" s="5">
        <f t="shared" ca="1" si="150"/>
        <v>0</v>
      </c>
      <c r="G180" s="5">
        <f t="shared" ca="1" si="150"/>
        <v>0</v>
      </c>
      <c r="H180" s="5">
        <f t="shared" ca="1" si="150"/>
        <v>0</v>
      </c>
      <c r="I180" s="5">
        <f t="shared" ca="1" si="150"/>
        <v>0</v>
      </c>
      <c r="J180" s="5">
        <f t="shared" ca="1" si="150"/>
        <v>0</v>
      </c>
      <c r="K180" s="5">
        <f t="shared" ca="1" si="150"/>
        <v>0.23668065753485548</v>
      </c>
      <c r="L180" s="5">
        <f t="shared" ca="1" si="150"/>
        <v>2.0151101613533005</v>
      </c>
      <c r="M180" s="5">
        <f t="shared" ca="1" si="150"/>
        <v>9.9464926688552696E-2</v>
      </c>
      <c r="N180" s="5">
        <f t="shared" ca="1" si="150"/>
        <v>0</v>
      </c>
      <c r="O180" s="5">
        <f t="shared" ca="1" si="150"/>
        <v>0.16980317382498916</v>
      </c>
      <c r="P180" s="5">
        <f t="shared" ca="1" si="150"/>
        <v>1.6414453778559098E-2</v>
      </c>
      <c r="Q180" s="5">
        <f t="shared" ca="1" si="150"/>
        <v>0.42445880151882731</v>
      </c>
      <c r="R180" s="5">
        <f t="shared" ca="1" si="151"/>
        <v>0.44713941056323914</v>
      </c>
      <c r="S180" s="5">
        <f t="shared" ca="1" si="151"/>
        <v>1.7959487223759788E-3</v>
      </c>
      <c r="T180" s="5">
        <f t="shared" ca="1" si="151"/>
        <v>5.6211802895563781E-2</v>
      </c>
      <c r="U180" s="5">
        <f t="shared" ca="1" si="151"/>
        <v>1.3908008098253407E-3</v>
      </c>
      <c r="V180" s="5">
        <f t="shared" ca="1" si="151"/>
        <v>0</v>
      </c>
      <c r="W180" s="5">
        <f t="shared" ca="1" si="151"/>
        <v>0</v>
      </c>
      <c r="X180" s="5">
        <f t="shared" ca="1" si="151"/>
        <v>0.21081084083898544</v>
      </c>
      <c r="Y180" s="5">
        <f t="shared" ca="1" si="151"/>
        <v>6.7740467892993872E-2</v>
      </c>
      <c r="Z180" s="5">
        <f t="shared" ca="1" si="151"/>
        <v>0</v>
      </c>
      <c r="AA180" s="5">
        <f t="shared" ca="1" si="151"/>
        <v>6.091329883220401E-6</v>
      </c>
      <c r="AB180" s="5">
        <f t="shared" ca="1" si="151"/>
        <v>1.7929590388943061E-2</v>
      </c>
      <c r="AC180" s="5">
        <f t="shared" ca="1" si="151"/>
        <v>0.75630739140860215</v>
      </c>
      <c r="AD180" s="5">
        <f t="shared" ca="1" si="151"/>
        <v>0.73247763279777944</v>
      </c>
      <c r="AE180" s="5">
        <f t="shared" ca="1" si="151"/>
        <v>2.8120490784435265E-2</v>
      </c>
      <c r="AF180" s="5">
        <f t="shared" ca="1" si="151"/>
        <v>4.5048935684104979E-2</v>
      </c>
      <c r="AG180" s="5">
        <f t="shared" ca="1" si="151"/>
        <v>7.7825099407995993E-2</v>
      </c>
      <c r="AH180" s="5">
        <f t="shared" ca="1" si="152"/>
        <v>0.10516092099076263</v>
      </c>
      <c r="AI180" s="5">
        <f t="shared" ca="1" si="152"/>
        <v>0.15203295323765229</v>
      </c>
      <c r="AJ180" s="5">
        <f t="shared" ca="1" si="152"/>
        <v>3.0190515484911093E-3</v>
      </c>
      <c r="AK180" s="5">
        <f t="shared" ca="1" si="152"/>
        <v>0</v>
      </c>
      <c r="AL180" s="5">
        <f t="shared" ca="1" si="152"/>
        <v>0</v>
      </c>
      <c r="AM180" s="5">
        <f t="shared" ca="1" si="152"/>
        <v>2.686720822903018E-2</v>
      </c>
      <c r="AN180" s="5">
        <f t="shared" ca="1" si="152"/>
        <v>0</v>
      </c>
      <c r="AO180" s="5">
        <f t="shared" ca="1" si="152"/>
        <v>6.9792216835061192</v>
      </c>
      <c r="AP180" s="5">
        <f t="shared" ca="1" si="152"/>
        <v>0</v>
      </c>
      <c r="AQ180" s="5">
        <f t="shared" ca="1" si="152"/>
        <v>7.8589663634735831E-5</v>
      </c>
      <c r="AR180" s="5">
        <f t="shared" ca="1" si="152"/>
        <v>1.4854972410257912E-2</v>
      </c>
      <c r="AS180" s="5">
        <f t="shared" ca="1" si="152"/>
        <v>0.46520421073702667</v>
      </c>
      <c r="AT180" s="5">
        <f t="shared" ca="1" si="152"/>
        <v>5.8010817049996916E-2</v>
      </c>
      <c r="AU180" s="5">
        <f t="shared" ca="1" si="152"/>
        <v>2.0297099768363035E-2</v>
      </c>
      <c r="AV180" s="5">
        <f t="shared" ca="1" si="152"/>
        <v>0.63989852125189128</v>
      </c>
      <c r="AW180" s="5">
        <f t="shared" ca="1" si="152"/>
        <v>1.0890667584340772</v>
      </c>
    </row>
    <row r="181" spans="1:49" x14ac:dyDescent="0.2">
      <c r="A181" s="1" t="s">
        <v>357</v>
      </c>
      <c r="B181" s="5">
        <f t="shared" ca="1" si="150"/>
        <v>14.52391281390814</v>
      </c>
      <c r="C181" s="5">
        <f t="shared" ca="1" si="150"/>
        <v>0.56917407891434335</v>
      </c>
      <c r="D181" s="5">
        <f t="shared" ca="1" si="150"/>
        <v>0</v>
      </c>
      <c r="E181" s="5">
        <f t="shared" ca="1" si="150"/>
        <v>0</v>
      </c>
      <c r="F181" s="5">
        <f t="shared" ca="1" si="150"/>
        <v>0</v>
      </c>
      <c r="G181" s="5">
        <f t="shared" ca="1" si="150"/>
        <v>0</v>
      </c>
      <c r="H181" s="5">
        <f t="shared" ca="1" si="150"/>
        <v>0</v>
      </c>
      <c r="I181" s="5">
        <f t="shared" ca="1" si="150"/>
        <v>0</v>
      </c>
      <c r="J181" s="5">
        <f t="shared" ca="1" si="150"/>
        <v>0</v>
      </c>
      <c r="K181" s="5">
        <f t="shared" ca="1" si="150"/>
        <v>0.24998951968517497</v>
      </c>
      <c r="L181" s="5">
        <f t="shared" ca="1" si="150"/>
        <v>2.1970678578791731</v>
      </c>
      <c r="M181" s="5">
        <f t="shared" ca="1" si="150"/>
        <v>0.10218477878921672</v>
      </c>
      <c r="N181" s="5">
        <f t="shared" ca="1" si="150"/>
        <v>0</v>
      </c>
      <c r="O181" s="5">
        <f t="shared" ca="1" si="150"/>
        <v>0.14587329019646017</v>
      </c>
      <c r="P181" s="5">
        <f t="shared" ca="1" si="150"/>
        <v>4.4971676233100763E-2</v>
      </c>
      <c r="Q181" s="5">
        <f t="shared" ca="1" si="150"/>
        <v>0.31805582921337933</v>
      </c>
      <c r="R181" s="5">
        <f t="shared" ca="1" si="151"/>
        <v>0.44136310061344608</v>
      </c>
      <c r="S181" s="5">
        <f t="shared" ca="1" si="151"/>
        <v>8.4173788069046174E-3</v>
      </c>
      <c r="T181" s="5">
        <f t="shared" ca="1" si="151"/>
        <v>1.601437453471671E-2</v>
      </c>
      <c r="U181" s="5">
        <f t="shared" ca="1" si="151"/>
        <v>3.9690004764635989E-3</v>
      </c>
      <c r="V181" s="5">
        <f t="shared" ca="1" si="151"/>
        <v>7.3503540422144222E-4</v>
      </c>
      <c r="W181" s="5">
        <f t="shared" ca="1" si="151"/>
        <v>0</v>
      </c>
      <c r="X181" s="5">
        <f t="shared" ca="1" si="151"/>
        <v>0.32821268951151905</v>
      </c>
      <c r="Y181" s="5">
        <f t="shared" ca="1" si="151"/>
        <v>0.69475106740184267</v>
      </c>
      <c r="Z181" s="5">
        <f t="shared" ca="1" si="151"/>
        <v>0</v>
      </c>
      <c r="AA181" s="5">
        <f t="shared" ca="1" si="151"/>
        <v>0</v>
      </c>
      <c r="AB181" s="5">
        <f t="shared" ca="1" si="151"/>
        <v>2.2874475769484412E-2</v>
      </c>
      <c r="AC181" s="5">
        <f t="shared" ca="1" si="151"/>
        <v>0.82070633652301395</v>
      </c>
      <c r="AD181" s="5">
        <f t="shared" ca="1" si="151"/>
        <v>2.0403838104798571E-3</v>
      </c>
      <c r="AE181" s="5">
        <f t="shared" ca="1" si="151"/>
        <v>1.7401424264309552E-2</v>
      </c>
      <c r="AF181" s="5">
        <f t="shared" ca="1" si="151"/>
        <v>5.51702480531703E-2</v>
      </c>
      <c r="AG181" s="5">
        <f t="shared" ca="1" si="151"/>
        <v>7.5858629984309742E-2</v>
      </c>
      <c r="AH181" s="5">
        <f t="shared" ca="1" si="152"/>
        <v>0.16371220447719462</v>
      </c>
      <c r="AI181" s="5">
        <f t="shared" ca="1" si="152"/>
        <v>0.10072359801557453</v>
      </c>
      <c r="AJ181" s="5">
        <f t="shared" ca="1" si="152"/>
        <v>9.3989331684975943E-3</v>
      </c>
      <c r="AK181" s="5">
        <f t="shared" ca="1" si="152"/>
        <v>6.0384424906233411E-5</v>
      </c>
      <c r="AL181" s="5">
        <f t="shared" ca="1" si="152"/>
        <v>2.6152062633808425E-5</v>
      </c>
      <c r="AM181" s="5">
        <f t="shared" ca="1" si="152"/>
        <v>4.9950754648265171E-2</v>
      </c>
      <c r="AN181" s="5">
        <f t="shared" ca="1" si="152"/>
        <v>2.7082104699043676E-2</v>
      </c>
      <c r="AO181" s="5">
        <f t="shared" ca="1" si="152"/>
        <v>5.4486521496890781</v>
      </c>
      <c r="AP181" s="5">
        <f t="shared" ca="1" si="152"/>
        <v>3.7792377985441862E-5</v>
      </c>
      <c r="AQ181" s="5">
        <f t="shared" ca="1" si="152"/>
        <v>2.3351780703228218E-4</v>
      </c>
      <c r="AR181" s="5">
        <f t="shared" ca="1" si="152"/>
        <v>1.6011698366929419E-2</v>
      </c>
      <c r="AS181" s="5">
        <f t="shared" ca="1" si="152"/>
        <v>0.63023555500256889</v>
      </c>
      <c r="AT181" s="5">
        <f t="shared" ca="1" si="152"/>
        <v>6.4184665094548149E-2</v>
      </c>
      <c r="AU181" s="5">
        <f t="shared" ca="1" si="152"/>
        <v>2.3506725689896462E-2</v>
      </c>
      <c r="AV181" s="5">
        <f t="shared" ca="1" si="152"/>
        <v>0.52647516529210225</v>
      </c>
      <c r="AW181" s="5">
        <f t="shared" ca="1" si="152"/>
        <v>1.3487902370271534</v>
      </c>
    </row>
    <row r="182" spans="1:49" x14ac:dyDescent="0.2">
      <c r="A182" s="1" t="s">
        <v>219</v>
      </c>
      <c r="B182" s="5">
        <f t="shared" ca="1" si="150"/>
        <v>16.059025942471372</v>
      </c>
      <c r="C182" s="5">
        <f t="shared" ca="1" si="150"/>
        <v>0.54446781857469795</v>
      </c>
      <c r="D182" s="5">
        <f t="shared" ca="1" si="150"/>
        <v>0</v>
      </c>
      <c r="E182" s="5">
        <f t="shared" ca="1" si="150"/>
        <v>0</v>
      </c>
      <c r="F182" s="5">
        <f t="shared" ca="1" si="150"/>
        <v>0</v>
      </c>
      <c r="G182" s="5">
        <f t="shared" ca="1" si="150"/>
        <v>0</v>
      </c>
      <c r="H182" s="5">
        <f t="shared" ca="1" si="150"/>
        <v>0</v>
      </c>
      <c r="I182" s="5">
        <f t="shared" ca="1" si="150"/>
        <v>0</v>
      </c>
      <c r="J182" s="5">
        <f t="shared" ca="1" si="150"/>
        <v>0</v>
      </c>
      <c r="K182" s="5">
        <f t="shared" ca="1" si="150"/>
        <v>0.30432666943085546</v>
      </c>
      <c r="L182" s="5">
        <f t="shared" ca="1" si="150"/>
        <v>2.4388139235625079</v>
      </c>
      <c r="M182" s="5">
        <f t="shared" ca="1" si="150"/>
        <v>0.10826603068021536</v>
      </c>
      <c r="N182" s="5">
        <f t="shared" ca="1" si="150"/>
        <v>0</v>
      </c>
      <c r="O182" s="5">
        <f t="shared" ca="1" si="150"/>
        <v>0.14784240331547288</v>
      </c>
      <c r="P182" s="5">
        <f t="shared" ca="1" si="150"/>
        <v>5.264694323754722E-2</v>
      </c>
      <c r="Q182" s="5">
        <f t="shared" ca="1" si="150"/>
        <v>0.57343368386670557</v>
      </c>
      <c r="R182" s="5">
        <f t="shared" ca="1" si="151"/>
        <v>0.44709911703121336</v>
      </c>
      <c r="S182" s="5">
        <f t="shared" ca="1" si="151"/>
        <v>1.0409131948981925E-2</v>
      </c>
      <c r="T182" s="5">
        <f t="shared" ca="1" si="151"/>
        <v>7.9069380012233667E-2</v>
      </c>
      <c r="U182" s="5">
        <f t="shared" ca="1" si="151"/>
        <v>4.3950299306250743E-3</v>
      </c>
      <c r="V182" s="5">
        <f t="shared" ca="1" si="151"/>
        <v>1.8864515634100156E-3</v>
      </c>
      <c r="W182" s="5">
        <f t="shared" ca="1" si="151"/>
        <v>9.0846189285578426E-5</v>
      </c>
      <c r="X182" s="5">
        <f t="shared" ca="1" si="151"/>
        <v>0.59239592879013092</v>
      </c>
      <c r="Y182" s="5">
        <f t="shared" ca="1" si="151"/>
        <v>0.19652095230077044</v>
      </c>
      <c r="Z182" s="5">
        <f t="shared" ca="1" si="151"/>
        <v>1.0431872043730115</v>
      </c>
      <c r="AA182" s="5">
        <f t="shared" ca="1" si="151"/>
        <v>0</v>
      </c>
      <c r="AB182" s="5">
        <f t="shared" ca="1" si="151"/>
        <v>2.6534828246465192E-2</v>
      </c>
      <c r="AC182" s="5">
        <f t="shared" ca="1" si="151"/>
        <v>0.66042389715015204</v>
      </c>
      <c r="AD182" s="5">
        <f t="shared" ca="1" si="151"/>
        <v>3.6318512185581149E-4</v>
      </c>
      <c r="AE182" s="5">
        <f t="shared" ca="1" si="151"/>
        <v>1.413395432555533E-2</v>
      </c>
      <c r="AF182" s="5">
        <f t="shared" ca="1" si="151"/>
        <v>6.3551974417628096E-2</v>
      </c>
      <c r="AG182" s="5">
        <f t="shared" ca="1" si="151"/>
        <v>7.1628202114803238E-2</v>
      </c>
      <c r="AH182" s="5">
        <f t="shared" ca="1" si="152"/>
        <v>9.424057657141223E-2</v>
      </c>
      <c r="AI182" s="5">
        <f t="shared" ca="1" si="152"/>
        <v>2.9269589772876383E-3</v>
      </c>
      <c r="AJ182" s="5">
        <f t="shared" ca="1" si="152"/>
        <v>1.078354053237859E-2</v>
      </c>
      <c r="AK182" s="5">
        <f t="shared" ca="1" si="152"/>
        <v>3.7822423683897554E-4</v>
      </c>
      <c r="AL182" s="5">
        <f t="shared" ca="1" si="152"/>
        <v>1.4899734933668659E-3</v>
      </c>
      <c r="AM182" s="5">
        <f t="shared" ca="1" si="152"/>
        <v>4.5613558264420997E-2</v>
      </c>
      <c r="AN182" s="5">
        <f t="shared" ca="1" si="152"/>
        <v>4.3334687996792728E-2</v>
      </c>
      <c r="AO182" s="5">
        <f t="shared" ca="1" si="152"/>
        <v>6.1063928740632081</v>
      </c>
      <c r="AP182" s="5">
        <f t="shared" ca="1" si="152"/>
        <v>8.5328731326908755E-2</v>
      </c>
      <c r="AQ182" s="5">
        <f t="shared" ca="1" si="152"/>
        <v>0</v>
      </c>
      <c r="AR182" s="5">
        <f t="shared" ca="1" si="152"/>
        <v>3.1046493047962462E-2</v>
      </c>
      <c r="AS182" s="5">
        <f t="shared" ca="1" si="152"/>
        <v>0.4816914654110564</v>
      </c>
      <c r="AT182" s="5">
        <f t="shared" ca="1" si="152"/>
        <v>2.3546281427981017E-2</v>
      </c>
      <c r="AU182" s="5">
        <f t="shared" ca="1" si="152"/>
        <v>1.086728724024997E-3</v>
      </c>
      <c r="AV182" s="5">
        <f t="shared" ca="1" si="152"/>
        <v>0.51784006560271967</v>
      </c>
      <c r="AW182" s="5">
        <f t="shared" ca="1" si="152"/>
        <v>1.2318382266108878</v>
      </c>
    </row>
    <row r="183" spans="1:49" x14ac:dyDescent="0.2">
      <c r="A183" s="1" t="s">
        <v>220</v>
      </c>
      <c r="B183" s="5">
        <f t="shared" ca="1" si="150"/>
        <v>12.956809028813712</v>
      </c>
      <c r="C183" s="5">
        <f t="shared" ca="1" si="150"/>
        <v>0.55073940582926006</v>
      </c>
      <c r="D183" s="5">
        <f t="shared" ca="1" si="150"/>
        <v>0</v>
      </c>
      <c r="E183" s="5">
        <f t="shared" ca="1" si="150"/>
        <v>0</v>
      </c>
      <c r="F183" s="5">
        <f t="shared" ca="1" si="150"/>
        <v>0</v>
      </c>
      <c r="G183" s="5">
        <f t="shared" ca="1" si="150"/>
        <v>0</v>
      </c>
      <c r="H183" s="5">
        <f t="shared" ca="1" si="150"/>
        <v>0</v>
      </c>
      <c r="I183" s="5">
        <f t="shared" ca="1" si="150"/>
        <v>0</v>
      </c>
      <c r="J183" s="5">
        <f t="shared" ca="1" si="150"/>
        <v>0</v>
      </c>
      <c r="K183" s="5">
        <f t="shared" ca="1" si="150"/>
        <v>0.16390825308191481</v>
      </c>
      <c r="L183" s="5">
        <f t="shared" ca="1" si="150"/>
        <v>1.8399972310887476</v>
      </c>
      <c r="M183" s="5">
        <f t="shared" ca="1" si="150"/>
        <v>8.0818260391387883E-2</v>
      </c>
      <c r="N183" s="5">
        <f t="shared" ca="1" si="150"/>
        <v>0</v>
      </c>
      <c r="O183" s="5">
        <f t="shared" ca="1" si="150"/>
        <v>9.1097321819164509E-2</v>
      </c>
      <c r="P183" s="5">
        <f t="shared" ca="1" si="150"/>
        <v>3.3330711756569507E-2</v>
      </c>
      <c r="Q183" s="5">
        <f t="shared" ca="1" si="150"/>
        <v>0.22628263706358306</v>
      </c>
      <c r="R183" s="5">
        <f t="shared" ca="1" si="151"/>
        <v>0.18093346104727567</v>
      </c>
      <c r="S183" s="5">
        <f t="shared" ca="1" si="151"/>
        <v>7.4523561917456624E-4</v>
      </c>
      <c r="T183" s="5">
        <f t="shared" ca="1" si="151"/>
        <v>6.9424676292721241E-2</v>
      </c>
      <c r="U183" s="5">
        <f t="shared" ca="1" si="151"/>
        <v>3.8947551284240723E-3</v>
      </c>
      <c r="V183" s="5">
        <f t="shared" ca="1" si="151"/>
        <v>0</v>
      </c>
      <c r="W183" s="5">
        <f t="shared" ca="1" si="151"/>
        <v>0</v>
      </c>
      <c r="X183" s="5">
        <f t="shared" ca="1" si="151"/>
        <v>0.32566312504611622</v>
      </c>
      <c r="Y183" s="5">
        <f t="shared" ca="1" si="151"/>
        <v>0.79839070726727679</v>
      </c>
      <c r="Z183" s="5">
        <f t="shared" ca="1" si="151"/>
        <v>0</v>
      </c>
      <c r="AA183" s="5">
        <f t="shared" ca="1" si="151"/>
        <v>0</v>
      </c>
      <c r="AB183" s="5">
        <f t="shared" ca="1" si="151"/>
        <v>7.3406659240436781E-3</v>
      </c>
      <c r="AC183" s="5">
        <f t="shared" ca="1" si="151"/>
        <v>0.7678549019928832</v>
      </c>
      <c r="AD183" s="5">
        <f t="shared" ca="1" si="151"/>
        <v>4.4457404333917751E-4</v>
      </c>
      <c r="AE183" s="5">
        <f t="shared" ca="1" si="151"/>
        <v>7.0703493109295426E-3</v>
      </c>
      <c r="AF183" s="5">
        <f t="shared" ca="1" si="151"/>
        <v>4.3866057620866275E-2</v>
      </c>
      <c r="AG183" s="5">
        <f t="shared" ca="1" si="151"/>
        <v>4.4534098340632378E-2</v>
      </c>
      <c r="AH183" s="5">
        <f t="shared" ca="1" si="152"/>
        <v>0.12090598302811841</v>
      </c>
      <c r="AI183" s="5">
        <f t="shared" ca="1" si="152"/>
        <v>3.8194060155593297E-2</v>
      </c>
      <c r="AJ183" s="5">
        <f t="shared" ca="1" si="152"/>
        <v>4.4090047337928808E-3</v>
      </c>
      <c r="AK183" s="5">
        <f t="shared" ca="1" si="152"/>
        <v>7.0098129911457235E-5</v>
      </c>
      <c r="AL183" s="5">
        <f t="shared" ca="1" si="152"/>
        <v>7.9220796984549327E-6</v>
      </c>
      <c r="AM183" s="5">
        <f t="shared" ca="1" si="152"/>
        <v>1.0985628132867695E-2</v>
      </c>
      <c r="AN183" s="5">
        <f t="shared" ca="1" si="152"/>
        <v>1.9614488629800478E-2</v>
      </c>
      <c r="AO183" s="5">
        <f t="shared" ca="1" si="152"/>
        <v>5.1683034955736993</v>
      </c>
      <c r="AP183" s="5">
        <f t="shared" ca="1" si="152"/>
        <v>7.1298717286094392E-5</v>
      </c>
      <c r="AQ183" s="5">
        <f t="shared" ca="1" si="152"/>
        <v>2.6127114259508655E-4</v>
      </c>
      <c r="AR183" s="5">
        <f t="shared" ca="1" si="152"/>
        <v>5.07371635640088E-2</v>
      </c>
      <c r="AS183" s="5">
        <f t="shared" ca="1" si="152"/>
        <v>0.56867657558604134</v>
      </c>
      <c r="AT183" s="5">
        <f t="shared" ca="1" si="152"/>
        <v>8.8706148182998226E-2</v>
      </c>
      <c r="AU183" s="5">
        <f t="shared" ca="1" si="152"/>
        <v>2.8237772410399639E-2</v>
      </c>
      <c r="AV183" s="5">
        <f t="shared" ca="1" si="152"/>
        <v>0.55538120027553961</v>
      </c>
      <c r="AW183" s="5">
        <f t="shared" ca="1" si="152"/>
        <v>1.0659104898070568</v>
      </c>
    </row>
    <row r="184" spans="1:49" x14ac:dyDescent="0.2">
      <c r="A184" s="1" t="s">
        <v>221</v>
      </c>
      <c r="B184" s="5">
        <f t="shared" ca="1" si="150"/>
        <v>13.443087753342752</v>
      </c>
      <c r="C184" s="5">
        <f t="shared" ca="1" si="150"/>
        <v>0.62726672956384233</v>
      </c>
      <c r="D184" s="5">
        <f t="shared" ca="1" si="150"/>
        <v>0</v>
      </c>
      <c r="E184" s="5">
        <f t="shared" ca="1" si="150"/>
        <v>0</v>
      </c>
      <c r="F184" s="5">
        <f t="shared" ca="1" si="150"/>
        <v>0</v>
      </c>
      <c r="G184" s="5">
        <f t="shared" ca="1" si="150"/>
        <v>0</v>
      </c>
      <c r="H184" s="5">
        <f t="shared" ca="1" si="150"/>
        <v>0</v>
      </c>
      <c r="I184" s="5">
        <f t="shared" ca="1" si="150"/>
        <v>0</v>
      </c>
      <c r="J184" s="5">
        <f t="shared" ca="1" si="150"/>
        <v>0</v>
      </c>
      <c r="K184" s="5">
        <f t="shared" ca="1" si="150"/>
        <v>0.17472141117226966</v>
      </c>
      <c r="L184" s="5">
        <f t="shared" ca="1" si="150"/>
        <v>2.0742887639490637</v>
      </c>
      <c r="M184" s="5">
        <f t="shared" ca="1" si="150"/>
        <v>8.8729532008669398E-2</v>
      </c>
      <c r="N184" s="5">
        <f t="shared" ca="1" si="150"/>
        <v>0</v>
      </c>
      <c r="O184" s="5">
        <f t="shared" ca="1" si="150"/>
        <v>6.3006235945368638E-2</v>
      </c>
      <c r="P184" s="5">
        <f t="shared" ca="1" si="150"/>
        <v>3.9945155141088588E-2</v>
      </c>
      <c r="Q184" s="5">
        <f t="shared" ca="1" si="150"/>
        <v>0.27038897446876731</v>
      </c>
      <c r="R184" s="5">
        <f t="shared" ca="1" si="151"/>
        <v>0.14873051918021438</v>
      </c>
      <c r="S184" s="5">
        <f t="shared" ca="1" si="151"/>
        <v>3.2215900172013956E-3</v>
      </c>
      <c r="T184" s="5">
        <f t="shared" ca="1" si="151"/>
        <v>0.14519721171149075</v>
      </c>
      <c r="U184" s="5">
        <f t="shared" ca="1" si="151"/>
        <v>1.6466477712346194E-3</v>
      </c>
      <c r="V184" s="5">
        <f t="shared" ca="1" si="151"/>
        <v>5.7476094611046409E-6</v>
      </c>
      <c r="W184" s="5">
        <f t="shared" ca="1" si="151"/>
        <v>0</v>
      </c>
      <c r="X184" s="5">
        <f t="shared" ca="1" si="151"/>
        <v>0.24319599890849003</v>
      </c>
      <c r="Y184" s="5">
        <f t="shared" ca="1" si="151"/>
        <v>0.51707620157313938</v>
      </c>
      <c r="Z184" s="5">
        <f t="shared" ca="1" si="151"/>
        <v>8.7821305903529692E-4</v>
      </c>
      <c r="AA184" s="5">
        <f t="shared" ca="1" si="151"/>
        <v>0</v>
      </c>
      <c r="AB184" s="5">
        <f t="shared" ca="1" si="151"/>
        <v>2.7257518626845607E-3</v>
      </c>
      <c r="AC184" s="5">
        <f t="shared" ca="1" si="151"/>
        <v>0.90997056613421812</v>
      </c>
      <c r="AD184" s="5">
        <f t="shared" ca="1" si="151"/>
        <v>0</v>
      </c>
      <c r="AE184" s="5">
        <f t="shared" ca="1" si="151"/>
        <v>3.8805873221952644E-3</v>
      </c>
      <c r="AF184" s="5">
        <f t="shared" ca="1" si="151"/>
        <v>4.2259095300711445E-2</v>
      </c>
      <c r="AG184" s="5">
        <f t="shared" ca="1" si="151"/>
        <v>4.1797460391524099E-2</v>
      </c>
      <c r="AH184" s="5">
        <f t="shared" ca="1" si="152"/>
        <v>9.9809224198333171E-2</v>
      </c>
      <c r="AI184" s="5">
        <f t="shared" ca="1" si="152"/>
        <v>3.1416409838214074E-2</v>
      </c>
      <c r="AJ184" s="5">
        <f t="shared" ca="1" si="152"/>
        <v>6.861804573748847E-3</v>
      </c>
      <c r="AK184" s="5">
        <f t="shared" ca="1" si="152"/>
        <v>3.940668228851721E-4</v>
      </c>
      <c r="AL184" s="5">
        <f t="shared" ca="1" si="152"/>
        <v>1.1974186377301334E-5</v>
      </c>
      <c r="AM184" s="5">
        <f t="shared" ca="1" si="152"/>
        <v>2.9433177525476544E-3</v>
      </c>
      <c r="AN184" s="5">
        <f t="shared" ca="1" si="152"/>
        <v>1.55363612882285E-2</v>
      </c>
      <c r="AO184" s="5">
        <f t="shared" ca="1" si="152"/>
        <v>5.2428117369095313</v>
      </c>
      <c r="AP184" s="5">
        <f t="shared" ca="1" si="152"/>
        <v>0</v>
      </c>
      <c r="AQ184" s="5">
        <f t="shared" ca="1" si="152"/>
        <v>0</v>
      </c>
      <c r="AR184" s="5">
        <f t="shared" ca="1" si="152"/>
        <v>5.3187434525879623E-2</v>
      </c>
      <c r="AS184" s="5">
        <f t="shared" ca="1" si="152"/>
        <v>0.66091088587857882</v>
      </c>
      <c r="AT184" s="5">
        <f t="shared" ca="1" si="152"/>
        <v>9.9659526587569991E-2</v>
      </c>
      <c r="AU184" s="5">
        <f t="shared" ca="1" si="152"/>
        <v>5.9023478082233044E-2</v>
      </c>
      <c r="AV184" s="5">
        <f t="shared" ca="1" si="152"/>
        <v>0.57355567684686404</v>
      </c>
      <c r="AW184" s="5">
        <f t="shared" ca="1" si="152"/>
        <v>1.1980334627610891</v>
      </c>
    </row>
    <row r="185" spans="1:49" x14ac:dyDescent="0.2">
      <c r="A185" s="1" t="s">
        <v>222</v>
      </c>
      <c r="B185" s="5">
        <f t="shared" ca="1" si="150"/>
        <v>7.6129252391058575</v>
      </c>
      <c r="C185" s="5">
        <f t="shared" ca="1" si="150"/>
        <v>0.58641720008016018</v>
      </c>
      <c r="D185" s="5">
        <f t="shared" ca="1" si="150"/>
        <v>0</v>
      </c>
      <c r="E185" s="5">
        <f t="shared" ca="1" si="150"/>
        <v>0</v>
      </c>
      <c r="F185" s="5">
        <f t="shared" ca="1" si="150"/>
        <v>0</v>
      </c>
      <c r="G185" s="5">
        <f t="shared" ca="1" si="150"/>
        <v>0</v>
      </c>
      <c r="H185" s="5">
        <f t="shared" ca="1" si="150"/>
        <v>0</v>
      </c>
      <c r="I185" s="5">
        <f t="shared" ca="1" si="150"/>
        <v>0</v>
      </c>
      <c r="J185" s="5">
        <f t="shared" ca="1" si="150"/>
        <v>0</v>
      </c>
      <c r="K185" s="5">
        <f t="shared" ca="1" si="150"/>
        <v>0.15948555524484853</v>
      </c>
      <c r="L185" s="5">
        <f t="shared" ca="1" si="150"/>
        <v>0.95735051980274211</v>
      </c>
      <c r="M185" s="5">
        <f t="shared" ca="1" si="150"/>
        <v>4.1876149927074134E-2</v>
      </c>
      <c r="N185" s="5">
        <f t="shared" ca="1" si="150"/>
        <v>0</v>
      </c>
      <c r="O185" s="5">
        <f t="shared" ca="1" si="150"/>
        <v>3.6269349559590262E-2</v>
      </c>
      <c r="P185" s="5">
        <f t="shared" ca="1" si="150"/>
        <v>3.538395794096437E-2</v>
      </c>
      <c r="Q185" s="5">
        <f t="shared" ca="1" si="150"/>
        <v>0.1819043795154876</v>
      </c>
      <c r="R185" s="5">
        <f t="shared" ca="1" si="151"/>
        <v>0.15135688099341696</v>
      </c>
      <c r="S185" s="5">
        <f t="shared" ca="1" si="151"/>
        <v>7.1124724148529517E-5</v>
      </c>
      <c r="T185" s="5">
        <f t="shared" ca="1" si="151"/>
        <v>0.1219192898143191</v>
      </c>
      <c r="U185" s="5">
        <f t="shared" ca="1" si="151"/>
        <v>8.5294339838982026E-4</v>
      </c>
      <c r="V185" s="5">
        <f t="shared" ca="1" si="151"/>
        <v>2.9211739706218955E-4</v>
      </c>
      <c r="W185" s="5">
        <f t="shared" ca="1" si="151"/>
        <v>1.3569355821896117E-4</v>
      </c>
      <c r="X185" s="5">
        <f t="shared" ca="1" si="151"/>
        <v>9.367007577474476E-2</v>
      </c>
      <c r="Y185" s="5">
        <f t="shared" ca="1" si="151"/>
        <v>0.21684766702878722</v>
      </c>
      <c r="Z185" s="5">
        <f t="shared" ca="1" si="151"/>
        <v>1.9391532219159235E-4</v>
      </c>
      <c r="AA185" s="5">
        <f t="shared" ca="1" si="151"/>
        <v>8.2954606280834296E-4</v>
      </c>
      <c r="AB185" s="5">
        <f t="shared" ca="1" si="151"/>
        <v>8.2954606280834296E-4</v>
      </c>
      <c r="AC185" s="5">
        <f t="shared" ca="1" si="151"/>
        <v>0.63829039076788174</v>
      </c>
      <c r="AD185" s="5">
        <f t="shared" ca="1" si="151"/>
        <v>5.3075204890284207E-3</v>
      </c>
      <c r="AE185" s="5">
        <f t="shared" ca="1" si="151"/>
        <v>4.4442207018190304E-3</v>
      </c>
      <c r="AF185" s="5">
        <f t="shared" ca="1" si="151"/>
        <v>3.2123291288152257E-2</v>
      </c>
      <c r="AG185" s="5">
        <f t="shared" ca="1" si="151"/>
        <v>2.7670157707005344E-2</v>
      </c>
      <c r="AH185" s="5">
        <f t="shared" ca="1" si="152"/>
        <v>4.7772711704792852E-2</v>
      </c>
      <c r="AI185" s="5">
        <f t="shared" ca="1" si="152"/>
        <v>1.7939228003420276E-2</v>
      </c>
      <c r="AJ185" s="5">
        <f t="shared" ca="1" si="152"/>
        <v>6.1609409271495732E-4</v>
      </c>
      <c r="AK185" s="5">
        <f t="shared" ca="1" si="152"/>
        <v>4.7612736210129487E-4</v>
      </c>
      <c r="AL185" s="5">
        <f t="shared" ca="1" si="152"/>
        <v>5.0885084332110466E-5</v>
      </c>
      <c r="AM185" s="5">
        <f t="shared" ca="1" si="152"/>
        <v>3.0213794714101103E-5</v>
      </c>
      <c r="AN185" s="5">
        <f t="shared" ca="1" si="152"/>
        <v>2.0255991116401432E-3</v>
      </c>
      <c r="AO185" s="5">
        <f t="shared" ca="1" si="152"/>
        <v>1.6411941064396407</v>
      </c>
      <c r="AP185" s="5">
        <f t="shared" ca="1" si="152"/>
        <v>1.1932552275879899E-4</v>
      </c>
      <c r="AQ185" s="5">
        <f t="shared" ca="1" si="152"/>
        <v>0</v>
      </c>
      <c r="AR185" s="5">
        <f t="shared" ca="1" si="152"/>
        <v>9.6528141965310649E-2</v>
      </c>
      <c r="AS185" s="5">
        <f t="shared" ca="1" si="152"/>
        <v>0.74892465346018255</v>
      </c>
      <c r="AT185" s="5">
        <f t="shared" ca="1" si="152"/>
        <v>0.16501243744263219</v>
      </c>
      <c r="AU185" s="5">
        <f t="shared" ca="1" si="152"/>
        <v>0.18758675246677664</v>
      </c>
      <c r="AV185" s="5">
        <f t="shared" ca="1" si="152"/>
        <v>0.52619595992509616</v>
      </c>
      <c r="AW185" s="5">
        <f t="shared" ca="1" si="152"/>
        <v>0.88493150956809463</v>
      </c>
    </row>
    <row r="186" spans="1:49" x14ac:dyDescent="0.2">
      <c r="A186" s="1" t="s">
        <v>223</v>
      </c>
      <c r="B186" s="5">
        <f t="shared" ca="1" si="150"/>
        <v>7.162141282770043</v>
      </c>
      <c r="C186" s="5">
        <f t="shared" ca="1" si="150"/>
        <v>0.66874492977959143</v>
      </c>
      <c r="D186" s="5">
        <f t="shared" ca="1" si="150"/>
        <v>0</v>
      </c>
      <c r="E186" s="5">
        <f t="shared" ca="1" si="150"/>
        <v>0</v>
      </c>
      <c r="F186" s="5">
        <f t="shared" ca="1" si="150"/>
        <v>0</v>
      </c>
      <c r="G186" s="5">
        <f t="shared" ca="1" si="150"/>
        <v>0</v>
      </c>
      <c r="H186" s="5">
        <f t="shared" ca="1" si="150"/>
        <v>0</v>
      </c>
      <c r="I186" s="5">
        <f t="shared" ca="1" si="150"/>
        <v>0</v>
      </c>
      <c r="J186" s="5">
        <f t="shared" ca="1" si="150"/>
        <v>0</v>
      </c>
      <c r="K186" s="5">
        <f t="shared" ca="1" si="150"/>
        <v>0.12868225130202507</v>
      </c>
      <c r="L186" s="5">
        <f t="shared" ca="1" si="150"/>
        <v>0.94034358947585295</v>
      </c>
      <c r="M186" s="5">
        <f t="shared" ca="1" si="150"/>
        <v>4.187137273732211E-2</v>
      </c>
      <c r="N186" s="5">
        <f t="shared" ca="1" si="150"/>
        <v>0</v>
      </c>
      <c r="O186" s="5">
        <f t="shared" ca="1" si="150"/>
        <v>3.2359233221901242E-2</v>
      </c>
      <c r="P186" s="5">
        <f t="shared" ca="1" si="150"/>
        <v>2.9261016174084394E-2</v>
      </c>
      <c r="Q186" s="5">
        <f t="shared" ca="1" si="150"/>
        <v>0.18332523382812041</v>
      </c>
      <c r="R186" s="5">
        <f t="shared" ca="1" si="151"/>
        <v>0.12092765932995103</v>
      </c>
      <c r="S186" s="5">
        <f t="shared" ca="1" si="151"/>
        <v>8.4212935119204598E-4</v>
      </c>
      <c r="T186" s="5">
        <f t="shared" ca="1" si="151"/>
        <v>0.13082866396223353</v>
      </c>
      <c r="U186" s="5">
        <f t="shared" ca="1" si="151"/>
        <v>1.138520726488244E-3</v>
      </c>
      <c r="V186" s="5">
        <f t="shared" ca="1" si="151"/>
        <v>5.7607456919331703E-4</v>
      </c>
      <c r="W186" s="5">
        <f t="shared" ca="1" si="151"/>
        <v>0</v>
      </c>
      <c r="X186" s="5">
        <f t="shared" ca="1" si="151"/>
        <v>4.2718644366245222E-2</v>
      </c>
      <c r="Y186" s="5">
        <f t="shared" ca="1" si="151"/>
        <v>0.2276378385892627</v>
      </c>
      <c r="Z186" s="5">
        <f t="shared" ca="1" si="151"/>
        <v>9.1722576980761579E-4</v>
      </c>
      <c r="AA186" s="5">
        <f t="shared" ca="1" si="151"/>
        <v>4.0012870640570203E-4</v>
      </c>
      <c r="AB186" s="5">
        <f t="shared" ca="1" si="151"/>
        <v>4.0012870640570203E-4</v>
      </c>
      <c r="AC186" s="5">
        <f t="shared" ca="1" si="151"/>
        <v>0.60667021879775407</v>
      </c>
      <c r="AD186" s="5">
        <f t="shared" ca="1" si="151"/>
        <v>1.8891750875933691E-3</v>
      </c>
      <c r="AE186" s="5">
        <f t="shared" ca="1" si="151"/>
        <v>4.3733774094751731E-4</v>
      </c>
      <c r="AF186" s="5">
        <f t="shared" ca="1" si="151"/>
        <v>3.380878895719127E-2</v>
      </c>
      <c r="AG186" s="5">
        <f t="shared" ca="1" si="151"/>
        <v>2.60051456656165E-2</v>
      </c>
      <c r="AH186" s="5">
        <f t="shared" ca="1" si="152"/>
        <v>4.8705186974976701E-2</v>
      </c>
      <c r="AI186" s="5">
        <f t="shared" ca="1" si="152"/>
        <v>1.4389524379056972E-2</v>
      </c>
      <c r="AJ186" s="5">
        <f t="shared" ca="1" si="152"/>
        <v>4.3427103993697383E-4</v>
      </c>
      <c r="AK186" s="5">
        <f t="shared" ca="1" si="152"/>
        <v>5.8577696255599106E-4</v>
      </c>
      <c r="AL186" s="5">
        <f t="shared" ca="1" si="152"/>
        <v>0</v>
      </c>
      <c r="AM186" s="5">
        <f t="shared" ca="1" si="152"/>
        <v>0</v>
      </c>
      <c r="AN186" s="5">
        <f t="shared" ca="1" si="152"/>
        <v>1.7522516706855839E-3</v>
      </c>
      <c r="AO186" s="5">
        <f t="shared" ca="1" si="152"/>
        <v>0.96812349975828538</v>
      </c>
      <c r="AP186" s="5">
        <f t="shared" ca="1" si="152"/>
        <v>0</v>
      </c>
      <c r="AQ186" s="5">
        <f t="shared" ca="1" si="152"/>
        <v>0</v>
      </c>
      <c r="AR186" s="5">
        <f t="shared" ca="1" si="152"/>
        <v>0.14123570599416296</v>
      </c>
      <c r="AS186" s="5">
        <f t="shared" ca="1" si="152"/>
        <v>0.73329489842382101</v>
      </c>
      <c r="AT186" s="5">
        <f t="shared" ca="1" si="152"/>
        <v>0.28028770480324677</v>
      </c>
      <c r="AU186" s="5">
        <f t="shared" ca="1" si="152"/>
        <v>0.25670196585495475</v>
      </c>
      <c r="AV186" s="5">
        <f t="shared" ca="1" si="152"/>
        <v>0.56119253348454312</v>
      </c>
      <c r="AW186" s="5">
        <f t="shared" ca="1" si="152"/>
        <v>0.9356526565786325</v>
      </c>
    </row>
    <row r="187" spans="1:49" x14ac:dyDescent="0.2">
      <c r="A187" s="1" t="s">
        <v>358</v>
      </c>
      <c r="B187" s="5">
        <f t="shared" ca="1" si="150"/>
        <v>7.0792165765728106</v>
      </c>
      <c r="C187" s="5">
        <f t="shared" ca="1" si="150"/>
        <v>0.7543643668879163</v>
      </c>
      <c r="D187" s="5">
        <f t="shared" ca="1" si="150"/>
        <v>0</v>
      </c>
      <c r="E187" s="5">
        <f t="shared" ca="1" si="150"/>
        <v>0</v>
      </c>
      <c r="F187" s="5">
        <f t="shared" ca="1" si="150"/>
        <v>0</v>
      </c>
      <c r="G187" s="5">
        <f t="shared" ca="1" si="150"/>
        <v>0</v>
      </c>
      <c r="H187" s="5">
        <f t="shared" ca="1" si="150"/>
        <v>0</v>
      </c>
      <c r="I187" s="5">
        <f t="shared" ca="1" si="150"/>
        <v>0</v>
      </c>
      <c r="J187" s="5">
        <f t="shared" ca="1" si="150"/>
        <v>0</v>
      </c>
      <c r="K187" s="5">
        <f t="shared" ca="1" si="150"/>
        <v>0.12718701124827927</v>
      </c>
      <c r="L187" s="5">
        <f t="shared" ca="1" si="150"/>
        <v>0.85826889545084639</v>
      </c>
      <c r="M187" s="5">
        <f t="shared" ca="1" si="150"/>
        <v>4.7825519674117654E-2</v>
      </c>
      <c r="N187" s="5">
        <f t="shared" ca="1" si="150"/>
        <v>0</v>
      </c>
      <c r="O187" s="5">
        <f t="shared" ca="1" si="150"/>
        <v>3.5401852783622047E-2</v>
      </c>
      <c r="P187" s="5">
        <f t="shared" ca="1" si="150"/>
        <v>2.1912860654201779E-2</v>
      </c>
      <c r="Q187" s="5">
        <f t="shared" ca="1" si="150"/>
        <v>0.17295885001298697</v>
      </c>
      <c r="R187" s="5">
        <f t="shared" ca="1" si="151"/>
        <v>0.11546693594103272</v>
      </c>
      <c r="S187" s="5">
        <f t="shared" ca="1" si="151"/>
        <v>1.0302454460929551E-3</v>
      </c>
      <c r="T187" s="5">
        <f t="shared" ca="1" si="151"/>
        <v>0.13226833578690392</v>
      </c>
      <c r="U187" s="5">
        <f t="shared" ca="1" si="151"/>
        <v>1.424378477985004E-3</v>
      </c>
      <c r="V187" s="5">
        <f t="shared" ca="1" si="151"/>
        <v>6.3457797555128005E-4</v>
      </c>
      <c r="W187" s="5">
        <f t="shared" ca="1" si="151"/>
        <v>5.1108052167497446E-5</v>
      </c>
      <c r="X187" s="5">
        <f t="shared" ca="1" si="151"/>
        <v>5.3603106804511857E-2</v>
      </c>
      <c r="Y187" s="5">
        <f t="shared" ca="1" si="151"/>
        <v>0.2559984434118755</v>
      </c>
      <c r="Z187" s="5">
        <f t="shared" ca="1" si="151"/>
        <v>2.5100087077287755E-4</v>
      </c>
      <c r="AA187" s="5">
        <f t="shared" ca="1" si="151"/>
        <v>7.4291165052345061E-4</v>
      </c>
      <c r="AB187" s="5">
        <f t="shared" ca="1" si="151"/>
        <v>1.6384988590610883E-2</v>
      </c>
      <c r="AC187" s="5">
        <f t="shared" ca="1" si="151"/>
        <v>0.52128668522124266</v>
      </c>
      <c r="AD187" s="5">
        <f t="shared" ca="1" si="151"/>
        <v>1.3390412440222666E-3</v>
      </c>
      <c r="AE187" s="5">
        <f t="shared" ca="1" si="151"/>
        <v>3.7089937466213037E-2</v>
      </c>
      <c r="AF187" s="5">
        <f t="shared" ca="1" si="151"/>
        <v>2.3091244118518671E-2</v>
      </c>
      <c r="AG187" s="5">
        <f t="shared" ca="1" si="151"/>
        <v>4.9259634136846371E-2</v>
      </c>
      <c r="AH187" s="5">
        <f t="shared" ca="1" si="152"/>
        <v>9.0239657227083967E-3</v>
      </c>
      <c r="AI187" s="5">
        <f t="shared" ca="1" si="152"/>
        <v>1.1492669930606014E-4</v>
      </c>
      <c r="AJ187" s="5">
        <f t="shared" ca="1" si="152"/>
        <v>6.951970017997158E-4</v>
      </c>
      <c r="AK187" s="5">
        <f t="shared" ca="1" si="152"/>
        <v>5.1108052167497446E-5</v>
      </c>
      <c r="AL187" s="5">
        <f t="shared" ca="1" si="152"/>
        <v>0</v>
      </c>
      <c r="AM187" s="5">
        <f t="shared" ca="1" si="152"/>
        <v>1.2039515076930794E-3</v>
      </c>
      <c r="AN187" s="5">
        <f t="shared" ca="1" si="152"/>
        <v>0</v>
      </c>
      <c r="AO187" s="5">
        <f t="shared" ca="1" si="152"/>
        <v>0.32857278504730286</v>
      </c>
      <c r="AP187" s="5">
        <f t="shared" ca="1" si="152"/>
        <v>6.5887625846584408E-4</v>
      </c>
      <c r="AQ187" s="5">
        <f t="shared" ca="1" si="152"/>
        <v>0</v>
      </c>
      <c r="AR187" s="5">
        <f t="shared" ca="1" si="152"/>
        <v>0.16868475735099278</v>
      </c>
      <c r="AS187" s="5">
        <f t="shared" ca="1" si="152"/>
        <v>0.79666684266900745</v>
      </c>
      <c r="AT187" s="5">
        <f t="shared" ca="1" si="152"/>
        <v>0.2274073544036698</v>
      </c>
      <c r="AU187" s="5">
        <f t="shared" ca="1" si="152"/>
        <v>0.30749012167922612</v>
      </c>
      <c r="AV187" s="5">
        <f t="shared" ca="1" si="152"/>
        <v>0.75164174404885897</v>
      </c>
      <c r="AW187" s="5">
        <f t="shared" ca="1" si="152"/>
        <v>1.2591630142247705</v>
      </c>
    </row>
    <row r="188" spans="1:49" x14ac:dyDescent="0.2">
      <c r="A188" s="1" t="s">
        <v>224</v>
      </c>
      <c r="B188" s="5">
        <f t="shared" ca="1" si="150"/>
        <v>18.467708897804176</v>
      </c>
      <c r="C188" s="5">
        <f t="shared" ca="1" si="150"/>
        <v>0.42013553001129261</v>
      </c>
      <c r="D188" s="5">
        <f t="shared" ca="1" si="150"/>
        <v>0</v>
      </c>
      <c r="E188" s="5">
        <f t="shared" ca="1" si="150"/>
        <v>0</v>
      </c>
      <c r="F188" s="5">
        <f t="shared" ca="1" si="150"/>
        <v>1.2661651125970206E-2</v>
      </c>
      <c r="G188" s="5">
        <f t="shared" ca="1" si="150"/>
        <v>1.1516660205100324E-2</v>
      </c>
      <c r="H188" s="5">
        <f t="shared" ca="1" si="150"/>
        <v>6.1633824585669437E-5</v>
      </c>
      <c r="I188" s="5">
        <f t="shared" ca="1" si="150"/>
        <v>0</v>
      </c>
      <c r="J188" s="5">
        <f t="shared" ca="1" si="150"/>
        <v>0</v>
      </c>
      <c r="K188" s="5">
        <f t="shared" ca="1" si="150"/>
        <v>0.22351524016815993</v>
      </c>
      <c r="L188" s="5">
        <f t="shared" ca="1" si="150"/>
        <v>1.7093647642147346E-2</v>
      </c>
      <c r="M188" s="5">
        <f t="shared" ca="1" si="150"/>
        <v>2.8444535327236363E-2</v>
      </c>
      <c r="N188" s="5">
        <f t="shared" ca="1" si="150"/>
        <v>0</v>
      </c>
      <c r="O188" s="5">
        <f t="shared" ca="1" si="150"/>
        <v>2.5707147157516663E-2</v>
      </c>
      <c r="P188" s="5">
        <f t="shared" ca="1" si="150"/>
        <v>3.5723550662655167E-2</v>
      </c>
      <c r="Q188" s="5">
        <f t="shared" ca="1" si="150"/>
        <v>1.2205424173256095E-2</v>
      </c>
      <c r="R188" s="5">
        <f t="shared" ca="1" si="151"/>
        <v>2.8687751800161542E-2</v>
      </c>
      <c r="S188" s="5">
        <f t="shared" ca="1" si="151"/>
        <v>2.0211042701520476E-3</v>
      </c>
      <c r="T188" s="5">
        <f t="shared" ca="1" si="151"/>
        <v>0.69106082634559762</v>
      </c>
      <c r="U188" s="5">
        <f t="shared" ca="1" si="151"/>
        <v>7.8207807047989001E-4</v>
      </c>
      <c r="V188" s="5">
        <f t="shared" ca="1" si="151"/>
        <v>0</v>
      </c>
      <c r="W188" s="5">
        <f t="shared" ca="1" si="151"/>
        <v>0</v>
      </c>
      <c r="X188" s="5">
        <f t="shared" ca="1" si="151"/>
        <v>1.9011567751407141E-5</v>
      </c>
      <c r="Y188" s="5">
        <f t="shared" ca="1" si="151"/>
        <v>3.27329340625929E-6</v>
      </c>
      <c r="Z188" s="5">
        <f t="shared" ca="1" si="151"/>
        <v>3.1247844820954371E-7</v>
      </c>
      <c r="AA188" s="5">
        <f t="shared" ca="1" si="151"/>
        <v>7.5987511890380353E-8</v>
      </c>
      <c r="AB188" s="5">
        <f t="shared" ca="1" si="151"/>
        <v>7.4511562484817379E-7</v>
      </c>
      <c r="AC188" s="5">
        <f t="shared" ca="1" si="151"/>
        <v>2.7056652608620979</v>
      </c>
      <c r="AD188" s="5">
        <f t="shared" ca="1" si="151"/>
        <v>1.5828568827526657</v>
      </c>
      <c r="AE188" s="5">
        <f t="shared" ca="1" si="151"/>
        <v>9.4414598327344907E-4</v>
      </c>
      <c r="AF188" s="5">
        <f t="shared" ca="1" si="151"/>
        <v>8.0463957399902943E-3</v>
      </c>
      <c r="AG188" s="5">
        <f t="shared" ca="1" si="151"/>
        <v>6.7320133907115658E-3</v>
      </c>
      <c r="AH188" s="5">
        <f t="shared" ca="1" si="152"/>
        <v>3.3317739054753867E-2</v>
      </c>
      <c r="AI188" s="5">
        <f t="shared" ca="1" si="152"/>
        <v>1.7344886190662585E-3</v>
      </c>
      <c r="AJ188" s="5">
        <f t="shared" ca="1" si="152"/>
        <v>2.8115533868927883E-3</v>
      </c>
      <c r="AK188" s="5">
        <f t="shared" ca="1" si="152"/>
        <v>3.3624552467923001E-5</v>
      </c>
      <c r="AL188" s="5">
        <f t="shared" ca="1" si="152"/>
        <v>0</v>
      </c>
      <c r="AM188" s="5">
        <f t="shared" ca="1" si="152"/>
        <v>0</v>
      </c>
      <c r="AN188" s="5">
        <f t="shared" ca="1" si="152"/>
        <v>0</v>
      </c>
      <c r="AO188" s="5">
        <f t="shared" ca="1" si="152"/>
        <v>10.654600273139989</v>
      </c>
      <c r="AP188" s="5">
        <f t="shared" ca="1" si="152"/>
        <v>0</v>
      </c>
      <c r="AQ188" s="5">
        <f t="shared" ca="1" si="152"/>
        <v>3.1282231948547348E-4</v>
      </c>
      <c r="AR188" s="5">
        <f t="shared" ca="1" si="152"/>
        <v>9.4317285144494643E-3</v>
      </c>
      <c r="AS188" s="5">
        <f t="shared" ca="1" si="152"/>
        <v>0.41047430359149412</v>
      </c>
      <c r="AT188" s="5">
        <f t="shared" ca="1" si="152"/>
        <v>5.2661116342216208E-2</v>
      </c>
      <c r="AU188" s="5">
        <f t="shared" ca="1" si="152"/>
        <v>1.9372124456477187E-2</v>
      </c>
      <c r="AV188" s="5">
        <f t="shared" ca="1" si="152"/>
        <v>0.54068944818958253</v>
      </c>
      <c r="AW188" s="5">
        <f t="shared" ca="1" si="152"/>
        <v>0.92838477768150851</v>
      </c>
    </row>
    <row r="189" spans="1:49" x14ac:dyDescent="0.2">
      <c r="A189" s="1" t="s">
        <v>225</v>
      </c>
      <c r="B189" s="5">
        <f t="shared" ca="1" si="150"/>
        <v>22.309335565720147</v>
      </c>
      <c r="C189" s="5">
        <f t="shared" ca="1" si="150"/>
        <v>0.43210505042923275</v>
      </c>
      <c r="D189" s="5">
        <f t="shared" ca="1" si="150"/>
        <v>0</v>
      </c>
      <c r="E189" s="5">
        <f t="shared" ca="1" si="150"/>
        <v>0</v>
      </c>
      <c r="F189" s="5">
        <f t="shared" ca="1" si="150"/>
        <v>1.2748968695638829E-2</v>
      </c>
      <c r="G189" s="5">
        <f t="shared" ca="1" si="150"/>
        <v>0</v>
      </c>
      <c r="H189" s="5">
        <f t="shared" ca="1" si="150"/>
        <v>7.6167521345985208E-3</v>
      </c>
      <c r="I189" s="5">
        <f t="shared" ca="1" si="150"/>
        <v>5.3356939837272028</v>
      </c>
      <c r="J189" s="5">
        <f t="shared" ca="1" si="150"/>
        <v>0</v>
      </c>
      <c r="K189" s="5">
        <f t="shared" ca="1" si="150"/>
        <v>0.16782346989368244</v>
      </c>
      <c r="L189" s="5">
        <f t="shared" ca="1" si="150"/>
        <v>2.1251087876388488E-2</v>
      </c>
      <c r="M189" s="5">
        <f t="shared" ca="1" si="150"/>
        <v>1.9926416341531156E-2</v>
      </c>
      <c r="N189" s="5">
        <f t="shared" ca="1" si="150"/>
        <v>0</v>
      </c>
      <c r="O189" s="5">
        <f t="shared" ca="1" si="150"/>
        <v>4.3268192249946869E-3</v>
      </c>
      <c r="P189" s="5">
        <f t="shared" ca="1" si="150"/>
        <v>2.2094853363107153E-2</v>
      </c>
      <c r="Q189" s="5">
        <f ca="1">VLOOKUP(Q$1,INDIRECT($A189&amp;"!A:ZZ"),23,0)</f>
        <v>1.5674490567717674E-2</v>
      </c>
      <c r="R189" s="5">
        <f t="shared" ca="1" si="151"/>
        <v>2.3926765240128413E-2</v>
      </c>
      <c r="S189" s="5">
        <f t="shared" ca="1" si="151"/>
        <v>7.825526271936051E-5</v>
      </c>
      <c r="T189" s="5">
        <f t="shared" ca="1" si="151"/>
        <v>0.51535691540870887</v>
      </c>
      <c r="U189" s="5">
        <f t="shared" ca="1" si="151"/>
        <v>9.7998879650161965E-4</v>
      </c>
      <c r="V189" s="5">
        <f t="shared" ca="1" si="151"/>
        <v>1.3101854507747057E-4</v>
      </c>
      <c r="W189" s="5">
        <f t="shared" ca="1" si="151"/>
        <v>0</v>
      </c>
      <c r="X189" s="5">
        <f t="shared" ca="1" si="151"/>
        <v>0.92358249331726006</v>
      </c>
      <c r="Y189" s="5">
        <f t="shared" ca="1" si="151"/>
        <v>3.6881325585218623E-2</v>
      </c>
      <c r="Z189" s="5">
        <f t="shared" ca="1" si="151"/>
        <v>5.2038446169747888E-5</v>
      </c>
      <c r="AA189" s="5">
        <f t="shared" ca="1" si="151"/>
        <v>9.3618857444653404E-3</v>
      </c>
      <c r="AB189" s="5">
        <f t="shared" ca="1" si="151"/>
        <v>9.9256987720538255E-4</v>
      </c>
      <c r="AC189" s="5">
        <f t="shared" ca="1" si="151"/>
        <v>2.5250180095449766</v>
      </c>
      <c r="AD189" s="5">
        <f t="shared" ca="1" si="151"/>
        <v>0.72576773178246956</v>
      </c>
      <c r="AE189" s="5">
        <f t="shared" ca="1" si="151"/>
        <v>1.7750497120507129E-4</v>
      </c>
      <c r="AF189" s="5">
        <f t="shared" ca="1" si="151"/>
        <v>1.3022683131405527E-2</v>
      </c>
      <c r="AG189" s="5">
        <f t="shared" ca="1" si="151"/>
        <v>4.9089853628018227E-3</v>
      </c>
      <c r="AH189" s="5">
        <f t="shared" ca="1" si="152"/>
        <v>1.9538918060187704E-2</v>
      </c>
      <c r="AI189" s="5">
        <f t="shared" ca="1" si="152"/>
        <v>2.4570382912233769E-3</v>
      </c>
      <c r="AJ189" s="5">
        <f t="shared" ca="1" si="152"/>
        <v>3.6204272531510681E-3</v>
      </c>
      <c r="AK189" s="5">
        <f t="shared" ca="1" si="152"/>
        <v>8.6949375167861889E-5</v>
      </c>
      <c r="AL189" s="5">
        <f t="shared" ca="1" si="152"/>
        <v>1.5018753456708365E-5</v>
      </c>
      <c r="AM189" s="5">
        <f t="shared" ca="1" si="152"/>
        <v>8.6924294477266776E-4</v>
      </c>
      <c r="AN189" s="5">
        <f t="shared" ca="1" si="152"/>
        <v>1.5432138010313475E-3</v>
      </c>
      <c r="AO189" s="5">
        <f t="shared" ca="1" si="152"/>
        <v>8.7465593886999695</v>
      </c>
      <c r="AP189" s="5">
        <f t="shared" ca="1" si="152"/>
        <v>0.59678432919194835</v>
      </c>
      <c r="AQ189" s="5">
        <f t="shared" ca="1" si="152"/>
        <v>2.3633284043509456E-3</v>
      </c>
      <c r="AR189" s="5">
        <f t="shared" ca="1" si="152"/>
        <v>5.3902516577411401E-2</v>
      </c>
      <c r="AS189" s="5">
        <f t="shared" ca="1" si="152"/>
        <v>0.51715373201756276</v>
      </c>
      <c r="AT189" s="5">
        <f t="shared" ca="1" si="152"/>
        <v>6.0475501422009401E-2</v>
      </c>
      <c r="AU189" s="5">
        <f t="shared" ca="1" si="152"/>
        <v>2.1846651194228937E-2</v>
      </c>
      <c r="AV189" s="5">
        <f t="shared" ca="1" si="152"/>
        <v>0.41276878267423339</v>
      </c>
      <c r="AW189" s="5">
        <f t="shared" ca="1" si="152"/>
        <v>1.04985046378903</v>
      </c>
    </row>
    <row r="190" spans="1:49" x14ac:dyDescent="0.2">
      <c r="A190" s="1" t="s">
        <v>226</v>
      </c>
      <c r="B190" s="5">
        <f t="shared" ref="B190:Q196" ca="1" si="153">VLOOKUP(B$1,INDIRECT($A190&amp;"!A:ZZ"),23,0)</f>
        <v>21.535549480737615</v>
      </c>
      <c r="C190" s="5">
        <f t="shared" ca="1" si="153"/>
        <v>0.40328204965887904</v>
      </c>
      <c r="D190" s="5">
        <f t="shared" ca="1" si="153"/>
        <v>0</v>
      </c>
      <c r="E190" s="5">
        <f t="shared" ca="1" si="153"/>
        <v>0</v>
      </c>
      <c r="F190" s="5">
        <f t="shared" ca="1" si="153"/>
        <v>6.26503358845027E-3</v>
      </c>
      <c r="G190" s="5">
        <f t="shared" ca="1" si="153"/>
        <v>0</v>
      </c>
      <c r="H190" s="5">
        <f t="shared" ca="1" si="153"/>
        <v>1.6406458435397061E-2</v>
      </c>
      <c r="I190" s="5">
        <f t="shared" ca="1" si="153"/>
        <v>0</v>
      </c>
      <c r="J190" s="5">
        <f t="shared" ca="1" si="153"/>
        <v>0</v>
      </c>
      <c r="K190" s="5">
        <f t="shared" ca="1" si="153"/>
        <v>0.30553072085938365</v>
      </c>
      <c r="L190" s="5">
        <f t="shared" ca="1" si="153"/>
        <v>3.3133193121568941E-2</v>
      </c>
      <c r="M190" s="5">
        <f t="shared" ca="1" si="153"/>
        <v>1.7175562681141936E-2</v>
      </c>
      <c r="N190" s="5">
        <f t="shared" ca="1" si="153"/>
        <v>0</v>
      </c>
      <c r="O190" s="5">
        <f t="shared" ca="1" si="153"/>
        <v>1.0676043785229515E-2</v>
      </c>
      <c r="P190" s="5">
        <f t="shared" ca="1" si="153"/>
        <v>4.3006770262981907E-2</v>
      </c>
      <c r="Q190" s="5">
        <f t="shared" ca="1" si="153"/>
        <v>4.2925776995458659E-2</v>
      </c>
      <c r="R190" s="5">
        <f t="shared" ca="1" si="151"/>
        <v>2.5863031497462361E-2</v>
      </c>
      <c r="S190" s="5">
        <f t="shared" ca="1" si="151"/>
        <v>2.0409876847589442E-3</v>
      </c>
      <c r="T190" s="5">
        <f t="shared" ca="1" si="151"/>
        <v>0.63812235339752521</v>
      </c>
      <c r="U190" s="5">
        <f t="shared" ca="1" si="151"/>
        <v>2.6261124445912091E-4</v>
      </c>
      <c r="V190" s="5">
        <f t="shared" ca="1" si="151"/>
        <v>0</v>
      </c>
      <c r="W190" s="5">
        <f t="shared" ca="1" si="151"/>
        <v>6.5832532374392931E-5</v>
      </c>
      <c r="X190" s="5">
        <f t="shared" ca="1" si="151"/>
        <v>2.3486458810865041</v>
      </c>
      <c r="Y190" s="5">
        <f t="shared" ca="1" si="151"/>
        <v>7.1542329192001208E-2</v>
      </c>
      <c r="Z190" s="5">
        <f t="shared" ca="1" si="151"/>
        <v>1.409976076842571E-4</v>
      </c>
      <c r="AA190" s="5">
        <f t="shared" ca="1" si="151"/>
        <v>3.0680336165593645E-2</v>
      </c>
      <c r="AB190" s="5">
        <f t="shared" ca="1" si="151"/>
        <v>1.4182122461751324E-3</v>
      </c>
      <c r="AC190" s="5">
        <f t="shared" ca="1" si="151"/>
        <v>2.6492049208890212</v>
      </c>
      <c r="AD190" s="5">
        <f t="shared" ca="1" si="151"/>
        <v>1.2188279680194634</v>
      </c>
      <c r="AE190" s="5">
        <f t="shared" ca="1" si="151"/>
        <v>1.1557435417836572E-2</v>
      </c>
      <c r="AF190" s="5">
        <f t="shared" ca="1" si="151"/>
        <v>2.2976763660258977E-2</v>
      </c>
      <c r="AG190" s="5">
        <f t="shared" ca="1" si="151"/>
        <v>1.4112458333679452E-2</v>
      </c>
      <c r="AH190" s="5">
        <f t="shared" ca="1" si="152"/>
        <v>2.9985228573251987E-2</v>
      </c>
      <c r="AI190" s="5">
        <f t="shared" ca="1" si="152"/>
        <v>3.1421144875509976E-4</v>
      </c>
      <c r="AJ190" s="5">
        <f t="shared" ca="1" si="152"/>
        <v>8.1995234103877923E-4</v>
      </c>
      <c r="AK190" s="5">
        <f t="shared" ca="1" si="152"/>
        <v>1.5578633145880055E-4</v>
      </c>
      <c r="AL190" s="5">
        <f t="shared" ca="1" si="152"/>
        <v>8.9020760833600293E-6</v>
      </c>
      <c r="AM190" s="5">
        <f t="shared" ca="1" si="152"/>
        <v>2.4632110788310787E-3</v>
      </c>
      <c r="AN190" s="5">
        <f t="shared" ca="1" si="152"/>
        <v>1.4051652671687336E-3</v>
      </c>
      <c r="AO190" s="5">
        <f t="shared" ca="1" si="152"/>
        <v>11.279111098635159</v>
      </c>
      <c r="AP190" s="5">
        <f t="shared" ca="1" si="152"/>
        <v>0</v>
      </c>
      <c r="AQ190" s="5">
        <f t="shared" ca="1" si="152"/>
        <v>2.8936816193455023E-3</v>
      </c>
      <c r="AR190" s="5">
        <f t="shared" ca="1" si="152"/>
        <v>2.3493621976775878E-2</v>
      </c>
      <c r="AS190" s="5">
        <f t="shared" ca="1" si="152"/>
        <v>0.73213392643889241</v>
      </c>
      <c r="AT190" s="5">
        <f t="shared" ca="1" si="152"/>
        <v>6.2182973946058366E-2</v>
      </c>
      <c r="AU190" s="5">
        <f t="shared" ca="1" si="152"/>
        <v>8.1006803306220981E-4</v>
      </c>
      <c r="AV190" s="5">
        <f t="shared" ca="1" si="152"/>
        <v>0.4400748514005412</v>
      </c>
      <c r="AW190" s="5">
        <f t="shared" ca="1" si="152"/>
        <v>1.0458330732079044</v>
      </c>
    </row>
    <row r="191" spans="1:49" x14ac:dyDescent="0.2">
      <c r="A191" s="1" t="s">
        <v>227</v>
      </c>
      <c r="B191" s="5">
        <f t="shared" ca="1" si="153"/>
        <v>18.051327492679842</v>
      </c>
      <c r="C191" s="5">
        <f t="shared" ca="1" si="153"/>
        <v>0.4378587665777548</v>
      </c>
      <c r="D191" s="5">
        <f t="shared" ca="1" si="153"/>
        <v>0</v>
      </c>
      <c r="E191" s="5">
        <f t="shared" ca="1" si="153"/>
        <v>0</v>
      </c>
      <c r="F191" s="5">
        <f t="shared" ca="1" si="153"/>
        <v>4.4572512375167768E-3</v>
      </c>
      <c r="G191" s="5">
        <f t="shared" ca="1" si="153"/>
        <v>0</v>
      </c>
      <c r="H191" s="5">
        <f t="shared" ca="1" si="153"/>
        <v>1.1434975899374696E-2</v>
      </c>
      <c r="I191" s="5">
        <f t="shared" ca="1" si="153"/>
        <v>0</v>
      </c>
      <c r="J191" s="5">
        <f t="shared" ca="1" si="153"/>
        <v>0</v>
      </c>
      <c r="K191" s="5">
        <f t="shared" ca="1" si="153"/>
        <v>0.18853693130056207</v>
      </c>
      <c r="L191" s="5">
        <f t="shared" ca="1" si="153"/>
        <v>1.2759980611785304E-2</v>
      </c>
      <c r="M191" s="5">
        <f t="shared" ca="1" si="153"/>
        <v>1.0084050620368948E-2</v>
      </c>
      <c r="N191" s="5">
        <f t="shared" ca="1" si="153"/>
        <v>0</v>
      </c>
      <c r="O191" s="5">
        <f t="shared" ca="1" si="153"/>
        <v>1.2605716408584024E-2</v>
      </c>
      <c r="P191" s="5">
        <f t="shared" ca="1" si="153"/>
        <v>3.3153869829185549E-2</v>
      </c>
      <c r="Q191" s="5">
        <f t="shared" ca="1" si="153"/>
        <v>2.1346289053496195E-2</v>
      </c>
      <c r="R191" s="5">
        <f t="shared" ca="1" si="151"/>
        <v>1.2980970831756804E-2</v>
      </c>
      <c r="S191" s="5">
        <f t="shared" ca="1" si="151"/>
        <v>1.7446797116732328E-3</v>
      </c>
      <c r="T191" s="5">
        <f t="shared" ca="1" si="151"/>
        <v>0.40987313477963688</v>
      </c>
      <c r="U191" s="5">
        <f t="shared" ca="1" si="151"/>
        <v>1.6259699956388887E-4</v>
      </c>
      <c r="V191" s="5">
        <f t="shared" ca="1" si="151"/>
        <v>0</v>
      </c>
      <c r="W191" s="5">
        <f t="shared" ca="1" si="151"/>
        <v>0</v>
      </c>
      <c r="X191" s="5">
        <f t="shared" ca="1" si="151"/>
        <v>1.4105261893550649</v>
      </c>
      <c r="Y191" s="5">
        <f t="shared" ca="1" si="151"/>
        <v>3.9666786232235844E-2</v>
      </c>
      <c r="Z191" s="5">
        <f t="shared" ca="1" si="151"/>
        <v>5.9834379811894036E-5</v>
      </c>
      <c r="AA191" s="5">
        <f t="shared" ca="1" si="151"/>
        <v>1.5070223178452276E-2</v>
      </c>
      <c r="AB191" s="5">
        <f t="shared" ca="1" si="151"/>
        <v>8.4198924679333297E-4</v>
      </c>
      <c r="AC191" s="5">
        <f t="shared" ca="1" si="151"/>
        <v>1.8945885929044635</v>
      </c>
      <c r="AD191" s="5">
        <f t="shared" ca="1" si="151"/>
        <v>0.5174366880359007</v>
      </c>
      <c r="AE191" s="5">
        <f t="shared" ca="1" si="151"/>
        <v>1.19874256055304E-2</v>
      </c>
      <c r="AF191" s="5">
        <f t="shared" ca="1" si="151"/>
        <v>1.6293934691461249E-2</v>
      </c>
      <c r="AG191" s="5">
        <f t="shared" ca="1" si="151"/>
        <v>9.5732997289044875E-3</v>
      </c>
      <c r="AH191" s="5">
        <f t="shared" ca="1" si="152"/>
        <v>1.8289919031081858E-2</v>
      </c>
      <c r="AI191" s="5">
        <f t="shared" ca="1" si="152"/>
        <v>1.4970822320098192E-4</v>
      </c>
      <c r="AJ191" s="5">
        <f t="shared" ca="1" si="152"/>
        <v>3.4697345032471593E-4</v>
      </c>
      <c r="AK191" s="5">
        <f t="shared" ca="1" si="152"/>
        <v>6.5038799825555568E-5</v>
      </c>
      <c r="AL191" s="5">
        <f t="shared" ca="1" si="152"/>
        <v>3.2519399912777773E-6</v>
      </c>
      <c r="AM191" s="5">
        <f t="shared" ca="1" si="152"/>
        <v>1.0351428380028114E-3</v>
      </c>
      <c r="AN191" s="5">
        <f t="shared" ca="1" si="152"/>
        <v>7.9793192424705063E-4</v>
      </c>
      <c r="AO191" s="5">
        <f t="shared" ca="1" si="152"/>
        <v>10.653906691726167</v>
      </c>
      <c r="AP191" s="5">
        <f t="shared" ca="1" si="152"/>
        <v>0</v>
      </c>
      <c r="AQ191" s="5">
        <f t="shared" ca="1" si="152"/>
        <v>1.9910693993874691E-3</v>
      </c>
      <c r="AR191" s="5">
        <f t="shared" ca="1" si="152"/>
        <v>3.7428122859274236E-2</v>
      </c>
      <c r="AS191" s="5">
        <f t="shared" ca="1" si="152"/>
        <v>0.84044700647838266</v>
      </c>
      <c r="AT191" s="5">
        <f t="shared" ca="1" si="152"/>
        <v>8.4495996062930498E-2</v>
      </c>
      <c r="AU191" s="5">
        <f t="shared" ca="1" si="152"/>
        <v>2.8919385768274783E-2</v>
      </c>
      <c r="AV191" s="5">
        <f t="shared" ca="1" si="152"/>
        <v>0.44883570159110037</v>
      </c>
      <c r="AW191" s="5">
        <f t="shared" ca="1" si="152"/>
        <v>0.86157137536777051</v>
      </c>
    </row>
    <row r="192" spans="1:49" x14ac:dyDescent="0.2">
      <c r="A192" s="1" t="s">
        <v>228</v>
      </c>
      <c r="B192" s="5">
        <f t="shared" ca="1" si="153"/>
        <v>25.150213466358302</v>
      </c>
      <c r="C192" s="5">
        <f t="shared" ca="1" si="153"/>
        <v>0.54708568993884887</v>
      </c>
      <c r="D192" s="5">
        <f t="shared" ca="1" si="153"/>
        <v>0</v>
      </c>
      <c r="E192" s="5">
        <f t="shared" ca="1" si="153"/>
        <v>0</v>
      </c>
      <c r="F192" s="5">
        <f t="shared" ca="1" si="153"/>
        <v>0</v>
      </c>
      <c r="G192" s="5">
        <f t="shared" ca="1" si="153"/>
        <v>0</v>
      </c>
      <c r="H192" s="5">
        <f t="shared" ca="1" si="153"/>
        <v>0</v>
      </c>
      <c r="I192" s="5">
        <f t="shared" ca="1" si="153"/>
        <v>0</v>
      </c>
      <c r="J192" s="5">
        <f t="shared" ca="1" si="153"/>
        <v>0</v>
      </c>
      <c r="K192" s="5">
        <f t="shared" ca="1" si="153"/>
        <v>0</v>
      </c>
      <c r="L192" s="5">
        <f t="shared" ca="1" si="153"/>
        <v>0</v>
      </c>
      <c r="M192" s="5">
        <f t="shared" ca="1" si="153"/>
        <v>0</v>
      </c>
      <c r="N192" s="5">
        <f t="shared" ca="1" si="153"/>
        <v>0</v>
      </c>
      <c r="O192" s="5">
        <f t="shared" ca="1" si="153"/>
        <v>5.0633514735467317E-7</v>
      </c>
      <c r="P192" s="5">
        <f t="shared" ca="1" si="153"/>
        <v>0</v>
      </c>
      <c r="Q192" s="5">
        <f t="shared" ca="1" si="153"/>
        <v>6.5100233231315113E-7</v>
      </c>
      <c r="R192" s="5">
        <f t="shared" ca="1" si="151"/>
        <v>0</v>
      </c>
      <c r="S192" s="5">
        <f t="shared" ca="1" si="151"/>
        <v>0</v>
      </c>
      <c r="T192" s="5">
        <f t="shared" ca="1" si="151"/>
        <v>0</v>
      </c>
      <c r="U192" s="5">
        <f t="shared" ca="1" si="151"/>
        <v>0</v>
      </c>
      <c r="V192" s="5">
        <f t="shared" ca="1" si="151"/>
        <v>2.3685826541346893E-3</v>
      </c>
      <c r="W192" s="5">
        <f t="shared" ca="1" si="151"/>
        <v>0</v>
      </c>
      <c r="X192" s="5">
        <f t="shared" ca="1" si="151"/>
        <v>13.73107279083438</v>
      </c>
      <c r="Y192" s="5">
        <f t="shared" ca="1" si="151"/>
        <v>0.20615082136746934</v>
      </c>
      <c r="Z192" s="5">
        <f t="shared" ca="1" si="151"/>
        <v>0</v>
      </c>
      <c r="AA192" s="5">
        <f t="shared" ca="1" si="151"/>
        <v>0</v>
      </c>
      <c r="AB192" s="5">
        <f t="shared" ca="1" si="151"/>
        <v>0</v>
      </c>
      <c r="AC192" s="5">
        <f t="shared" ca="1" si="151"/>
        <v>1.8307800000000001</v>
      </c>
      <c r="AD192" s="5">
        <f t="shared" ca="1" si="151"/>
        <v>0</v>
      </c>
      <c r="AE192" s="5">
        <f t="shared" ca="1" si="151"/>
        <v>0</v>
      </c>
      <c r="AF192" s="5">
        <f t="shared" ca="1" si="151"/>
        <v>0</v>
      </c>
      <c r="AG192" s="5">
        <f t="shared" ca="1" si="151"/>
        <v>0</v>
      </c>
      <c r="AH192" s="5">
        <f t="shared" ca="1" si="152"/>
        <v>0</v>
      </c>
      <c r="AI192" s="5">
        <f t="shared" ca="1" si="152"/>
        <v>0</v>
      </c>
      <c r="AJ192" s="5">
        <f t="shared" ca="1" si="152"/>
        <v>0</v>
      </c>
      <c r="AK192" s="5">
        <f t="shared" ca="1" si="152"/>
        <v>0</v>
      </c>
      <c r="AL192" s="5">
        <f t="shared" ca="1" si="152"/>
        <v>0</v>
      </c>
      <c r="AM192" s="5">
        <f t="shared" ca="1" si="152"/>
        <v>0</v>
      </c>
      <c r="AN192" s="5">
        <f t="shared" ca="1" si="152"/>
        <v>0</v>
      </c>
      <c r="AO192" s="5">
        <f t="shared" ca="1" si="152"/>
        <v>6.2338585136943729</v>
      </c>
      <c r="AP192" s="5">
        <f t="shared" ca="1" si="152"/>
        <v>0</v>
      </c>
      <c r="AQ192" s="5">
        <f t="shared" ca="1" si="152"/>
        <v>0</v>
      </c>
      <c r="AR192" s="5">
        <f t="shared" ca="1" si="152"/>
        <v>4.7947796811285061E-2</v>
      </c>
      <c r="AS192" s="5">
        <f t="shared" ca="1" si="152"/>
        <v>0.97465681242564273</v>
      </c>
      <c r="AT192" s="5">
        <f t="shared" ca="1" si="152"/>
        <v>9.2235067892684861E-2</v>
      </c>
      <c r="AU192" s="5">
        <f t="shared" ca="1" si="152"/>
        <v>8.2935187347859873E-2</v>
      </c>
      <c r="AV192" s="5">
        <f t="shared" ca="1" si="152"/>
        <v>0.45357252362442169</v>
      </c>
      <c r="AW192" s="5">
        <f t="shared" ca="1" si="152"/>
        <v>0.94754852242971932</v>
      </c>
    </row>
    <row r="193" spans="1:49" x14ac:dyDescent="0.2">
      <c r="A193" s="1" t="s">
        <v>229</v>
      </c>
      <c r="B193" s="5">
        <f t="shared" ca="1" si="153"/>
        <v>50.699590031545739</v>
      </c>
      <c r="C193" s="5">
        <f t="shared" ca="1" si="153"/>
        <v>0.58367147755636584</v>
      </c>
      <c r="D193" s="5">
        <f t="shared" ca="1" si="153"/>
        <v>0</v>
      </c>
      <c r="E193" s="5">
        <f t="shared" ca="1" si="153"/>
        <v>0</v>
      </c>
      <c r="F193" s="5">
        <f t="shared" ca="1" si="153"/>
        <v>4.1700086248053728E-2</v>
      </c>
      <c r="G193" s="5">
        <f t="shared" ca="1" si="153"/>
        <v>2.1860936551237312E-4</v>
      </c>
      <c r="H193" s="5">
        <f t="shared" ca="1" si="153"/>
        <v>9.4281789675963623E-2</v>
      </c>
      <c r="I193" s="5">
        <f t="shared" ca="1" si="153"/>
        <v>0</v>
      </c>
      <c r="J193" s="5">
        <f t="shared" ca="1" si="153"/>
        <v>0</v>
      </c>
      <c r="K193" s="5">
        <f t="shared" ca="1" si="153"/>
        <v>0.25961794163929125</v>
      </c>
      <c r="L193" s="5">
        <f t="shared" ca="1" si="153"/>
        <v>3.6028685574243914E-2</v>
      </c>
      <c r="M193" s="5">
        <f t="shared" ca="1" si="153"/>
        <v>1.6391093401335374E-2</v>
      </c>
      <c r="N193" s="5">
        <f t="shared" ca="1" si="153"/>
        <v>0</v>
      </c>
      <c r="O193" s="5">
        <f t="shared" ca="1" si="153"/>
        <v>5.7176473425329277E-2</v>
      </c>
      <c r="P193" s="5">
        <f t="shared" ca="1" si="153"/>
        <v>3.1054864904187921E-3</v>
      </c>
      <c r="Q193" s="5">
        <f t="shared" ca="1" si="153"/>
        <v>0.11227516310988284</v>
      </c>
      <c r="R193" s="5">
        <f t="shared" ca="1" si="151"/>
        <v>1.503624875992976E-2</v>
      </c>
      <c r="S193" s="5">
        <f t="shared" ca="1" si="151"/>
        <v>1.6237430132668121E-3</v>
      </c>
      <c r="T193" s="5">
        <f t="shared" ca="1" si="151"/>
        <v>0.279964266175728</v>
      </c>
      <c r="U193" s="5">
        <f t="shared" ca="1" si="151"/>
        <v>6.4296872209521517E-4</v>
      </c>
      <c r="V193" s="5">
        <f t="shared" ca="1" si="151"/>
        <v>8.2084740666616004E-4</v>
      </c>
      <c r="W193" s="5">
        <f t="shared" ca="1" si="151"/>
        <v>0</v>
      </c>
      <c r="X193" s="5">
        <f t="shared" ca="1" si="151"/>
        <v>10.428669867222503</v>
      </c>
      <c r="Y193" s="5">
        <f t="shared" ca="1" si="151"/>
        <v>3.3770444952767697E-3</v>
      </c>
      <c r="Z193" s="5">
        <f t="shared" ca="1" si="151"/>
        <v>0</v>
      </c>
      <c r="AA193" s="5">
        <f t="shared" ca="1" si="151"/>
        <v>0</v>
      </c>
      <c r="AB193" s="5">
        <f t="shared" ca="1" si="151"/>
        <v>0</v>
      </c>
      <c r="AC193" s="5">
        <f t="shared" ca="1" si="151"/>
        <v>2.8549745195319969</v>
      </c>
      <c r="AD193" s="5">
        <f t="shared" ca="1" si="151"/>
        <v>0.77074186189718896</v>
      </c>
      <c r="AE193" s="5">
        <f t="shared" ca="1" si="151"/>
        <v>2.2106776428594817E-4</v>
      </c>
      <c r="AF193" s="5">
        <f t="shared" ca="1" si="151"/>
        <v>1.1186254229461718E-2</v>
      </c>
      <c r="AG193" s="5">
        <f t="shared" ca="1" si="151"/>
        <v>1.928906166285645E-3</v>
      </c>
      <c r="AH193" s="5">
        <f t="shared" ca="1" si="152"/>
        <v>2.2255516484899217E-2</v>
      </c>
      <c r="AI193" s="5">
        <f t="shared" ca="1" si="152"/>
        <v>1.67324886608129E-3</v>
      </c>
      <c r="AJ193" s="5">
        <f t="shared" ca="1" si="152"/>
        <v>1.4872985804675136E-3</v>
      </c>
      <c r="AK193" s="5">
        <f t="shared" ca="1" si="152"/>
        <v>0</v>
      </c>
      <c r="AL193" s="5">
        <f t="shared" ca="1" si="152"/>
        <v>0</v>
      </c>
      <c r="AM193" s="5">
        <f t="shared" ca="1" si="152"/>
        <v>0</v>
      </c>
      <c r="AN193" s="5">
        <f t="shared" ca="1" si="152"/>
        <v>5.0900792587246617E-4</v>
      </c>
      <c r="AO193" s="5">
        <f t="shared" ca="1" si="152"/>
        <v>32.207959273744464</v>
      </c>
      <c r="AP193" s="5">
        <f t="shared" ca="1" si="152"/>
        <v>0</v>
      </c>
      <c r="AQ193" s="5">
        <f t="shared" ca="1" si="152"/>
        <v>1.0478008804514615E-3</v>
      </c>
      <c r="AR193" s="5">
        <f t="shared" ca="1" si="152"/>
        <v>6.0980567406299861E-2</v>
      </c>
      <c r="AS193" s="5">
        <f t="shared" ca="1" si="152"/>
        <v>0.99709170304902295</v>
      </c>
      <c r="AT193" s="5">
        <f t="shared" ca="1" si="152"/>
        <v>0.10576268641382898</v>
      </c>
      <c r="AU193" s="5">
        <f t="shared" ca="1" si="152"/>
        <v>7.6061220917532049E-2</v>
      </c>
      <c r="AV193" s="5">
        <f t="shared" ca="1" si="152"/>
        <v>0.53001118927542401</v>
      </c>
      <c r="AW193" s="5">
        <f t="shared" ca="1" si="152"/>
        <v>1.1210961161303188</v>
      </c>
    </row>
    <row r="194" spans="1:49" x14ac:dyDescent="0.2">
      <c r="A194" s="1" t="s">
        <v>230</v>
      </c>
      <c r="B194" s="5">
        <f t="shared" ca="1" si="153"/>
        <v>26.973851142155773</v>
      </c>
      <c r="C194" s="5">
        <f t="shared" ca="1" si="153"/>
        <v>0.51787955955940546</v>
      </c>
      <c r="D194" s="5">
        <f t="shared" ca="1" si="153"/>
        <v>0</v>
      </c>
      <c r="E194" s="5">
        <f t="shared" ca="1" si="153"/>
        <v>0</v>
      </c>
      <c r="F194" s="5">
        <f t="shared" ca="1" si="153"/>
        <v>5.2940801127983328E-3</v>
      </c>
      <c r="G194" s="5">
        <f t="shared" ca="1" si="153"/>
        <v>1.4846076005071521E-4</v>
      </c>
      <c r="H194" s="5">
        <f t="shared" ca="1" si="153"/>
        <v>1.0723609302764926E-2</v>
      </c>
      <c r="I194" s="5">
        <f t="shared" ca="1" si="153"/>
        <v>0</v>
      </c>
      <c r="J194" s="5">
        <f t="shared" ca="1" si="153"/>
        <v>0</v>
      </c>
      <c r="K194" s="5">
        <f t="shared" ca="1" si="153"/>
        <v>9.777468551831961E-2</v>
      </c>
      <c r="L194" s="5">
        <f t="shared" ca="1" si="153"/>
        <v>1.0725406385752353E-2</v>
      </c>
      <c r="M194" s="5">
        <f t="shared" ca="1" si="153"/>
        <v>1.3558046581795893E-2</v>
      </c>
      <c r="N194" s="5">
        <f t="shared" ca="1" si="153"/>
        <v>0</v>
      </c>
      <c r="O194" s="5">
        <f t="shared" ca="1" si="153"/>
        <v>1.2097418858534374E-2</v>
      </c>
      <c r="P194" s="5">
        <f t="shared" ca="1" si="153"/>
        <v>6.1492819137610647E-5</v>
      </c>
      <c r="Q194" s="5">
        <f t="shared" ca="1" si="153"/>
        <v>3.5038723741390637E-2</v>
      </c>
      <c r="R194" s="5">
        <f t="shared" ca="1" si="151"/>
        <v>2.7065203511188211E-3</v>
      </c>
      <c r="S194" s="5">
        <f t="shared" ca="1" si="151"/>
        <v>4.3692401408905153E-5</v>
      </c>
      <c r="T194" s="5">
        <f t="shared" ca="1" si="151"/>
        <v>0.21654915428194974</v>
      </c>
      <c r="U194" s="5">
        <f t="shared" ca="1" si="151"/>
        <v>5.8302805585800553E-5</v>
      </c>
      <c r="V194" s="5">
        <f t="shared" ca="1" si="151"/>
        <v>1.2487407297501261E-3</v>
      </c>
      <c r="W194" s="5">
        <f t="shared" ca="1" si="151"/>
        <v>0</v>
      </c>
      <c r="X194" s="5">
        <f t="shared" ca="1" si="151"/>
        <v>0.71293424535665928</v>
      </c>
      <c r="Y194" s="5">
        <f t="shared" ca="1" si="151"/>
        <v>3.0288786643809303E-2</v>
      </c>
      <c r="Z194" s="5">
        <f t="shared" ca="1" si="151"/>
        <v>1.4000249398762098E-5</v>
      </c>
      <c r="AA194" s="5">
        <f t="shared" ca="1" si="151"/>
        <v>1.4908098322054387E-3</v>
      </c>
      <c r="AB194" s="5">
        <f t="shared" ca="1" si="151"/>
        <v>1.4908098322054387E-3</v>
      </c>
      <c r="AC194" s="5">
        <f t="shared" ca="1" si="151"/>
        <v>4.3093922600875691</v>
      </c>
      <c r="AD194" s="5">
        <f t="shared" ca="1" si="151"/>
        <v>1.4732060378061214</v>
      </c>
      <c r="AE194" s="5">
        <f t="shared" ca="1" si="151"/>
        <v>0</v>
      </c>
      <c r="AF194" s="5">
        <f t="shared" ca="1" si="151"/>
        <v>2.3128084337740553E-3</v>
      </c>
      <c r="AG194" s="5">
        <f t="shared" ca="1" si="151"/>
        <v>2.4862118275248006E-4</v>
      </c>
      <c r="AH194" s="5">
        <f t="shared" ca="1" si="152"/>
        <v>9.7142490292148279E-3</v>
      </c>
      <c r="AI194" s="5">
        <f t="shared" ca="1" si="152"/>
        <v>3.1019587335019976E-4</v>
      </c>
      <c r="AJ194" s="5">
        <f t="shared" ca="1" si="152"/>
        <v>1.2346476476993059E-4</v>
      </c>
      <c r="AK194" s="5">
        <f t="shared" ca="1" si="152"/>
        <v>0</v>
      </c>
      <c r="AL194" s="5">
        <f t="shared" ca="1" si="152"/>
        <v>0</v>
      </c>
      <c r="AM194" s="5">
        <f t="shared" ca="1" si="152"/>
        <v>4.9096499789374892</v>
      </c>
      <c r="AN194" s="5">
        <f t="shared" ca="1" si="152"/>
        <v>6.7124963980228207E-4</v>
      </c>
      <c r="AO194" s="5">
        <f t="shared" ca="1" si="152"/>
        <v>11.824233569736158</v>
      </c>
      <c r="AP194" s="5">
        <f t="shared" ca="1" si="152"/>
        <v>0</v>
      </c>
      <c r="AQ194" s="5">
        <f t="shared" ca="1" si="152"/>
        <v>8.9168996778283242E-5</v>
      </c>
      <c r="AR194" s="5">
        <f t="shared" ca="1" si="152"/>
        <v>0.20263634538559869</v>
      </c>
      <c r="AS194" s="5">
        <f t="shared" ca="1" si="152"/>
        <v>1.1133240410463996</v>
      </c>
      <c r="AT194" s="5">
        <f t="shared" ca="1" si="152"/>
        <v>0.15295574601609296</v>
      </c>
      <c r="AU194" s="5">
        <f t="shared" ca="1" si="152"/>
        <v>0.19620871800787512</v>
      </c>
      <c r="AV194" s="5">
        <f t="shared" ca="1" si="152"/>
        <v>0.41508699008853456</v>
      </c>
      <c r="AW194" s="5">
        <f t="shared" ca="1" si="152"/>
        <v>0.69356115099944926</v>
      </c>
    </row>
    <row r="195" spans="1:49" x14ac:dyDescent="0.2">
      <c r="A195" s="1" t="s">
        <v>231</v>
      </c>
      <c r="B195" s="5">
        <f t="shared" ca="1" si="153"/>
        <v>24.801506261787971</v>
      </c>
      <c r="C195" s="5">
        <f t="shared" ca="1" si="153"/>
        <v>0.50879433391644002</v>
      </c>
      <c r="D195" s="5">
        <f t="shared" ca="1" si="153"/>
        <v>0</v>
      </c>
      <c r="E195" s="5">
        <f t="shared" ca="1" si="153"/>
        <v>0</v>
      </c>
      <c r="F195" s="5">
        <f t="shared" ca="1" si="153"/>
        <v>1.0367374721433186E-3</v>
      </c>
      <c r="G195" s="5">
        <f t="shared" ca="1" si="153"/>
        <v>1.4388785048570146E-4</v>
      </c>
      <c r="H195" s="5">
        <f t="shared" ca="1" si="153"/>
        <v>9.9998587080088359E-3</v>
      </c>
      <c r="I195" s="5">
        <f t="shared" ca="1" si="153"/>
        <v>0</v>
      </c>
      <c r="J195" s="5">
        <f t="shared" ca="1" si="153"/>
        <v>0</v>
      </c>
      <c r="K195" s="5">
        <f t="shared" ca="1" si="153"/>
        <v>0.11625123490560406</v>
      </c>
      <c r="L195" s="5">
        <f t="shared" ca="1" si="153"/>
        <v>2.9344284653547631E-2</v>
      </c>
      <c r="M195" s="5">
        <f t="shared" ca="1" si="153"/>
        <v>1.5716354966942073E-2</v>
      </c>
      <c r="N195" s="5">
        <f t="shared" ca="1" si="153"/>
        <v>0</v>
      </c>
      <c r="O195" s="5">
        <f t="shared" ca="1" si="153"/>
        <v>7.6354470950135084E-3</v>
      </c>
      <c r="P195" s="5">
        <f t="shared" ca="1" si="153"/>
        <v>2.4431359222971638E-5</v>
      </c>
      <c r="Q195" s="5">
        <f t="shared" ca="1" si="153"/>
        <v>3.1606250698363515E-2</v>
      </c>
      <c r="R195" s="5">
        <f t="shared" ref="R195:AG196" ca="1" si="154">VLOOKUP(R$1,INDIRECT($A195&amp;"!A:ZZ"),23,0)</f>
        <v>5.6821593390304469E-3</v>
      </c>
      <c r="S195" s="5">
        <f t="shared" ca="1" si="154"/>
        <v>5.3946815732859124E-5</v>
      </c>
      <c r="T195" s="5">
        <f t="shared" ca="1" si="154"/>
        <v>0.37143456055863555</v>
      </c>
      <c r="U195" s="5">
        <f t="shared" ca="1" si="154"/>
        <v>1.777954262701313E-3</v>
      </c>
      <c r="V195" s="5">
        <f t="shared" ca="1" si="154"/>
        <v>2.0509379871665092E-3</v>
      </c>
      <c r="W195" s="5">
        <f t="shared" ca="1" si="154"/>
        <v>0</v>
      </c>
      <c r="X195" s="5">
        <f t="shared" ca="1" si="154"/>
        <v>2.0374915117067443</v>
      </c>
      <c r="Y195" s="5">
        <f t="shared" ca="1" si="154"/>
        <v>5.6116179947245215E-2</v>
      </c>
      <c r="Z195" s="5">
        <f t="shared" ca="1" si="154"/>
        <v>1.0776746856926795E-4</v>
      </c>
      <c r="AA195" s="5">
        <f t="shared" ca="1" si="154"/>
        <v>2.4113877703744918E-4</v>
      </c>
      <c r="AB195" s="5">
        <f t="shared" ca="1" si="154"/>
        <v>2.4113877703744918E-4</v>
      </c>
      <c r="AC195" s="5">
        <f t="shared" ca="1" si="154"/>
        <v>5.466469934316402</v>
      </c>
      <c r="AD195" s="5">
        <f t="shared" ca="1" si="154"/>
        <v>1.2919438065796185</v>
      </c>
      <c r="AE195" s="5">
        <f t="shared" ca="1" si="154"/>
        <v>0</v>
      </c>
      <c r="AF195" s="5">
        <f t="shared" ca="1" si="154"/>
        <v>7.0298743397690803E-3</v>
      </c>
      <c r="AG195" s="5">
        <f t="shared" ca="1" si="154"/>
        <v>2.1290184465732432E-4</v>
      </c>
      <c r="AH195" s="5">
        <f t="shared" ref="AH195:AW196" ca="1" si="155">VLOOKUP(AH$1,INDIRECT($A195&amp;"!A:ZZ"),23,0)</f>
        <v>1.5657425025864428E-2</v>
      </c>
      <c r="AI195" s="5">
        <f t="shared" ca="1" si="155"/>
        <v>1.1864475946600178E-4</v>
      </c>
      <c r="AJ195" s="5">
        <f t="shared" ca="1" si="155"/>
        <v>4.4273184764831216E-5</v>
      </c>
      <c r="AK195" s="5">
        <f t="shared" ca="1" si="155"/>
        <v>1.7450970873551171E-5</v>
      </c>
      <c r="AL195" s="5">
        <f t="shared" ca="1" si="155"/>
        <v>0</v>
      </c>
      <c r="AM195" s="5">
        <f t="shared" ca="1" si="155"/>
        <v>1.8247922429653975E-5</v>
      </c>
      <c r="AN195" s="5">
        <f t="shared" ca="1" si="155"/>
        <v>0</v>
      </c>
      <c r="AO195" s="5">
        <f t="shared" ca="1" si="155"/>
        <v>12.40317711549895</v>
      </c>
      <c r="AP195" s="5">
        <f t="shared" ca="1" si="155"/>
        <v>0</v>
      </c>
      <c r="AQ195" s="5">
        <f t="shared" ca="1" si="155"/>
        <v>8.7254854367755866E-5</v>
      </c>
      <c r="AR195" s="5">
        <f t="shared" ca="1" si="155"/>
        <v>0.10878198892418806</v>
      </c>
      <c r="AS195" s="5">
        <f t="shared" ca="1" si="155"/>
        <v>0.77486662427514685</v>
      </c>
      <c r="AT195" s="5">
        <f t="shared" ca="1" si="155"/>
        <v>0.26643528969679131</v>
      </c>
      <c r="AU195" s="5">
        <f t="shared" ca="1" si="155"/>
        <v>0.2343300680548856</v>
      </c>
      <c r="AV195" s="5">
        <f t="shared" ca="1" si="155"/>
        <v>0.40207203952462334</v>
      </c>
      <c r="AW195" s="5">
        <f t="shared" ca="1" si="155"/>
        <v>0.63449320474949977</v>
      </c>
    </row>
    <row r="196" spans="1:49" x14ac:dyDescent="0.2">
      <c r="A196" s="1" t="s">
        <v>232</v>
      </c>
      <c r="B196" s="5">
        <f t="shared" ca="1" si="153"/>
        <v>26.690865173462822</v>
      </c>
      <c r="C196" s="5">
        <f t="shared" ca="1" si="153"/>
        <v>0.51112835035126114</v>
      </c>
      <c r="D196" s="5">
        <f t="shared" ca="1" si="153"/>
        <v>0</v>
      </c>
      <c r="E196" s="5">
        <f t="shared" ca="1" si="153"/>
        <v>0</v>
      </c>
      <c r="F196" s="5">
        <f t="shared" ca="1" si="153"/>
        <v>7.8269229464898585E-4</v>
      </c>
      <c r="G196" s="5">
        <f t="shared" ca="1" si="153"/>
        <v>1.5544097383494583E-4</v>
      </c>
      <c r="H196" s="5">
        <f t="shared" ca="1" si="153"/>
        <v>6.9274797593367231E-3</v>
      </c>
      <c r="I196" s="5">
        <f t="shared" ca="1" si="153"/>
        <v>0</v>
      </c>
      <c r="J196" s="5">
        <f t="shared" ca="1" si="153"/>
        <v>0</v>
      </c>
      <c r="K196" s="5">
        <f t="shared" ca="1" si="153"/>
        <v>0.11722815544066431</v>
      </c>
      <c r="L196" s="5">
        <f t="shared" ca="1" si="153"/>
        <v>3.2094225925395188E-2</v>
      </c>
      <c r="M196" s="5">
        <f t="shared" ca="1" si="153"/>
        <v>1.7550541190948548E-2</v>
      </c>
      <c r="N196" s="5">
        <f t="shared" ca="1" si="153"/>
        <v>0</v>
      </c>
      <c r="O196" s="5">
        <f t="shared" ca="1" si="153"/>
        <v>4.5258794242274102E-3</v>
      </c>
      <c r="P196" s="5">
        <f t="shared" ca="1" si="153"/>
        <v>6.6812550256082435E-5</v>
      </c>
      <c r="Q196" s="5">
        <f t="shared" ca="1" si="153"/>
        <v>3.1457779693905841E-2</v>
      </c>
      <c r="R196" s="5">
        <f t="shared" ca="1" si="154"/>
        <v>4.9379649459582176E-3</v>
      </c>
      <c r="S196" s="5">
        <f t="shared" ca="1" si="154"/>
        <v>2.3584131685353213E-4</v>
      </c>
      <c r="T196" s="5">
        <f t="shared" ca="1" si="154"/>
        <v>0.32800978287083848</v>
      </c>
      <c r="U196" s="5">
        <f t="shared" ca="1" si="154"/>
        <v>3.0204580182436398E-4</v>
      </c>
      <c r="V196" s="5">
        <f t="shared" ca="1" si="154"/>
        <v>2.0925563931943961E-3</v>
      </c>
      <c r="W196" s="5">
        <f t="shared" ca="1" si="154"/>
        <v>0</v>
      </c>
      <c r="X196" s="5">
        <f t="shared" ca="1" si="154"/>
        <v>4.3631852470829555</v>
      </c>
      <c r="Y196" s="5">
        <f t="shared" ca="1" si="154"/>
        <v>0.10692170281907555</v>
      </c>
      <c r="Z196" s="5">
        <f t="shared" ca="1" si="154"/>
        <v>1.298041273281151E-3</v>
      </c>
      <c r="AA196" s="5">
        <f t="shared" ca="1" si="154"/>
        <v>2.1407914468467287E-4</v>
      </c>
      <c r="AB196" s="5">
        <f t="shared" ca="1" si="154"/>
        <v>2.1407914468467287E-4</v>
      </c>
      <c r="AC196" s="5">
        <f t="shared" ca="1" si="154"/>
        <v>5.9535085581148719</v>
      </c>
      <c r="AD196" s="5">
        <f t="shared" ca="1" si="154"/>
        <v>0.63864527188824516</v>
      </c>
      <c r="AE196" s="5">
        <f t="shared" ca="1" si="154"/>
        <v>0</v>
      </c>
      <c r="AF196" s="5">
        <f t="shared" ca="1" si="154"/>
        <v>7.26851726712331E-3</v>
      </c>
      <c r="AG196" s="5">
        <f t="shared" ca="1" si="154"/>
        <v>2.2362105776394734E-5</v>
      </c>
      <c r="AH196" s="5">
        <f t="shared" ca="1" si="155"/>
        <v>1.5735694319823031E-2</v>
      </c>
      <c r="AI196" s="5">
        <f t="shared" ca="1" si="155"/>
        <v>0</v>
      </c>
      <c r="AJ196" s="5">
        <f t="shared" ca="1" si="155"/>
        <v>0</v>
      </c>
      <c r="AK196" s="5">
        <f t="shared" ca="1" si="155"/>
        <v>0</v>
      </c>
      <c r="AL196" s="5">
        <f t="shared" ca="1" si="155"/>
        <v>0</v>
      </c>
      <c r="AM196" s="5">
        <f t="shared" ca="1" si="155"/>
        <v>0</v>
      </c>
      <c r="AN196" s="5">
        <f t="shared" ca="1" si="155"/>
        <v>0</v>
      </c>
      <c r="AO196" s="5">
        <f t="shared" ca="1" si="155"/>
        <v>11.830474560590343</v>
      </c>
      <c r="AP196" s="5">
        <f t="shared" ca="1" si="155"/>
        <v>0</v>
      </c>
      <c r="AQ196" s="5">
        <f t="shared" ca="1" si="155"/>
        <v>1.114192471071726E-4</v>
      </c>
      <c r="AR196" s="5">
        <f t="shared" ca="1" si="155"/>
        <v>0.13755537738247942</v>
      </c>
      <c r="AS196" s="5">
        <f t="shared" ca="1" si="155"/>
        <v>0.72031360096655284</v>
      </c>
      <c r="AT196" s="5">
        <f t="shared" ca="1" si="155"/>
        <v>0.19768784017588564</v>
      </c>
      <c r="AU196" s="5">
        <f t="shared" ca="1" si="155"/>
        <v>0.26210971990350113</v>
      </c>
      <c r="AV196" s="5">
        <f t="shared" ca="1" si="155"/>
        <v>0.54048416860869242</v>
      </c>
      <c r="AW196" s="5">
        <f t="shared" ca="1" si="155"/>
        <v>0.85761938449459063</v>
      </c>
    </row>
    <row r="197" spans="1:49" x14ac:dyDescent="0.2">
      <c r="A197" s="1" t="s">
        <v>274</v>
      </c>
      <c r="B197" s="9">
        <v>3.8525019271839689</v>
      </c>
      <c r="C197" s="9">
        <v>0.16287175665043732</v>
      </c>
      <c r="D197" s="9">
        <v>0</v>
      </c>
      <c r="E197" s="9">
        <v>0</v>
      </c>
      <c r="F197" s="9">
        <v>0</v>
      </c>
      <c r="G197" s="9">
        <v>0</v>
      </c>
      <c r="H197" s="9">
        <v>0</v>
      </c>
      <c r="I197" s="9">
        <v>0</v>
      </c>
      <c r="J197" s="9">
        <v>0</v>
      </c>
      <c r="K197" s="9">
        <v>5.31657976731714E-4</v>
      </c>
      <c r="L197" s="9">
        <v>0.1267370432968192</v>
      </c>
      <c r="M197" s="9">
        <v>0.13138592351354583</v>
      </c>
      <c r="N197" s="9">
        <v>0.12711731509980784</v>
      </c>
      <c r="O197" s="9">
        <v>6.3957007763179821E-2</v>
      </c>
      <c r="P197" s="9">
        <v>0.12432645150222618</v>
      </c>
      <c r="Q197" s="9">
        <v>8.1784870836468828E-5</v>
      </c>
      <c r="R197" s="9">
        <v>2.7930851050299649E-5</v>
      </c>
      <c r="S197" s="9">
        <v>2.6650221017145712E-3</v>
      </c>
      <c r="T197" s="9">
        <v>2.7930851050299649E-5</v>
      </c>
      <c r="U197" s="9">
        <v>2.7031181574980256E-2</v>
      </c>
      <c r="V197" s="9">
        <v>1.1011793724404259E-4</v>
      </c>
      <c r="W197" s="9">
        <v>5.4257803181636827E-4</v>
      </c>
      <c r="X197" s="9">
        <v>4.4016080125746947E-2</v>
      </c>
      <c r="Y197" s="9">
        <v>1.6579197399951555E-3</v>
      </c>
      <c r="Z197" s="9">
        <v>0</v>
      </c>
      <c r="AA197" s="9">
        <v>9.2124638686000336E-4</v>
      </c>
      <c r="AB197" s="9">
        <v>5.2300913752605484E-3</v>
      </c>
      <c r="AC197" s="9">
        <v>0.67708420322172758</v>
      </c>
      <c r="AD197" s="9">
        <v>5.4063107602633888E-3</v>
      </c>
      <c r="AE197" s="9">
        <v>1.5123874510335972E-3</v>
      </c>
      <c r="AF197" s="9">
        <v>2.0352638600840807E-2</v>
      </c>
      <c r="AG197" s="9">
        <v>1.074941866647326E-3</v>
      </c>
      <c r="AH197" s="9">
        <v>1.6199965036783935E-3</v>
      </c>
      <c r="AI197" s="9">
        <v>3.3669293461468977E-2</v>
      </c>
      <c r="AJ197" s="9">
        <v>2.0107834885420251E-4</v>
      </c>
      <c r="AK197" s="9">
        <v>6.2427584394555795E-4</v>
      </c>
      <c r="AL197" s="9">
        <v>2.8202049821929006E-4</v>
      </c>
      <c r="AM197" s="9">
        <v>1.3432792431639225E-3</v>
      </c>
      <c r="AN197" s="9">
        <v>0</v>
      </c>
      <c r="AO197" s="9">
        <v>1.2188293584320076</v>
      </c>
      <c r="AP197" s="9">
        <v>6.7144719862054637E-4</v>
      </c>
      <c r="AQ197" s="9">
        <v>1.8178567158982936E-4</v>
      </c>
      <c r="AR197" s="9">
        <v>5.19237499202174E-2</v>
      </c>
      <c r="AS197" s="9">
        <v>0.41220032686283392</v>
      </c>
      <c r="AT197" s="9">
        <v>6.7019876363465278E-2</v>
      </c>
      <c r="AU197" s="9">
        <v>1.7385755352096098E-2</v>
      </c>
      <c r="AV197" s="9">
        <v>0.38293709201588821</v>
      </c>
      <c r="AW197" s="9">
        <v>0.13894306991810343</v>
      </c>
    </row>
    <row r="198" spans="1:49" x14ac:dyDescent="0.2">
      <c r="A198" s="1" t="s">
        <v>275</v>
      </c>
      <c r="B198" s="9">
        <v>6.8060525816049697</v>
      </c>
      <c r="C198" s="9">
        <v>0.21806437593722322</v>
      </c>
      <c r="D198" s="9">
        <v>0</v>
      </c>
      <c r="E198" s="9">
        <v>0</v>
      </c>
      <c r="F198" s="9">
        <v>6.2473606602761575E-4</v>
      </c>
      <c r="G198" s="9">
        <v>4.0160672298462444E-3</v>
      </c>
      <c r="H198" s="9">
        <v>1.9632111578771084E-3</v>
      </c>
      <c r="I198" s="9">
        <v>0</v>
      </c>
      <c r="J198" s="9">
        <v>0</v>
      </c>
      <c r="K198" s="9">
        <v>0.15437140804774219</v>
      </c>
      <c r="L198" s="9">
        <v>2.0811714539478015</v>
      </c>
      <c r="M198" s="9">
        <v>7.9258891296123443E-2</v>
      </c>
      <c r="N198" s="9">
        <v>2.0168879037883343E-2</v>
      </c>
      <c r="O198" s="9">
        <v>3.7200955025278627E-2</v>
      </c>
      <c r="P198" s="9">
        <v>2.0908495974066265E-4</v>
      </c>
      <c r="Q198" s="9">
        <v>7.5534600722783175E-5</v>
      </c>
      <c r="R198" s="9">
        <v>1.9867313484781463E-2</v>
      </c>
      <c r="S198" s="9">
        <v>2.7071896194530009E-4</v>
      </c>
      <c r="T198" s="9">
        <v>5.884441733962073E-2</v>
      </c>
      <c r="U198" s="9">
        <v>2.3038670334594577E-3</v>
      </c>
      <c r="V198" s="9">
        <v>5.1338203938409606E-3</v>
      </c>
      <c r="W198" s="9">
        <v>0</v>
      </c>
      <c r="X198" s="9">
        <v>0.46324629826370289</v>
      </c>
      <c r="Y198" s="9">
        <v>0.21475889935084636</v>
      </c>
      <c r="Z198" s="9">
        <v>2.3864869420047915E-5</v>
      </c>
      <c r="AA198" s="9">
        <v>3.3405531096987301E-3</v>
      </c>
      <c r="AB198" s="9">
        <v>8.7479942215639792E-3</v>
      </c>
      <c r="AC198" s="9">
        <v>1.0654477487579395</v>
      </c>
      <c r="AD198" s="9">
        <v>2.800687488206928E-2</v>
      </c>
      <c r="AE198" s="9">
        <v>0</v>
      </c>
      <c r="AF198" s="9">
        <v>8.424123666701323E-3</v>
      </c>
      <c r="AG198" s="9">
        <v>1.2422292226028676E-2</v>
      </c>
      <c r="AH198" s="9">
        <v>5.3640831276583235E-3</v>
      </c>
      <c r="AI198" s="9">
        <v>3.8773795432378008E-2</v>
      </c>
      <c r="AJ198" s="9">
        <v>6.8968537053667907E-3</v>
      </c>
      <c r="AK198" s="9">
        <v>2.5329248109404953E-5</v>
      </c>
      <c r="AL198" s="9">
        <v>1.9800775284198153E-4</v>
      </c>
      <c r="AM198" s="9">
        <v>8.9410565470591837E-3</v>
      </c>
      <c r="AN198" s="9">
        <v>0</v>
      </c>
      <c r="AO198" s="9">
        <v>0.76827113300075967</v>
      </c>
      <c r="AP198" s="9">
        <v>2.2172221907235812E-4</v>
      </c>
      <c r="AQ198" s="9">
        <v>0</v>
      </c>
      <c r="AR198" s="9">
        <v>4.9622610869576596E-2</v>
      </c>
      <c r="AS198" s="9">
        <v>1.0042732489307429</v>
      </c>
      <c r="AT198" s="9">
        <v>3.7312144933733575E-2</v>
      </c>
      <c r="AU198" s="9">
        <v>7.3362718377392458E-2</v>
      </c>
      <c r="AV198" s="9">
        <v>0.19128318470397554</v>
      </c>
      <c r="AW198" s="9">
        <v>0.13354330888841451</v>
      </c>
    </row>
    <row r="199" spans="1:49" x14ac:dyDescent="0.2">
      <c r="A199" s="1" t="s">
        <v>276</v>
      </c>
      <c r="B199" s="9">
        <v>11.897101705373313</v>
      </c>
      <c r="C199" s="9">
        <v>0.22553709836214986</v>
      </c>
      <c r="D199" s="9">
        <v>0</v>
      </c>
      <c r="E199" s="9">
        <v>0</v>
      </c>
      <c r="F199" s="9">
        <v>0</v>
      </c>
      <c r="G199" s="9">
        <v>5.5593047517803732E-5</v>
      </c>
      <c r="H199" s="9">
        <v>0</v>
      </c>
      <c r="I199" s="9">
        <v>0</v>
      </c>
      <c r="J199" s="9">
        <v>0</v>
      </c>
      <c r="K199" s="9">
        <v>8.6397957640621734E-2</v>
      </c>
      <c r="L199" s="9">
        <v>1.6205854744416111E-2</v>
      </c>
      <c r="M199" s="9">
        <v>7.8480096012039549E-2</v>
      </c>
      <c r="N199" s="9">
        <v>7.0543671490943824E-3</v>
      </c>
      <c r="O199" s="9">
        <v>3.706099414673391E-2</v>
      </c>
      <c r="P199" s="9">
        <v>2.0154054706761578E-3</v>
      </c>
      <c r="Q199" s="9">
        <v>3.8270238831836299E-4</v>
      </c>
      <c r="R199" s="9">
        <v>3.6802072116937693E-3</v>
      </c>
      <c r="S199" s="9">
        <v>1.6903455822569677E-4</v>
      </c>
      <c r="T199" s="9">
        <v>5.1421178887815923E-2</v>
      </c>
      <c r="U199" s="9">
        <v>1.2252113577284243E-3</v>
      </c>
      <c r="V199" s="9">
        <v>4.4291390581882549E-3</v>
      </c>
      <c r="W199" s="9">
        <v>5.2458555661637478E-4</v>
      </c>
      <c r="X199" s="9">
        <v>2.3801627389887781</v>
      </c>
      <c r="Y199" s="9">
        <v>0.32902794159081716</v>
      </c>
      <c r="Z199" s="9">
        <v>1.5025969715593705E-5</v>
      </c>
      <c r="AA199" s="9">
        <v>3.4239270033860146E-2</v>
      </c>
      <c r="AB199" s="9">
        <v>4.6588693899557174E-3</v>
      </c>
      <c r="AC199" s="9">
        <v>1.2992341513141044</v>
      </c>
      <c r="AD199" s="9">
        <v>2.2268503025281668E-2</v>
      </c>
      <c r="AE199" s="9">
        <v>0</v>
      </c>
      <c r="AF199" s="9">
        <v>1.1116323507717402E-2</v>
      </c>
      <c r="AG199" s="9">
        <v>7.5693406711308435E-3</v>
      </c>
      <c r="AH199" s="9">
        <v>1.3998176263390921E-2</v>
      </c>
      <c r="AI199" s="9">
        <v>2.7165815907255211E-2</v>
      </c>
      <c r="AJ199" s="9">
        <v>5.6647484505144962E-3</v>
      </c>
      <c r="AK199" s="9">
        <v>1.878246214449213E-5</v>
      </c>
      <c r="AL199" s="9">
        <v>0</v>
      </c>
      <c r="AM199" s="9">
        <v>8.5046404206224214E-3</v>
      </c>
      <c r="AN199" s="9">
        <v>0</v>
      </c>
      <c r="AO199" s="9">
        <v>6.2561567340580853</v>
      </c>
      <c r="AP199" s="9">
        <v>3.4944201296905209E-4</v>
      </c>
      <c r="AQ199" s="9">
        <v>0</v>
      </c>
      <c r="AR199" s="9">
        <v>5.2296626742912779E-2</v>
      </c>
      <c r="AS199" s="9">
        <v>0.46045797947811523</v>
      </c>
      <c r="AT199" s="9">
        <v>3.8790323149431663E-2</v>
      </c>
      <c r="AU199" s="9">
        <v>8.8595557563797417E-2</v>
      </c>
      <c r="AV199" s="9">
        <v>0.19270256191664259</v>
      </c>
      <c r="AW199" s="9">
        <v>0.1494687268642392</v>
      </c>
    </row>
    <row r="200" spans="1:49" x14ac:dyDescent="0.2">
      <c r="A200" s="1" t="s">
        <v>277</v>
      </c>
      <c r="B200" s="9">
        <v>11.871592239419225</v>
      </c>
      <c r="C200" s="9">
        <v>0.23154445592717382</v>
      </c>
      <c r="D200" s="9">
        <v>0</v>
      </c>
      <c r="E200" s="9">
        <v>0</v>
      </c>
      <c r="F200" s="9">
        <v>0</v>
      </c>
      <c r="G200" s="9">
        <v>1.0621396731632419E-4</v>
      </c>
      <c r="H200" s="9">
        <v>2.1782511541246314E-3</v>
      </c>
      <c r="I200" s="9">
        <v>0</v>
      </c>
      <c r="J200" s="9">
        <v>0</v>
      </c>
      <c r="K200" s="9">
        <v>8.016104503437689E-2</v>
      </c>
      <c r="L200" s="9">
        <v>1.3838800165240906E-2</v>
      </c>
      <c r="M200" s="9">
        <v>5.614845735108321E-2</v>
      </c>
      <c r="N200" s="9">
        <v>2.2468601586854875E-2</v>
      </c>
      <c r="O200" s="9">
        <v>2.0052866030171073E-2</v>
      </c>
      <c r="P200" s="9">
        <v>4.9836464828618304E-4</v>
      </c>
      <c r="Q200" s="9">
        <v>2.6138852387623941E-4</v>
      </c>
      <c r="R200" s="9">
        <v>2.5713828122938876E-3</v>
      </c>
      <c r="S200" s="9">
        <v>2.1101979069644718E-4</v>
      </c>
      <c r="T200" s="9">
        <v>5.2831831135809755E-2</v>
      </c>
      <c r="U200" s="9">
        <v>3.3048980033469478E-4</v>
      </c>
      <c r="V200" s="9">
        <v>4.2683333036622178E-3</v>
      </c>
      <c r="W200" s="9">
        <v>8.1342583878859088E-4</v>
      </c>
      <c r="X200" s="9">
        <v>2.1786780565404373</v>
      </c>
      <c r="Y200" s="9">
        <v>0.25719447922570698</v>
      </c>
      <c r="Z200" s="9">
        <v>3.6093671868122093E-5</v>
      </c>
      <c r="AA200" s="9">
        <v>1.9063089527508036E-2</v>
      </c>
      <c r="AB200" s="9">
        <v>2.7612489800654303E-3</v>
      </c>
      <c r="AC200" s="9">
        <v>1.4463951246181628</v>
      </c>
      <c r="AD200" s="9">
        <v>2.7026144777468356E-2</v>
      </c>
      <c r="AE200" s="9">
        <v>3.9222389263878789E-4</v>
      </c>
      <c r="AF200" s="9">
        <v>1.34783857054859E-2</v>
      </c>
      <c r="AG200" s="9">
        <v>6.0943332139743438E-3</v>
      </c>
      <c r="AH200" s="9">
        <v>1.2005075233392785E-2</v>
      </c>
      <c r="AI200" s="9">
        <v>2.6087300872084485E-2</v>
      </c>
      <c r="AJ200" s="9">
        <v>4.7605630304545215E-3</v>
      </c>
      <c r="AK200" s="9">
        <v>1.968745738261205E-5</v>
      </c>
      <c r="AL200" s="9">
        <v>1.1366014526299256E-4</v>
      </c>
      <c r="AM200" s="9">
        <v>5.7794823820682588E-3</v>
      </c>
      <c r="AN200" s="9">
        <v>0</v>
      </c>
      <c r="AO200" s="9">
        <v>6.4434472685621627</v>
      </c>
      <c r="AP200" s="9">
        <v>2.6361001228259877E-4</v>
      </c>
      <c r="AQ200" s="9">
        <v>0</v>
      </c>
      <c r="AR200" s="9">
        <v>5.7069858735852373E-2</v>
      </c>
      <c r="AS200" s="9">
        <v>0.49470083191581221</v>
      </c>
      <c r="AT200" s="9">
        <v>5.1202782188404676E-2</v>
      </c>
      <c r="AU200" s="9">
        <v>9.0030408663485384E-2</v>
      </c>
      <c r="AV200" s="9">
        <v>0.23031806995075416</v>
      </c>
      <c r="AW200" s="9">
        <v>1.6389533046417555E-2</v>
      </c>
    </row>
    <row r="201" spans="1:49" x14ac:dyDescent="0.2">
      <c r="A201" s="1" t="s">
        <v>278</v>
      </c>
      <c r="B201" s="9">
        <v>13.486862686796835</v>
      </c>
      <c r="C201" s="9">
        <v>0.2583888186459683</v>
      </c>
      <c r="D201" s="9">
        <v>0</v>
      </c>
      <c r="E201" s="9">
        <v>0</v>
      </c>
      <c r="F201" s="9">
        <v>0</v>
      </c>
      <c r="G201" s="9">
        <v>0</v>
      </c>
      <c r="H201" s="9">
        <v>0</v>
      </c>
      <c r="I201" s="9">
        <v>0</v>
      </c>
      <c r="J201" s="9">
        <v>0</v>
      </c>
      <c r="K201" s="9">
        <v>7.8555909416599054E-2</v>
      </c>
      <c r="L201" s="9">
        <v>2.8008942207316763E-2</v>
      </c>
      <c r="M201" s="9">
        <v>5.972286492504171E-2</v>
      </c>
      <c r="N201" s="9">
        <v>4.6107179050500794E-3</v>
      </c>
      <c r="O201" s="9">
        <v>1.8188875220388361E-2</v>
      </c>
      <c r="P201" s="9">
        <v>1.0331075350906249E-3</v>
      </c>
      <c r="Q201" s="9">
        <v>7.2497495357172525E-4</v>
      </c>
      <c r="R201" s="9">
        <v>9.6847096568867183E-3</v>
      </c>
      <c r="S201" s="9">
        <v>2.1506835740823707E-4</v>
      </c>
      <c r="T201" s="9">
        <v>5.0778292147076937E-2</v>
      </c>
      <c r="U201" s="9">
        <v>4.1656481683690662E-4</v>
      </c>
      <c r="V201" s="9">
        <v>3.3760716841296696E-3</v>
      </c>
      <c r="W201" s="9">
        <v>4.3359742462589779E-3</v>
      </c>
      <c r="X201" s="9">
        <v>2.224833266625311</v>
      </c>
      <c r="Y201" s="9">
        <v>0.25387563669622865</v>
      </c>
      <c r="Z201" s="9">
        <v>1.8222759246771173E-5</v>
      </c>
      <c r="AA201" s="9">
        <v>1.4608490692873679E-2</v>
      </c>
      <c r="AB201" s="9">
        <v>1.9751099128365321E-3</v>
      </c>
      <c r="AC201" s="9">
        <v>1.2773276840573402</v>
      </c>
      <c r="AD201" s="9">
        <v>3.61625338739874E-2</v>
      </c>
      <c r="AE201" s="9">
        <v>0</v>
      </c>
      <c r="AF201" s="9">
        <v>2.1954590801117287E-2</v>
      </c>
      <c r="AG201" s="9">
        <v>6.9303075754387688E-3</v>
      </c>
      <c r="AH201" s="9">
        <v>1.6812111811728668E-2</v>
      </c>
      <c r="AI201" s="9">
        <v>2.7685966637777167E-2</v>
      </c>
      <c r="AJ201" s="9">
        <v>5.1958346855895104E-3</v>
      </c>
      <c r="AK201" s="9">
        <v>2.4238228295007489E-5</v>
      </c>
      <c r="AL201" s="9">
        <v>1.6231338903530107E-4</v>
      </c>
      <c r="AM201" s="9">
        <v>1.1473172708995295E-2</v>
      </c>
      <c r="AN201" s="9">
        <v>0</v>
      </c>
      <c r="AO201" s="9">
        <v>7.8854128331370168</v>
      </c>
      <c r="AP201" s="9">
        <v>3.9841489835015591E-4</v>
      </c>
      <c r="AQ201" s="9">
        <v>0</v>
      </c>
      <c r="AR201" s="9">
        <v>6.5141043442477176E-2</v>
      </c>
      <c r="AS201" s="9">
        <v>0.57742127582983249</v>
      </c>
      <c r="AT201" s="9">
        <v>6.6628699118585502E-2</v>
      </c>
      <c r="AU201" s="9">
        <v>9.167486596943758E-2</v>
      </c>
      <c r="AV201" s="9">
        <v>0.19956634846622484</v>
      </c>
      <c r="AW201" s="9">
        <v>0.18353883376148472</v>
      </c>
    </row>
    <row r="202" spans="1:49" x14ac:dyDescent="0.2">
      <c r="A202" s="1" t="s">
        <v>279</v>
      </c>
      <c r="B202" s="9">
        <v>12.663411489384062</v>
      </c>
      <c r="C202" s="9">
        <v>0.2644007498951414</v>
      </c>
      <c r="D202" s="9">
        <v>0</v>
      </c>
      <c r="E202" s="9">
        <v>0</v>
      </c>
      <c r="F202" s="9">
        <v>0</v>
      </c>
      <c r="G202" s="9">
        <v>0</v>
      </c>
      <c r="H202" s="9">
        <v>0</v>
      </c>
      <c r="I202" s="9">
        <v>0</v>
      </c>
      <c r="J202" s="9">
        <v>0</v>
      </c>
      <c r="K202" s="9">
        <v>6.498296903307399E-2</v>
      </c>
      <c r="L202" s="9">
        <v>2.3412935328303443E-2</v>
      </c>
      <c r="M202" s="9">
        <v>5.7612913117722438E-2</v>
      </c>
      <c r="N202" s="9">
        <v>7.3474204747266093E-4</v>
      </c>
      <c r="O202" s="9">
        <v>1.0878218369936686E-2</v>
      </c>
      <c r="P202" s="9">
        <v>1.4236942694551774E-3</v>
      </c>
      <c r="Q202" s="9">
        <v>1.8185363276790339E-4</v>
      </c>
      <c r="R202" s="9">
        <v>1.2249951338705215E-2</v>
      </c>
      <c r="S202" s="9">
        <v>0</v>
      </c>
      <c r="T202" s="9">
        <v>4.973270568098577E-2</v>
      </c>
      <c r="U202" s="9">
        <v>9.0793721242291784E-5</v>
      </c>
      <c r="V202" s="9">
        <v>1.4649107657248776E-2</v>
      </c>
      <c r="W202" s="9">
        <v>1.1012880105016035E-3</v>
      </c>
      <c r="X202" s="9">
        <v>1.9425120910425804</v>
      </c>
      <c r="Y202" s="9">
        <v>0.25729558993479035</v>
      </c>
      <c r="Z202" s="9">
        <v>8.4345516108391972E-6</v>
      </c>
      <c r="AA202" s="9">
        <v>6.2076214264087035E-3</v>
      </c>
      <c r="AB202" s="9">
        <v>6.2097300643114139E-3</v>
      </c>
      <c r="AC202" s="9">
        <v>1.378758713419314</v>
      </c>
      <c r="AD202" s="9">
        <v>2.7255219962198145E-2</v>
      </c>
      <c r="AE202" s="9">
        <v>1.2242888841241264E-3</v>
      </c>
      <c r="AF202" s="9">
        <v>9.1725837877820234E-3</v>
      </c>
      <c r="AG202" s="9">
        <v>5.875108470193474E-3</v>
      </c>
      <c r="AH202" s="9">
        <v>2.1738892696611577E-2</v>
      </c>
      <c r="AI202" s="9">
        <v>1.5395793938414219E-2</v>
      </c>
      <c r="AJ202" s="9">
        <v>6.1728224024096999E-3</v>
      </c>
      <c r="AK202" s="9">
        <v>0</v>
      </c>
      <c r="AL202" s="9">
        <v>1.2989420102492341E-4</v>
      </c>
      <c r="AM202" s="9">
        <v>1.6499778141993095E-3</v>
      </c>
      <c r="AN202" s="9">
        <v>0</v>
      </c>
      <c r="AO202" s="9">
        <v>7.0076617118075903</v>
      </c>
      <c r="AP202" s="9">
        <v>0</v>
      </c>
      <c r="AQ202" s="9">
        <v>0</v>
      </c>
      <c r="AR202" s="9">
        <v>7.3775573984770318E-2</v>
      </c>
      <c r="AS202" s="9">
        <v>0.83915487033862113</v>
      </c>
      <c r="AT202" s="9">
        <v>8.4454210348619371E-2</v>
      </c>
      <c r="AU202" s="9">
        <v>0.10271288662204604</v>
      </c>
      <c r="AV202" s="9">
        <v>0.20964752441757734</v>
      </c>
      <c r="AW202" s="9">
        <v>0.1649460271663076</v>
      </c>
    </row>
    <row r="203" spans="1:49" x14ac:dyDescent="0.2">
      <c r="A203" s="1" t="s">
        <v>280</v>
      </c>
      <c r="B203" s="9">
        <v>13.183771764810176</v>
      </c>
      <c r="C203" s="9">
        <v>0.29046919893362932</v>
      </c>
      <c r="D203" s="9">
        <v>0</v>
      </c>
      <c r="E203" s="9">
        <v>0</v>
      </c>
      <c r="F203" s="9">
        <v>0</v>
      </c>
      <c r="G203" s="9">
        <v>0</v>
      </c>
      <c r="H203" s="9">
        <v>6.9327683731718937E-4</v>
      </c>
      <c r="I203" s="9">
        <v>0</v>
      </c>
      <c r="J203" s="9">
        <v>0</v>
      </c>
      <c r="K203" s="9">
        <v>6.4079469217226889E-2</v>
      </c>
      <c r="L203" s="9">
        <v>1.7479779223257941E-2</v>
      </c>
      <c r="M203" s="9">
        <v>1.5860467129890963</v>
      </c>
      <c r="N203" s="9">
        <v>1.9160230524344724E-4</v>
      </c>
      <c r="O203" s="9">
        <v>1.0320910576850299E-2</v>
      </c>
      <c r="P203" s="9">
        <v>2.0527129727495046E-3</v>
      </c>
      <c r="Q203" s="9">
        <v>5.4019026319497714E-5</v>
      </c>
      <c r="R203" s="9">
        <v>2.4115368106748655E-3</v>
      </c>
      <c r="S203" s="9">
        <v>3.6696518196052368E-5</v>
      </c>
      <c r="T203" s="9">
        <v>4.5414553085799766E-2</v>
      </c>
      <c r="U203" s="9">
        <v>1.4390360427566176E-4</v>
      </c>
      <c r="V203" s="9">
        <v>4.1618870402418415E-3</v>
      </c>
      <c r="W203" s="9">
        <v>2.1822172484565667E-3</v>
      </c>
      <c r="X203" s="9">
        <v>0.43377013412138926</v>
      </c>
      <c r="Y203" s="9">
        <v>0.23782005607506915</v>
      </c>
      <c r="Z203" s="9">
        <v>6.3777789006344452E-3</v>
      </c>
      <c r="AA203" s="9">
        <v>5.1500554160234524E-3</v>
      </c>
      <c r="AB203" s="9">
        <v>5.1512814784306299E-3</v>
      </c>
      <c r="AC203" s="9">
        <v>1.312580068771829</v>
      </c>
      <c r="AD203" s="9">
        <v>3.4441237634549468E-2</v>
      </c>
      <c r="AE203" s="9">
        <v>5.6262263923002988E-3</v>
      </c>
      <c r="AF203" s="9">
        <v>1.1253862208913195E-3</v>
      </c>
      <c r="AG203" s="9">
        <v>5.7802144980199123E-3</v>
      </c>
      <c r="AH203" s="9">
        <v>6.5118860527509204E-2</v>
      </c>
      <c r="AI203" s="9">
        <v>1.1048471609073593E-2</v>
      </c>
      <c r="AJ203" s="9">
        <v>8.5676501546434378E-4</v>
      </c>
      <c r="AK203" s="9">
        <v>1.2857341146824378E-5</v>
      </c>
      <c r="AL203" s="9">
        <v>1.8022823349739031E-4</v>
      </c>
      <c r="AM203" s="9">
        <v>1.4827533784087573E-3</v>
      </c>
      <c r="AN203" s="9">
        <v>0</v>
      </c>
      <c r="AO203" s="9">
        <v>7.0717753252044222</v>
      </c>
      <c r="AP203" s="9">
        <v>0</v>
      </c>
      <c r="AQ203" s="9">
        <v>0</v>
      </c>
      <c r="AR203" s="9">
        <v>0.11596017954671317</v>
      </c>
      <c r="AS203" s="9">
        <v>0.94925480761379233</v>
      </c>
      <c r="AT203" s="9">
        <v>0.11149533635108524</v>
      </c>
      <c r="AU203" s="9">
        <v>0.14749804205730876</v>
      </c>
      <c r="AV203" s="9">
        <v>0.24253218377631464</v>
      </c>
      <c r="AW203" s="9">
        <v>0.39299503825697008</v>
      </c>
    </row>
    <row r="204" spans="1:49" x14ac:dyDescent="0.2">
      <c r="A204" s="1" t="s">
        <v>281</v>
      </c>
      <c r="B204" s="9">
        <v>13.486092446246873</v>
      </c>
      <c r="C204" s="9">
        <v>0.29226027604185845</v>
      </c>
      <c r="D204" s="9">
        <v>0</v>
      </c>
      <c r="E204" s="9">
        <v>0</v>
      </c>
      <c r="F204" s="9">
        <v>0</v>
      </c>
      <c r="G204" s="9">
        <v>0</v>
      </c>
      <c r="H204" s="9">
        <v>3.6408720215490341E-4</v>
      </c>
      <c r="I204" s="9">
        <v>0</v>
      </c>
      <c r="J204" s="9">
        <v>0</v>
      </c>
      <c r="K204" s="9">
        <v>5.0565253182922626E-2</v>
      </c>
      <c r="L204" s="9">
        <v>2.4502444997223847E-2</v>
      </c>
      <c r="M204" s="9">
        <v>4.4123974556848036E-2</v>
      </c>
      <c r="N204" s="9">
        <v>2.2566127838661884E-3</v>
      </c>
      <c r="O204" s="9">
        <v>9.6436172836014983E-3</v>
      </c>
      <c r="P204" s="9">
        <v>1.6156010836810585E-3</v>
      </c>
      <c r="Q204" s="9">
        <v>4.8723805674748305E-5</v>
      </c>
      <c r="R204" s="9">
        <v>1.9859301935722009E-4</v>
      </c>
      <c r="S204" s="9">
        <v>0</v>
      </c>
      <c r="T204" s="9">
        <v>4.8073417320612509E-2</v>
      </c>
      <c r="U204" s="9">
        <v>0</v>
      </c>
      <c r="V204" s="9">
        <v>6.4676628678546358E-2</v>
      </c>
      <c r="W204" s="9">
        <v>8.8820223771186608E-4</v>
      </c>
      <c r="X204" s="9">
        <v>1.6639317569580119</v>
      </c>
      <c r="Y204" s="9">
        <v>0.33084970371612105</v>
      </c>
      <c r="Z204" s="9">
        <v>6.9142289070260364E-3</v>
      </c>
      <c r="AA204" s="9">
        <v>9.3293724621316739E-3</v>
      </c>
      <c r="AB204" s="9">
        <v>9.3293724621316739E-3</v>
      </c>
      <c r="AC204" s="9">
        <v>1.7518030799481741</v>
      </c>
      <c r="AD204" s="9">
        <v>3.4547635106705284E-2</v>
      </c>
      <c r="AE204" s="9">
        <v>3.3401404695249711E-3</v>
      </c>
      <c r="AF204" s="9">
        <v>8.214958423080055E-3</v>
      </c>
      <c r="AG204" s="9">
        <v>5.2046917604949413E-3</v>
      </c>
      <c r="AH204" s="9">
        <v>9.5570953903939035E-2</v>
      </c>
      <c r="AI204" s="9">
        <v>8.0165117206321343E-3</v>
      </c>
      <c r="AJ204" s="9">
        <v>1.6411722101050854E-3</v>
      </c>
      <c r="AK204" s="9">
        <v>0</v>
      </c>
      <c r="AL204" s="9">
        <v>5.7201636639653623E-5</v>
      </c>
      <c r="AM204" s="9">
        <v>4.926123413882574E-5</v>
      </c>
      <c r="AN204" s="9">
        <v>0</v>
      </c>
      <c r="AO204" s="9">
        <v>6.8864925025712251</v>
      </c>
      <c r="AP204" s="9">
        <v>0</v>
      </c>
      <c r="AQ204" s="9">
        <v>0</v>
      </c>
      <c r="AR204" s="9">
        <v>0.12436126631613155</v>
      </c>
      <c r="AS204" s="9">
        <v>1.0408752843208158</v>
      </c>
      <c r="AT204" s="9">
        <v>9.8861331756009793E-2</v>
      </c>
      <c r="AU204" s="9">
        <v>0.14607771056236218</v>
      </c>
      <c r="AV204" s="9">
        <v>0.46188457525417587</v>
      </c>
      <c r="AW204" s="9">
        <v>0.25952230235323398</v>
      </c>
    </row>
    <row r="205" spans="1:49" x14ac:dyDescent="0.2">
      <c r="A205" s="1" t="s">
        <v>282</v>
      </c>
      <c r="B205" s="9">
        <v>13.930056779022674</v>
      </c>
      <c r="C205" s="9">
        <v>0.28330048296098798</v>
      </c>
      <c r="D205" s="9">
        <v>0</v>
      </c>
      <c r="E205" s="9">
        <v>0</v>
      </c>
      <c r="F205" s="9">
        <v>0</v>
      </c>
      <c r="G205" s="9">
        <v>0</v>
      </c>
      <c r="H205" s="9">
        <v>0</v>
      </c>
      <c r="I205" s="9">
        <v>0</v>
      </c>
      <c r="J205" s="9">
        <v>0</v>
      </c>
      <c r="K205" s="9">
        <v>5.8500968632876849E-2</v>
      </c>
      <c r="L205" s="9">
        <v>2.981250521570869E-2</v>
      </c>
      <c r="M205" s="9">
        <v>2.9049688058218563E-2</v>
      </c>
      <c r="N205" s="9">
        <v>2.1408226715638546E-3</v>
      </c>
      <c r="O205" s="9">
        <v>1.1367418714378418E-2</v>
      </c>
      <c r="P205" s="9">
        <v>1.4024128815242575E-3</v>
      </c>
      <c r="Q205" s="9">
        <v>1.5284606351102213E-5</v>
      </c>
      <c r="R205" s="9">
        <v>2.2619980294141736E-4</v>
      </c>
      <c r="S205" s="9">
        <v>3.6683055242645312E-5</v>
      </c>
      <c r="T205" s="9">
        <v>3.9417222259243337E-2</v>
      </c>
      <c r="U205" s="9">
        <v>0</v>
      </c>
      <c r="V205" s="9">
        <v>0.65732463889802717</v>
      </c>
      <c r="W205" s="9">
        <v>8.522751846361898E-4</v>
      </c>
      <c r="X205" s="9">
        <v>1.9381228835683717</v>
      </c>
      <c r="Y205" s="9">
        <v>0.39599676750212698</v>
      </c>
      <c r="Z205" s="9">
        <v>6.3090242886213099E-3</v>
      </c>
      <c r="AA205" s="9">
        <v>9.949397946385696E-3</v>
      </c>
      <c r="AB205" s="9">
        <v>9.9511985200156985E-3</v>
      </c>
      <c r="AC205" s="9">
        <v>1.6672259589357967</v>
      </c>
      <c r="AD205" s="9">
        <v>3.1800258803155936E-2</v>
      </c>
      <c r="AE205" s="9">
        <v>7.9600073757591233E-3</v>
      </c>
      <c r="AF205" s="9">
        <v>8.0032097123356805E-4</v>
      </c>
      <c r="AG205" s="9">
        <v>4.3968253752475423E-3</v>
      </c>
      <c r="AH205" s="9">
        <v>8.9596110363911824E-2</v>
      </c>
      <c r="AI205" s="9">
        <v>5.5802642465466769E-3</v>
      </c>
      <c r="AJ205" s="9">
        <v>1.4778112534180627E-3</v>
      </c>
      <c r="AK205" s="9">
        <v>6.3392516933923571E-6</v>
      </c>
      <c r="AL205" s="9">
        <v>0</v>
      </c>
      <c r="AM205" s="9">
        <v>0</v>
      </c>
      <c r="AN205" s="9">
        <v>3.9824127890839002E-6</v>
      </c>
      <c r="AO205" s="9">
        <v>6.3534784134869549</v>
      </c>
      <c r="AP205" s="9">
        <v>0</v>
      </c>
      <c r="AQ205" s="9">
        <v>0</v>
      </c>
      <c r="AR205" s="9">
        <v>0.13661173197661147</v>
      </c>
      <c r="AS205" s="9">
        <v>1.0756497066974391</v>
      </c>
      <c r="AT205" s="9">
        <v>0.11526099458310787</v>
      </c>
      <c r="AU205" s="9">
        <v>0.17783359372134391</v>
      </c>
      <c r="AV205" s="9">
        <v>0.48941586610116056</v>
      </c>
      <c r="AW205" s="9">
        <v>0.29918271869928476</v>
      </c>
    </row>
    <row r="206" spans="1:49" x14ac:dyDescent="0.2">
      <c r="A206" s="1" t="s">
        <v>283</v>
      </c>
      <c r="B206" s="9">
        <v>2.5452358786723783</v>
      </c>
      <c r="C206" s="9">
        <v>0.2286702698634035</v>
      </c>
      <c r="D206" s="9">
        <v>0</v>
      </c>
      <c r="E206" s="9">
        <v>0</v>
      </c>
      <c r="F206" s="9">
        <v>0</v>
      </c>
      <c r="G206" s="9">
        <v>0</v>
      </c>
      <c r="H206" s="9">
        <v>0</v>
      </c>
      <c r="I206" s="9">
        <v>0</v>
      </c>
      <c r="J206" s="9">
        <v>0</v>
      </c>
      <c r="K206" s="9">
        <v>4.5912021669686871E-3</v>
      </c>
      <c r="L206" s="9">
        <v>3.4898465760405824E-3</v>
      </c>
      <c r="M206" s="9">
        <v>2.060431775060095E-2</v>
      </c>
      <c r="N206" s="9">
        <v>1.8099890652874383E-3</v>
      </c>
      <c r="O206" s="9">
        <v>1.2274050864788514E-3</v>
      </c>
      <c r="P206" s="9">
        <v>0</v>
      </c>
      <c r="Q206" s="9">
        <v>0</v>
      </c>
      <c r="R206" s="9">
        <v>3.0561764598331244E-5</v>
      </c>
      <c r="S206" s="9">
        <v>0</v>
      </c>
      <c r="T206" s="9">
        <v>8.8928168141148983E-3</v>
      </c>
      <c r="U206" s="9">
        <v>0</v>
      </c>
      <c r="V206" s="9">
        <v>0</v>
      </c>
      <c r="W206" s="9">
        <v>0</v>
      </c>
      <c r="X206" s="9">
        <v>1.1468742530812589E-2</v>
      </c>
      <c r="Y206" s="9">
        <v>2.9770051967472754E-4</v>
      </c>
      <c r="Z206" s="9">
        <v>0</v>
      </c>
      <c r="AA206" s="9">
        <v>0</v>
      </c>
      <c r="AB206" s="9">
        <v>0</v>
      </c>
      <c r="AC206" s="9">
        <v>0.18966627103880476</v>
      </c>
      <c r="AD206" s="9">
        <v>0</v>
      </c>
      <c r="AE206" s="9">
        <v>1.0026341287861337E-3</v>
      </c>
      <c r="AF206" s="9">
        <v>1.0302779961881021E-4</v>
      </c>
      <c r="AG206" s="9">
        <v>3.5619026106714489E-4</v>
      </c>
      <c r="AH206" s="9">
        <v>0</v>
      </c>
      <c r="AI206" s="9">
        <v>3.0000961557927933E-2</v>
      </c>
      <c r="AJ206" s="9">
        <v>0</v>
      </c>
      <c r="AK206" s="9">
        <v>0</v>
      </c>
      <c r="AL206" s="9">
        <v>0</v>
      </c>
      <c r="AM206" s="9">
        <v>0</v>
      </c>
      <c r="AN206" s="9">
        <v>1.1643839792348987E-4</v>
      </c>
      <c r="AO206" s="9">
        <v>0.62990065270307005</v>
      </c>
      <c r="AP206" s="9">
        <v>0</v>
      </c>
      <c r="AQ206" s="9">
        <v>0</v>
      </c>
      <c r="AR206" s="9">
        <v>5.3459974120759472E-2</v>
      </c>
      <c r="AS206" s="9">
        <v>0.49079101055231378</v>
      </c>
      <c r="AT206" s="9">
        <v>0.10574234632293093</v>
      </c>
      <c r="AU206" s="9">
        <v>1.1725140548744078E-2</v>
      </c>
      <c r="AV206" s="9">
        <v>0.54804820548660738</v>
      </c>
      <c r="AW206" s="9">
        <v>0.20324017361584368</v>
      </c>
    </row>
    <row r="207" spans="1:49" x14ac:dyDescent="0.2">
      <c r="A207" s="1" t="s">
        <v>284</v>
      </c>
      <c r="B207" s="9">
        <v>4.2753940933723937</v>
      </c>
      <c r="C207" s="9">
        <v>0.2140087503465376</v>
      </c>
      <c r="D207" s="9">
        <v>1.4443956716100005E-2</v>
      </c>
      <c r="E207" s="9">
        <v>0</v>
      </c>
      <c r="F207" s="9">
        <v>0</v>
      </c>
      <c r="G207" s="9">
        <v>0</v>
      </c>
      <c r="H207" s="9">
        <v>0</v>
      </c>
      <c r="I207" s="9">
        <v>0</v>
      </c>
      <c r="J207" s="9">
        <v>0</v>
      </c>
      <c r="K207" s="9">
        <v>1.8646715585422764E-2</v>
      </c>
      <c r="L207" s="9">
        <v>2.2102919794558012E-2</v>
      </c>
      <c r="M207" s="9">
        <v>0.14034882353515016</v>
      </c>
      <c r="N207" s="9">
        <v>1.5866591981230822E-2</v>
      </c>
      <c r="O207" s="9">
        <v>4.8874751036891741E-3</v>
      </c>
      <c r="P207" s="9">
        <v>0</v>
      </c>
      <c r="Q207" s="9">
        <v>1.2119751016233281E-3</v>
      </c>
      <c r="R207" s="9">
        <v>2.7117624044762541E-3</v>
      </c>
      <c r="S207" s="9">
        <v>0</v>
      </c>
      <c r="T207" s="9">
        <v>2.4306680321300095E-2</v>
      </c>
      <c r="U207" s="9">
        <v>0</v>
      </c>
      <c r="V207" s="9">
        <v>0</v>
      </c>
      <c r="W207" s="9">
        <v>0</v>
      </c>
      <c r="X207" s="9">
        <v>0.84398644252170218</v>
      </c>
      <c r="Y207" s="9">
        <v>1.0438267316194081E-2</v>
      </c>
      <c r="Z207" s="9">
        <v>0</v>
      </c>
      <c r="AA207" s="9">
        <v>0</v>
      </c>
      <c r="AB207" s="9">
        <v>0</v>
      </c>
      <c r="AC207" s="9">
        <v>0.24115805836511239</v>
      </c>
      <c r="AD207" s="9">
        <v>0</v>
      </c>
      <c r="AE207" s="9">
        <v>1.6055435208648675E-2</v>
      </c>
      <c r="AF207" s="9">
        <v>1.710304164814192E-3</v>
      </c>
      <c r="AG207" s="9">
        <v>6.6512710305225868E-5</v>
      </c>
      <c r="AH207" s="9">
        <v>0</v>
      </c>
      <c r="AI207" s="9">
        <v>2.1433748201909845E-2</v>
      </c>
      <c r="AJ207" s="9">
        <v>0</v>
      </c>
      <c r="AK207" s="9">
        <v>0</v>
      </c>
      <c r="AL207" s="9">
        <v>0</v>
      </c>
      <c r="AM207" s="9">
        <v>0</v>
      </c>
      <c r="AN207" s="9">
        <v>0</v>
      </c>
      <c r="AO207" s="9">
        <v>1.3191592059017396</v>
      </c>
      <c r="AP207" s="9">
        <v>0</v>
      </c>
      <c r="AQ207" s="9">
        <v>0</v>
      </c>
      <c r="AR207" s="9">
        <v>4.6057173379937505E-2</v>
      </c>
      <c r="AS207" s="9">
        <v>0.47089839049499332</v>
      </c>
      <c r="AT207" s="9">
        <v>8.6553918435125124E-2</v>
      </c>
      <c r="AU207" s="9">
        <v>1.8805707813275892E-2</v>
      </c>
      <c r="AV207" s="9">
        <v>0.5412899896560821</v>
      </c>
      <c r="AW207" s="9">
        <v>0.19924528831246568</v>
      </c>
    </row>
    <row r="208" spans="1:49" x14ac:dyDescent="0.2">
      <c r="A208" s="1" t="s">
        <v>285</v>
      </c>
      <c r="B208" s="9">
        <v>5.2993814030092281</v>
      </c>
      <c r="C208" s="9">
        <v>0.21824036641199024</v>
      </c>
      <c r="D208" s="9">
        <v>1.9546231205891214</v>
      </c>
      <c r="E208" s="9">
        <v>0</v>
      </c>
      <c r="F208" s="9">
        <v>0</v>
      </c>
      <c r="G208" s="9">
        <v>0</v>
      </c>
      <c r="H208" s="9">
        <v>0</v>
      </c>
      <c r="I208" s="9">
        <v>0</v>
      </c>
      <c r="J208" s="9">
        <v>0</v>
      </c>
      <c r="K208" s="9">
        <v>7.797905824076354E-3</v>
      </c>
      <c r="L208" s="9">
        <v>2.3195186043518381E-3</v>
      </c>
      <c r="M208" s="9">
        <v>0.1227109695821111</v>
      </c>
      <c r="N208" s="9">
        <v>1.1239695845601022E-2</v>
      </c>
      <c r="O208" s="9">
        <v>2.161912438480499E-4</v>
      </c>
      <c r="P208" s="9">
        <v>0</v>
      </c>
      <c r="Q208" s="9">
        <v>3.9968129114765534E-4</v>
      </c>
      <c r="R208" s="9">
        <v>5.5020186752561193E-3</v>
      </c>
      <c r="S208" s="9">
        <v>0</v>
      </c>
      <c r="T208" s="9">
        <v>2.2923578216873918E-2</v>
      </c>
      <c r="U208" s="9">
        <v>0</v>
      </c>
      <c r="V208" s="9">
        <v>0</v>
      </c>
      <c r="W208" s="9">
        <v>0</v>
      </c>
      <c r="X208" s="9">
        <v>0.37373791596129741</v>
      </c>
      <c r="Y208" s="9">
        <v>5.1899321278157584E-3</v>
      </c>
      <c r="Z208" s="9">
        <v>0</v>
      </c>
      <c r="AA208" s="9">
        <v>0</v>
      </c>
      <c r="AB208" s="9">
        <v>0</v>
      </c>
      <c r="AC208" s="9">
        <v>0.43067046633267753</v>
      </c>
      <c r="AD208" s="9">
        <v>0</v>
      </c>
      <c r="AE208" s="9">
        <v>3.1598873955498777E-3</v>
      </c>
      <c r="AF208" s="9">
        <v>1.7370130400796223E-4</v>
      </c>
      <c r="AG208" s="9">
        <v>0</v>
      </c>
      <c r="AH208" s="9">
        <v>0</v>
      </c>
      <c r="AI208" s="9">
        <v>1.0728719271476702E-2</v>
      </c>
      <c r="AJ208" s="9">
        <v>0</v>
      </c>
      <c r="AK208" s="9">
        <v>0</v>
      </c>
      <c r="AL208" s="9">
        <v>0</v>
      </c>
      <c r="AM208" s="9">
        <v>0</v>
      </c>
      <c r="AN208" s="9">
        <v>0</v>
      </c>
      <c r="AO208" s="9">
        <v>0.82700286180677318</v>
      </c>
      <c r="AP208" s="9">
        <v>0</v>
      </c>
      <c r="AQ208" s="9">
        <v>0</v>
      </c>
      <c r="AR208" s="9">
        <v>4.3486302682895786E-2</v>
      </c>
      <c r="AS208" s="9">
        <v>0.43439848776397877</v>
      </c>
      <c r="AT208" s="9">
        <v>4.2230200306815416E-2</v>
      </c>
      <c r="AU208" s="9">
        <v>4.8768349845411001E-2</v>
      </c>
      <c r="AV208" s="9">
        <v>0.5884484765390553</v>
      </c>
      <c r="AW208" s="9">
        <v>0.14541305538709623</v>
      </c>
    </row>
    <row r="209" spans="1:49" x14ac:dyDescent="0.2">
      <c r="A209" s="1" t="s">
        <v>286</v>
      </c>
      <c r="B209" s="9">
        <v>5.7529688824422003</v>
      </c>
      <c r="C209" s="9">
        <v>0.26470364619074926</v>
      </c>
      <c r="D209" s="9">
        <v>2.3933645489185134</v>
      </c>
      <c r="E209" s="9">
        <v>0</v>
      </c>
      <c r="F209" s="9">
        <v>0</v>
      </c>
      <c r="G209" s="9">
        <v>0</v>
      </c>
      <c r="H209" s="9">
        <v>0</v>
      </c>
      <c r="I209" s="9">
        <v>0</v>
      </c>
      <c r="J209" s="9">
        <v>0</v>
      </c>
      <c r="K209" s="9">
        <v>1.8800318317327466E-2</v>
      </c>
      <c r="L209" s="9">
        <v>5.2952070918596489E-3</v>
      </c>
      <c r="M209" s="9">
        <v>0.11851867115073911</v>
      </c>
      <c r="N209" s="9">
        <v>1.0617356100878323E-2</v>
      </c>
      <c r="O209" s="9">
        <v>8.7103438079614095E-4</v>
      </c>
      <c r="P209" s="9">
        <v>3.3743944393662767E-4</v>
      </c>
      <c r="Q209" s="9">
        <v>7.1987081373147245E-4</v>
      </c>
      <c r="R209" s="9">
        <v>1.6384270422975702E-2</v>
      </c>
      <c r="S209" s="9">
        <v>6.3800938028485594E-5</v>
      </c>
      <c r="T209" s="9">
        <v>2.7762208171774473E-2</v>
      </c>
      <c r="U209" s="9">
        <v>0</v>
      </c>
      <c r="V209" s="9">
        <v>0</v>
      </c>
      <c r="W209" s="9">
        <v>0</v>
      </c>
      <c r="X209" s="9">
        <v>0.49518427582912528</v>
      </c>
      <c r="Y209" s="9">
        <v>1.7788227283339394E-2</v>
      </c>
      <c r="Z209" s="9">
        <v>0</v>
      </c>
      <c r="AA209" s="9">
        <v>0</v>
      </c>
      <c r="AB209" s="9">
        <v>0</v>
      </c>
      <c r="AC209" s="9">
        <v>0.41076036894952583</v>
      </c>
      <c r="AD209" s="9">
        <v>0</v>
      </c>
      <c r="AE209" s="9">
        <v>3.9163104528226562E-3</v>
      </c>
      <c r="AF209" s="9">
        <v>4.4361755673647115E-4</v>
      </c>
      <c r="AG209" s="9">
        <v>0</v>
      </c>
      <c r="AH209" s="9">
        <v>2.1391032768665388E-5</v>
      </c>
      <c r="AI209" s="9">
        <v>7.0136737654245525E-4</v>
      </c>
      <c r="AJ209" s="9">
        <v>0</v>
      </c>
      <c r="AK209" s="9">
        <v>0</v>
      </c>
      <c r="AL209" s="9">
        <v>0</v>
      </c>
      <c r="AM209" s="9">
        <v>0</v>
      </c>
      <c r="AN209" s="9">
        <v>0</v>
      </c>
      <c r="AO209" s="9">
        <v>0.66536419128383695</v>
      </c>
      <c r="AP209" s="9">
        <v>0</v>
      </c>
      <c r="AQ209" s="9">
        <v>0</v>
      </c>
      <c r="AR209" s="9">
        <v>4.5001208915340485E-2</v>
      </c>
      <c r="AS209" s="9">
        <v>0.54239577201074884</v>
      </c>
      <c r="AT209" s="9">
        <v>4.9646161595882643E-2</v>
      </c>
      <c r="AU209" s="9">
        <v>5.7668875010823073E-2</v>
      </c>
      <c r="AV209" s="9">
        <v>0.37704557391857718</v>
      </c>
      <c r="AW209" s="9">
        <v>0.22959316928481996</v>
      </c>
    </row>
    <row r="210" spans="1:49" x14ac:dyDescent="0.2">
      <c r="A210" s="1" t="s">
        <v>287</v>
      </c>
      <c r="B210" s="9">
        <v>5.9389326023390403</v>
      </c>
      <c r="C210" s="9">
        <v>0.26463601775343243</v>
      </c>
      <c r="D210" s="9">
        <v>2.5699651787279163</v>
      </c>
      <c r="E210" s="9">
        <v>0</v>
      </c>
      <c r="F210" s="9">
        <v>0</v>
      </c>
      <c r="G210" s="9">
        <v>0</v>
      </c>
      <c r="H210" s="9">
        <v>0</v>
      </c>
      <c r="I210" s="9">
        <v>0</v>
      </c>
      <c r="J210" s="9">
        <v>0</v>
      </c>
      <c r="K210" s="9">
        <v>1.795345588992742E-2</v>
      </c>
      <c r="L210" s="9">
        <v>2.1287338085414064E-3</v>
      </c>
      <c r="M210" s="9">
        <v>0.13432884541579421</v>
      </c>
      <c r="N210" s="9">
        <v>7.9836610094721466E-3</v>
      </c>
      <c r="O210" s="9">
        <v>1.1957651911134906E-4</v>
      </c>
      <c r="P210" s="9">
        <v>0</v>
      </c>
      <c r="Q210" s="9">
        <v>3.6133270798334574E-4</v>
      </c>
      <c r="R210" s="9">
        <v>2.346853545084961E-2</v>
      </c>
      <c r="S210" s="9">
        <v>0</v>
      </c>
      <c r="T210" s="9">
        <v>1.281025278328767E-2</v>
      </c>
      <c r="U210" s="9">
        <v>1.9151339771525475E-4</v>
      </c>
      <c r="V210" s="9">
        <v>0</v>
      </c>
      <c r="W210" s="9">
        <v>0</v>
      </c>
      <c r="X210" s="9">
        <v>0.92358368156265813</v>
      </c>
      <c r="Y210" s="9">
        <v>2.8899145587542027E-2</v>
      </c>
      <c r="Z210" s="9">
        <v>0</v>
      </c>
      <c r="AA210" s="9">
        <v>0</v>
      </c>
      <c r="AB210" s="9">
        <v>1.0197745013839127E-4</v>
      </c>
      <c r="AC210" s="9">
        <v>0.43157860805066495</v>
      </c>
      <c r="AD210" s="9">
        <v>0</v>
      </c>
      <c r="AE210" s="9">
        <v>2.1279519202319516E-2</v>
      </c>
      <c r="AF210" s="9">
        <v>2.585895666813136E-5</v>
      </c>
      <c r="AG210" s="9">
        <v>0</v>
      </c>
      <c r="AH210" s="9">
        <v>0</v>
      </c>
      <c r="AI210" s="9">
        <v>1.2733020076406893E-3</v>
      </c>
      <c r="AJ210" s="9">
        <v>1.7670287056556426E-4</v>
      </c>
      <c r="AK210" s="9">
        <v>0</v>
      </c>
      <c r="AL210" s="9">
        <v>0</v>
      </c>
      <c r="AM210" s="9">
        <v>0</v>
      </c>
      <c r="AN210" s="9">
        <v>0</v>
      </c>
      <c r="AO210" s="9">
        <v>0.31943563630848931</v>
      </c>
      <c r="AP210" s="9">
        <v>0</v>
      </c>
      <c r="AQ210" s="9">
        <v>0</v>
      </c>
      <c r="AR210" s="9">
        <v>5.2009430980653887E-2</v>
      </c>
      <c r="AS210" s="9">
        <v>0.56050999540538282</v>
      </c>
      <c r="AT210" s="9">
        <v>9.8876553011860227E-3</v>
      </c>
      <c r="AU210" s="9">
        <v>9.6173387447445829E-2</v>
      </c>
      <c r="AV210" s="9">
        <v>0.15039003051577152</v>
      </c>
      <c r="AW210" s="9">
        <v>0.30966056722788204</v>
      </c>
    </row>
    <row r="211" spans="1:49" x14ac:dyDescent="0.2">
      <c r="A211" s="1" t="s">
        <v>288</v>
      </c>
      <c r="B211" s="9">
        <v>6.6454460995886535</v>
      </c>
      <c r="C211" s="9">
        <v>0.29357322212691961</v>
      </c>
      <c r="D211" s="9">
        <v>0.61941953483394108</v>
      </c>
      <c r="E211" s="9">
        <v>0</v>
      </c>
      <c r="F211" s="9">
        <v>6.2971267858666094E-2</v>
      </c>
      <c r="G211" s="9">
        <v>6.1615721092831159E-4</v>
      </c>
      <c r="H211" s="9">
        <v>0.15638173012830026</v>
      </c>
      <c r="I211" s="9">
        <v>0</v>
      </c>
      <c r="J211" s="9">
        <v>0</v>
      </c>
      <c r="K211" s="9">
        <v>0.13070031496865914</v>
      </c>
      <c r="L211" s="9">
        <v>8.159666178516016E-2</v>
      </c>
      <c r="M211" s="9">
        <v>0.12111643496002782</v>
      </c>
      <c r="N211" s="9">
        <v>4.6318249273966123E-3</v>
      </c>
      <c r="O211" s="9">
        <v>6.8170503324134241E-2</v>
      </c>
      <c r="P211" s="9">
        <v>2.119193632989103E-4</v>
      </c>
      <c r="Q211" s="9">
        <v>7.2025851266234778E-5</v>
      </c>
      <c r="R211" s="9">
        <v>4.5211943447111998E-2</v>
      </c>
      <c r="S211" s="9">
        <v>6.52540802813586E-6</v>
      </c>
      <c r="T211" s="9">
        <v>2.8895345795161846E-3</v>
      </c>
      <c r="U211" s="9">
        <v>1.061446157424821E-2</v>
      </c>
      <c r="V211" s="9">
        <v>3.4900282973450388E-3</v>
      </c>
      <c r="W211" s="9">
        <v>0.15830832983576798</v>
      </c>
      <c r="X211" s="9">
        <v>7.2260576241096386E-2</v>
      </c>
      <c r="Y211" s="9">
        <v>3.1272629439672718E-2</v>
      </c>
      <c r="Z211" s="9">
        <v>0.11039462936393389</v>
      </c>
      <c r="AA211" s="9">
        <v>2.1526599794152456E-2</v>
      </c>
      <c r="AB211" s="9">
        <v>1.6404331670059724E-2</v>
      </c>
      <c r="AC211" s="9">
        <v>0.52211637929469723</v>
      </c>
      <c r="AD211" s="9">
        <v>1.7754143086288794</v>
      </c>
      <c r="AE211" s="9">
        <v>8.8471938310732953E-2</v>
      </c>
      <c r="AF211" s="9">
        <v>2.6980079051609346E-2</v>
      </c>
      <c r="AG211" s="9">
        <v>0.18858042716490062</v>
      </c>
      <c r="AH211" s="9">
        <v>6.7798132474288283E-3</v>
      </c>
      <c r="AI211" s="9">
        <v>5.6123173016928408E-2</v>
      </c>
      <c r="AJ211" s="9">
        <v>2.7222325104831708E-2</v>
      </c>
      <c r="AK211" s="9">
        <v>2.9156222746968274E-3</v>
      </c>
      <c r="AL211" s="9">
        <v>1.392643987085032E-5</v>
      </c>
      <c r="AM211" s="9">
        <v>5.8850299771977732E-3</v>
      </c>
      <c r="AN211" s="9">
        <v>1.8868013034159998E-3</v>
      </c>
      <c r="AO211" s="9">
        <v>0.42120184414215472</v>
      </c>
      <c r="AP211" s="9">
        <v>2.6361069509850681E-4</v>
      </c>
      <c r="AQ211" s="9">
        <v>8.2720222089623419E-6</v>
      </c>
      <c r="AR211" s="9">
        <v>6.0553063859916934E-2</v>
      </c>
      <c r="AS211" s="9">
        <v>0.64481927759057245</v>
      </c>
      <c r="AT211" s="9">
        <v>8.5806334200834805E-2</v>
      </c>
      <c r="AU211" s="9">
        <v>6.1583891697225529E-2</v>
      </c>
      <c r="AV211" s="9">
        <v>0.36629531369161883</v>
      </c>
      <c r="AW211" s="9">
        <v>0.29068348088420054</v>
      </c>
    </row>
    <row r="212" spans="1:49" x14ac:dyDescent="0.2">
      <c r="A212" s="1" t="s">
        <v>289</v>
      </c>
      <c r="B212" s="9">
        <v>8.9036979095355395</v>
      </c>
      <c r="C212" s="9">
        <v>0.30139023177159824</v>
      </c>
      <c r="D212" s="9">
        <v>2.5638077779844792</v>
      </c>
      <c r="E212" s="9">
        <v>0</v>
      </c>
      <c r="F212" s="9">
        <v>0</v>
      </c>
      <c r="G212" s="9">
        <v>0</v>
      </c>
      <c r="H212" s="9">
        <v>0</v>
      </c>
      <c r="I212" s="9">
        <v>0</v>
      </c>
      <c r="J212" s="9">
        <v>0</v>
      </c>
      <c r="K212" s="9">
        <v>8.7004954761334911E-3</v>
      </c>
      <c r="L212" s="9">
        <v>0.26874393814116654</v>
      </c>
      <c r="M212" s="9">
        <v>2.152252436724255E-2</v>
      </c>
      <c r="N212" s="9">
        <v>3.586316039886771E-3</v>
      </c>
      <c r="O212" s="9">
        <v>5.2749678165320462E-3</v>
      </c>
      <c r="P212" s="9">
        <v>1.1223655635162651E-3</v>
      </c>
      <c r="Q212" s="9">
        <v>4.3191225286696645E-2</v>
      </c>
      <c r="R212" s="9">
        <v>0</v>
      </c>
      <c r="S212" s="9">
        <v>1.500133450453702E-2</v>
      </c>
      <c r="T212" s="9">
        <v>2.9600311761177862E-5</v>
      </c>
      <c r="U212" s="9">
        <v>1.9303453536652597</v>
      </c>
      <c r="V212" s="9">
        <v>0</v>
      </c>
      <c r="W212" s="9">
        <v>0</v>
      </c>
      <c r="X212" s="9">
        <v>0.102593385881426</v>
      </c>
      <c r="Y212" s="9">
        <v>3.4031027477250496E-4</v>
      </c>
      <c r="Z212" s="9">
        <v>0</v>
      </c>
      <c r="AA212" s="9">
        <v>1.3664556709296755E-2</v>
      </c>
      <c r="AB212" s="9">
        <v>1.3664556709296755E-2</v>
      </c>
      <c r="AC212" s="9">
        <v>0.72345594724286266</v>
      </c>
      <c r="AD212" s="9">
        <v>1.866332096666428E-3</v>
      </c>
      <c r="AE212" s="9">
        <v>0</v>
      </c>
      <c r="AF212" s="9">
        <v>3.9131936207237976E-3</v>
      </c>
      <c r="AG212" s="9">
        <v>0</v>
      </c>
      <c r="AH212" s="9">
        <v>0</v>
      </c>
      <c r="AI212" s="9">
        <v>0</v>
      </c>
      <c r="AJ212" s="9">
        <v>0</v>
      </c>
      <c r="AK212" s="9">
        <v>0</v>
      </c>
      <c r="AL212" s="9">
        <v>0</v>
      </c>
      <c r="AM212" s="9">
        <v>0</v>
      </c>
      <c r="AN212" s="9">
        <v>0</v>
      </c>
      <c r="AO212" s="9">
        <v>0.83918352176182798</v>
      </c>
      <c r="AP212" s="9">
        <v>0</v>
      </c>
      <c r="AQ212" s="9">
        <v>0</v>
      </c>
      <c r="AR212" s="9">
        <v>6.5807262455688867E-2</v>
      </c>
      <c r="AS212" s="9">
        <v>0.94085543074383926</v>
      </c>
      <c r="AT212" s="9">
        <v>8.6441368239175143E-2</v>
      </c>
      <c r="AU212" s="9">
        <v>7.5929014725493377E-2</v>
      </c>
      <c r="AV212" s="9">
        <v>0.71869530955507543</v>
      </c>
      <c r="AW212" s="9">
        <v>0.15457158859058501</v>
      </c>
    </row>
    <row r="213" spans="1:49" x14ac:dyDescent="0.2">
      <c r="A213" s="1" t="s">
        <v>290</v>
      </c>
      <c r="B213" s="9">
        <v>11.965890687855083</v>
      </c>
      <c r="C213" s="9">
        <v>0.31870686853950669</v>
      </c>
      <c r="D213" s="9">
        <v>2.4453324247843153</v>
      </c>
      <c r="E213" s="9">
        <v>0</v>
      </c>
      <c r="F213" s="9">
        <v>0</v>
      </c>
      <c r="G213" s="9">
        <v>0</v>
      </c>
      <c r="H213" s="9">
        <v>0</v>
      </c>
      <c r="I213" s="9">
        <v>0</v>
      </c>
      <c r="J213" s="9">
        <v>0</v>
      </c>
      <c r="K213" s="9">
        <v>3.2120176529797664E-2</v>
      </c>
      <c r="L213" s="9">
        <v>5.9110295057899385E-3</v>
      </c>
      <c r="M213" s="9">
        <v>0.19184023605897371</v>
      </c>
      <c r="N213" s="9">
        <v>1.0825590863746045E-2</v>
      </c>
      <c r="O213" s="9">
        <v>1.9814500566042192E-3</v>
      </c>
      <c r="P213" s="9">
        <v>2.4175514199418005E-3</v>
      </c>
      <c r="Q213" s="9">
        <v>6.3984481145132896E-4</v>
      </c>
      <c r="R213" s="9">
        <v>1.9887465617450677E-2</v>
      </c>
      <c r="S213" s="9">
        <v>2.7811000497734627E-5</v>
      </c>
      <c r="T213" s="9">
        <v>4.9811488391478262E-3</v>
      </c>
      <c r="U213" s="9">
        <v>2.0445615467006048E-3</v>
      </c>
      <c r="V213" s="9">
        <v>8.7008701557198323E-4</v>
      </c>
      <c r="W213" s="9">
        <v>0</v>
      </c>
      <c r="X213" s="9">
        <v>0.51869548779615005</v>
      </c>
      <c r="Y213" s="9">
        <v>3.0798654977210953E-2</v>
      </c>
      <c r="Z213" s="9">
        <v>0</v>
      </c>
      <c r="AA213" s="9">
        <v>1.0947891384897883E-3</v>
      </c>
      <c r="AB213" s="9">
        <v>1.0947891384897883E-3</v>
      </c>
      <c r="AC213" s="9">
        <v>0.96286614094361633</v>
      </c>
      <c r="AD213" s="9">
        <v>4.3178449569801604E-3</v>
      </c>
      <c r="AE213" s="9">
        <v>1.5695875948604034E-4</v>
      </c>
      <c r="AF213" s="9">
        <v>8.866325806149469E-4</v>
      </c>
      <c r="AG213" s="9">
        <v>1.7846918292462563E-5</v>
      </c>
      <c r="AH213" s="9">
        <v>3.6690040013916479E-5</v>
      </c>
      <c r="AI213" s="9">
        <v>3.141770822895068E-3</v>
      </c>
      <c r="AJ213" s="9">
        <v>1.2601268333064643E-4</v>
      </c>
      <c r="AK213" s="9">
        <v>1.4288381676181233E-5</v>
      </c>
      <c r="AL213" s="9">
        <v>0</v>
      </c>
      <c r="AM213" s="9">
        <v>0</v>
      </c>
      <c r="AN213" s="9">
        <v>3.1607255914809038E-3</v>
      </c>
      <c r="AO213" s="9">
        <v>4.7430666534281629</v>
      </c>
      <c r="AP213" s="9">
        <v>0</v>
      </c>
      <c r="AQ213" s="9">
        <v>0</v>
      </c>
      <c r="AR213" s="9">
        <v>8.1816348902403135E-2</v>
      </c>
      <c r="AS213" s="9">
        <v>1.0521921612172112</v>
      </c>
      <c r="AT213" s="9">
        <v>0.11408950150066444</v>
      </c>
      <c r="AU213" s="9">
        <v>0.1075493923219023</v>
      </c>
      <c r="AV213" s="9">
        <v>0.94088423078063566</v>
      </c>
      <c r="AW213" s="9">
        <v>0.36229752038588009</v>
      </c>
    </row>
    <row r="214" spans="1:49" x14ac:dyDescent="0.2">
      <c r="A214" s="1" t="s">
        <v>291</v>
      </c>
      <c r="B214" s="9">
        <v>10.740812249691659</v>
      </c>
      <c r="C214" s="9">
        <v>0.31866848102097967</v>
      </c>
      <c r="D214" s="9">
        <v>3.6515901595427542</v>
      </c>
      <c r="E214" s="9">
        <v>0</v>
      </c>
      <c r="F214" s="9">
        <v>0</v>
      </c>
      <c r="G214" s="9">
        <v>0</v>
      </c>
      <c r="H214" s="9">
        <v>0</v>
      </c>
      <c r="I214" s="9">
        <v>0</v>
      </c>
      <c r="J214" s="9">
        <v>0</v>
      </c>
      <c r="K214" s="9">
        <v>3.5905694611437826E-2</v>
      </c>
      <c r="L214" s="9">
        <v>3.7120855153869496E-3</v>
      </c>
      <c r="M214" s="9">
        <v>0.18735822580841904</v>
      </c>
      <c r="N214" s="9">
        <v>8.5917141924165379E-3</v>
      </c>
      <c r="O214" s="9">
        <v>3.3975000860583533E-4</v>
      </c>
      <c r="P214" s="9">
        <v>3.7173601413968567E-3</v>
      </c>
      <c r="Q214" s="9">
        <v>8.6415634656303005E-4</v>
      </c>
      <c r="R214" s="9">
        <v>1.4594974520465541E-2</v>
      </c>
      <c r="S214" s="9">
        <v>3.3560773140190206E-5</v>
      </c>
      <c r="T214" s="9">
        <v>2.5960598054807437E-3</v>
      </c>
      <c r="U214" s="9">
        <v>3.4822288696452308E-3</v>
      </c>
      <c r="V214" s="9">
        <v>0</v>
      </c>
      <c r="W214" s="9">
        <v>1.074071410070843E-3</v>
      </c>
      <c r="X214" s="9">
        <v>0.51443690758243077</v>
      </c>
      <c r="Y214" s="9">
        <v>2.6520961222445454E-2</v>
      </c>
      <c r="Z214" s="9">
        <v>0</v>
      </c>
      <c r="AA214" s="9">
        <v>1.9546944369307781E-4</v>
      </c>
      <c r="AB214" s="9">
        <v>1.9567440301760728E-4</v>
      </c>
      <c r="AC214" s="9">
        <v>1.1418231733298547</v>
      </c>
      <c r="AD214" s="9">
        <v>2.0394074245488969E-3</v>
      </c>
      <c r="AE214" s="9">
        <v>0</v>
      </c>
      <c r="AF214" s="9">
        <v>2.1033231155695876E-3</v>
      </c>
      <c r="AG214" s="9">
        <v>4.2769453678098192E-5</v>
      </c>
      <c r="AH214" s="9">
        <v>6.7904953781241506E-5</v>
      </c>
      <c r="AI214" s="9">
        <v>4.4344391466040658E-3</v>
      </c>
      <c r="AJ214" s="9">
        <v>1.1312547822411474E-5</v>
      </c>
      <c r="AK214" s="9">
        <v>0</v>
      </c>
      <c r="AL214" s="9">
        <v>0</v>
      </c>
      <c r="AM214" s="9">
        <v>0</v>
      </c>
      <c r="AN214" s="9">
        <v>0</v>
      </c>
      <c r="AO214" s="9">
        <v>2.3854599800902916</v>
      </c>
      <c r="AP214" s="9">
        <v>8.3884366439453083E-6</v>
      </c>
      <c r="AQ214" s="9">
        <v>0</v>
      </c>
      <c r="AR214" s="9">
        <v>9.9585295375128544E-2</v>
      </c>
      <c r="AS214" s="9">
        <v>1.1457206274243992</v>
      </c>
      <c r="AT214" s="9">
        <v>0.10204429647001101</v>
      </c>
      <c r="AU214" s="9">
        <v>0.12077548818609712</v>
      </c>
      <c r="AV214" s="9">
        <v>0.42428290270621871</v>
      </c>
      <c r="AW214" s="9">
        <v>0.53853540581266046</v>
      </c>
    </row>
    <row r="215" spans="1:49" x14ac:dyDescent="0.2">
      <c r="A215" s="1" t="s">
        <v>292</v>
      </c>
      <c r="B215" s="9">
        <v>9.7005418922903459</v>
      </c>
      <c r="C215" s="9">
        <v>0.29291407305086242</v>
      </c>
      <c r="D215" s="9">
        <v>4.1503121194931039</v>
      </c>
      <c r="E215" s="9">
        <v>0</v>
      </c>
      <c r="F215" s="9">
        <v>0</v>
      </c>
      <c r="G215" s="9">
        <v>0</v>
      </c>
      <c r="H215" s="9">
        <v>0</v>
      </c>
      <c r="I215" s="9">
        <v>0</v>
      </c>
      <c r="J215" s="9">
        <v>0</v>
      </c>
      <c r="K215" s="9">
        <v>3.4508723980138468E-2</v>
      </c>
      <c r="L215" s="9">
        <v>9.2839322570523186E-3</v>
      </c>
      <c r="M215" s="9">
        <v>0.16175798277540321</v>
      </c>
      <c r="N215" s="9">
        <v>9.1450367985347336E-3</v>
      </c>
      <c r="O215" s="9">
        <v>3.7649520599825959E-4</v>
      </c>
      <c r="P215" s="9">
        <v>8.8682311281459651E-3</v>
      </c>
      <c r="Q215" s="9">
        <v>8.2143603688904427E-4</v>
      </c>
      <c r="R215" s="9">
        <v>1.0511902144175123E-2</v>
      </c>
      <c r="S215" s="9">
        <v>1.8988860935735589E-3</v>
      </c>
      <c r="T215" s="9">
        <v>4.1803099879293286E-4</v>
      </c>
      <c r="U215" s="9">
        <v>4.4209709468084361E-3</v>
      </c>
      <c r="V215" s="9">
        <v>2.7564707276092923E-3</v>
      </c>
      <c r="W215" s="9">
        <v>0</v>
      </c>
      <c r="X215" s="9">
        <v>0.48412361361036915</v>
      </c>
      <c r="Y215" s="9">
        <v>2.5316087075890718E-2</v>
      </c>
      <c r="Z215" s="9">
        <v>0</v>
      </c>
      <c r="AA215" s="9">
        <v>1.454520899126407E-3</v>
      </c>
      <c r="AB215" s="9">
        <v>1.4376860647020962E-3</v>
      </c>
      <c r="AC215" s="9">
        <v>1.2563653974932838</v>
      </c>
      <c r="AD215" s="9">
        <v>2.6891653469385062E-4</v>
      </c>
      <c r="AE215" s="9">
        <v>0</v>
      </c>
      <c r="AF215" s="9">
        <v>1.2001216447553766E-3</v>
      </c>
      <c r="AG215" s="9">
        <v>4.7108637721055078E-5</v>
      </c>
      <c r="AH215" s="9">
        <v>2.8798723926390623E-4</v>
      </c>
      <c r="AI215" s="9">
        <v>1.2504646475259762E-3</v>
      </c>
      <c r="AJ215" s="9">
        <v>3.9428978007350909E-5</v>
      </c>
      <c r="AK215" s="9">
        <v>0</v>
      </c>
      <c r="AL215" s="9">
        <v>0</v>
      </c>
      <c r="AM215" s="9">
        <v>0</v>
      </c>
      <c r="AN215" s="9">
        <v>0</v>
      </c>
      <c r="AO215" s="9">
        <v>0.69119486902866167</v>
      </c>
      <c r="AP215" s="9">
        <v>3.5589148150498828E-5</v>
      </c>
      <c r="AQ215" s="9">
        <v>0</v>
      </c>
      <c r="AR215" s="9">
        <v>0.10871806960500328</v>
      </c>
      <c r="AS215" s="9">
        <v>1.1842477445485977</v>
      </c>
      <c r="AT215" s="9">
        <v>0.1114585475550802</v>
      </c>
      <c r="AU215" s="9">
        <v>0.12876592828340599</v>
      </c>
      <c r="AV215" s="9">
        <v>0.38651515206879888</v>
      </c>
      <c r="AW215" s="9">
        <v>0.62982036759022197</v>
      </c>
    </row>
    <row r="216" spans="1:49" x14ac:dyDescent="0.2">
      <c r="A216" s="1" t="s">
        <v>293</v>
      </c>
      <c r="B216" s="9">
        <v>13.793514509159248</v>
      </c>
      <c r="C216" s="9">
        <v>3.6105173328170685E-5</v>
      </c>
      <c r="D216" s="9">
        <v>4.1079421797833712E-3</v>
      </c>
      <c r="E216" s="9">
        <v>0</v>
      </c>
      <c r="F216" s="9">
        <v>0</v>
      </c>
      <c r="G216" s="9">
        <v>0</v>
      </c>
      <c r="H216" s="9">
        <v>7.4364839127839723E-3</v>
      </c>
      <c r="I216" s="9">
        <v>0</v>
      </c>
      <c r="J216" s="9">
        <v>0</v>
      </c>
      <c r="K216" s="9">
        <v>2.8371958915159264E-2</v>
      </c>
      <c r="L216" s="9">
        <v>2.0695279970853853E-2</v>
      </c>
      <c r="M216" s="9">
        <v>0.10375065304169577</v>
      </c>
      <c r="N216" s="9">
        <v>7.4795744920809508E-3</v>
      </c>
      <c r="O216" s="9">
        <v>9.0666162204885714E-3</v>
      </c>
      <c r="P216" s="9">
        <v>6.9712649718309716E-4</v>
      </c>
      <c r="Q216" s="9">
        <v>8.8066239486735468E-4</v>
      </c>
      <c r="R216" s="9">
        <v>2.5387996927155845E-2</v>
      </c>
      <c r="S216" s="9">
        <v>3.3591901407623601E-4</v>
      </c>
      <c r="T216" s="9">
        <v>8.0300869765037551E-3</v>
      </c>
      <c r="U216" s="9">
        <v>2.5163643184831627E-3</v>
      </c>
      <c r="V216" s="9">
        <v>7.9433196919506522E-5</v>
      </c>
      <c r="W216" s="9">
        <v>0</v>
      </c>
      <c r="X216" s="9">
        <v>5.0088730128942718</v>
      </c>
      <c r="Y216" s="9">
        <v>2.6213941822285793E-2</v>
      </c>
      <c r="Z216" s="9">
        <v>2.2064184090421981E-4</v>
      </c>
      <c r="AA216" s="9">
        <v>5.4320189087847797E-4</v>
      </c>
      <c r="AB216" s="9">
        <v>3.0168262780900525E-4</v>
      </c>
      <c r="AC216" s="9">
        <v>0.46542398711140293</v>
      </c>
      <c r="AD216" s="9">
        <v>0</v>
      </c>
      <c r="AE216" s="9">
        <v>0.1371336405435582</v>
      </c>
      <c r="AF216" s="9">
        <v>2.4433778083424217E-3</v>
      </c>
      <c r="AG216" s="9">
        <v>1.2944597789809752E-3</v>
      </c>
      <c r="AH216" s="9">
        <v>2.9184667704661984E-4</v>
      </c>
      <c r="AI216" s="9">
        <v>7.1331261868825136E-4</v>
      </c>
      <c r="AJ216" s="9">
        <v>2.6368407003426841E-3</v>
      </c>
      <c r="AK216" s="9">
        <v>0</v>
      </c>
      <c r="AL216" s="9">
        <v>0</v>
      </c>
      <c r="AM216" s="9">
        <v>3.0257145510885278E-3</v>
      </c>
      <c r="AN216" s="9">
        <v>1.6359544435997562E-4</v>
      </c>
      <c r="AO216" s="9">
        <v>6.9046948008428091</v>
      </c>
      <c r="AP216" s="9">
        <v>2.1053385357689748E-4</v>
      </c>
      <c r="AQ216" s="9">
        <v>0</v>
      </c>
      <c r="AR216" s="9">
        <v>5.7666618775144428E-6</v>
      </c>
      <c r="AS216" s="9">
        <v>4.6874556198181538E-5</v>
      </c>
      <c r="AT216" s="9">
        <v>4.2934698479227052E-6</v>
      </c>
      <c r="AU216" s="9">
        <v>8.7986382483567277E-6</v>
      </c>
      <c r="AV216" s="9">
        <v>0.81135384414970191</v>
      </c>
      <c r="AW216" s="9">
        <v>0.20903813744566646</v>
      </c>
    </row>
    <row r="217" spans="1:49" x14ac:dyDescent="0.2">
      <c r="A217" s="1" t="s">
        <v>294</v>
      </c>
      <c r="B217" s="9">
        <v>10.432654648618882</v>
      </c>
      <c r="C217" s="9">
        <v>0.37617600515135208</v>
      </c>
      <c r="D217" s="9">
        <v>2.0787394908557476E-3</v>
      </c>
      <c r="E217" s="9">
        <v>0</v>
      </c>
      <c r="F217" s="9">
        <v>1.0090028120889346E-2</v>
      </c>
      <c r="G217" s="9">
        <v>6.627777772338151E-4</v>
      </c>
      <c r="H217" s="9">
        <v>3.981867624385204E-2</v>
      </c>
      <c r="I217" s="9">
        <v>0</v>
      </c>
      <c r="J217" s="9">
        <v>0</v>
      </c>
      <c r="K217" s="9">
        <v>2.8327540170747387E-2</v>
      </c>
      <c r="L217" s="9">
        <v>2.3205809491426234E-2</v>
      </c>
      <c r="M217" s="9">
        <v>3.010988716547322E-2</v>
      </c>
      <c r="N217" s="9">
        <v>2.9053277671748003E-3</v>
      </c>
      <c r="O217" s="9">
        <v>2.0280255324509236E-2</v>
      </c>
      <c r="P217" s="9">
        <v>2.1728555627369707E-3</v>
      </c>
      <c r="Q217" s="9">
        <v>4.0473459771704834E-3</v>
      </c>
      <c r="R217" s="9">
        <v>9.8213391883686489E-3</v>
      </c>
      <c r="S217" s="9">
        <v>2.0558446483427725E-4</v>
      </c>
      <c r="T217" s="9">
        <v>0.11177144253890735</v>
      </c>
      <c r="U217" s="9">
        <v>2.1341790347374811E-3</v>
      </c>
      <c r="V217" s="9">
        <v>1.2725940419313032E-3</v>
      </c>
      <c r="W217" s="9">
        <v>3.8699726124047429E-2</v>
      </c>
      <c r="X217" s="9">
        <v>0.31837690659810131</v>
      </c>
      <c r="Y217" s="9">
        <v>1.2962547171982855E-3</v>
      </c>
      <c r="Z217" s="9">
        <v>1.9987599577523396E-5</v>
      </c>
      <c r="AA217" s="9">
        <v>3.7013101926396504E-4</v>
      </c>
      <c r="AB217" s="9">
        <v>1.7954566874639737E-3</v>
      </c>
      <c r="AC217" s="9">
        <v>2.0575394775441698</v>
      </c>
      <c r="AD217" s="9">
        <v>0.34799237834152086</v>
      </c>
      <c r="AE217" s="9">
        <v>2.7616716697817748E-2</v>
      </c>
      <c r="AF217" s="9">
        <v>6.725230835902497E-3</v>
      </c>
      <c r="AG217" s="9">
        <v>1.2956177049037256E-2</v>
      </c>
      <c r="AH217" s="9">
        <v>2.755615386616667E-3</v>
      </c>
      <c r="AI217" s="9">
        <v>1.9879107027836903E-2</v>
      </c>
      <c r="AJ217" s="9">
        <v>9.9871206593547552E-3</v>
      </c>
      <c r="AK217" s="9">
        <v>8.9872047250693222E-4</v>
      </c>
      <c r="AL217" s="9">
        <v>4.4402362711037352E-5</v>
      </c>
      <c r="AM217" s="9">
        <v>3.4185281549212812E-3</v>
      </c>
      <c r="AN217" s="9">
        <v>9.576033868882143E-4</v>
      </c>
      <c r="AO217" s="9">
        <v>5.2968647221757754</v>
      </c>
      <c r="AP217" s="9">
        <v>4.0403023949699291E-3</v>
      </c>
      <c r="AQ217" s="9">
        <v>8.2157278274440498E-5</v>
      </c>
      <c r="AR217" s="9">
        <v>5.2680596102258691E-2</v>
      </c>
      <c r="AS217" s="9">
        <v>0.58215155295991927</v>
      </c>
      <c r="AT217" s="9">
        <v>5.1288174511785523E-2</v>
      </c>
      <c r="AU217" s="9">
        <v>9.1733583295161805E-2</v>
      </c>
      <c r="AV217" s="9">
        <v>0.51432122980936146</v>
      </c>
      <c r="AW217" s="9">
        <v>0.32308240191424015</v>
      </c>
    </row>
    <row r="218" spans="1:49" x14ac:dyDescent="0.2">
      <c r="A218" s="1" t="s">
        <v>295</v>
      </c>
      <c r="B218" s="9">
        <v>10.581656987809952</v>
      </c>
      <c r="C218" s="9">
        <v>0.3807708057442587</v>
      </c>
      <c r="D218" s="9">
        <v>4.0483376584089454E-3</v>
      </c>
      <c r="E218" s="9">
        <v>0</v>
      </c>
      <c r="F218" s="9">
        <v>0</v>
      </c>
      <c r="G218" s="9">
        <v>0</v>
      </c>
      <c r="H218" s="9">
        <v>4.8072202969986502E-2</v>
      </c>
      <c r="I218" s="9">
        <v>0</v>
      </c>
      <c r="J218" s="9">
        <v>0</v>
      </c>
      <c r="K218" s="9">
        <v>3.5195644573406758E-2</v>
      </c>
      <c r="L218" s="9">
        <v>0.12006145927269807</v>
      </c>
      <c r="M218" s="9">
        <v>3.7285124094369057E-2</v>
      </c>
      <c r="N218" s="9">
        <v>1.3388000204489923E-3</v>
      </c>
      <c r="O218" s="9">
        <v>2.6594764564063553E-2</v>
      </c>
      <c r="P218" s="9">
        <v>2.6821797230432202E-3</v>
      </c>
      <c r="Q218" s="9">
        <v>3.2572392798691195E-3</v>
      </c>
      <c r="R218" s="9">
        <v>1.8334104994685161E-2</v>
      </c>
      <c r="S218" s="9">
        <v>1.3891171015806801E-4</v>
      </c>
      <c r="T218" s="9">
        <v>0.11552905146919756</v>
      </c>
      <c r="U218" s="9">
        <v>2.6670655051145736E-3</v>
      </c>
      <c r="V218" s="9">
        <v>1.9719885133758224E-3</v>
      </c>
      <c r="W218" s="9">
        <v>4.4879927266652991E-2</v>
      </c>
      <c r="X218" s="9">
        <v>4.5115321434727853E-3</v>
      </c>
      <c r="Y218" s="9">
        <v>1.9990246004810271E-4</v>
      </c>
      <c r="Z218" s="9">
        <v>5.1927371049451899E-5</v>
      </c>
      <c r="AA218" s="9">
        <v>3.6419858765847737E-4</v>
      </c>
      <c r="AB218" s="9">
        <v>4.4248559304946691E-4</v>
      </c>
      <c r="AC218" s="9">
        <v>2.4215875851382109</v>
      </c>
      <c r="AD218" s="9">
        <v>0.36589213193165038</v>
      </c>
      <c r="AE218" s="9">
        <v>0</v>
      </c>
      <c r="AF218" s="9">
        <v>9.6562289963225863E-3</v>
      </c>
      <c r="AG218" s="9">
        <v>1.4926707441651537E-2</v>
      </c>
      <c r="AH218" s="9">
        <v>2.9903881451053493E-3</v>
      </c>
      <c r="AI218" s="9">
        <v>2.126330181482726E-2</v>
      </c>
      <c r="AJ218" s="9">
        <v>1.6174393787762829E-2</v>
      </c>
      <c r="AK218" s="9">
        <v>0</v>
      </c>
      <c r="AL218" s="9">
        <v>0</v>
      </c>
      <c r="AM218" s="9">
        <v>3.4364571247177604E-3</v>
      </c>
      <c r="AN218" s="9">
        <v>1.4497305442865019E-3</v>
      </c>
      <c r="AO218" s="9">
        <v>5.2128719202899463</v>
      </c>
      <c r="AP218" s="9">
        <v>1.6599407438708578E-4</v>
      </c>
      <c r="AQ218" s="9">
        <v>7.991252809042522E-5</v>
      </c>
      <c r="AR218" s="9">
        <v>5.7196124919546495E-2</v>
      </c>
      <c r="AS218" s="9">
        <v>0.64740493110522424</v>
      </c>
      <c r="AT218" s="9">
        <v>6.7526001095065916E-2</v>
      </c>
      <c r="AU218" s="9">
        <v>8.9878365513163527E-2</v>
      </c>
      <c r="AV218" s="9">
        <v>0.28820463221582898</v>
      </c>
      <c r="AW218" s="9">
        <v>0.51255452762915044</v>
      </c>
    </row>
    <row r="219" spans="1:49" x14ac:dyDescent="0.2">
      <c r="A219" s="1" t="s">
        <v>296</v>
      </c>
      <c r="B219" s="9">
        <v>12.522317131820126</v>
      </c>
      <c r="C219" s="9">
        <v>0.41498770940118479</v>
      </c>
      <c r="D219" s="9">
        <v>2.7845235974667234E-3</v>
      </c>
      <c r="E219" s="9">
        <v>0</v>
      </c>
      <c r="F219" s="9">
        <v>0</v>
      </c>
      <c r="G219" s="9">
        <v>0</v>
      </c>
      <c r="H219" s="9">
        <v>0</v>
      </c>
      <c r="I219" s="9">
        <v>0</v>
      </c>
      <c r="J219" s="9">
        <v>0</v>
      </c>
      <c r="K219" s="9">
        <v>3.5800897355869318E-2</v>
      </c>
      <c r="L219" s="9">
        <v>2.0058695723387646E-2</v>
      </c>
      <c r="M219" s="9">
        <v>2.8922602524902644E-2</v>
      </c>
      <c r="N219" s="9">
        <v>1.6636630429044612E-4</v>
      </c>
      <c r="O219" s="9">
        <v>8.3212839646638059E-3</v>
      </c>
      <c r="P219" s="9">
        <v>1.2226136507217176E-3</v>
      </c>
      <c r="Q219" s="9">
        <v>1.1248744299917391E-3</v>
      </c>
      <c r="R219" s="9">
        <v>2.0356705201407106E-2</v>
      </c>
      <c r="S219" s="9">
        <v>7.1481573121131285E-5</v>
      </c>
      <c r="T219" s="9">
        <v>2.9064494780256515E-2</v>
      </c>
      <c r="U219" s="9">
        <v>5.8857409074042927E-3</v>
      </c>
      <c r="V219" s="9">
        <v>3.1708884142266939E-3</v>
      </c>
      <c r="W219" s="9">
        <v>0</v>
      </c>
      <c r="X219" s="9">
        <v>2.1440618328586956</v>
      </c>
      <c r="Y219" s="9">
        <v>7.5523593625387402E-3</v>
      </c>
      <c r="Z219" s="9">
        <v>2.1109260898266884E-4</v>
      </c>
      <c r="AA219" s="9">
        <v>6.0508304468693619E-4</v>
      </c>
      <c r="AB219" s="9">
        <v>6.0576841030051635E-4</v>
      </c>
      <c r="AC219" s="9">
        <v>0.88817778279329984</v>
      </c>
      <c r="AD219" s="9">
        <v>0</v>
      </c>
      <c r="AE219" s="9">
        <v>0</v>
      </c>
      <c r="AF219" s="9">
        <v>1.9529730241036019E-3</v>
      </c>
      <c r="AG219" s="9">
        <v>1.1866620408544429E-3</v>
      </c>
      <c r="AH219" s="9">
        <v>3.6699611656541929E-3</v>
      </c>
      <c r="AI219" s="9">
        <v>1.8028675015964671E-4</v>
      </c>
      <c r="AJ219" s="9">
        <v>4.0943598040064859E-2</v>
      </c>
      <c r="AK219" s="9">
        <v>0</v>
      </c>
      <c r="AL219" s="9">
        <v>0</v>
      </c>
      <c r="AM219" s="9">
        <v>0</v>
      </c>
      <c r="AN219" s="9">
        <v>0.19311037685028346</v>
      </c>
      <c r="AO219" s="9">
        <v>6.4710347071995189</v>
      </c>
      <c r="AP219" s="9">
        <v>0</v>
      </c>
      <c r="AQ219" s="9">
        <v>0</v>
      </c>
      <c r="AR219" s="9">
        <v>7.2539111850947274E-2</v>
      </c>
      <c r="AS219" s="9">
        <v>1.0633469924141634</v>
      </c>
      <c r="AT219" s="9">
        <v>0.10931923030066226</v>
      </c>
      <c r="AU219" s="9">
        <v>0.10386110744954212</v>
      </c>
      <c r="AV219" s="9">
        <v>0.53749593577504928</v>
      </c>
      <c r="AW219" s="9">
        <v>0.31052339205172302</v>
      </c>
    </row>
    <row r="220" spans="1:49" x14ac:dyDescent="0.2">
      <c r="A220" s="1" t="s">
        <v>297</v>
      </c>
      <c r="B220" s="9">
        <v>12.444094482086973</v>
      </c>
      <c r="C220" s="9">
        <v>0.45318800484489574</v>
      </c>
      <c r="D220" s="9">
        <v>3.3578045050342794E-3</v>
      </c>
      <c r="E220" s="9">
        <v>0</v>
      </c>
      <c r="F220" s="9">
        <v>0</v>
      </c>
      <c r="G220" s="9">
        <v>0</v>
      </c>
      <c r="H220" s="9">
        <v>0</v>
      </c>
      <c r="I220" s="9">
        <v>0</v>
      </c>
      <c r="J220" s="9">
        <v>0</v>
      </c>
      <c r="K220" s="9">
        <v>2.9929284877220724E-2</v>
      </c>
      <c r="L220" s="9">
        <v>2.9554454074669039E-2</v>
      </c>
      <c r="M220" s="9">
        <v>2.892405154054415E-2</v>
      </c>
      <c r="N220" s="9">
        <v>1.4348100401142494E-4</v>
      </c>
      <c r="O220" s="9">
        <v>6.5170664403790997E-3</v>
      </c>
      <c r="P220" s="9">
        <v>6.901923958624683E-4</v>
      </c>
      <c r="Q220" s="9">
        <v>2.8467511330994098E-3</v>
      </c>
      <c r="R220" s="9">
        <v>1.7331365312429979E-2</v>
      </c>
      <c r="S220" s="9">
        <v>6.9038265396178462E-5</v>
      </c>
      <c r="T220" s="9">
        <v>3.5344743857953345E-2</v>
      </c>
      <c r="U220" s="9">
        <v>5.0064371140662017E-3</v>
      </c>
      <c r="V220" s="9">
        <v>3.6531051534635932E-3</v>
      </c>
      <c r="W220" s="9">
        <v>0</v>
      </c>
      <c r="X220" s="9">
        <v>1.5374878652900936</v>
      </c>
      <c r="Y220" s="9">
        <v>5.9251196023844587E-3</v>
      </c>
      <c r="Z220" s="9">
        <v>1.9261208992818707E-3</v>
      </c>
      <c r="AA220" s="9">
        <v>3.6593206278346302E-4</v>
      </c>
      <c r="AB220" s="9">
        <v>3.6593206278346302E-4</v>
      </c>
      <c r="AC220" s="9">
        <v>0.87572962539851096</v>
      </c>
      <c r="AD220" s="9">
        <v>0</v>
      </c>
      <c r="AE220" s="9">
        <v>0</v>
      </c>
      <c r="AF220" s="9">
        <v>1.7915034147505443E-3</v>
      </c>
      <c r="AG220" s="9">
        <v>6.2895192555957569E-4</v>
      </c>
      <c r="AH220" s="9">
        <v>5.1842881492759852E-3</v>
      </c>
      <c r="AI220" s="9">
        <v>1.0635513362265727E-3</v>
      </c>
      <c r="AJ220" s="9">
        <v>4.0048323135023441E-2</v>
      </c>
      <c r="AK220" s="9">
        <v>0</v>
      </c>
      <c r="AL220" s="9">
        <v>0</v>
      </c>
      <c r="AM220" s="9">
        <v>0</v>
      </c>
      <c r="AN220" s="9">
        <v>0.2137258745347673</v>
      </c>
      <c r="AO220" s="9">
        <v>6.2096981463795267</v>
      </c>
      <c r="AP220" s="9">
        <v>0</v>
      </c>
      <c r="AQ220" s="9">
        <v>0</v>
      </c>
      <c r="AR220" s="9">
        <v>9.3796613727750319E-2</v>
      </c>
      <c r="AS220" s="9">
        <v>1.1794705696148871</v>
      </c>
      <c r="AT220" s="9">
        <v>0.11825343029723906</v>
      </c>
      <c r="AU220" s="9">
        <v>0.15813209968264491</v>
      </c>
      <c r="AV220" s="9">
        <v>0.64078836746803114</v>
      </c>
      <c r="AW220" s="9">
        <v>0.74315638658642569</v>
      </c>
    </row>
    <row r="221" spans="1:49" x14ac:dyDescent="0.2">
      <c r="A221" s="1" t="s">
        <v>298</v>
      </c>
      <c r="B221" s="9">
        <v>11.83301349610616</v>
      </c>
      <c r="C221" s="9">
        <v>0.45395360140806601</v>
      </c>
      <c r="D221" s="9">
        <v>3.1387627672051941E-3</v>
      </c>
      <c r="E221" s="9">
        <v>0</v>
      </c>
      <c r="F221" s="9">
        <v>0</v>
      </c>
      <c r="G221" s="9">
        <v>0</v>
      </c>
      <c r="H221" s="9">
        <v>0</v>
      </c>
      <c r="I221" s="9">
        <v>0</v>
      </c>
      <c r="J221" s="9">
        <v>0</v>
      </c>
      <c r="K221" s="9">
        <v>2.3676251760747939E-2</v>
      </c>
      <c r="L221" s="9">
        <v>4.5197591683801337E-2</v>
      </c>
      <c r="M221" s="9">
        <v>2.5033994773320536E-2</v>
      </c>
      <c r="N221" s="9">
        <v>2.1318524218261859E-5</v>
      </c>
      <c r="O221" s="9">
        <v>8.169421539041738E-3</v>
      </c>
      <c r="P221" s="9">
        <v>8.3627906351568739E-4</v>
      </c>
      <c r="Q221" s="9">
        <v>2.4704998191499464E-3</v>
      </c>
      <c r="R221" s="9">
        <v>1.4099315158433613E-2</v>
      </c>
      <c r="S221" s="9">
        <v>2.4875295723555691E-4</v>
      </c>
      <c r="T221" s="9">
        <v>1.1686257987365214E-2</v>
      </c>
      <c r="U221" s="9">
        <v>3.6051130528110722E-2</v>
      </c>
      <c r="V221" s="9">
        <v>3.6835844510926929E-3</v>
      </c>
      <c r="W221" s="9">
        <v>0</v>
      </c>
      <c r="X221" s="9">
        <v>1.4313009156112286</v>
      </c>
      <c r="Y221" s="9">
        <v>6.8308965745072104E-3</v>
      </c>
      <c r="Z221" s="9">
        <v>2.002389950511298E-3</v>
      </c>
      <c r="AA221" s="9">
        <v>3.721582327665867E-4</v>
      </c>
      <c r="AB221" s="9">
        <v>3.721582327665867E-4</v>
      </c>
      <c r="AC221" s="9">
        <v>0.89931367574253673</v>
      </c>
      <c r="AD221" s="9">
        <v>6.8967458144687322E-4</v>
      </c>
      <c r="AE221" s="9">
        <v>1.0966278624047848E-2</v>
      </c>
      <c r="AF221" s="9">
        <v>9.818982673817857E-4</v>
      </c>
      <c r="AG221" s="9">
        <v>6.2159028590727224E-4</v>
      </c>
      <c r="AH221" s="9">
        <v>4.3277720935554894E-3</v>
      </c>
      <c r="AI221" s="9">
        <v>1.0882590911277614E-3</v>
      </c>
      <c r="AJ221" s="9">
        <v>3.4300812317790592E-2</v>
      </c>
      <c r="AK221" s="9">
        <v>0</v>
      </c>
      <c r="AL221" s="9">
        <v>0</v>
      </c>
      <c r="AM221" s="9">
        <v>0</v>
      </c>
      <c r="AN221" s="9">
        <v>0.20124191848284956</v>
      </c>
      <c r="AO221" s="9">
        <v>5.4290013870061591</v>
      </c>
      <c r="AP221" s="9">
        <v>0</v>
      </c>
      <c r="AQ221" s="9">
        <v>0</v>
      </c>
      <c r="AR221" s="9">
        <v>0.112968169660073</v>
      </c>
      <c r="AS221" s="9">
        <v>1.2915970681353188</v>
      </c>
      <c r="AT221" s="9">
        <v>0.10348202443591026</v>
      </c>
      <c r="AU221" s="9">
        <v>0.15687370981531953</v>
      </c>
      <c r="AV221" s="9">
        <v>0.69899416414943061</v>
      </c>
      <c r="AW221" s="9">
        <v>0.81741981239421679</v>
      </c>
    </row>
    <row r="222" spans="1:49" x14ac:dyDescent="0.2">
      <c r="A222" s="1" t="s">
        <v>299</v>
      </c>
      <c r="B222" s="9">
        <v>11.634292758173894</v>
      </c>
      <c r="C222" s="9">
        <v>0.43005794417672777</v>
      </c>
      <c r="D222" s="9">
        <v>2.6832887140037596E-3</v>
      </c>
      <c r="E222" s="9">
        <v>0</v>
      </c>
      <c r="F222" s="9">
        <v>0</v>
      </c>
      <c r="G222" s="9">
        <v>0</v>
      </c>
      <c r="H222" s="9">
        <v>0</v>
      </c>
      <c r="I222" s="9">
        <v>0</v>
      </c>
      <c r="J222" s="9">
        <v>0</v>
      </c>
      <c r="K222" s="9">
        <v>2.8933398909477215E-2</v>
      </c>
      <c r="L222" s="9">
        <v>3.9953401420635151E-2</v>
      </c>
      <c r="M222" s="9">
        <v>2.1655721439346815E-2</v>
      </c>
      <c r="N222" s="9">
        <v>2.6712218926769994E-5</v>
      </c>
      <c r="O222" s="9">
        <v>5.0906650517855406E-3</v>
      </c>
      <c r="P222" s="9">
        <v>9.2561410519954824E-4</v>
      </c>
      <c r="Q222" s="9">
        <v>2.0613985050760291E-3</v>
      </c>
      <c r="R222" s="9">
        <v>4.4717169707601716E-3</v>
      </c>
      <c r="S222" s="9">
        <v>4.8922108071101601E-3</v>
      </c>
      <c r="T222" s="9">
        <v>1.4612135346409778E-2</v>
      </c>
      <c r="U222" s="9">
        <v>3.7217048929708139E-2</v>
      </c>
      <c r="V222" s="9">
        <v>4.5009277777125021E-3</v>
      </c>
      <c r="W222" s="9">
        <v>0</v>
      </c>
      <c r="X222" s="9">
        <v>1.425174192459767</v>
      </c>
      <c r="Y222" s="9">
        <v>6.4392187549027384E-3</v>
      </c>
      <c r="Z222" s="9">
        <v>2.7762914042649585E-3</v>
      </c>
      <c r="AA222" s="9">
        <v>6.0385714466486393E-4</v>
      </c>
      <c r="AB222" s="9">
        <v>6.0385714466486393E-4</v>
      </c>
      <c r="AC222" s="9">
        <v>0.9704374341707096</v>
      </c>
      <c r="AD222" s="9">
        <v>1.0632102314868501E-3</v>
      </c>
      <c r="AE222" s="9">
        <v>1.2140504856810687E-2</v>
      </c>
      <c r="AF222" s="9">
        <v>9.9680717346643582E-4</v>
      </c>
      <c r="AG222" s="9">
        <v>1.4821767908414186E-4</v>
      </c>
      <c r="AH222" s="9">
        <v>4.0373072250676047E-3</v>
      </c>
      <c r="AI222" s="9">
        <v>9.3768421741965567E-4</v>
      </c>
      <c r="AJ222" s="9">
        <v>4.1303044728872321E-2</v>
      </c>
      <c r="AK222" s="9">
        <v>0</v>
      </c>
      <c r="AL222" s="9">
        <v>0</v>
      </c>
      <c r="AM222" s="9">
        <v>0</v>
      </c>
      <c r="AN222" s="9">
        <v>0.18640694507215727</v>
      </c>
      <c r="AO222" s="9">
        <v>4.9195313676647228</v>
      </c>
      <c r="AP222" s="9">
        <v>0</v>
      </c>
      <c r="AQ222" s="9">
        <v>0</v>
      </c>
      <c r="AR222" s="9">
        <v>0.12468131011887548</v>
      </c>
      <c r="AS222" s="9">
        <v>1.2170035332276015</v>
      </c>
      <c r="AT222" s="9">
        <v>0.13466545921610862</v>
      </c>
      <c r="AU222" s="9">
        <v>0.16534651641477258</v>
      </c>
      <c r="AV222" s="9">
        <v>1.2606365653556955</v>
      </c>
      <c r="AW222" s="9">
        <v>0.56227724953990088</v>
      </c>
    </row>
    <row r="223" spans="1:49" x14ac:dyDescent="0.2">
      <c r="A223" s="1" t="s">
        <v>300</v>
      </c>
      <c r="B223" s="9">
        <v>15.434081002112627</v>
      </c>
      <c r="C223" s="9">
        <v>5.1346460517014594E-2</v>
      </c>
      <c r="D223" s="9">
        <v>5.1081076635678944</v>
      </c>
      <c r="E223" s="9">
        <v>0</v>
      </c>
      <c r="F223" s="9">
        <v>0</v>
      </c>
      <c r="G223" s="9">
        <v>0</v>
      </c>
      <c r="H223" s="9">
        <v>0</v>
      </c>
      <c r="I223" s="9">
        <v>0</v>
      </c>
      <c r="J223" s="9">
        <v>0</v>
      </c>
      <c r="K223" s="9">
        <v>4.4301037138674344E-2</v>
      </c>
      <c r="L223" s="9">
        <v>7.061190296096336E-4</v>
      </c>
      <c r="M223" s="9">
        <v>3.0965280890131345E-2</v>
      </c>
      <c r="N223" s="9">
        <v>0</v>
      </c>
      <c r="O223" s="9">
        <v>1.8511139939266414E-2</v>
      </c>
      <c r="P223" s="9">
        <v>1.1189271062501772E-2</v>
      </c>
      <c r="Q223" s="9">
        <v>9.6270266473675095E-4</v>
      </c>
      <c r="R223" s="9">
        <v>0</v>
      </c>
      <c r="S223" s="9">
        <v>0</v>
      </c>
      <c r="T223" s="9">
        <v>1.3047510513786895E-2</v>
      </c>
      <c r="U223" s="9">
        <v>0</v>
      </c>
      <c r="V223" s="9">
        <v>0</v>
      </c>
      <c r="W223" s="9">
        <v>1.4383950802074044</v>
      </c>
      <c r="X223" s="9">
        <v>7.3752396045448879E-2</v>
      </c>
      <c r="Y223" s="9">
        <v>0</v>
      </c>
      <c r="Z223" s="9">
        <v>0</v>
      </c>
      <c r="AA223" s="9">
        <v>6.1171781367756631E-5</v>
      </c>
      <c r="AB223" s="9">
        <v>1.4879622494859724E-4</v>
      </c>
      <c r="AC223" s="9">
        <v>0.52948844314715515</v>
      </c>
      <c r="AD223" s="9">
        <v>1.0912251207956131E-2</v>
      </c>
      <c r="AE223" s="9">
        <v>5.7536406733781804E-3</v>
      </c>
      <c r="AF223" s="9">
        <v>7.10350527704088E-4</v>
      </c>
      <c r="AG223" s="9">
        <v>6.1649648967141485E-3</v>
      </c>
      <c r="AH223" s="9">
        <v>1.2408935823724585E-4</v>
      </c>
      <c r="AI223" s="9">
        <v>0</v>
      </c>
      <c r="AJ223" s="9">
        <v>1.0212953958765999E-3</v>
      </c>
      <c r="AK223" s="9">
        <v>3.539399838627943E-5</v>
      </c>
      <c r="AL223" s="9">
        <v>0</v>
      </c>
      <c r="AM223" s="9">
        <v>0</v>
      </c>
      <c r="AN223" s="9">
        <v>0</v>
      </c>
      <c r="AO223" s="9">
        <v>7.4615187648593011</v>
      </c>
      <c r="AP223" s="9">
        <v>3.1410559901153601E-2</v>
      </c>
      <c r="AQ223" s="9">
        <v>4.0350184355607052E-5</v>
      </c>
      <c r="AR223" s="9">
        <v>4.0914747141723794E-2</v>
      </c>
      <c r="AS223" s="9">
        <v>0.15714772613702083</v>
      </c>
      <c r="AT223" s="9">
        <v>3.264024631420831E-2</v>
      </c>
      <c r="AU223" s="9">
        <v>1.0754312717626235E-2</v>
      </c>
      <c r="AV223" s="9">
        <v>0.30995763000250393</v>
      </c>
      <c r="AW223" s="9">
        <v>4.3991606066539707E-2</v>
      </c>
    </row>
    <row r="224" spans="1:49" x14ac:dyDescent="0.2">
      <c r="A224" s="1" t="s">
        <v>301</v>
      </c>
      <c r="B224" s="9">
        <v>17.537086110130687</v>
      </c>
      <c r="C224" s="9">
        <v>5.2932192044821552E-2</v>
      </c>
      <c r="D224" s="9">
        <v>5.5875575404288567</v>
      </c>
      <c r="E224" s="9">
        <v>0</v>
      </c>
      <c r="F224" s="9">
        <v>0</v>
      </c>
      <c r="G224" s="9">
        <v>0</v>
      </c>
      <c r="H224" s="9">
        <v>0</v>
      </c>
      <c r="I224" s="9">
        <v>0</v>
      </c>
      <c r="J224" s="9">
        <v>0</v>
      </c>
      <c r="K224" s="9">
        <v>2.0856069051253747E-3</v>
      </c>
      <c r="L224" s="9">
        <v>7.4677685996727219E-4</v>
      </c>
      <c r="M224" s="9">
        <v>2.8614622331795951E-2</v>
      </c>
      <c r="N224" s="9">
        <v>0</v>
      </c>
      <c r="O224" s="9">
        <v>8.3428075642468583E-3</v>
      </c>
      <c r="P224" s="9">
        <v>7.209108536933624E-3</v>
      </c>
      <c r="Q224" s="9">
        <v>0</v>
      </c>
      <c r="R224" s="9">
        <v>0</v>
      </c>
      <c r="S224" s="9">
        <v>0</v>
      </c>
      <c r="T224" s="9">
        <v>4.9847355402815423E-3</v>
      </c>
      <c r="U224" s="9">
        <v>0</v>
      </c>
      <c r="V224" s="9">
        <v>0</v>
      </c>
      <c r="W224" s="9">
        <v>1.0692392311900796</v>
      </c>
      <c r="X224" s="9">
        <v>0.14246146283942715</v>
      </c>
      <c r="Y224" s="9">
        <v>0</v>
      </c>
      <c r="Z224" s="9">
        <v>0</v>
      </c>
      <c r="AA224" s="9">
        <v>2.6774427445175016E-4</v>
      </c>
      <c r="AB224" s="9">
        <v>0</v>
      </c>
      <c r="AC224" s="9">
        <v>0.66101245643626672</v>
      </c>
      <c r="AD224" s="9">
        <v>2.3735322168663741E-3</v>
      </c>
      <c r="AE224" s="9">
        <v>5.0252792697657311E-3</v>
      </c>
      <c r="AF224" s="9">
        <v>3.4326189032275662E-5</v>
      </c>
      <c r="AG224" s="9">
        <v>5.1959394353728395E-3</v>
      </c>
      <c r="AH224" s="9">
        <v>2.7460951225820525E-5</v>
      </c>
      <c r="AI224" s="9">
        <v>0</v>
      </c>
      <c r="AJ224" s="9">
        <v>1.0557333252872309E-3</v>
      </c>
      <c r="AK224" s="9">
        <v>0</v>
      </c>
      <c r="AL224" s="9">
        <v>0</v>
      </c>
      <c r="AM224" s="9">
        <v>0</v>
      </c>
      <c r="AN224" s="9">
        <v>0</v>
      </c>
      <c r="AO224" s="9">
        <v>9.2969447309513829</v>
      </c>
      <c r="AP224" s="9">
        <v>2.8307279142476917E-2</v>
      </c>
      <c r="AQ224" s="9">
        <v>1.0297856709682697E-5</v>
      </c>
      <c r="AR224" s="9">
        <v>2.9263804565357564E-2</v>
      </c>
      <c r="AS224" s="9">
        <v>0.1638865147843353</v>
      </c>
      <c r="AT224" s="9">
        <v>3.7626301285536658E-2</v>
      </c>
      <c r="AU224" s="9">
        <v>7.5038000856404944E-3</v>
      </c>
      <c r="AV224" s="9">
        <v>0.31853005291015141</v>
      </c>
      <c r="AW224" s="9">
        <v>7.5846772209289745E-2</v>
      </c>
    </row>
    <row r="225" spans="1:49" x14ac:dyDescent="0.2">
      <c r="A225" s="1" t="s">
        <v>302</v>
      </c>
      <c r="B225" s="9">
        <v>22.362736231450874</v>
      </c>
      <c r="C225" s="9">
        <v>5.3879688283385734E-2</v>
      </c>
      <c r="D225" s="9">
        <v>5.6073985204293475</v>
      </c>
      <c r="E225" s="9">
        <v>0</v>
      </c>
      <c r="F225" s="9">
        <v>0</v>
      </c>
      <c r="G225" s="9">
        <v>0</v>
      </c>
      <c r="H225" s="9">
        <v>0</v>
      </c>
      <c r="I225" s="9">
        <v>0</v>
      </c>
      <c r="J225" s="9">
        <v>0</v>
      </c>
      <c r="K225" s="9">
        <v>2.2678974964159375E-3</v>
      </c>
      <c r="L225" s="9">
        <v>1.1500025733270571E-3</v>
      </c>
      <c r="M225" s="9">
        <v>4.4065223603459519E-2</v>
      </c>
      <c r="N225" s="9">
        <v>0</v>
      </c>
      <c r="O225" s="9">
        <v>9.0610682235252975E-3</v>
      </c>
      <c r="P225" s="9">
        <v>1.1051791743341545E-2</v>
      </c>
      <c r="Q225" s="9">
        <v>0</v>
      </c>
      <c r="R225" s="9">
        <v>0</v>
      </c>
      <c r="S225" s="9">
        <v>0</v>
      </c>
      <c r="T225" s="9">
        <v>7.6762671769581049E-3</v>
      </c>
      <c r="U225" s="9">
        <v>0</v>
      </c>
      <c r="V225" s="9">
        <v>0</v>
      </c>
      <c r="W225" s="9">
        <v>0.29527229064233457</v>
      </c>
      <c r="X225" s="9">
        <v>0.29544804257092105</v>
      </c>
      <c r="Y225" s="9">
        <v>0</v>
      </c>
      <c r="Z225" s="9">
        <v>0</v>
      </c>
      <c r="AA225" s="9">
        <v>1.6250550324680899E-2</v>
      </c>
      <c r="AB225" s="9">
        <v>3.1160545538795811E-2</v>
      </c>
      <c r="AC225" s="9">
        <v>0.93910322427499904</v>
      </c>
      <c r="AD225" s="9">
        <v>2.7004839458474759E-3</v>
      </c>
      <c r="AE225" s="9">
        <v>7.5137036184598034E-3</v>
      </c>
      <c r="AF225" s="9">
        <v>1.4469087524537619E-5</v>
      </c>
      <c r="AG225" s="9">
        <v>2.7677051034389311E-3</v>
      </c>
      <c r="AH225" s="9">
        <v>1.1575270019630092E-5</v>
      </c>
      <c r="AI225" s="9">
        <v>0</v>
      </c>
      <c r="AJ225" s="9">
        <v>1.5720331834048107E-3</v>
      </c>
      <c r="AK225" s="9">
        <v>0</v>
      </c>
      <c r="AL225" s="9">
        <v>0</v>
      </c>
      <c r="AM225" s="9">
        <v>0</v>
      </c>
      <c r="AN225" s="9">
        <v>0</v>
      </c>
      <c r="AO225" s="9">
        <v>14.312172045611721</v>
      </c>
      <c r="AP225" s="9">
        <v>2.0727192080812872E-2</v>
      </c>
      <c r="AQ225" s="9">
        <v>4.3407262573612838E-6</v>
      </c>
      <c r="AR225" s="9">
        <v>2.9021506671178702E-2</v>
      </c>
      <c r="AS225" s="9">
        <v>0.203806259683703</v>
      </c>
      <c r="AT225" s="9">
        <v>4.5000274225456355E-2</v>
      </c>
      <c r="AU225" s="9">
        <v>9.2306786797377964E-3</v>
      </c>
      <c r="AV225" s="9">
        <v>0.34547585475346437</v>
      </c>
      <c r="AW225" s="9">
        <v>6.8932995928361399E-2</v>
      </c>
    </row>
    <row r="226" spans="1:49" x14ac:dyDescent="0.2">
      <c r="A226" s="1" t="s">
        <v>303</v>
      </c>
      <c r="B226" s="9">
        <v>25.972630148520501</v>
      </c>
      <c r="C226" s="9">
        <v>5.9315732275035643E-2</v>
      </c>
      <c r="D226" s="9">
        <v>9.032248002309311</v>
      </c>
      <c r="E226" s="9">
        <v>0</v>
      </c>
      <c r="F226" s="9">
        <v>0</v>
      </c>
      <c r="G226" s="9">
        <v>0</v>
      </c>
      <c r="H226" s="9">
        <v>0</v>
      </c>
      <c r="I226" s="9">
        <v>0</v>
      </c>
      <c r="J226" s="9">
        <v>0</v>
      </c>
      <c r="K226" s="9">
        <v>2.3763180529132377E-3</v>
      </c>
      <c r="L226" s="9">
        <v>1.1524064324141849E-3</v>
      </c>
      <c r="M226" s="9">
        <v>4.4157333474030516E-2</v>
      </c>
      <c r="N226" s="9">
        <v>0</v>
      </c>
      <c r="O226" s="9">
        <v>8.8711551759131195E-3</v>
      </c>
      <c r="P226" s="9">
        <v>1.1072413491708967E-2</v>
      </c>
      <c r="Q226" s="9">
        <v>0</v>
      </c>
      <c r="R226" s="9">
        <v>0</v>
      </c>
      <c r="S226" s="9">
        <v>0</v>
      </c>
      <c r="T226" s="9">
        <v>7.6923129363646835E-3</v>
      </c>
      <c r="U226" s="9">
        <v>0</v>
      </c>
      <c r="V226" s="9">
        <v>0</v>
      </c>
      <c r="W226" s="9">
        <v>0.37112510371799151</v>
      </c>
      <c r="X226" s="9">
        <v>0.28757290808948466</v>
      </c>
      <c r="Y226" s="9">
        <v>0</v>
      </c>
      <c r="Z226" s="9">
        <v>0</v>
      </c>
      <c r="AA226" s="9">
        <v>2.1228164952933445E-2</v>
      </c>
      <c r="AB226" s="9">
        <v>4.093512184672024E-2</v>
      </c>
      <c r="AC226" s="9">
        <v>0.99828319822937517</v>
      </c>
      <c r="AD226" s="9">
        <v>2.8817722349858215E-3</v>
      </c>
      <c r="AE226" s="9">
        <v>7.502079748492727E-3</v>
      </c>
      <c r="AF226" s="9">
        <v>1.2591720367314704E-5</v>
      </c>
      <c r="AG226" s="9">
        <v>3.7339042742191722E-3</v>
      </c>
      <c r="AH226" s="9">
        <v>1.0073376293851761E-5</v>
      </c>
      <c r="AI226" s="9">
        <v>0</v>
      </c>
      <c r="AJ226" s="9">
        <v>1.572648559471289E-3</v>
      </c>
      <c r="AK226" s="9">
        <v>0</v>
      </c>
      <c r="AL226" s="9">
        <v>0</v>
      </c>
      <c r="AM226" s="9">
        <v>0</v>
      </c>
      <c r="AN226" s="9">
        <v>0</v>
      </c>
      <c r="AO226" s="9">
        <v>14.340839702310301</v>
      </c>
      <c r="AP226" s="9">
        <v>2.1056063308819171E-2</v>
      </c>
      <c r="AQ226" s="9">
        <v>3.777516110194411E-6</v>
      </c>
      <c r="AR226" s="9">
        <v>2.8671080676181529E-2</v>
      </c>
      <c r="AS226" s="9">
        <v>0.2607519459359644</v>
      </c>
      <c r="AT226" s="9">
        <v>4.3999098990073364E-2</v>
      </c>
      <c r="AU226" s="9">
        <v>9.7877296610024544E-3</v>
      </c>
      <c r="AV226" s="9">
        <v>0.30368763618438027</v>
      </c>
      <c r="AW226" s="9">
        <v>6.2089873039640225E-2</v>
      </c>
    </row>
    <row r="227" spans="1:49" x14ac:dyDescent="0.2">
      <c r="A227" s="1" t="s">
        <v>304</v>
      </c>
      <c r="B227" s="9">
        <v>27.77569738463475</v>
      </c>
      <c r="C227" s="9">
        <v>5.7502011130611173E-2</v>
      </c>
      <c r="D227" s="9">
        <v>9.1987959152729672</v>
      </c>
      <c r="E227" s="9">
        <v>0</v>
      </c>
      <c r="F227" s="9">
        <v>0</v>
      </c>
      <c r="G227" s="9">
        <v>0</v>
      </c>
      <c r="H227" s="9">
        <v>0</v>
      </c>
      <c r="I227" s="9">
        <v>0</v>
      </c>
      <c r="J227" s="9">
        <v>0</v>
      </c>
      <c r="K227" s="9">
        <v>1.3197443859597969E-2</v>
      </c>
      <c r="L227" s="9">
        <v>1.2698609249322281E-3</v>
      </c>
      <c r="M227" s="9">
        <v>4.8657895991090654E-2</v>
      </c>
      <c r="N227" s="9">
        <v>0</v>
      </c>
      <c r="O227" s="9">
        <v>7.1440902975232522E-3</v>
      </c>
      <c r="P227" s="9">
        <v>1.2188513482368173E-2</v>
      </c>
      <c r="Q227" s="9">
        <v>0</v>
      </c>
      <c r="R227" s="9">
        <v>0</v>
      </c>
      <c r="S227" s="9">
        <v>0</v>
      </c>
      <c r="T227" s="9">
        <v>8.4763216739226262E-3</v>
      </c>
      <c r="U227" s="9">
        <v>0</v>
      </c>
      <c r="V227" s="9">
        <v>0</v>
      </c>
      <c r="W227" s="9">
        <v>0.61569719509797083</v>
      </c>
      <c r="X227" s="9">
        <v>6.8027262127801275E-2</v>
      </c>
      <c r="Y227" s="9">
        <v>0</v>
      </c>
      <c r="Z227" s="9">
        <v>0</v>
      </c>
      <c r="AA227" s="9">
        <v>2.4303921829911018E-2</v>
      </c>
      <c r="AB227" s="9">
        <v>4.7385934114481443E-2</v>
      </c>
      <c r="AC227" s="9">
        <v>1.1355062638909892</v>
      </c>
      <c r="AD227" s="9">
        <v>1.6318075770601268E-2</v>
      </c>
      <c r="AE227" s="9">
        <v>7.9744837558974168E-3</v>
      </c>
      <c r="AF227" s="9">
        <v>4.6845178258713398E-6</v>
      </c>
      <c r="AG227" s="9">
        <v>9.0488083659841151E-2</v>
      </c>
      <c r="AH227" s="9">
        <v>3.7476142606970721E-6</v>
      </c>
      <c r="AI227" s="9">
        <v>0</v>
      </c>
      <c r="AJ227" s="9">
        <v>1.7200142433579713E-3</v>
      </c>
      <c r="AK227" s="9">
        <v>0</v>
      </c>
      <c r="AL227" s="9">
        <v>0</v>
      </c>
      <c r="AM227" s="9">
        <v>0</v>
      </c>
      <c r="AN227" s="9">
        <v>0</v>
      </c>
      <c r="AO227" s="9">
        <v>15.784232779176108</v>
      </c>
      <c r="AP227" s="9">
        <v>0</v>
      </c>
      <c r="AQ227" s="9">
        <v>1.4053553477614018E-6</v>
      </c>
      <c r="AR227" s="9">
        <v>3.0380112555726431E-2</v>
      </c>
      <c r="AS227" s="9">
        <v>0.28424851933172585</v>
      </c>
      <c r="AT227" s="9">
        <v>3.5063903130556108E-2</v>
      </c>
      <c r="AU227" s="9">
        <v>1.026709432120063E-2</v>
      </c>
      <c r="AV227" s="9">
        <v>0.21124599153929863</v>
      </c>
      <c r="AW227" s="9">
        <v>6.5595859968832979E-2</v>
      </c>
    </row>
    <row r="228" spans="1:49" x14ac:dyDescent="0.2">
      <c r="A228" s="1" t="s">
        <v>305</v>
      </c>
      <c r="B228" s="9">
        <v>31.700779943771483</v>
      </c>
      <c r="C228" s="9">
        <v>7.5690144887810173E-2</v>
      </c>
      <c r="D228" s="9">
        <v>25.900594159762665</v>
      </c>
      <c r="E228" s="9">
        <v>0</v>
      </c>
      <c r="F228" s="9">
        <v>2.569461533875135E-4</v>
      </c>
      <c r="G228" s="9">
        <v>0</v>
      </c>
      <c r="H228" s="9">
        <v>3.8743122363821998E-2</v>
      </c>
      <c r="I228" s="9">
        <v>0</v>
      </c>
      <c r="J228" s="9">
        <v>0</v>
      </c>
      <c r="K228" s="9">
        <v>1.2528187078147353E-2</v>
      </c>
      <c r="L228" s="9">
        <v>1.9912469289870664E-3</v>
      </c>
      <c r="M228" s="9">
        <v>2.675511541693781E-2</v>
      </c>
      <c r="N228" s="9">
        <v>0</v>
      </c>
      <c r="O228" s="9">
        <v>6.5907227141678126E-2</v>
      </c>
      <c r="P228" s="9">
        <v>2.8508984870004642E-2</v>
      </c>
      <c r="Q228" s="9">
        <v>0</v>
      </c>
      <c r="R228" s="9">
        <v>0</v>
      </c>
      <c r="S228" s="9">
        <v>2.9796810543211485E-5</v>
      </c>
      <c r="T228" s="9">
        <v>1.9481455259891159E-2</v>
      </c>
      <c r="U228" s="9">
        <v>6.0883031954410709E-5</v>
      </c>
      <c r="V228" s="9">
        <v>0</v>
      </c>
      <c r="W228" s="9">
        <v>1.7390052171122012E-4</v>
      </c>
      <c r="X228" s="9">
        <v>6.5028938589424976E-2</v>
      </c>
      <c r="Y228" s="9">
        <v>7.605078201562746E-3</v>
      </c>
      <c r="Z228" s="9">
        <v>0</v>
      </c>
      <c r="AA228" s="9">
        <v>1.4796026316816672E-2</v>
      </c>
      <c r="AB228" s="9">
        <v>1.9095359583411115E-3</v>
      </c>
      <c r="AC228" s="9">
        <v>0.74548898701305777</v>
      </c>
      <c r="AD228" s="9">
        <v>0</v>
      </c>
      <c r="AE228" s="9">
        <v>1.2326827726935078E-2</v>
      </c>
      <c r="AF228" s="9">
        <v>4.4460536415032203E-4</v>
      </c>
      <c r="AG228" s="9">
        <v>0.31320828475803081</v>
      </c>
      <c r="AH228" s="9">
        <v>1.4816852666107488E-3</v>
      </c>
      <c r="AI228" s="9">
        <v>1.6402215234051689E-6</v>
      </c>
      <c r="AJ228" s="9">
        <v>4.8549390147053638E-4</v>
      </c>
      <c r="AK228" s="9">
        <v>0</v>
      </c>
      <c r="AL228" s="9">
        <v>2.6653599755333989E-5</v>
      </c>
      <c r="AM228" s="9">
        <v>1.7222325995754268E-5</v>
      </c>
      <c r="AN228" s="9">
        <v>0</v>
      </c>
      <c r="AO228" s="9">
        <v>3.6658039733961205</v>
      </c>
      <c r="AP228" s="9">
        <v>0</v>
      </c>
      <c r="AQ228" s="9">
        <v>0</v>
      </c>
      <c r="AR228" s="9">
        <v>3.1971139288827215E-2</v>
      </c>
      <c r="AS228" s="9">
        <v>0.34478156926567688</v>
      </c>
      <c r="AT228" s="9">
        <v>2.0971424317665431E-2</v>
      </c>
      <c r="AU228" s="9">
        <v>4.0860441275059139E-2</v>
      </c>
      <c r="AV228" s="9">
        <v>0.21488752969644609</v>
      </c>
      <c r="AW228" s="9">
        <v>4.7961717060467007E-2</v>
      </c>
    </row>
    <row r="229" spans="1:49" x14ac:dyDescent="0.2">
      <c r="A229" s="1" t="s">
        <v>306</v>
      </c>
      <c r="B229" s="9">
        <v>46.947431642056571</v>
      </c>
      <c r="C229" s="9">
        <v>7.6987866240052147E-2</v>
      </c>
      <c r="D229" s="9">
        <v>40.262639033945732</v>
      </c>
      <c r="E229" s="9">
        <v>0</v>
      </c>
      <c r="F229" s="9">
        <v>3.3427214430116904E-4</v>
      </c>
      <c r="G229" s="9">
        <v>0</v>
      </c>
      <c r="H229" s="9">
        <v>4.531524011038611E-2</v>
      </c>
      <c r="I229" s="9">
        <v>0</v>
      </c>
      <c r="J229" s="9">
        <v>0</v>
      </c>
      <c r="K229" s="9">
        <v>1.550717438963347E-2</v>
      </c>
      <c r="L229" s="9">
        <v>2.393766776591302E-3</v>
      </c>
      <c r="M229" s="9">
        <v>3.1197497316861448E-2</v>
      </c>
      <c r="N229" s="9">
        <v>0</v>
      </c>
      <c r="O229" s="9">
        <v>7.8000961407274305E-2</v>
      </c>
      <c r="P229" s="9">
        <v>3.319250516087649E-2</v>
      </c>
      <c r="Q229" s="9">
        <v>0</v>
      </c>
      <c r="R229" s="9">
        <v>0</v>
      </c>
      <c r="S229" s="9">
        <v>6.122375501811699E-5</v>
      </c>
      <c r="T229" s="9">
        <v>2.2716128812296184E-2</v>
      </c>
      <c r="U229" s="9">
        <v>9.281733012178088E-5</v>
      </c>
      <c r="V229" s="9">
        <v>0</v>
      </c>
      <c r="W229" s="9">
        <v>7.9270903720983361E-5</v>
      </c>
      <c r="X229" s="9">
        <v>8.189571857227694E-2</v>
      </c>
      <c r="Y229" s="9">
        <v>9.6353252388606744E-3</v>
      </c>
      <c r="Z229" s="9">
        <v>0</v>
      </c>
      <c r="AA229" s="9">
        <v>1.8963014679965119E-2</v>
      </c>
      <c r="AB229" s="9">
        <v>2.4371370699040936E-3</v>
      </c>
      <c r="AC229" s="9">
        <v>0.89563070521314592</v>
      </c>
      <c r="AD229" s="9">
        <v>0</v>
      </c>
      <c r="AE229" s="9">
        <v>1.4112779498938561E-2</v>
      </c>
      <c r="AF229" s="9">
        <v>4.4733187307277069E-4</v>
      </c>
      <c r="AG229" s="9">
        <v>0.30020476416769026</v>
      </c>
      <c r="AH229" s="9">
        <v>2.5786712395378061E-3</v>
      </c>
      <c r="AI229" s="9">
        <v>3.7099615024973874E-6</v>
      </c>
      <c r="AJ229" s="9">
        <v>9.2648330781782611E-4</v>
      </c>
      <c r="AK229" s="9">
        <v>0</v>
      </c>
      <c r="AL229" s="9">
        <v>6.0286874415582536E-5</v>
      </c>
      <c r="AM229" s="9">
        <v>3.8954595776222566E-5</v>
      </c>
      <c r="AN229" s="9">
        <v>0</v>
      </c>
      <c r="AO229" s="9">
        <v>4.2872016789476453</v>
      </c>
      <c r="AP229" s="9">
        <v>0</v>
      </c>
      <c r="AQ229" s="9">
        <v>0</v>
      </c>
      <c r="AR229" s="9">
        <v>3.2407013928794692E-2</v>
      </c>
      <c r="AS229" s="9">
        <v>0.39316242840359772</v>
      </c>
      <c r="AT229" s="9">
        <v>2.3952332151353704E-2</v>
      </c>
      <c r="AU229" s="9">
        <v>4.2773169909613537E-2</v>
      </c>
      <c r="AV229" s="9">
        <v>0.22049370564810611</v>
      </c>
      <c r="AW229" s="9">
        <v>5.1988672481694649E-2</v>
      </c>
    </row>
    <row r="230" spans="1:49" x14ac:dyDescent="0.2">
      <c r="A230" s="1" t="s">
        <v>307</v>
      </c>
      <c r="B230" s="9">
        <v>55.053247970093842</v>
      </c>
      <c r="C230" s="9">
        <v>7.7991890904803046E-2</v>
      </c>
      <c r="D230" s="9">
        <v>47.833879448088773</v>
      </c>
      <c r="E230" s="9">
        <v>0</v>
      </c>
      <c r="F230" s="9">
        <v>2.5834393173570992E-4</v>
      </c>
      <c r="G230" s="9">
        <v>0</v>
      </c>
      <c r="H230" s="9">
        <v>4.9791941934640427E-2</v>
      </c>
      <c r="I230" s="9">
        <v>0</v>
      </c>
      <c r="J230" s="9">
        <v>0</v>
      </c>
      <c r="K230" s="9">
        <v>1.5937154265037706E-2</v>
      </c>
      <c r="L230" s="9">
        <v>2.5377369263726046E-3</v>
      </c>
      <c r="M230" s="9">
        <v>3.4515049181863065E-2</v>
      </c>
      <c r="N230" s="9">
        <v>0</v>
      </c>
      <c r="O230" s="9">
        <v>8.4412138877233936E-2</v>
      </c>
      <c r="P230" s="9">
        <v>3.6735411664252593E-2</v>
      </c>
      <c r="Q230" s="9">
        <v>0</v>
      </c>
      <c r="R230" s="9">
        <v>0</v>
      </c>
      <c r="S230" s="9">
        <v>2.5551967863587496E-5</v>
      </c>
      <c r="T230" s="9">
        <v>2.5131769231828142E-2</v>
      </c>
      <c r="U230" s="9">
        <v>5.8543363085398632E-5</v>
      </c>
      <c r="V230" s="9">
        <v>0</v>
      </c>
      <c r="W230" s="9">
        <v>2.0089156850906361E-4</v>
      </c>
      <c r="X230" s="9">
        <v>2.2386398922009395E-4</v>
      </c>
      <c r="Y230" s="9">
        <v>7.2995756290577583E-5</v>
      </c>
      <c r="Z230" s="9">
        <v>0</v>
      </c>
      <c r="AA230" s="9">
        <v>3.1772702729336718E-4</v>
      </c>
      <c r="AB230" s="9">
        <v>3.2798111164571512E-5</v>
      </c>
      <c r="AC230" s="9">
        <v>0.9790308786023727</v>
      </c>
      <c r="AD230" s="9">
        <v>0</v>
      </c>
      <c r="AE230" s="9">
        <v>1.5848269849148694E-2</v>
      </c>
      <c r="AF230" s="9">
        <v>5.240115852970824E-4</v>
      </c>
      <c r="AG230" s="9">
        <v>0.2748301149492412</v>
      </c>
      <c r="AH230" s="9">
        <v>1.3619936311929236E-3</v>
      </c>
      <c r="AI230" s="9">
        <v>1.3398855838733159E-6</v>
      </c>
      <c r="AJ230" s="9">
        <v>4.7069821397487756E-4</v>
      </c>
      <c r="AK230" s="9">
        <v>0</v>
      </c>
      <c r="AL230" s="9">
        <v>2.1773140737941385E-5</v>
      </c>
      <c r="AM230" s="9">
        <v>1.4068798630669815E-5</v>
      </c>
      <c r="AN230" s="9">
        <v>0</v>
      </c>
      <c r="AO230" s="9">
        <v>4.8479087796419691</v>
      </c>
      <c r="AP230" s="9">
        <v>0</v>
      </c>
      <c r="AQ230" s="9">
        <v>0</v>
      </c>
      <c r="AR230" s="9">
        <v>3.5199805994435292E-2</v>
      </c>
      <c r="AS230" s="9">
        <v>0.39807811559527023</v>
      </c>
      <c r="AT230" s="9">
        <v>3.2734856338816093E-2</v>
      </c>
      <c r="AU230" s="9">
        <v>4.4424115938043532E-2</v>
      </c>
      <c r="AV230" s="9">
        <v>0.21445346425312042</v>
      </c>
      <c r="AW230" s="9">
        <v>4.6222426886039586E-2</v>
      </c>
    </row>
    <row r="231" spans="1:49" x14ac:dyDescent="0.2">
      <c r="A231" s="1" t="s">
        <v>308</v>
      </c>
      <c r="B231" s="9">
        <v>66.024182592149003</v>
      </c>
      <c r="C231" s="9">
        <v>8.3916412981780431E-2</v>
      </c>
      <c r="D231" s="9">
        <v>57.859264433399332</v>
      </c>
      <c r="E231" s="9">
        <v>0</v>
      </c>
      <c r="F231" s="9">
        <v>2.9066113311305162E-4</v>
      </c>
      <c r="G231" s="9">
        <v>7.0655338366893187E-5</v>
      </c>
      <c r="H231" s="9">
        <v>7.818386554367205E-4</v>
      </c>
      <c r="I231" s="9">
        <v>0</v>
      </c>
      <c r="J231" s="9">
        <v>0</v>
      </c>
      <c r="K231" s="9">
        <v>2.2164612041716665E-2</v>
      </c>
      <c r="L231" s="9">
        <v>6.6309263366319711E-3</v>
      </c>
      <c r="M231" s="9">
        <v>4.1257068756427991E-2</v>
      </c>
      <c r="N231" s="9">
        <v>0</v>
      </c>
      <c r="O231" s="9">
        <v>8.0545037016618026E-3</v>
      </c>
      <c r="P231" s="9">
        <v>1.3515062172721128E-3</v>
      </c>
      <c r="Q231" s="9">
        <v>0</v>
      </c>
      <c r="R231" s="9">
        <v>0</v>
      </c>
      <c r="S231" s="9">
        <v>4.4763768526619139E-5</v>
      </c>
      <c r="T231" s="9">
        <v>3.7095771841380187E-2</v>
      </c>
      <c r="U231" s="9">
        <v>2.1239168471128362E-5</v>
      </c>
      <c r="V231" s="9">
        <v>5.923417331458107E-6</v>
      </c>
      <c r="W231" s="9">
        <v>9.1570430365924167E-4</v>
      </c>
      <c r="X231" s="9">
        <v>2.6845253059610035E-5</v>
      </c>
      <c r="Y231" s="9">
        <v>5.0864690007682169E-5</v>
      </c>
      <c r="Z231" s="9">
        <v>0</v>
      </c>
      <c r="AA231" s="9">
        <v>1.8346170107473488E-4</v>
      </c>
      <c r="AB231" s="9">
        <v>2.260652889230319E-5</v>
      </c>
      <c r="AC231" s="9">
        <v>1.8450888771106806</v>
      </c>
      <c r="AD231" s="9">
        <v>0</v>
      </c>
      <c r="AE231" s="9">
        <v>2.1557640922876282E-2</v>
      </c>
      <c r="AF231" s="9">
        <v>1.9577504808016605E-3</v>
      </c>
      <c r="AG231" s="9">
        <v>0.5491496711033107</v>
      </c>
      <c r="AH231" s="9">
        <v>3.678375045591023E-2</v>
      </c>
      <c r="AI231" s="9">
        <v>2.9617086657290535E-6</v>
      </c>
      <c r="AJ231" s="9">
        <v>2.1620473259822092E-4</v>
      </c>
      <c r="AK231" s="9">
        <v>0</v>
      </c>
      <c r="AL231" s="9">
        <v>0</v>
      </c>
      <c r="AM231" s="9">
        <v>0</v>
      </c>
      <c r="AN231" s="9">
        <v>0</v>
      </c>
      <c r="AO231" s="9">
        <v>4.6166745641050468</v>
      </c>
      <c r="AP231" s="9">
        <v>0</v>
      </c>
      <c r="AQ231" s="9">
        <v>0</v>
      </c>
      <c r="AR231" s="9">
        <v>4.0644263569227526E-2</v>
      </c>
      <c r="AS231" s="9">
        <v>0.45537102622299175</v>
      </c>
      <c r="AT231" s="9">
        <v>4.2262397368863107E-2</v>
      </c>
      <c r="AU231" s="9">
        <v>4.4123035037269089E-2</v>
      </c>
      <c r="AV231" s="9">
        <v>0.23936840351479061</v>
      </c>
      <c r="AW231" s="9">
        <v>6.8832246581815665E-2</v>
      </c>
    </row>
    <row r="232" spans="1:49" x14ac:dyDescent="0.2">
      <c r="A232" s="1" t="s">
        <v>309</v>
      </c>
      <c r="B232" s="9">
        <v>71.626621613442097</v>
      </c>
      <c r="C232" s="9">
        <v>8.5579151467790854E-2</v>
      </c>
      <c r="D232" s="9">
        <v>61.763773984656154</v>
      </c>
      <c r="E232" s="9">
        <v>0</v>
      </c>
      <c r="F232" s="9">
        <v>2.5095266864449224E-4</v>
      </c>
      <c r="G232" s="9">
        <v>8.1230487452153138E-5</v>
      </c>
      <c r="H232" s="9">
        <v>1.2646645472868838E-3</v>
      </c>
      <c r="I232" s="9">
        <v>0</v>
      </c>
      <c r="J232" s="9">
        <v>0</v>
      </c>
      <c r="K232" s="9">
        <v>3.4418225951768112E-2</v>
      </c>
      <c r="L232" s="9">
        <v>9.2189992202004259E-3</v>
      </c>
      <c r="M232" s="9">
        <v>4.9645239285298126E-2</v>
      </c>
      <c r="N232" s="9">
        <v>0</v>
      </c>
      <c r="O232" s="9">
        <v>5.0992767794948626E-3</v>
      </c>
      <c r="P232" s="9">
        <v>0</v>
      </c>
      <c r="Q232" s="9">
        <v>0</v>
      </c>
      <c r="R232" s="9">
        <v>0</v>
      </c>
      <c r="S232" s="9">
        <v>2.664935145346708E-5</v>
      </c>
      <c r="T232" s="9">
        <v>2.4713141231979711E-2</v>
      </c>
      <c r="U232" s="9">
        <v>1.0635218893445085E-4</v>
      </c>
      <c r="V232" s="9">
        <v>1.2183633972911896E-5</v>
      </c>
      <c r="W232" s="9">
        <v>2.1466576650339554E-4</v>
      </c>
      <c r="X232" s="9">
        <v>2.1354183116217357E-4</v>
      </c>
      <c r="Y232" s="9">
        <v>3.3161790251066948E-4</v>
      </c>
      <c r="Z232" s="9">
        <v>0</v>
      </c>
      <c r="AA232" s="9">
        <v>5.1752490846362074E-4</v>
      </c>
      <c r="AB232" s="9">
        <v>7.7879961953263293E-5</v>
      </c>
      <c r="AC232" s="9">
        <v>3.3222312371216596</v>
      </c>
      <c r="AD232" s="9">
        <v>0</v>
      </c>
      <c r="AE232" s="9">
        <v>8.8456501712728987E-3</v>
      </c>
      <c r="AF232" s="9">
        <v>6.5591489710944782E-3</v>
      </c>
      <c r="AG232" s="9">
        <v>0.80000957142425011</v>
      </c>
      <c r="AH232" s="9">
        <v>9.3750141467497435E-4</v>
      </c>
      <c r="AI232" s="9">
        <v>5.9220781007704622E-6</v>
      </c>
      <c r="AJ232" s="9">
        <v>6.8512641598956186E-3</v>
      </c>
      <c r="AK232" s="9">
        <v>0</v>
      </c>
      <c r="AL232" s="9">
        <v>0</v>
      </c>
      <c r="AM232" s="9">
        <v>0</v>
      </c>
      <c r="AN232" s="9">
        <v>0</v>
      </c>
      <c r="AO232" s="9">
        <v>4.3909603907069501</v>
      </c>
      <c r="AP232" s="9">
        <v>0</v>
      </c>
      <c r="AQ232" s="9">
        <v>0</v>
      </c>
      <c r="AR232" s="9">
        <v>4.5666668142528163E-2</v>
      </c>
      <c r="AS232" s="9">
        <v>0.66531204048339632</v>
      </c>
      <c r="AT232" s="9">
        <v>5.2817753477385224E-2</v>
      </c>
      <c r="AU232" s="9">
        <v>4.9312578113484822E-2</v>
      </c>
      <c r="AV232" s="9">
        <v>0.24479493188618417</v>
      </c>
      <c r="AW232" s="9">
        <v>5.677167345019031E-2</v>
      </c>
    </row>
    <row r="233" spans="1:49" x14ac:dyDescent="0.2">
      <c r="A233" s="1" t="s">
        <v>310</v>
      </c>
      <c r="B233" s="9">
        <v>71.947039151956034</v>
      </c>
      <c r="C233" s="9">
        <v>9.5201753448005633E-2</v>
      </c>
      <c r="D233" s="9">
        <v>61.583914503504261</v>
      </c>
      <c r="E233" s="9">
        <v>0</v>
      </c>
      <c r="F233" s="9">
        <v>0</v>
      </c>
      <c r="G233" s="9">
        <v>0</v>
      </c>
      <c r="H233" s="9">
        <v>0</v>
      </c>
      <c r="I233" s="9">
        <v>0</v>
      </c>
      <c r="J233" s="9">
        <v>0</v>
      </c>
      <c r="K233" s="9">
        <v>4.3043197843674462E-2</v>
      </c>
      <c r="L233" s="9">
        <v>1.3132812215186038E-2</v>
      </c>
      <c r="M233" s="9">
        <v>5.6875962151946145E-2</v>
      </c>
      <c r="N233" s="9">
        <v>0</v>
      </c>
      <c r="O233" s="9">
        <v>1.297696223390379E-3</v>
      </c>
      <c r="P233" s="9">
        <v>0</v>
      </c>
      <c r="Q233" s="9">
        <v>0</v>
      </c>
      <c r="R233" s="9">
        <v>0</v>
      </c>
      <c r="S233" s="9">
        <v>5.9234173314581086E-6</v>
      </c>
      <c r="T233" s="9">
        <v>1.0793283573666646E-2</v>
      </c>
      <c r="U233" s="9">
        <v>1.260682109265777E-4</v>
      </c>
      <c r="V233" s="9">
        <v>6.3034105463288855E-6</v>
      </c>
      <c r="W233" s="9">
        <v>7.3517441373196287E-5</v>
      </c>
      <c r="X233" s="9">
        <v>7.3877177347961008E-5</v>
      </c>
      <c r="Y233" s="9">
        <v>2.5521206720204714E-4</v>
      </c>
      <c r="Z233" s="9">
        <v>0</v>
      </c>
      <c r="AA233" s="9">
        <v>8.7309391411226618E-5</v>
      </c>
      <c r="AB233" s="9">
        <v>6.7161070316328175E-5</v>
      </c>
      <c r="AC233" s="9">
        <v>2.7888420201561708</v>
      </c>
      <c r="AD233" s="9">
        <v>0</v>
      </c>
      <c r="AE233" s="9">
        <v>1.5534005151072991E-2</v>
      </c>
      <c r="AF233" s="9">
        <v>8.6564997356553403E-3</v>
      </c>
      <c r="AG233" s="9">
        <v>0.9597510571266068</v>
      </c>
      <c r="AH233" s="9">
        <v>1.6283159217047869E-3</v>
      </c>
      <c r="AI233" s="9">
        <v>1.7770251994374319E-5</v>
      </c>
      <c r="AJ233" s="9">
        <v>1.2198028895627426E-2</v>
      </c>
      <c r="AK233" s="9">
        <v>0</v>
      </c>
      <c r="AL233" s="9">
        <v>0</v>
      </c>
      <c r="AM233" s="9">
        <v>0</v>
      </c>
      <c r="AN233" s="9">
        <v>0</v>
      </c>
      <c r="AO233" s="9">
        <v>5.0824746493682822</v>
      </c>
      <c r="AP233" s="9">
        <v>0</v>
      </c>
      <c r="AQ233" s="9">
        <v>0</v>
      </c>
      <c r="AR233" s="9">
        <v>5.7223127490204383E-2</v>
      </c>
      <c r="AS233" s="9">
        <v>0.63076764972593413</v>
      </c>
      <c r="AT233" s="9">
        <v>7.2895771877771381E-2</v>
      </c>
      <c r="AU233" s="9">
        <v>8.2124896551100196E-2</v>
      </c>
      <c r="AV233" s="9">
        <v>0.29846010535513273</v>
      </c>
      <c r="AW233" s="9">
        <v>0.13151067320219698</v>
      </c>
    </row>
    <row r="234" spans="1:49" s="20" customFormat="1" x14ac:dyDescent="0.2">
      <c r="A234" s="18" t="s">
        <v>311</v>
      </c>
      <c r="B234" s="19">
        <v>70.027257717740952</v>
      </c>
      <c r="C234" s="19">
        <v>9.4996057325332103E-2</v>
      </c>
      <c r="D234" s="19">
        <v>56.82670403654506</v>
      </c>
      <c r="E234" s="19">
        <v>0</v>
      </c>
      <c r="F234" s="19">
        <v>2.4369946407199083E-5</v>
      </c>
      <c r="G234" s="19">
        <v>2.75007243432698E-5</v>
      </c>
      <c r="H234" s="19">
        <v>6.6025600597023777E-4</v>
      </c>
      <c r="I234" s="19">
        <v>0</v>
      </c>
      <c r="J234" s="19">
        <v>0</v>
      </c>
      <c r="K234" s="19">
        <v>4.9613181967063463E-2</v>
      </c>
      <c r="L234" s="19">
        <v>1.3254489771130877E-2</v>
      </c>
      <c r="M234" s="19">
        <v>3.2594624301623146E-2</v>
      </c>
      <c r="N234" s="19">
        <v>0</v>
      </c>
      <c r="O234" s="19">
        <v>1.1583878363461653E-4</v>
      </c>
      <c r="P234" s="19">
        <v>5.9234173314581086E-6</v>
      </c>
      <c r="Q234" s="19">
        <v>0</v>
      </c>
      <c r="R234" s="19">
        <v>0</v>
      </c>
      <c r="S234" s="19">
        <v>8.3202297333844592E-5</v>
      </c>
      <c r="T234" s="19">
        <v>1.5977886981567567E-2</v>
      </c>
      <c r="U234" s="19">
        <v>8.2114732186242543E-4</v>
      </c>
      <c r="V234" s="19">
        <v>2.1070099200786704E-5</v>
      </c>
      <c r="W234" s="19">
        <v>7.5138670465697201E-5</v>
      </c>
      <c r="X234" s="19">
        <v>6.0043176950266466E-5</v>
      </c>
      <c r="Y234" s="19">
        <v>2.0553241340668139E-4</v>
      </c>
      <c r="Z234" s="19">
        <v>0</v>
      </c>
      <c r="AA234" s="19">
        <v>5.5725815786480028E-5</v>
      </c>
      <c r="AB234" s="19">
        <v>1.3133177394319631E-4</v>
      </c>
      <c r="AC234" s="19">
        <v>2.5631135926597892</v>
      </c>
      <c r="AD234" s="19">
        <v>0</v>
      </c>
      <c r="AE234" s="19">
        <v>1.6560772237897411E-2</v>
      </c>
      <c r="AF234" s="19">
        <v>1.225945280230257E-2</v>
      </c>
      <c r="AG234" s="19">
        <v>1.0255562052084735</v>
      </c>
      <c r="AH234" s="19">
        <v>1.2152789620712748E-3</v>
      </c>
      <c r="AI234" s="19">
        <v>2.2070910905456608E-4</v>
      </c>
      <c r="AJ234" s="19">
        <v>1.3385799125849545E-2</v>
      </c>
      <c r="AK234" s="19">
        <v>0</v>
      </c>
      <c r="AL234" s="19">
        <v>0</v>
      </c>
      <c r="AM234" s="19">
        <v>0</v>
      </c>
      <c r="AN234" s="19">
        <v>0</v>
      </c>
      <c r="AO234" s="19">
        <v>8.0143309320256844</v>
      </c>
      <c r="AP234" s="19">
        <v>0</v>
      </c>
      <c r="AQ234" s="19">
        <v>0</v>
      </c>
      <c r="AR234" s="19">
        <v>5.9918060441862597E-2</v>
      </c>
      <c r="AS234" s="19">
        <v>0.69265058457845052</v>
      </c>
      <c r="AT234" s="19">
        <v>6.3980474921226355E-2</v>
      </c>
      <c r="AU234" s="19">
        <v>8.0215661644908218E-2</v>
      </c>
      <c r="AV234" s="19">
        <v>0.299790823571085</v>
      </c>
      <c r="AW234" s="19">
        <v>0.14863201311389934</v>
      </c>
    </row>
    <row r="235" spans="1:49" x14ac:dyDescent="0.2">
      <c r="A235" s="1" t="s">
        <v>312</v>
      </c>
      <c r="B235" s="9">
        <v>13.802452197926534</v>
      </c>
      <c r="C235" s="9">
        <v>0.29546048072842979</v>
      </c>
      <c r="D235" s="9">
        <v>5.8044110209991473</v>
      </c>
      <c r="E235" s="9">
        <v>0</v>
      </c>
      <c r="F235" s="9">
        <v>0</v>
      </c>
      <c r="G235" s="9">
        <v>0</v>
      </c>
      <c r="H235" s="9">
        <v>0</v>
      </c>
      <c r="I235" s="9">
        <v>0</v>
      </c>
      <c r="J235" s="9">
        <v>0</v>
      </c>
      <c r="K235" s="9">
        <v>2.9368922412181385E-2</v>
      </c>
      <c r="L235" s="9">
        <v>0.2416875085764304</v>
      </c>
      <c r="M235" s="9">
        <v>0.21326747752994438</v>
      </c>
      <c r="N235" s="9">
        <v>0</v>
      </c>
      <c r="O235" s="9">
        <v>4.0608127898017495E-2</v>
      </c>
      <c r="P235" s="9">
        <v>8.349359584647319E-3</v>
      </c>
      <c r="Q235" s="9">
        <v>5.6233407203554566E-4</v>
      </c>
      <c r="R235" s="9">
        <v>4.9517389102126205E-2</v>
      </c>
      <c r="S235" s="9">
        <v>2.2197692019089254E-5</v>
      </c>
      <c r="T235" s="9">
        <v>0.74532206340258955</v>
      </c>
      <c r="U235" s="9">
        <v>0</v>
      </c>
      <c r="V235" s="9">
        <v>0</v>
      </c>
      <c r="W235" s="9">
        <v>0</v>
      </c>
      <c r="X235" s="9">
        <v>0.16807071284666716</v>
      </c>
      <c r="Y235" s="9">
        <v>4.6448577265036945E-3</v>
      </c>
      <c r="Z235" s="9">
        <v>3.229250029433333E-2</v>
      </c>
      <c r="AA235" s="9">
        <v>0</v>
      </c>
      <c r="AB235" s="9">
        <v>2.9471577056076756E-4</v>
      </c>
      <c r="AC235" s="9">
        <v>0.56305610316744947</v>
      </c>
      <c r="AD235" s="9">
        <v>0</v>
      </c>
      <c r="AE235" s="9">
        <v>1.5790254868785145E-2</v>
      </c>
      <c r="AF235" s="9">
        <v>1.8245431834028528E-4</v>
      </c>
      <c r="AG235" s="9">
        <v>1.843813792756511E-4</v>
      </c>
      <c r="AH235" s="9">
        <v>1.6226452321878988E-2</v>
      </c>
      <c r="AI235" s="9">
        <v>3.7305112742616713E-3</v>
      </c>
      <c r="AJ235" s="9">
        <v>8.217168170582944E-3</v>
      </c>
      <c r="AK235" s="9">
        <v>0</v>
      </c>
      <c r="AL235" s="9">
        <v>0</v>
      </c>
      <c r="AM235" s="9">
        <v>0</v>
      </c>
      <c r="AN235" s="9">
        <v>0</v>
      </c>
      <c r="AO235" s="9">
        <v>4.170098628208466</v>
      </c>
      <c r="AP235" s="9">
        <v>0</v>
      </c>
      <c r="AQ235" s="9">
        <v>0</v>
      </c>
      <c r="AR235" s="9">
        <v>2.9036044087351911E-2</v>
      </c>
      <c r="AS235" s="9">
        <v>0.46541316392021931</v>
      </c>
      <c r="AT235" s="9">
        <v>8.5048986582634711E-2</v>
      </c>
      <c r="AU235" s="9">
        <v>1.9185142018840091E-2</v>
      </c>
      <c r="AV235" s="9">
        <v>0.58068630875578564</v>
      </c>
      <c r="AW235" s="9">
        <v>0.21171693021703086</v>
      </c>
    </row>
    <row r="236" spans="1:49" x14ac:dyDescent="0.2">
      <c r="A236" s="1" t="s">
        <v>313</v>
      </c>
      <c r="B236" s="9">
        <v>17.063563382681128</v>
      </c>
      <c r="C236" s="9">
        <v>0.3345131115867237</v>
      </c>
      <c r="D236" s="9">
        <v>4.9588433204075768</v>
      </c>
      <c r="E236" s="9">
        <v>0</v>
      </c>
      <c r="F236" s="9">
        <v>0</v>
      </c>
      <c r="G236" s="9">
        <v>0</v>
      </c>
      <c r="H236" s="9">
        <v>0</v>
      </c>
      <c r="I236" s="9">
        <v>0</v>
      </c>
      <c r="J236" s="9">
        <v>0</v>
      </c>
      <c r="K236" s="9">
        <v>5.6064416888718299E-2</v>
      </c>
      <c r="L236" s="9">
        <v>0.22996818321187681</v>
      </c>
      <c r="M236" s="9">
        <v>6.4261895324697518E-2</v>
      </c>
      <c r="N236" s="9">
        <v>0</v>
      </c>
      <c r="O236" s="9">
        <v>3.7144738007251474E-2</v>
      </c>
      <c r="P236" s="9">
        <v>1.2376609875043661E-2</v>
      </c>
      <c r="Q236" s="9">
        <v>9.8344325666568466E-4</v>
      </c>
      <c r="R236" s="9">
        <v>3.4902803380594566E-2</v>
      </c>
      <c r="S236" s="9">
        <v>0</v>
      </c>
      <c r="T236" s="9">
        <v>1.0123758688534084</v>
      </c>
      <c r="U236" s="9">
        <v>9.3864436199349796E-3</v>
      </c>
      <c r="V236" s="9">
        <v>0</v>
      </c>
      <c r="W236" s="9">
        <v>0</v>
      </c>
      <c r="X236" s="9">
        <v>0.53512882422953512</v>
      </c>
      <c r="Y236" s="9">
        <v>8.4851219022966384E-3</v>
      </c>
      <c r="Z236" s="9">
        <v>5.5385163292321765E-2</v>
      </c>
      <c r="AA236" s="9">
        <v>0</v>
      </c>
      <c r="AB236" s="9">
        <v>2.9131499420283263E-3</v>
      </c>
      <c r="AC236" s="9">
        <v>0.44009850827268859</v>
      </c>
      <c r="AD236" s="9">
        <v>0</v>
      </c>
      <c r="AE236" s="9">
        <v>4.3116852108252531E-3</v>
      </c>
      <c r="AF236" s="9">
        <v>9.1586196961741676E-4</v>
      </c>
      <c r="AG236" s="9">
        <v>1.1765190868265926E-2</v>
      </c>
      <c r="AH236" s="9">
        <v>4.5770898994765205E-3</v>
      </c>
      <c r="AI236" s="9">
        <v>1.7849557441432237E-2</v>
      </c>
      <c r="AJ236" s="9">
        <v>0</v>
      </c>
      <c r="AK236" s="9">
        <v>0</v>
      </c>
      <c r="AL236" s="9">
        <v>0</v>
      </c>
      <c r="AM236" s="9">
        <v>0</v>
      </c>
      <c r="AN236" s="9">
        <v>0</v>
      </c>
      <c r="AO236" s="9">
        <v>8.0584914965129091</v>
      </c>
      <c r="AP236" s="9">
        <v>0</v>
      </c>
      <c r="AQ236" s="9">
        <v>0</v>
      </c>
      <c r="AR236" s="9">
        <v>3.2822704981524786E-2</v>
      </c>
      <c r="AS236" s="9">
        <v>0.52501956304407449</v>
      </c>
      <c r="AT236" s="9">
        <v>4.9711772447637512E-2</v>
      </c>
      <c r="AU236" s="9">
        <v>7.5676277794368266E-2</v>
      </c>
      <c r="AV236" s="9">
        <v>0.29781610988232554</v>
      </c>
      <c r="AW236" s="9">
        <v>0.19177447057730884</v>
      </c>
    </row>
    <row r="237" spans="1:49" x14ac:dyDescent="0.2">
      <c r="A237" s="1" t="s">
        <v>314</v>
      </c>
      <c r="B237" s="9">
        <v>16.176419753212173</v>
      </c>
      <c r="C237" s="9">
        <v>0.34673088397629365</v>
      </c>
      <c r="D237" s="9">
        <v>5.6232633230384721</v>
      </c>
      <c r="E237" s="9">
        <v>0</v>
      </c>
      <c r="F237" s="9">
        <v>0</v>
      </c>
      <c r="G237" s="9">
        <v>0</v>
      </c>
      <c r="H237" s="9">
        <v>0</v>
      </c>
      <c r="I237" s="9">
        <v>0</v>
      </c>
      <c r="J237" s="9">
        <v>0</v>
      </c>
      <c r="K237" s="9">
        <v>4.1635896740395306E-2</v>
      </c>
      <c r="L237" s="9">
        <v>0.17150855412412108</v>
      </c>
      <c r="M237" s="9">
        <v>5.5633882551644774E-2</v>
      </c>
      <c r="N237" s="9">
        <v>0</v>
      </c>
      <c r="O237" s="9">
        <v>2.4273554129078483E-2</v>
      </c>
      <c r="P237" s="9">
        <v>5.6210446075282893E-3</v>
      </c>
      <c r="Q237" s="9">
        <v>9.1826389386422537E-4</v>
      </c>
      <c r="R237" s="9">
        <v>1.5255777658010288E-2</v>
      </c>
      <c r="S237" s="9">
        <v>7.3164658489484639E-5</v>
      </c>
      <c r="T237" s="9">
        <v>0.91162584485699039</v>
      </c>
      <c r="U237" s="9">
        <v>2.5082407563742025E-3</v>
      </c>
      <c r="V237" s="9">
        <v>0</v>
      </c>
      <c r="W237" s="9">
        <v>0</v>
      </c>
      <c r="X237" s="9">
        <v>0.27335920576017891</v>
      </c>
      <c r="Y237" s="9">
        <v>2.7247222293429133E-3</v>
      </c>
      <c r="Z237" s="9">
        <v>3.222427102842227E-2</v>
      </c>
      <c r="AA237" s="9">
        <v>0</v>
      </c>
      <c r="AB237" s="9">
        <v>3.7979215745585472E-4</v>
      </c>
      <c r="AC237" s="9">
        <v>0.71046887518111035</v>
      </c>
      <c r="AD237" s="9">
        <v>0</v>
      </c>
      <c r="AE237" s="9">
        <v>9.0141751021412028E-3</v>
      </c>
      <c r="AF237" s="9">
        <v>8.975870814411837E-4</v>
      </c>
      <c r="AG237" s="9">
        <v>2.1085485783232582E-3</v>
      </c>
      <c r="AH237" s="9">
        <v>7.8640090000797877E-4</v>
      </c>
      <c r="AI237" s="9">
        <v>4.511743393825993E-3</v>
      </c>
      <c r="AJ237" s="9">
        <v>0</v>
      </c>
      <c r="AK237" s="9">
        <v>0</v>
      </c>
      <c r="AL237" s="9">
        <v>0</v>
      </c>
      <c r="AM237" s="9">
        <v>0</v>
      </c>
      <c r="AN237" s="9">
        <v>0</v>
      </c>
      <c r="AO237" s="9">
        <v>6.659142168795503</v>
      </c>
      <c r="AP237" s="9">
        <v>0</v>
      </c>
      <c r="AQ237" s="9">
        <v>0</v>
      </c>
      <c r="AR237" s="9">
        <v>3.6861058497207229E-2</v>
      </c>
      <c r="AS237" s="9">
        <v>0.64243848838988205</v>
      </c>
      <c r="AT237" s="9">
        <v>3.5006528369760648E-2</v>
      </c>
      <c r="AU237" s="9">
        <v>7.0345573940694656E-2</v>
      </c>
      <c r="AV237" s="9">
        <v>0.18900114637091697</v>
      </c>
      <c r="AW237" s="9">
        <v>0.30810103644469367</v>
      </c>
    </row>
    <row r="238" spans="1:49" x14ac:dyDescent="0.2">
      <c r="A238" s="1" t="s">
        <v>315</v>
      </c>
      <c r="B238" s="9">
        <v>21.065765107320324</v>
      </c>
      <c r="C238" s="9">
        <v>0.35013380810454137</v>
      </c>
      <c r="D238" s="9">
        <v>8.3468033479325161</v>
      </c>
      <c r="E238" s="9">
        <v>0</v>
      </c>
      <c r="F238" s="9">
        <v>0</v>
      </c>
      <c r="G238" s="9">
        <v>0</v>
      </c>
      <c r="H238" s="9">
        <v>0</v>
      </c>
      <c r="I238" s="9">
        <v>0</v>
      </c>
      <c r="J238" s="9">
        <v>0</v>
      </c>
      <c r="K238" s="9">
        <v>4.7853855431966436E-2</v>
      </c>
      <c r="L238" s="9">
        <v>0.15306908527946411</v>
      </c>
      <c r="M238" s="9">
        <v>5.8836207138709185E-2</v>
      </c>
      <c r="N238" s="9">
        <v>0</v>
      </c>
      <c r="O238" s="9">
        <v>2.2225247151361073E-2</v>
      </c>
      <c r="P238" s="9">
        <v>5.6617732173942521E-3</v>
      </c>
      <c r="Q238" s="9">
        <v>1.0495093204729959E-3</v>
      </c>
      <c r="R238" s="9">
        <v>1.4065974355514013E-2</v>
      </c>
      <c r="S238" s="9">
        <v>9.5965564943503365E-4</v>
      </c>
      <c r="T238" s="9">
        <v>0.86076357907376222</v>
      </c>
      <c r="U238" s="9">
        <v>3.5187931279696411E-3</v>
      </c>
      <c r="V238" s="9">
        <v>0</v>
      </c>
      <c r="W238" s="9">
        <v>0</v>
      </c>
      <c r="X238" s="9">
        <v>1.0356263902865125E-3</v>
      </c>
      <c r="Y238" s="9">
        <v>5.093895131415231E-5</v>
      </c>
      <c r="Z238" s="9">
        <v>0</v>
      </c>
      <c r="AA238" s="9">
        <v>7.4710461927423397E-6</v>
      </c>
      <c r="AB238" s="9">
        <v>0</v>
      </c>
      <c r="AC238" s="9">
        <v>1.3474688114584741</v>
      </c>
      <c r="AD238" s="9">
        <v>0</v>
      </c>
      <c r="AE238" s="9">
        <v>0</v>
      </c>
      <c r="AF238" s="9">
        <v>1.7967776502668083E-3</v>
      </c>
      <c r="AG238" s="9">
        <v>3.8509727176358421E-3</v>
      </c>
      <c r="AH238" s="9">
        <v>7.1561829025411719E-4</v>
      </c>
      <c r="AI238" s="9">
        <v>1.1341258845896538E-3</v>
      </c>
      <c r="AJ238" s="9">
        <v>8.3010209905686394E-4</v>
      </c>
      <c r="AK238" s="9">
        <v>0</v>
      </c>
      <c r="AL238" s="9">
        <v>0</v>
      </c>
      <c r="AM238" s="9">
        <v>3.7599359907090819E-6</v>
      </c>
      <c r="AN238" s="9">
        <v>0</v>
      </c>
      <c r="AO238" s="9">
        <v>8.432587169793198</v>
      </c>
      <c r="AP238" s="9">
        <v>0</v>
      </c>
      <c r="AQ238" s="9">
        <v>1.4070920680029106E-3</v>
      </c>
      <c r="AR238" s="9">
        <v>4.5597309352902043E-2</v>
      </c>
      <c r="AS238" s="9">
        <v>0.70703878380078788</v>
      </c>
      <c r="AT238" s="9">
        <v>5.7784757365804504E-2</v>
      </c>
      <c r="AU238" s="9">
        <v>8.2213058878416873E-2</v>
      </c>
      <c r="AV238" s="9">
        <v>0.19524421611126336</v>
      </c>
      <c r="AW238" s="9">
        <v>0.32205767974277566</v>
      </c>
    </row>
    <row r="239" spans="1:49" x14ac:dyDescent="0.2">
      <c r="A239" s="1" t="s">
        <v>316</v>
      </c>
      <c r="B239" s="9">
        <v>23.123747858494518</v>
      </c>
      <c r="C239" s="9">
        <v>0.38930128632814442</v>
      </c>
      <c r="D239" s="9">
        <v>8.5522157050713687</v>
      </c>
      <c r="E239" s="9">
        <v>0</v>
      </c>
      <c r="F239" s="9">
        <v>0</v>
      </c>
      <c r="G239" s="9">
        <v>0</v>
      </c>
      <c r="H239" s="9">
        <v>0</v>
      </c>
      <c r="I239" s="9">
        <v>0</v>
      </c>
      <c r="J239" s="9">
        <v>0</v>
      </c>
      <c r="K239" s="9">
        <v>4.9101307168439003E-2</v>
      </c>
      <c r="L239" s="9">
        <v>0.16760912514143664</v>
      </c>
      <c r="M239" s="9">
        <v>6.8900874579872318E-2</v>
      </c>
      <c r="N239" s="9">
        <v>2.0540148434375152E-2</v>
      </c>
      <c r="O239" s="9">
        <v>6.8215557550664486E-3</v>
      </c>
      <c r="P239" s="9">
        <v>5.1342902008750884E-4</v>
      </c>
      <c r="Q239" s="9">
        <v>1.101802473472036E-2</v>
      </c>
      <c r="R239" s="9">
        <v>0</v>
      </c>
      <c r="S239" s="9">
        <v>0.58750695380451967</v>
      </c>
      <c r="T239" s="9">
        <v>3.6443798422110306E-4</v>
      </c>
      <c r="U239" s="9">
        <v>0</v>
      </c>
      <c r="V239" s="9">
        <v>0</v>
      </c>
      <c r="W239" s="9">
        <v>0</v>
      </c>
      <c r="X239" s="9">
        <v>3.7238501251748823E-2</v>
      </c>
      <c r="Y239" s="9">
        <v>3.1448220307339798E-4</v>
      </c>
      <c r="Z239" s="9">
        <v>8.7925471634853567E-3</v>
      </c>
      <c r="AA239" s="9">
        <v>0</v>
      </c>
      <c r="AB239" s="9">
        <v>2.7878538028692362E-3</v>
      </c>
      <c r="AC239" s="9">
        <v>1.8613998343135281</v>
      </c>
      <c r="AD239" s="9">
        <v>0</v>
      </c>
      <c r="AE239" s="9">
        <v>8.4751618797850622E-4</v>
      </c>
      <c r="AF239" s="9">
        <v>2.377151061327109E-5</v>
      </c>
      <c r="AG239" s="9">
        <v>3.4212180429576459E-3</v>
      </c>
      <c r="AH239" s="9">
        <v>2.1114754284622705E-4</v>
      </c>
      <c r="AI239" s="9">
        <v>1.5179006614257256E-3</v>
      </c>
      <c r="AJ239" s="9">
        <v>0</v>
      </c>
      <c r="AK239" s="9">
        <v>0</v>
      </c>
      <c r="AL239" s="9">
        <v>0</v>
      </c>
      <c r="AM239" s="9">
        <v>0</v>
      </c>
      <c r="AN239" s="9">
        <v>0</v>
      </c>
      <c r="AO239" s="9">
        <v>9.7432018281279102</v>
      </c>
      <c r="AP239" s="9">
        <v>0</v>
      </c>
      <c r="AQ239" s="9">
        <v>0</v>
      </c>
      <c r="AR239" s="9">
        <v>5.5110865856579691E-2</v>
      </c>
      <c r="AS239" s="9">
        <v>0.81761779126273548</v>
      </c>
      <c r="AT239" s="9">
        <v>9.4146130723777866E-2</v>
      </c>
      <c r="AU239" s="9">
        <v>7.9723059993228998E-2</v>
      </c>
      <c r="AV239" s="9">
        <v>0.17050328800997849</v>
      </c>
      <c r="AW239" s="9">
        <v>0.39299727381753025</v>
      </c>
    </row>
    <row r="240" spans="1:49" x14ac:dyDescent="0.2">
      <c r="A240" s="1" t="s">
        <v>317</v>
      </c>
      <c r="B240" s="9">
        <v>27.963214562481134</v>
      </c>
      <c r="C240" s="9">
        <v>0.39493718053877791</v>
      </c>
      <c r="D240" s="9">
        <v>13.116866182401825</v>
      </c>
      <c r="E240" s="9">
        <v>0</v>
      </c>
      <c r="F240" s="9">
        <v>0</v>
      </c>
      <c r="G240" s="9">
        <v>2.3688599987256947E-2</v>
      </c>
      <c r="H240" s="9">
        <v>0</v>
      </c>
      <c r="I240" s="9">
        <v>0</v>
      </c>
      <c r="J240" s="9">
        <v>0</v>
      </c>
      <c r="K240" s="9">
        <v>0.21737612360058409</v>
      </c>
      <c r="L240" s="9">
        <v>0.21053243049600173</v>
      </c>
      <c r="M240" s="9">
        <v>9.2366049797558802E-2</v>
      </c>
      <c r="N240" s="9">
        <v>2.2442927548682181E-2</v>
      </c>
      <c r="O240" s="9">
        <v>1.2017288590147536E-2</v>
      </c>
      <c r="P240" s="9">
        <v>3.0515810198471753E-4</v>
      </c>
      <c r="Q240" s="9">
        <v>2.4241413608786379E-2</v>
      </c>
      <c r="R240" s="9">
        <v>0</v>
      </c>
      <c r="S240" s="9">
        <v>0.66515389051623264</v>
      </c>
      <c r="T240" s="9">
        <v>4.3797769594178867E-4</v>
      </c>
      <c r="U240" s="9">
        <v>0</v>
      </c>
      <c r="V240" s="9">
        <v>0</v>
      </c>
      <c r="W240" s="9">
        <v>0</v>
      </c>
      <c r="X240" s="9">
        <v>3.2801375447740984E-2</v>
      </c>
      <c r="Y240" s="9">
        <v>2.7912979107427589E-4</v>
      </c>
      <c r="Z240" s="9">
        <v>8.7663917717809431E-3</v>
      </c>
      <c r="AA240" s="9">
        <v>0</v>
      </c>
      <c r="AB240" s="9">
        <v>1.4691802336673219E-2</v>
      </c>
      <c r="AC240" s="9">
        <v>2.4941193656773346</v>
      </c>
      <c r="AD240" s="9">
        <v>9.7825182643888073E-4</v>
      </c>
      <c r="AE240" s="9">
        <v>0</v>
      </c>
      <c r="AF240" s="9">
        <v>3.3822995349466121E-4</v>
      </c>
      <c r="AG240" s="9">
        <v>0</v>
      </c>
      <c r="AH240" s="9">
        <v>5.7264492078303282E-3</v>
      </c>
      <c r="AI240" s="9">
        <v>5.8541437268051278E-4</v>
      </c>
      <c r="AJ240" s="9">
        <v>1.2276461783469826E-3</v>
      </c>
      <c r="AK240" s="9">
        <v>0</v>
      </c>
      <c r="AL240" s="9">
        <v>0</v>
      </c>
      <c r="AM240" s="9">
        <v>0</v>
      </c>
      <c r="AN240" s="9">
        <v>0</v>
      </c>
      <c r="AO240" s="9">
        <v>9.9928799338011913</v>
      </c>
      <c r="AP240" s="9">
        <v>0</v>
      </c>
      <c r="AQ240" s="9">
        <v>0</v>
      </c>
      <c r="AR240" s="9">
        <v>6.2303953076523776E-2</v>
      </c>
      <c r="AS240" s="9">
        <v>0</v>
      </c>
      <c r="AT240" s="9">
        <v>0</v>
      </c>
      <c r="AU240" s="9">
        <v>0</v>
      </c>
      <c r="AV240" s="9">
        <v>0.23263618180659704</v>
      </c>
      <c r="AW240" s="9">
        <v>0.33551521434964843</v>
      </c>
    </row>
    <row r="241" spans="1:49" x14ac:dyDescent="0.2">
      <c r="A241" s="1" t="s">
        <v>318</v>
      </c>
      <c r="B241" s="9">
        <v>31.092291210934654</v>
      </c>
      <c r="C241" s="9">
        <v>0.43246679725050191</v>
      </c>
      <c r="D241" s="9">
        <v>10.91640037651953</v>
      </c>
      <c r="E241" s="9">
        <v>0</v>
      </c>
      <c r="F241" s="9">
        <v>0</v>
      </c>
      <c r="G241" s="9">
        <v>0</v>
      </c>
      <c r="H241" s="9">
        <v>2.3886368660989789E-2</v>
      </c>
      <c r="I241" s="9">
        <v>0</v>
      </c>
      <c r="J241" s="9">
        <v>0</v>
      </c>
      <c r="K241" s="9">
        <v>0.51678588409475623</v>
      </c>
      <c r="L241" s="9">
        <v>0.18830821445720899</v>
      </c>
      <c r="M241" s="9">
        <v>5.5107687276863042E-2</v>
      </c>
      <c r="N241" s="9">
        <v>0</v>
      </c>
      <c r="O241" s="9">
        <v>1.6519225938651631E-2</v>
      </c>
      <c r="P241" s="9">
        <v>1.1358569269371097E-2</v>
      </c>
      <c r="Q241" s="9">
        <v>1.2922041754416704E-3</v>
      </c>
      <c r="R241" s="9">
        <v>2.1270241569942137E-2</v>
      </c>
      <c r="S241" s="9">
        <v>0</v>
      </c>
      <c r="T241" s="9">
        <v>0.22411381598688096</v>
      </c>
      <c r="U241" s="9">
        <v>2.5406411806683075E-4</v>
      </c>
      <c r="V241" s="9">
        <v>0</v>
      </c>
      <c r="W241" s="9">
        <v>0</v>
      </c>
      <c r="X241" s="9">
        <v>0</v>
      </c>
      <c r="Y241" s="9">
        <v>0</v>
      </c>
      <c r="Z241" s="9">
        <v>0</v>
      </c>
      <c r="AA241" s="9">
        <v>0</v>
      </c>
      <c r="AB241" s="9">
        <v>1.1381593463429339E-4</v>
      </c>
      <c r="AC241" s="9">
        <v>3.933658286566251</v>
      </c>
      <c r="AD241" s="9">
        <v>3.9005432863722468E-2</v>
      </c>
      <c r="AE241" s="9">
        <v>0</v>
      </c>
      <c r="AF241" s="9">
        <v>2.0513306820837417E-4</v>
      </c>
      <c r="AG241" s="9">
        <v>3.791222516433245E-5</v>
      </c>
      <c r="AH241" s="9">
        <v>2.7773884903894881E-3</v>
      </c>
      <c r="AI241" s="9">
        <v>6.5112936211057727E-4</v>
      </c>
      <c r="AJ241" s="9">
        <v>2.6085492996566392E-4</v>
      </c>
      <c r="AK241" s="9">
        <v>0</v>
      </c>
      <c r="AL241" s="9">
        <v>0</v>
      </c>
      <c r="AM241" s="9">
        <v>0</v>
      </c>
      <c r="AN241" s="9">
        <v>0</v>
      </c>
      <c r="AO241" s="9">
        <v>11.875049518314791</v>
      </c>
      <c r="AP241" s="9">
        <v>5.4858713981539427E-5</v>
      </c>
      <c r="AQ241" s="9">
        <v>0</v>
      </c>
      <c r="AR241" s="9">
        <v>7.9609884374917061E-2</v>
      </c>
      <c r="AS241" s="9">
        <v>1.3386926774040662</v>
      </c>
      <c r="AT241" s="9">
        <v>0.12462745734144214</v>
      </c>
      <c r="AU241" s="9">
        <v>0.12915090540196861</v>
      </c>
      <c r="AV241" s="9">
        <v>0.55260244743480991</v>
      </c>
      <c r="AW241" s="9">
        <v>0.60803005919002928</v>
      </c>
    </row>
    <row r="242" spans="1:49" x14ac:dyDescent="0.2">
      <c r="A242" s="1" t="s">
        <v>319</v>
      </c>
      <c r="B242" s="9">
        <v>36.009139754370658</v>
      </c>
      <c r="C242" s="9">
        <v>0.44224025514293552</v>
      </c>
      <c r="D242" s="9">
        <v>16.376749333812739</v>
      </c>
      <c r="E242" s="9">
        <v>0</v>
      </c>
      <c r="F242" s="9">
        <v>0</v>
      </c>
      <c r="G242" s="9">
        <v>0</v>
      </c>
      <c r="H242" s="9">
        <v>2.2163363410460105E-2</v>
      </c>
      <c r="I242" s="9">
        <v>0</v>
      </c>
      <c r="J242" s="9">
        <v>0</v>
      </c>
      <c r="K242" s="9">
        <v>0.59332350630587716</v>
      </c>
      <c r="L242" s="9">
        <v>0.19157946086740252</v>
      </c>
      <c r="M242" s="9">
        <v>5.667433782802208E-2</v>
      </c>
      <c r="N242" s="9">
        <v>0</v>
      </c>
      <c r="O242" s="9">
        <v>1.7560239645641438E-2</v>
      </c>
      <c r="P242" s="9">
        <v>9.4539171827667055E-3</v>
      </c>
      <c r="Q242" s="9">
        <v>2.1201885415973037E-3</v>
      </c>
      <c r="R242" s="9">
        <v>3.7679944469518091E-2</v>
      </c>
      <c r="S242" s="9">
        <v>1.4922592846670243E-4</v>
      </c>
      <c r="T242" s="9">
        <v>0.24522807754478845</v>
      </c>
      <c r="U242" s="9">
        <v>2.3274018792693958E-3</v>
      </c>
      <c r="V242" s="9">
        <v>0</v>
      </c>
      <c r="W242" s="9">
        <v>0</v>
      </c>
      <c r="X242" s="9">
        <v>5.3257981997571956E-6</v>
      </c>
      <c r="Y242" s="9">
        <v>0</v>
      </c>
      <c r="Z242" s="9">
        <v>0</v>
      </c>
      <c r="AA242" s="9">
        <v>0</v>
      </c>
      <c r="AB242" s="9">
        <v>3.1422209378567455E-4</v>
      </c>
      <c r="AC242" s="9">
        <v>4.7217130383286641</v>
      </c>
      <c r="AD242" s="9">
        <v>3.3991337087313701E-2</v>
      </c>
      <c r="AE242" s="9">
        <v>0</v>
      </c>
      <c r="AF242" s="9">
        <v>4.1508596247848411E-4</v>
      </c>
      <c r="AG242" s="9">
        <v>1.0908213643972175E-4</v>
      </c>
      <c r="AH242" s="9">
        <v>3.6425184808183929E-3</v>
      </c>
      <c r="AI242" s="9">
        <v>2.209156685208104E-4</v>
      </c>
      <c r="AJ242" s="9">
        <v>1.6398496093967209E-4</v>
      </c>
      <c r="AK242" s="9">
        <v>0</v>
      </c>
      <c r="AL242" s="9">
        <v>0</v>
      </c>
      <c r="AM242" s="9">
        <v>0</v>
      </c>
      <c r="AN242" s="9">
        <v>0</v>
      </c>
      <c r="AO242" s="9">
        <v>10.178788801596658</v>
      </c>
      <c r="AP242" s="9">
        <v>2.7567526898919726E-4</v>
      </c>
      <c r="AQ242" s="9">
        <v>0</v>
      </c>
      <c r="AR242" s="9">
        <v>8.6411021820950798E-2</v>
      </c>
      <c r="AS242" s="9">
        <v>1.4840112978111137</v>
      </c>
      <c r="AT242" s="9">
        <v>0.11140106856121482</v>
      </c>
      <c r="AU242" s="9">
        <v>0.13024987398049404</v>
      </c>
      <c r="AV242" s="9">
        <v>0.92829743065790249</v>
      </c>
      <c r="AW242" s="9">
        <v>0.33187982159670071</v>
      </c>
    </row>
    <row r="243" spans="1:49" x14ac:dyDescent="0.2">
      <c r="A243" s="1" t="s">
        <v>320</v>
      </c>
      <c r="B243" s="9">
        <v>33.099048768024602</v>
      </c>
      <c r="C243" s="9">
        <v>0.40301972204895581</v>
      </c>
      <c r="D243" s="9">
        <v>16.385040934176118</v>
      </c>
      <c r="E243" s="9">
        <v>0</v>
      </c>
      <c r="F243" s="9">
        <v>0</v>
      </c>
      <c r="G243" s="9">
        <v>0</v>
      </c>
      <c r="H243" s="9">
        <v>2.1184781625796543E-2</v>
      </c>
      <c r="I243" s="9">
        <v>0</v>
      </c>
      <c r="J243" s="9">
        <v>0</v>
      </c>
      <c r="K243" s="9">
        <v>0.54427568922220204</v>
      </c>
      <c r="L243" s="9">
        <v>0.14182331421295247</v>
      </c>
      <c r="M243" s="9">
        <v>4.6354752858401745E-2</v>
      </c>
      <c r="N243" s="9">
        <v>0</v>
      </c>
      <c r="O243" s="9">
        <v>8.0674636011356469E-3</v>
      </c>
      <c r="P243" s="9">
        <v>4.2824792852643821E-3</v>
      </c>
      <c r="Q243" s="9">
        <v>2.7416528036907106E-3</v>
      </c>
      <c r="R243" s="9">
        <v>3.3491530370413462E-2</v>
      </c>
      <c r="S243" s="9">
        <v>1.6185275749254903E-4</v>
      </c>
      <c r="T243" s="9">
        <v>0.27358199771945346</v>
      </c>
      <c r="U243" s="9">
        <v>2.336069921533541E-3</v>
      </c>
      <c r="V243" s="9">
        <v>7.2458477033118021E-5</v>
      </c>
      <c r="W243" s="9">
        <v>0</v>
      </c>
      <c r="X243" s="9">
        <v>0</v>
      </c>
      <c r="Y243" s="9">
        <v>0</v>
      </c>
      <c r="Z243" s="9">
        <v>0</v>
      </c>
      <c r="AA243" s="9">
        <v>2.367471419058955E-4</v>
      </c>
      <c r="AB243" s="9">
        <v>2.367471419058955E-4</v>
      </c>
      <c r="AC243" s="9">
        <v>4.7402547454142159</v>
      </c>
      <c r="AD243" s="9">
        <v>2.8426507738048046E-2</v>
      </c>
      <c r="AE243" s="9">
        <v>0</v>
      </c>
      <c r="AF243" s="9">
        <v>3.0196170306269574E-4</v>
      </c>
      <c r="AG243" s="9">
        <v>1.5429026978692722E-4</v>
      </c>
      <c r="AH243" s="9">
        <v>2.8135573765735197E-3</v>
      </c>
      <c r="AI243" s="9">
        <v>8.7171302584537443E-4</v>
      </c>
      <c r="AJ243" s="9">
        <v>1.9460546734813652E-4</v>
      </c>
      <c r="AK243" s="9">
        <v>0</v>
      </c>
      <c r="AL243" s="9">
        <v>0</v>
      </c>
      <c r="AM243" s="9">
        <v>0</v>
      </c>
      <c r="AN243" s="9">
        <v>0</v>
      </c>
      <c r="AO243" s="9">
        <v>7.6999767602333824</v>
      </c>
      <c r="AP243" s="9">
        <v>2.3538108387978837E-4</v>
      </c>
      <c r="AQ243" s="9">
        <v>0</v>
      </c>
      <c r="AR243" s="9">
        <v>0.11651485234019977</v>
      </c>
      <c r="AS243" s="9">
        <v>1.0692545673027924</v>
      </c>
      <c r="AT243" s="9">
        <v>0.12022756131352939</v>
      </c>
      <c r="AU243" s="9">
        <v>0.1740335254521837</v>
      </c>
      <c r="AV243" s="9">
        <v>0.88423874967856742</v>
      </c>
      <c r="AW243" s="9">
        <v>0.39464179626092422</v>
      </c>
    </row>
    <row r="244" spans="1:49" x14ac:dyDescent="0.2">
      <c r="A244" s="8" t="s">
        <v>359</v>
      </c>
      <c r="B244" s="9">
        <v>106.40959677555276</v>
      </c>
      <c r="C244" s="9">
        <v>0.24295701760269856</v>
      </c>
      <c r="D244" s="9">
        <v>13.573657063352019</v>
      </c>
      <c r="E244" s="9">
        <v>0</v>
      </c>
      <c r="F244" s="9">
        <v>0.15931626360509396</v>
      </c>
      <c r="G244" s="9">
        <v>0</v>
      </c>
      <c r="H244" s="9">
        <v>0</v>
      </c>
      <c r="I244" s="9">
        <v>0</v>
      </c>
      <c r="J244" s="9">
        <v>0</v>
      </c>
      <c r="K244" s="9">
        <v>0</v>
      </c>
      <c r="L244" s="9">
        <v>0.10912084463719617</v>
      </c>
      <c r="M244" s="9">
        <v>6.8936320244189858E-2</v>
      </c>
      <c r="N244" s="9">
        <v>0</v>
      </c>
      <c r="O244" s="9">
        <v>0.14311537308448891</v>
      </c>
      <c r="P244" s="9">
        <v>2.5895526867039907E-3</v>
      </c>
      <c r="Q244" s="9">
        <v>8.9453467164774397E-3</v>
      </c>
      <c r="R244" s="9">
        <v>1.551968912389109E-2</v>
      </c>
      <c r="S244" s="9">
        <v>8.812001700753417E-3</v>
      </c>
      <c r="T244" s="9">
        <v>0.54115289297023728</v>
      </c>
      <c r="U244" s="9">
        <v>2.081931426989707E-3</v>
      </c>
      <c r="V244" s="9">
        <v>0</v>
      </c>
      <c r="W244" s="9">
        <v>3.825578914689598</v>
      </c>
      <c r="X244" s="9">
        <v>2.1948777357159712</v>
      </c>
      <c r="Y244" s="9">
        <v>6.0003367924302407E-2</v>
      </c>
      <c r="Z244" s="9">
        <v>1.7380123173891212E-4</v>
      </c>
      <c r="AA244" s="9">
        <v>3.4103663916768756E-3</v>
      </c>
      <c r="AB244" s="9">
        <v>9.3905353626944803E-4</v>
      </c>
      <c r="AC244" s="9">
        <v>5.6378002501673059</v>
      </c>
      <c r="AD244" s="9">
        <v>48.036535305373057</v>
      </c>
      <c r="AE244" s="9">
        <v>0.10955256571867507</v>
      </c>
      <c r="AF244" s="9">
        <v>2.4303372696846477E-2</v>
      </c>
      <c r="AG244" s="9">
        <v>8.3953719067481808E-2</v>
      </c>
      <c r="AH244" s="9">
        <v>7.8851294427518731E-2</v>
      </c>
      <c r="AI244" s="9">
        <v>3.9645842783252186E-2</v>
      </c>
      <c r="AJ244" s="9">
        <v>8.3760853134766406E-3</v>
      </c>
      <c r="AK244" s="9">
        <v>0</v>
      </c>
      <c r="AL244" s="9">
        <v>4.9345373735556119E-4</v>
      </c>
      <c r="AM244" s="9">
        <v>1.181334146999399E-3</v>
      </c>
      <c r="AN244" s="9">
        <v>0</v>
      </c>
      <c r="AO244" s="9">
        <v>27.15413710619244</v>
      </c>
      <c r="AP244" s="9">
        <v>2.1745615735003837E-3</v>
      </c>
      <c r="AQ244" s="9">
        <v>7.5493763652480575E-3</v>
      </c>
      <c r="AR244" s="9">
        <v>5.7367918369844485E-2</v>
      </c>
      <c r="AS244" s="9">
        <v>0.36686040097149164</v>
      </c>
      <c r="AT244" s="9">
        <v>8.7731750775526682E-2</v>
      </c>
      <c r="AU244" s="9">
        <v>0.49472612074026473</v>
      </c>
      <c r="AV244" s="9">
        <v>0.55193665537106218</v>
      </c>
      <c r="AW244" s="9">
        <v>2.7052321251210927</v>
      </c>
    </row>
    <row r="245" spans="1:49" x14ac:dyDescent="0.2">
      <c r="A245" s="8" t="s">
        <v>360</v>
      </c>
      <c r="B245" s="9">
        <v>118.59228615913712</v>
      </c>
      <c r="C245" s="9">
        <v>0.21232924840905168</v>
      </c>
      <c r="D245" s="9">
        <v>13.840250523694944</v>
      </c>
      <c r="E245" s="9">
        <v>0</v>
      </c>
      <c r="F245" s="9">
        <v>1.0543777637793412</v>
      </c>
      <c r="G245" s="9">
        <v>0</v>
      </c>
      <c r="H245" s="9">
        <v>0</v>
      </c>
      <c r="I245" s="9">
        <v>0</v>
      </c>
      <c r="J245" s="9">
        <v>0</v>
      </c>
      <c r="K245" s="9">
        <v>0</v>
      </c>
      <c r="L245" s="9">
        <v>7.7432171999410701E-2</v>
      </c>
      <c r="M245" s="9">
        <v>9.6400029129040138E-2</v>
      </c>
      <c r="N245" s="9">
        <v>0</v>
      </c>
      <c r="O245" s="9">
        <v>0.24016393441002112</v>
      </c>
      <c r="P245" s="9">
        <v>1.5503459077261456E-3</v>
      </c>
      <c r="Q245" s="9">
        <v>9.6357964538657907E-3</v>
      </c>
      <c r="R245" s="9">
        <v>1.8549864649224024E-2</v>
      </c>
      <c r="S245" s="9">
        <v>2.2518149747428211E-2</v>
      </c>
      <c r="T245" s="9">
        <v>0.46076593798830423</v>
      </c>
      <c r="U245" s="9">
        <v>7.5114638934583117E-2</v>
      </c>
      <c r="V245" s="9">
        <v>0</v>
      </c>
      <c r="W245" s="9">
        <v>2.7659531963037054</v>
      </c>
      <c r="X245" s="9">
        <v>2.4929081931420947</v>
      </c>
      <c r="Y245" s="9">
        <v>5.7446064112382393E-2</v>
      </c>
      <c r="Z245" s="9">
        <v>1.7137250715166502E-4</v>
      </c>
      <c r="AA245" s="9">
        <v>0</v>
      </c>
      <c r="AB245" s="9">
        <v>1.9336532634224633E-3</v>
      </c>
      <c r="AC245" s="9">
        <v>5.6786195966914708</v>
      </c>
      <c r="AD245" s="9">
        <v>56.488788043532622</v>
      </c>
      <c r="AE245" s="9">
        <v>8.7411717055688565E-2</v>
      </c>
      <c r="AF245" s="9">
        <v>5.3747201543836373E-2</v>
      </c>
      <c r="AG245" s="9">
        <v>0.13202707258367996</v>
      </c>
      <c r="AH245" s="9">
        <v>7.053911748505072E-2</v>
      </c>
      <c r="AI245" s="9">
        <v>3.3637488406183823E-2</v>
      </c>
      <c r="AJ245" s="9">
        <v>6.3392167285640788E-3</v>
      </c>
      <c r="AK245" s="9">
        <v>0</v>
      </c>
      <c r="AL245" s="9">
        <v>2.4433781019649818E-4</v>
      </c>
      <c r="AM245" s="9">
        <v>7.9739034688757816E-4</v>
      </c>
      <c r="AN245" s="9">
        <v>0</v>
      </c>
      <c r="AO245" s="9">
        <v>30.777428949370602</v>
      </c>
      <c r="AP245" s="9">
        <v>1.4849220880956682E-3</v>
      </c>
      <c r="AQ245" s="9">
        <v>8.8330675055676329E-3</v>
      </c>
      <c r="AR245" s="9">
        <v>6.7669116719952641E-2</v>
      </c>
      <c r="AS245" s="9">
        <v>0.53490239380635496</v>
      </c>
      <c r="AT245" s="9">
        <v>0.10815443668122737</v>
      </c>
      <c r="AU245" s="9">
        <v>0.39949139242182363</v>
      </c>
      <c r="AV245" s="9">
        <v>1.0336192676701108</v>
      </c>
      <c r="AW245" s="9">
        <v>1.6810505462575027</v>
      </c>
    </row>
    <row r="246" spans="1:49" x14ac:dyDescent="0.2">
      <c r="A246" s="8" t="s">
        <v>361</v>
      </c>
      <c r="B246" s="9">
        <v>132.17812004972672</v>
      </c>
      <c r="C246" s="9">
        <v>0.20152993549882187</v>
      </c>
      <c r="D246" s="9">
        <v>16.199268530995298</v>
      </c>
      <c r="E246" s="9">
        <v>0</v>
      </c>
      <c r="F246" s="9">
        <v>1.1052987952470488</v>
      </c>
      <c r="G246" s="9">
        <v>0</v>
      </c>
      <c r="H246" s="9">
        <v>0</v>
      </c>
      <c r="I246" s="9">
        <v>0</v>
      </c>
      <c r="J246" s="9">
        <v>0</v>
      </c>
      <c r="K246" s="9">
        <v>0</v>
      </c>
      <c r="L246" s="9">
        <v>0.10668983593843748</v>
      </c>
      <c r="M246" s="9">
        <v>6.1261093459595316E-2</v>
      </c>
      <c r="N246" s="9">
        <v>0</v>
      </c>
      <c r="O246" s="9">
        <v>0.28436628561857713</v>
      </c>
      <c r="P246" s="9">
        <v>1.8159437467020266E-3</v>
      </c>
      <c r="Q246" s="9">
        <v>1.1761484795661418E-2</v>
      </c>
      <c r="R246" s="9">
        <v>9.2387544826861377E-3</v>
      </c>
      <c r="S246" s="9">
        <v>1.5232999504700548E-2</v>
      </c>
      <c r="T246" s="9">
        <v>0.61899583346290843</v>
      </c>
      <c r="U246" s="9">
        <v>2.8863890775853193E-3</v>
      </c>
      <c r="V246" s="9">
        <v>0</v>
      </c>
      <c r="W246" s="9">
        <v>4.187227971041672</v>
      </c>
      <c r="X246" s="9">
        <v>0.56255121868567448</v>
      </c>
      <c r="Y246" s="9">
        <v>0.10420686959606529</v>
      </c>
      <c r="Z246" s="9">
        <v>0</v>
      </c>
      <c r="AA246" s="9">
        <v>0</v>
      </c>
      <c r="AB246" s="9">
        <v>3.8334280030327193E-3</v>
      </c>
      <c r="AC246" s="9">
        <v>5.108549121839701</v>
      </c>
      <c r="AD246" s="9">
        <v>61.247108348687888</v>
      </c>
      <c r="AE246" s="9">
        <v>6.248732116367537E-2</v>
      </c>
      <c r="AF246" s="9">
        <v>0.24487262305912474</v>
      </c>
      <c r="AG246" s="9">
        <v>0.14824189457990206</v>
      </c>
      <c r="AH246" s="9">
        <v>6.5253343013482706E-2</v>
      </c>
      <c r="AI246" s="9">
        <v>3.177405311550844E-2</v>
      </c>
      <c r="AJ246" s="9">
        <v>2.082426821440656E-3</v>
      </c>
      <c r="AK246" s="9">
        <v>0</v>
      </c>
      <c r="AL246" s="9">
        <v>2.6614684133995705E-4</v>
      </c>
      <c r="AM246" s="9">
        <v>8.7066274684869575E-4</v>
      </c>
      <c r="AN246" s="9">
        <v>0</v>
      </c>
      <c r="AO246" s="9">
        <v>38.096314752803885</v>
      </c>
      <c r="AP246" s="9">
        <v>3.0644070078202266E-3</v>
      </c>
      <c r="AQ246" s="9">
        <v>8.7041281481649233E-3</v>
      </c>
      <c r="AR246" s="9">
        <v>6.30872868277777E-2</v>
      </c>
      <c r="AS246" s="9">
        <v>0.37343279118759415</v>
      </c>
      <c r="AT246" s="9">
        <v>0.11295049076210349</v>
      </c>
      <c r="AU246" s="9">
        <v>0.45778522673871852</v>
      </c>
      <c r="AV246" s="9">
        <v>1.0018737900393939</v>
      </c>
      <c r="AW246" s="9">
        <v>1.6732358651879138</v>
      </c>
    </row>
    <row r="247" spans="1:49" x14ac:dyDescent="0.2">
      <c r="A247" s="8" t="s">
        <v>362</v>
      </c>
      <c r="B247" s="9">
        <v>141.08963473667058</v>
      </c>
      <c r="C247" s="9">
        <v>0.17971399077452321</v>
      </c>
      <c r="D247" s="9">
        <v>26.73556483725492</v>
      </c>
      <c r="E247" s="9">
        <v>0</v>
      </c>
      <c r="F247" s="9">
        <v>0.50670926259590243</v>
      </c>
      <c r="G247" s="9">
        <v>0</v>
      </c>
      <c r="H247" s="9">
        <v>0</v>
      </c>
      <c r="I247" s="9">
        <v>0</v>
      </c>
      <c r="J247" s="9">
        <v>0</v>
      </c>
      <c r="K247" s="9">
        <v>0</v>
      </c>
      <c r="L247" s="9">
        <v>4.8926073220607824E-2</v>
      </c>
      <c r="M247" s="9">
        <v>5.0991191432504634E-2</v>
      </c>
      <c r="N247" s="9">
        <v>0</v>
      </c>
      <c r="O247" s="9">
        <v>0.127432406711665</v>
      </c>
      <c r="P247" s="9">
        <v>1.9335472711531374E-3</v>
      </c>
      <c r="Q247" s="9">
        <v>5.5183288800634243E-3</v>
      </c>
      <c r="R247" s="9">
        <v>1.528202287313136E-2</v>
      </c>
      <c r="S247" s="9">
        <v>2.2173740216367008E-2</v>
      </c>
      <c r="T247" s="9">
        <v>4.8071715083042754E-2</v>
      </c>
      <c r="U247" s="9">
        <v>3.259490885023249E-3</v>
      </c>
      <c r="V247" s="9">
        <v>0</v>
      </c>
      <c r="W247" s="9">
        <v>5.4106809836997032</v>
      </c>
      <c r="X247" s="9">
        <v>2.0882282884053169</v>
      </c>
      <c r="Y247" s="9">
        <v>2.9417567689022522E-2</v>
      </c>
      <c r="Z247" s="9">
        <v>0</v>
      </c>
      <c r="AA247" s="9">
        <v>0</v>
      </c>
      <c r="AB247" s="9">
        <v>6.8703753772961524E-3</v>
      </c>
      <c r="AC247" s="9">
        <v>4.6841385492824141</v>
      </c>
      <c r="AD247" s="9">
        <v>61.155340824923819</v>
      </c>
      <c r="AE247" s="9">
        <v>4.7863728356107811E-2</v>
      </c>
      <c r="AF247" s="9">
        <v>5.9653242489538186E-3</v>
      </c>
      <c r="AG247" s="9">
        <v>0.13532753698631667</v>
      </c>
      <c r="AH247" s="9">
        <v>6.7871110053588757E-2</v>
      </c>
      <c r="AI247" s="9">
        <v>4.065897917607935E-2</v>
      </c>
      <c r="AJ247" s="9">
        <v>2.1333625857236135E-3</v>
      </c>
      <c r="AK247" s="9">
        <v>0</v>
      </c>
      <c r="AL247" s="9">
        <v>1.8246390713701712E-4</v>
      </c>
      <c r="AM247" s="9">
        <v>2.607392441407101E-5</v>
      </c>
      <c r="AN247" s="9">
        <v>0</v>
      </c>
      <c r="AO247" s="9">
        <v>36.047904854140356</v>
      </c>
      <c r="AP247" s="9">
        <v>6.0034226963663151E-4</v>
      </c>
      <c r="AQ247" s="9">
        <v>4.9307681970445234E-3</v>
      </c>
      <c r="AR247" s="9">
        <v>6.5132145371707639E-2</v>
      </c>
      <c r="AS247" s="9">
        <v>0.407950639016185</v>
      </c>
      <c r="AT247" s="9">
        <v>0.12298530904588958</v>
      </c>
      <c r="AU247" s="9">
        <v>0.43848924476903467</v>
      </c>
      <c r="AV247" s="9">
        <v>0.84962735512416521</v>
      </c>
      <c r="AW247" s="9">
        <v>1.7317323029217238</v>
      </c>
    </row>
    <row r="248" spans="1:49" x14ac:dyDescent="0.2">
      <c r="A248" s="8" t="s">
        <v>363</v>
      </c>
      <c r="B248" s="9">
        <v>112.10544549642222</v>
      </c>
      <c r="C248" s="9">
        <v>0.16815487622428493</v>
      </c>
      <c r="D248" s="9">
        <v>15.508826924222889</v>
      </c>
      <c r="E248" s="9">
        <v>0</v>
      </c>
      <c r="F248" s="9">
        <v>0.10214140056167847</v>
      </c>
      <c r="G248" s="9">
        <v>0</v>
      </c>
      <c r="H248" s="9">
        <v>0</v>
      </c>
      <c r="I248" s="9">
        <v>0</v>
      </c>
      <c r="J248" s="9">
        <v>0</v>
      </c>
      <c r="K248" s="9">
        <v>0</v>
      </c>
      <c r="L248" s="9">
        <v>6.719543395944079E-2</v>
      </c>
      <c r="M248" s="9">
        <v>2.3177459521710492E-2</v>
      </c>
      <c r="N248" s="9">
        <v>0</v>
      </c>
      <c r="O248" s="9">
        <v>0.13798180232758922</v>
      </c>
      <c r="P248" s="9">
        <v>1.3859631459976723E-3</v>
      </c>
      <c r="Q248" s="9">
        <v>1.5441735875340549E-3</v>
      </c>
      <c r="R248" s="9">
        <v>7.9103248038323599E-3</v>
      </c>
      <c r="S248" s="9">
        <v>1.2871593304742123E-2</v>
      </c>
      <c r="T248" s="9">
        <v>0.19944536496013576</v>
      </c>
      <c r="U248" s="9">
        <v>2.4650281516619437E-4</v>
      </c>
      <c r="V248" s="9">
        <v>0</v>
      </c>
      <c r="W248" s="9">
        <v>7.6374696704618463</v>
      </c>
      <c r="X248" s="9">
        <v>1.8918243403738133</v>
      </c>
      <c r="Y248" s="9">
        <v>1.4719543790966318E-2</v>
      </c>
      <c r="Z248" s="9">
        <v>0</v>
      </c>
      <c r="AA248" s="9">
        <v>0</v>
      </c>
      <c r="AB248" s="9">
        <v>6.6585000420853677E-3</v>
      </c>
      <c r="AC248" s="9">
        <v>3.9793997004387958</v>
      </c>
      <c r="AD248" s="9">
        <v>50.996151260936074</v>
      </c>
      <c r="AE248" s="9">
        <v>1.5196039324012822E-2</v>
      </c>
      <c r="AF248" s="9">
        <v>2.9567039199226389E-2</v>
      </c>
      <c r="AG248" s="9">
        <v>0.14166725673651145</v>
      </c>
      <c r="AH248" s="9">
        <v>2.4736057117890037E-2</v>
      </c>
      <c r="AI248" s="9">
        <v>4.0255909364469132E-4</v>
      </c>
      <c r="AJ248" s="9">
        <v>1.1354083856685404E-3</v>
      </c>
      <c r="AK248" s="9">
        <v>0</v>
      </c>
      <c r="AL248" s="9">
        <v>8.3474219963238969E-5</v>
      </c>
      <c r="AM248" s="9">
        <v>0</v>
      </c>
      <c r="AN248" s="9">
        <v>0</v>
      </c>
      <c r="AO248" s="9">
        <v>26.941569896019974</v>
      </c>
      <c r="AP248" s="9">
        <v>5.4608862807062504E-4</v>
      </c>
      <c r="AQ248" s="9">
        <v>3.6956092837647026E-3</v>
      </c>
      <c r="AR248" s="9">
        <v>7.1173686923858059E-2</v>
      </c>
      <c r="AS248" s="9">
        <v>0.96441470788222861</v>
      </c>
      <c r="AT248" s="9">
        <v>0.13530224656883899</v>
      </c>
      <c r="AU248" s="9">
        <v>0.45076228428184123</v>
      </c>
      <c r="AV248" s="9">
        <v>0.85768461228410475</v>
      </c>
      <c r="AW248" s="9">
        <v>1.7104036949940711</v>
      </c>
    </row>
    <row r="249" spans="1:49" x14ac:dyDescent="0.2">
      <c r="A249" s="8" t="s">
        <v>364</v>
      </c>
      <c r="B249" s="9">
        <v>111.12750601072324</v>
      </c>
      <c r="C249" s="9">
        <v>0.24107806350578456</v>
      </c>
      <c r="D249" s="9">
        <v>11.565543401142435</v>
      </c>
      <c r="E249" s="9">
        <v>0</v>
      </c>
      <c r="F249" s="9">
        <v>0.13171513846582825</v>
      </c>
      <c r="G249" s="9">
        <v>0</v>
      </c>
      <c r="H249" s="9">
        <v>0</v>
      </c>
      <c r="I249" s="9">
        <v>0</v>
      </c>
      <c r="J249" s="9">
        <v>0</v>
      </c>
      <c r="K249" s="9">
        <v>0</v>
      </c>
      <c r="L249" s="9">
        <v>6.9822515152755046E-2</v>
      </c>
      <c r="M249" s="9">
        <v>5.0005693859778003E-4</v>
      </c>
      <c r="N249" s="9">
        <v>0</v>
      </c>
      <c r="O249" s="9">
        <v>0.12273999371831443</v>
      </c>
      <c r="P249" s="9">
        <v>2.7407688709257683E-3</v>
      </c>
      <c r="Q249" s="9">
        <v>1.6260341354308971E-3</v>
      </c>
      <c r="R249" s="9">
        <v>9.8492654438685993E-3</v>
      </c>
      <c r="S249" s="9">
        <v>7.7949071392474671E-3</v>
      </c>
      <c r="T249" s="9">
        <v>0.17770754597877619</v>
      </c>
      <c r="U249" s="9">
        <v>2.88827677109889E-3</v>
      </c>
      <c r="V249" s="9">
        <v>0</v>
      </c>
      <c r="W249" s="9">
        <v>3.2584099817231973</v>
      </c>
      <c r="X249" s="9">
        <v>1.8990123759807129</v>
      </c>
      <c r="Y249" s="9">
        <v>1.040400019821372E-2</v>
      </c>
      <c r="Z249" s="9">
        <v>0</v>
      </c>
      <c r="AA249" s="9">
        <v>0</v>
      </c>
      <c r="AB249" s="9">
        <v>4.4818689312740656E-3</v>
      </c>
      <c r="AC249" s="9">
        <v>4.4793391118119059</v>
      </c>
      <c r="AD249" s="9">
        <v>59.797673260632692</v>
      </c>
      <c r="AE249" s="9">
        <v>0</v>
      </c>
      <c r="AF249" s="9">
        <v>1.0889587901593625E-2</v>
      </c>
      <c r="AG249" s="9">
        <v>0.11373207588295214</v>
      </c>
      <c r="AH249" s="9">
        <v>0.41257519416250921</v>
      </c>
      <c r="AI249" s="9">
        <v>7.835547031704934E-4</v>
      </c>
      <c r="AJ249" s="9">
        <v>6.3935976155811533E-4</v>
      </c>
      <c r="AK249" s="9">
        <v>0</v>
      </c>
      <c r="AL249" s="9">
        <v>7.4750315359749518E-5</v>
      </c>
      <c r="AM249" s="9">
        <v>0</v>
      </c>
      <c r="AN249" s="9">
        <v>0</v>
      </c>
      <c r="AO249" s="9">
        <v>23.858504117079264</v>
      </c>
      <c r="AP249" s="9">
        <v>2.8446929767267425E-4</v>
      </c>
      <c r="AQ249" s="9">
        <v>4.9649179240341713E-3</v>
      </c>
      <c r="AR249" s="9">
        <v>0.14374151274862559</v>
      </c>
      <c r="AS249" s="9">
        <v>1.2107734894777917</v>
      </c>
      <c r="AT249" s="9">
        <v>0.13721511147351786</v>
      </c>
      <c r="AU249" s="9">
        <v>0.76892763472733261</v>
      </c>
      <c r="AV249" s="9">
        <v>0.62573037624980676</v>
      </c>
      <c r="AW249" s="9">
        <v>2.0553432924769872</v>
      </c>
    </row>
    <row r="250" spans="1:49" x14ac:dyDescent="0.2">
      <c r="A250" s="8" t="s">
        <v>365</v>
      </c>
      <c r="B250" s="9">
        <v>123.17561142468847</v>
      </c>
      <c r="C250" s="9">
        <v>0.14460452005381216</v>
      </c>
      <c r="D250" s="9">
        <v>16.126351236670629</v>
      </c>
      <c r="E250" s="9">
        <v>0</v>
      </c>
      <c r="F250" s="9">
        <v>0.4347446898556902</v>
      </c>
      <c r="G250" s="9">
        <v>0</v>
      </c>
      <c r="H250" s="9">
        <v>0</v>
      </c>
      <c r="I250" s="9">
        <v>0</v>
      </c>
      <c r="J250" s="9">
        <v>0</v>
      </c>
      <c r="K250" s="9">
        <v>0</v>
      </c>
      <c r="L250" s="9">
        <v>0.1584025494946798</v>
      </c>
      <c r="M250" s="9">
        <v>1.7239661497511338E-2</v>
      </c>
      <c r="N250" s="9">
        <v>0</v>
      </c>
      <c r="O250" s="9">
        <v>0.13690829803651847</v>
      </c>
      <c r="P250" s="9">
        <v>4.4104606704450751E-3</v>
      </c>
      <c r="Q250" s="9">
        <v>2.443765450722441E-4</v>
      </c>
      <c r="R250" s="9">
        <v>1.5494200140183987E-2</v>
      </c>
      <c r="S250" s="9">
        <v>8.6531765757378275E-3</v>
      </c>
      <c r="T250" s="9">
        <v>0.38712303380705182</v>
      </c>
      <c r="U250" s="9">
        <v>3.2061221543782814E-5</v>
      </c>
      <c r="V250" s="9">
        <v>0</v>
      </c>
      <c r="W250" s="9">
        <v>0.5118853011552531</v>
      </c>
      <c r="X250" s="9">
        <v>0.9793500658138744</v>
      </c>
      <c r="Y250" s="9">
        <v>3.9474141001920558E-2</v>
      </c>
      <c r="Z250" s="9">
        <v>0</v>
      </c>
      <c r="AA250" s="9">
        <v>0</v>
      </c>
      <c r="AB250" s="9">
        <v>8.6083518100085535E-3</v>
      </c>
      <c r="AC250" s="9">
        <v>4.9004237294034798</v>
      </c>
      <c r="AD250" s="9">
        <v>70.290635135712066</v>
      </c>
      <c r="AE250" s="9">
        <v>0</v>
      </c>
      <c r="AF250" s="9">
        <v>0.13779074090373092</v>
      </c>
      <c r="AG250" s="9">
        <v>0.4691829174008082</v>
      </c>
      <c r="AH250" s="9">
        <v>4.4953671645460602E-2</v>
      </c>
      <c r="AI250" s="9">
        <v>2.9480989577091656E-3</v>
      </c>
      <c r="AJ250" s="9">
        <v>5.3863100705026546E-4</v>
      </c>
      <c r="AK250" s="9">
        <v>0</v>
      </c>
      <c r="AL250" s="9">
        <v>1.0464216572724846E-4</v>
      </c>
      <c r="AM250" s="9">
        <v>5.1623474752708447E-4</v>
      </c>
      <c r="AN250" s="9">
        <v>0</v>
      </c>
      <c r="AO250" s="9">
        <v>23.685817292734026</v>
      </c>
      <c r="AP250" s="9">
        <v>3.3871456264118537E-4</v>
      </c>
      <c r="AQ250" s="9">
        <v>3.3300683099683785E-3</v>
      </c>
      <c r="AR250" s="9">
        <v>0.14790364185099425</v>
      </c>
      <c r="AS250" s="9">
        <v>1.3034495055720674</v>
      </c>
      <c r="AT250" s="9">
        <v>0.14890022748138829</v>
      </c>
      <c r="AU250" s="9">
        <v>0.6702569191746105</v>
      </c>
      <c r="AV250" s="9">
        <v>0.79516700352484138</v>
      </c>
      <c r="AW250" s="9">
        <v>1.5998281251844693</v>
      </c>
    </row>
    <row r="251" spans="1:49" x14ac:dyDescent="0.2">
      <c r="A251" s="8" t="s">
        <v>366</v>
      </c>
      <c r="B251" s="9">
        <v>125.45568617225312</v>
      </c>
      <c r="C251" s="9">
        <v>0.15818591357139461</v>
      </c>
      <c r="D251" s="9">
        <v>17.130881064904639</v>
      </c>
      <c r="E251" s="9">
        <v>0</v>
      </c>
      <c r="F251" s="9">
        <v>0.45316572078598188</v>
      </c>
      <c r="G251" s="9">
        <v>0</v>
      </c>
      <c r="H251" s="9">
        <v>0</v>
      </c>
      <c r="I251" s="9">
        <v>0</v>
      </c>
      <c r="J251" s="9">
        <v>0</v>
      </c>
      <c r="K251" s="9">
        <v>0</v>
      </c>
      <c r="L251" s="9">
        <v>0.23275167695826846</v>
      </c>
      <c r="M251" s="9">
        <v>1.4619930141070433E-2</v>
      </c>
      <c r="N251" s="9">
        <v>0</v>
      </c>
      <c r="O251" s="9">
        <v>0.1341118193125303</v>
      </c>
      <c r="P251" s="9">
        <v>2.9429459066712439E-3</v>
      </c>
      <c r="Q251" s="9">
        <v>1.6719572995131784E-4</v>
      </c>
      <c r="R251" s="9">
        <v>2.4427540625641682E-2</v>
      </c>
      <c r="S251" s="9">
        <v>1.0324751886514565E-2</v>
      </c>
      <c r="T251" s="9">
        <v>0.40945863178042152</v>
      </c>
      <c r="U251" s="9">
        <v>1.2257651059961682E-3</v>
      </c>
      <c r="V251" s="9">
        <v>0</v>
      </c>
      <c r="W251" s="9">
        <v>0.97629727211343242</v>
      </c>
      <c r="X251" s="9">
        <v>0.45593854067013778</v>
      </c>
      <c r="Y251" s="9">
        <v>1.9143482095792679E-2</v>
      </c>
      <c r="Z251" s="9">
        <v>0</v>
      </c>
      <c r="AA251" s="9">
        <v>0</v>
      </c>
      <c r="AB251" s="9">
        <v>6.9250266800611523E-3</v>
      </c>
      <c r="AC251" s="9">
        <v>5.4848197823788976</v>
      </c>
      <c r="AD251" s="9">
        <v>69.010331807719794</v>
      </c>
      <c r="AE251" s="9">
        <v>4.0481126104657487E-6</v>
      </c>
      <c r="AF251" s="9">
        <v>1.4260145500696986E-2</v>
      </c>
      <c r="AG251" s="9">
        <v>0.56301038637271006</v>
      </c>
      <c r="AH251" s="9">
        <v>3.8799856905250896E-2</v>
      </c>
      <c r="AI251" s="9">
        <v>1.6785341776408922E-2</v>
      </c>
      <c r="AJ251" s="9">
        <v>2.3329574107587895E-4</v>
      </c>
      <c r="AK251" s="9">
        <v>0</v>
      </c>
      <c r="AL251" s="9">
        <v>3.9961799303312118E-4</v>
      </c>
      <c r="AM251" s="9">
        <v>2.4343202530035594E-4</v>
      </c>
      <c r="AN251" s="9">
        <v>0</v>
      </c>
      <c r="AO251" s="9">
        <v>25.732231433962546</v>
      </c>
      <c r="AP251" s="9">
        <v>4.7080417573624908E-4</v>
      </c>
      <c r="AQ251" s="9">
        <v>4.3387953460736293E-3</v>
      </c>
      <c r="AR251" s="9">
        <v>0.15734183688432465</v>
      </c>
      <c r="AS251" s="9">
        <v>1.2817056160964508</v>
      </c>
      <c r="AT251" s="9">
        <v>0.14574427474145024</v>
      </c>
      <c r="AU251" s="9">
        <v>0.6342038695414921</v>
      </c>
      <c r="AV251" s="9">
        <v>0.78267549546457293</v>
      </c>
      <c r="AW251" s="9">
        <v>1.5575190532461864</v>
      </c>
    </row>
    <row r="252" spans="1:49" x14ac:dyDescent="0.2">
      <c r="A252" s="8" t="s">
        <v>367</v>
      </c>
      <c r="B252" s="9">
        <v>124.48636008144602</v>
      </c>
      <c r="C252" s="9">
        <v>0.25148179944292709</v>
      </c>
      <c r="D252" s="9">
        <v>17.896877861102169</v>
      </c>
      <c r="E252" s="9">
        <v>0</v>
      </c>
      <c r="F252" s="9">
        <v>0.40534356156696644</v>
      </c>
      <c r="G252" s="9">
        <v>0</v>
      </c>
      <c r="H252" s="9">
        <v>0</v>
      </c>
      <c r="I252" s="9">
        <v>0</v>
      </c>
      <c r="J252" s="9">
        <v>0</v>
      </c>
      <c r="K252" s="9">
        <v>0</v>
      </c>
      <c r="L252" s="9">
        <v>0.25482008645044413</v>
      </c>
      <c r="M252" s="9">
        <v>1.0393099566926564E-2</v>
      </c>
      <c r="N252" s="9">
        <v>0</v>
      </c>
      <c r="O252" s="9">
        <v>9.695267165470417E-2</v>
      </c>
      <c r="P252" s="9">
        <v>6.9582178759599773E-3</v>
      </c>
      <c r="Q252" s="9">
        <v>1.0326064246130222E-3</v>
      </c>
      <c r="R252" s="9">
        <v>2.2132611890536471E-2</v>
      </c>
      <c r="S252" s="9">
        <v>1.4134101000038164E-2</v>
      </c>
      <c r="T252" s="9">
        <v>0.16140767993631028</v>
      </c>
      <c r="U252" s="9">
        <v>1.0578236551922623E-3</v>
      </c>
      <c r="V252" s="9">
        <v>9.6496316775472237E-3</v>
      </c>
      <c r="W252" s="9">
        <v>0.22115579972736682</v>
      </c>
      <c r="X252" s="9">
        <v>0.31391682263092879</v>
      </c>
      <c r="Y252" s="9">
        <v>1.0191365120562625E-2</v>
      </c>
      <c r="Z252" s="9">
        <v>9.8095660206190122E-3</v>
      </c>
      <c r="AA252" s="9">
        <v>0</v>
      </c>
      <c r="AB252" s="9">
        <v>5.9470709922724244E-3</v>
      </c>
      <c r="AC252" s="9">
        <v>4.2317448345902395</v>
      </c>
      <c r="AD252" s="9">
        <v>70.264185527771573</v>
      </c>
      <c r="AE252" s="9">
        <v>1.3697463400393324E-2</v>
      </c>
      <c r="AF252" s="9">
        <v>1.0482118085016281E-2</v>
      </c>
      <c r="AG252" s="9">
        <v>0.38502937411574484</v>
      </c>
      <c r="AH252" s="9">
        <v>4.0101688118176493E-2</v>
      </c>
      <c r="AI252" s="9">
        <v>1.119379805679481E-2</v>
      </c>
      <c r="AJ252" s="9">
        <v>8.3690163129365443E-4</v>
      </c>
      <c r="AK252" s="9">
        <v>0</v>
      </c>
      <c r="AL252" s="9">
        <v>1.9802252811564327E-3</v>
      </c>
      <c r="AM252" s="9">
        <v>1.8810057792780277E-4</v>
      </c>
      <c r="AN252" s="9">
        <v>0</v>
      </c>
      <c r="AO252" s="9">
        <v>24.064542385575105</v>
      </c>
      <c r="AP252" s="9">
        <v>1.1539657501896652E-3</v>
      </c>
      <c r="AQ252" s="9">
        <v>1.0703227291497311E-3</v>
      </c>
      <c r="AR252" s="9">
        <v>0.14991818411961075</v>
      </c>
      <c r="AS252" s="9">
        <v>1.6871324536244163</v>
      </c>
      <c r="AT252" s="9">
        <v>0.34653712538610332</v>
      </c>
      <c r="AU252" s="9">
        <v>0.96970059663574337</v>
      </c>
      <c r="AV252" s="9">
        <v>0.89667474013210846</v>
      </c>
      <c r="AW252" s="9">
        <v>1.7169278991291719</v>
      </c>
    </row>
    <row r="253" spans="1:49" x14ac:dyDescent="0.2">
      <c r="A253" s="8" t="s">
        <v>368</v>
      </c>
      <c r="B253" s="9">
        <v>123.79298641661799</v>
      </c>
      <c r="C253" s="9">
        <v>2.4508680055355826E-2</v>
      </c>
      <c r="D253" s="9">
        <v>17.444136468886789</v>
      </c>
      <c r="E253" s="9">
        <v>0</v>
      </c>
      <c r="F253" s="9">
        <v>0.25193567888802837</v>
      </c>
      <c r="G253" s="9">
        <v>0</v>
      </c>
      <c r="H253" s="9">
        <v>0</v>
      </c>
      <c r="I253" s="9">
        <v>0</v>
      </c>
      <c r="J253" s="9">
        <v>0</v>
      </c>
      <c r="K253" s="9">
        <v>0</v>
      </c>
      <c r="L253" s="9">
        <v>0.16420121737069782</v>
      </c>
      <c r="M253" s="9">
        <v>2.4238383840381895E-2</v>
      </c>
      <c r="N253" s="9">
        <v>0</v>
      </c>
      <c r="O253" s="9">
        <v>0.10327089618287141</v>
      </c>
      <c r="P253" s="9">
        <v>1.0920693908088591E-2</v>
      </c>
      <c r="Q253" s="9">
        <v>7.7388288965766182E-4</v>
      </c>
      <c r="R253" s="9">
        <v>2.145719146598276E-2</v>
      </c>
      <c r="S253" s="9">
        <v>1.2880274393769535E-2</v>
      </c>
      <c r="T253" s="9">
        <v>3.2389074266598213E-2</v>
      </c>
      <c r="U253" s="9">
        <v>5.6076329851688264E-6</v>
      </c>
      <c r="V253" s="9">
        <v>0</v>
      </c>
      <c r="W253" s="9">
        <v>9.7671193941178278E-2</v>
      </c>
      <c r="X253" s="9">
        <v>1.712477504134206E-2</v>
      </c>
      <c r="Y253" s="9">
        <v>2.3479203155815121E-5</v>
      </c>
      <c r="Z253" s="9">
        <v>2.6088003506461246E-5</v>
      </c>
      <c r="AA253" s="9">
        <v>0</v>
      </c>
      <c r="AB253" s="9">
        <v>4.9567206662276371E-5</v>
      </c>
      <c r="AC253" s="9">
        <v>3.8429287429709316</v>
      </c>
      <c r="AD253" s="9">
        <v>74.437908733895227</v>
      </c>
      <c r="AE253" s="9">
        <v>1.0317224575519873E-2</v>
      </c>
      <c r="AF253" s="9">
        <v>1.1387640177000937E-2</v>
      </c>
      <c r="AG253" s="9">
        <v>0.30963967483178045</v>
      </c>
      <c r="AH253" s="9">
        <v>3.034600105782204E-2</v>
      </c>
      <c r="AI253" s="9">
        <v>1.1719584260974296E-2</v>
      </c>
      <c r="AJ253" s="9">
        <v>6.135336852440157E-4</v>
      </c>
      <c r="AK253" s="9">
        <v>0</v>
      </c>
      <c r="AL253" s="9">
        <v>5.8662850709235255E-4</v>
      </c>
      <c r="AM253" s="9">
        <v>0</v>
      </c>
      <c r="AN253" s="9">
        <v>0</v>
      </c>
      <c r="AO253" s="9">
        <v>21.059768930964246</v>
      </c>
      <c r="AP253" s="9">
        <v>1.3121861185295056E-3</v>
      </c>
      <c r="AQ253" s="9">
        <v>5.1249395555841195E-4</v>
      </c>
      <c r="AR253" s="9">
        <v>0.14925283494302366</v>
      </c>
      <c r="AS253" s="9">
        <v>1.8159668843829133</v>
      </c>
      <c r="AT253" s="9">
        <v>0.32696991999652508</v>
      </c>
      <c r="AU253" s="9">
        <v>0.9059510173739046</v>
      </c>
      <c r="AV253" s="9">
        <v>1.0904731244417516</v>
      </c>
      <c r="AW253" s="9">
        <v>1.5817181073028754</v>
      </c>
    </row>
    <row r="254" spans="1:49" x14ac:dyDescent="0.2">
      <c r="A254" s="8" t="s">
        <v>369</v>
      </c>
      <c r="B254" s="9">
        <v>122.53328883035928</v>
      </c>
      <c r="C254" s="9">
        <v>0.37383710757021771</v>
      </c>
      <c r="D254" s="9">
        <v>16.080545599647518</v>
      </c>
      <c r="E254" s="9">
        <v>0</v>
      </c>
      <c r="F254" s="9">
        <v>0.30490495718172789</v>
      </c>
      <c r="G254" s="9">
        <v>0</v>
      </c>
      <c r="H254" s="9">
        <v>0</v>
      </c>
      <c r="I254" s="9">
        <v>0</v>
      </c>
      <c r="J254" s="9">
        <v>0</v>
      </c>
      <c r="K254" s="9">
        <v>0.12077336179705506</v>
      </c>
      <c r="L254" s="9">
        <v>6.2117079627668645E-2</v>
      </c>
      <c r="M254" s="9">
        <v>7.6248785498202673E-2</v>
      </c>
      <c r="N254" s="9">
        <v>0</v>
      </c>
      <c r="O254" s="9">
        <v>0.11902737659225525</v>
      </c>
      <c r="P254" s="9">
        <v>2.2552402094666628E-2</v>
      </c>
      <c r="Q254" s="9">
        <v>2.2495374429889717E-3</v>
      </c>
      <c r="R254" s="9">
        <v>2.1325597017105458E-2</v>
      </c>
      <c r="S254" s="9">
        <v>5.2960645020906959E-3</v>
      </c>
      <c r="T254" s="9">
        <v>2.6329547556423298E-2</v>
      </c>
      <c r="U254" s="9">
        <v>1.5191125556266766E-3</v>
      </c>
      <c r="V254" s="9">
        <v>0</v>
      </c>
      <c r="W254" s="9">
        <v>7.1267012405450317E-2</v>
      </c>
      <c r="X254" s="9">
        <v>1.312424931185387E-2</v>
      </c>
      <c r="Y254" s="9">
        <v>2.1744952407482376E-3</v>
      </c>
      <c r="Z254" s="9">
        <v>5.335673609385066E-4</v>
      </c>
      <c r="AA254" s="9">
        <v>0</v>
      </c>
      <c r="AB254" s="9">
        <v>5.492775093594507E-4</v>
      </c>
      <c r="AC254" s="9">
        <v>4.0416814495967675</v>
      </c>
      <c r="AD254" s="9">
        <v>70.22190202462923</v>
      </c>
      <c r="AE254" s="9">
        <v>1.2824054885158986E-2</v>
      </c>
      <c r="AF254" s="9">
        <v>3.0809143961207677E-2</v>
      </c>
      <c r="AG254" s="9">
        <v>0.36424586320896984</v>
      </c>
      <c r="AH254" s="9">
        <v>4.3157033980916977E-2</v>
      </c>
      <c r="AI254" s="9">
        <v>2.2015287561734216E-2</v>
      </c>
      <c r="AJ254" s="9">
        <v>6.456482609130774E-3</v>
      </c>
      <c r="AK254" s="9">
        <v>0</v>
      </c>
      <c r="AL254" s="9">
        <v>1.9103926751092029E-5</v>
      </c>
      <c r="AM254" s="9">
        <v>1.4126784797865977E-4</v>
      </c>
      <c r="AN254" s="9">
        <v>0</v>
      </c>
      <c r="AO254" s="9">
        <v>23.693723958949356</v>
      </c>
      <c r="AP254" s="9">
        <v>8.7327837017985997E-4</v>
      </c>
      <c r="AQ254" s="9">
        <v>5.2764332490583847E-3</v>
      </c>
      <c r="AR254" s="9">
        <v>0.15465633749841184</v>
      </c>
      <c r="AS254" s="9">
        <v>2.111583256501155</v>
      </c>
      <c r="AT254" s="9">
        <v>0.29201700689556082</v>
      </c>
      <c r="AU254" s="9">
        <v>0.99143047604064138</v>
      </c>
      <c r="AV254" s="9">
        <v>1.3623016206703524</v>
      </c>
      <c r="AW254" s="9">
        <v>1.8737996190648276</v>
      </c>
    </row>
    <row r="255" spans="1:49" x14ac:dyDescent="0.2">
      <c r="A255" s="8" t="s">
        <v>370</v>
      </c>
      <c r="B255" s="9">
        <v>158.35441813357065</v>
      </c>
      <c r="C255" s="9">
        <v>0.7302152847916048</v>
      </c>
      <c r="D255" s="9">
        <v>16.952186909734966</v>
      </c>
      <c r="E255" s="9">
        <v>0</v>
      </c>
      <c r="F255" s="9">
        <v>0.18250236302918307</v>
      </c>
      <c r="G255" s="9">
        <v>0</v>
      </c>
      <c r="H255" s="9">
        <v>0</v>
      </c>
      <c r="I255" s="9">
        <v>0</v>
      </c>
      <c r="J255" s="9">
        <v>0</v>
      </c>
      <c r="K255" s="9">
        <v>9.9168364301210801E-2</v>
      </c>
      <c r="L255" s="9">
        <v>6.2832029960363717E-2</v>
      </c>
      <c r="M255" s="9">
        <v>0.11829915696550893</v>
      </c>
      <c r="N255" s="9">
        <v>0</v>
      </c>
      <c r="O255" s="9">
        <v>9.8242188196090874E-2</v>
      </c>
      <c r="P255" s="9">
        <v>1.6575178719239522E-2</v>
      </c>
      <c r="Q255" s="9">
        <v>2.8774029330307801E-3</v>
      </c>
      <c r="R255" s="9">
        <v>1.5399402446035479E-2</v>
      </c>
      <c r="S255" s="9">
        <v>7.9405882986863425E-4</v>
      </c>
      <c r="T255" s="9">
        <v>2.4633254692265759E-2</v>
      </c>
      <c r="U255" s="9">
        <v>2.968680542838587E-3</v>
      </c>
      <c r="V255" s="9">
        <v>0</v>
      </c>
      <c r="W255" s="9">
        <v>5.7697909068459993E-2</v>
      </c>
      <c r="X255" s="9">
        <v>1.8311984625105032E-3</v>
      </c>
      <c r="Y255" s="9">
        <v>4.1792534412172475E-4</v>
      </c>
      <c r="Z255" s="9">
        <v>0</v>
      </c>
      <c r="AA255" s="9">
        <v>0</v>
      </c>
      <c r="AB255" s="9">
        <v>1.6135544821935214E-4</v>
      </c>
      <c r="AC255" s="9">
        <v>5.7101193512527981</v>
      </c>
      <c r="AD255" s="9">
        <v>102.79278193551919</v>
      </c>
      <c r="AE255" s="9">
        <v>1.221788635307869E-2</v>
      </c>
      <c r="AF255" s="9">
        <v>3.4784405126914546E-2</v>
      </c>
      <c r="AG255" s="9">
        <v>0.67827818718861355</v>
      </c>
      <c r="AH255" s="9">
        <v>3.5605448867508861E-2</v>
      </c>
      <c r="AI255" s="9">
        <v>3.4063291529692917E-2</v>
      </c>
      <c r="AJ255" s="9">
        <v>4.9644059030961828E-3</v>
      </c>
      <c r="AK255" s="9">
        <v>0</v>
      </c>
      <c r="AL255" s="9">
        <v>1.2743836026580312E-4</v>
      </c>
      <c r="AM255" s="9">
        <v>0</v>
      </c>
      <c r="AN255" s="9">
        <v>0</v>
      </c>
      <c r="AO255" s="9">
        <v>23.757454373169274</v>
      </c>
      <c r="AP255" s="9">
        <v>5.4316897782703865E-3</v>
      </c>
      <c r="AQ255" s="9">
        <v>2.9045275603797847E-3</v>
      </c>
      <c r="AR255" s="9">
        <v>0.15958894612588728</v>
      </c>
      <c r="AS255" s="9">
        <v>2.3294469938868105</v>
      </c>
      <c r="AT255" s="9">
        <v>0.20755120097031138</v>
      </c>
      <c r="AU255" s="9">
        <v>0.8703559626255829</v>
      </c>
      <c r="AV255" s="9">
        <v>1.3901367548882446</v>
      </c>
      <c r="AW255" s="9">
        <v>1.9618026709991834</v>
      </c>
    </row>
    <row r="256" spans="1:49" x14ac:dyDescent="0.2">
      <c r="A256" s="8" t="s">
        <v>371</v>
      </c>
      <c r="B256" s="9">
        <v>160.44065279730333</v>
      </c>
      <c r="C256" s="9">
        <v>1.0066891972352332</v>
      </c>
      <c r="D256" s="9">
        <v>17.615251836189877</v>
      </c>
      <c r="E256" s="9">
        <v>0</v>
      </c>
      <c r="F256" s="9">
        <v>0.12401554510476968</v>
      </c>
      <c r="G256" s="9">
        <v>0</v>
      </c>
      <c r="H256" s="9">
        <v>0</v>
      </c>
      <c r="I256" s="9">
        <v>0</v>
      </c>
      <c r="J256" s="9">
        <v>0</v>
      </c>
      <c r="K256" s="9">
        <v>0.14285859292469669</v>
      </c>
      <c r="L256" s="9">
        <v>0.10262316752411374</v>
      </c>
      <c r="M256" s="9">
        <v>0.11024438174772197</v>
      </c>
      <c r="N256" s="9">
        <v>0</v>
      </c>
      <c r="O256" s="9">
        <v>0.10350202017790666</v>
      </c>
      <c r="P256" s="9">
        <v>2.7542368574425404E-2</v>
      </c>
      <c r="Q256" s="9">
        <v>3.1239650484249856E-3</v>
      </c>
      <c r="R256" s="9">
        <v>2.0905096635345951E-2</v>
      </c>
      <c r="S256" s="9">
        <v>1.5197111014223816E-2</v>
      </c>
      <c r="T256" s="9">
        <v>4.6977175043098028E-3</v>
      </c>
      <c r="U256" s="9">
        <v>1.5091281482187892E-2</v>
      </c>
      <c r="V256" s="9">
        <v>0</v>
      </c>
      <c r="W256" s="9">
        <v>4.1273678441470701E-2</v>
      </c>
      <c r="X256" s="9">
        <v>7.8707906323948459E-2</v>
      </c>
      <c r="Y256" s="9">
        <v>8.2990652116175226E-4</v>
      </c>
      <c r="Z256" s="9">
        <v>0</v>
      </c>
      <c r="AA256" s="9">
        <v>0</v>
      </c>
      <c r="AB256" s="9">
        <v>6.3779080912572299E-3</v>
      </c>
      <c r="AC256" s="9">
        <v>5.3398897327499508</v>
      </c>
      <c r="AD256" s="9">
        <v>105.23381113266404</v>
      </c>
      <c r="AE256" s="9">
        <v>1.0629966356343489E-2</v>
      </c>
      <c r="AF256" s="9">
        <v>7.9544806059917275E-2</v>
      </c>
      <c r="AG256" s="9">
        <v>8.0340020005915502E-2</v>
      </c>
      <c r="AH256" s="9">
        <v>4.2343247214750517E-2</v>
      </c>
      <c r="AI256" s="9">
        <v>2.4599183588767223E-2</v>
      </c>
      <c r="AJ256" s="9">
        <v>1.6944029122554737E-2</v>
      </c>
      <c r="AK256" s="9">
        <v>0</v>
      </c>
      <c r="AL256" s="9">
        <v>8.0338152666701516E-4</v>
      </c>
      <c r="AM256" s="9">
        <v>0</v>
      </c>
      <c r="AN256" s="9">
        <v>0</v>
      </c>
      <c r="AO256" s="9">
        <v>22.76298170314676</v>
      </c>
      <c r="AP256" s="9">
        <v>4.7155002652194368E-3</v>
      </c>
      <c r="AQ256" s="9">
        <v>2.3451022507210159E-3</v>
      </c>
      <c r="AR256" s="9">
        <v>0.16556338746967286</v>
      </c>
      <c r="AS256" s="9">
        <v>2.4173499444170079</v>
      </c>
      <c r="AT256" s="9">
        <v>0.28652323364272431</v>
      </c>
      <c r="AU256" s="9">
        <v>0.92437933767571878</v>
      </c>
      <c r="AV256" s="9">
        <v>1.4819017670231502</v>
      </c>
      <c r="AW256" s="9">
        <v>2.1470556415824116</v>
      </c>
    </row>
    <row r="257" spans="1:49" x14ac:dyDescent="0.2">
      <c r="A257" s="8" t="s">
        <v>372</v>
      </c>
      <c r="B257" s="9">
        <v>165.72383272347821</v>
      </c>
      <c r="C257" s="9">
        <v>0.84405386841221008</v>
      </c>
      <c r="D257" s="9">
        <v>16.496530964489427</v>
      </c>
      <c r="E257" s="9">
        <v>0</v>
      </c>
      <c r="F257" s="9">
        <v>0.86642788613506783</v>
      </c>
      <c r="G257" s="9">
        <v>0</v>
      </c>
      <c r="H257" s="9">
        <v>0</v>
      </c>
      <c r="I257" s="9">
        <v>0</v>
      </c>
      <c r="J257" s="9">
        <v>0</v>
      </c>
      <c r="K257" s="9">
        <v>0.14689654776383457</v>
      </c>
      <c r="L257" s="9">
        <v>8.1822023884422279E-2</v>
      </c>
      <c r="M257" s="9">
        <v>0.10259939762420583</v>
      </c>
      <c r="N257" s="9">
        <v>0</v>
      </c>
      <c r="O257" s="9">
        <v>9.6111842840100548E-2</v>
      </c>
      <c r="P257" s="9">
        <v>2.5509633776642549E-2</v>
      </c>
      <c r="Q257" s="9">
        <v>1.9621467661973418E-3</v>
      </c>
      <c r="R257" s="9">
        <v>3.1165609402771792E-2</v>
      </c>
      <c r="S257" s="9">
        <v>1.8440259985500546E-2</v>
      </c>
      <c r="T257" s="9">
        <v>1.5806404533571319E-3</v>
      </c>
      <c r="U257" s="9">
        <v>3.1220971151761562E-2</v>
      </c>
      <c r="V257" s="9">
        <v>0</v>
      </c>
      <c r="W257" s="9">
        <v>3.6539765138399856E-2</v>
      </c>
      <c r="X257" s="9">
        <v>8.3386002321323732E-2</v>
      </c>
      <c r="Y257" s="9">
        <v>1.2498324661835186E-3</v>
      </c>
      <c r="Z257" s="9">
        <v>0</v>
      </c>
      <c r="AA257" s="9">
        <v>0</v>
      </c>
      <c r="AB257" s="9">
        <v>8.915216122449154E-4</v>
      </c>
      <c r="AC257" s="9">
        <v>4.4901767496235827</v>
      </c>
      <c r="AD257" s="9">
        <v>111.60442000095337</v>
      </c>
      <c r="AE257" s="9">
        <v>1.0782668122877157E-2</v>
      </c>
      <c r="AF257" s="9">
        <v>0.31755369403164574</v>
      </c>
      <c r="AG257" s="9">
        <v>0.10275611711888309</v>
      </c>
      <c r="AH257" s="9">
        <v>3.6461926860243493E-2</v>
      </c>
      <c r="AI257" s="9">
        <v>1.8554363002016572E-2</v>
      </c>
      <c r="AJ257" s="9">
        <v>1.7626191495362757E-2</v>
      </c>
      <c r="AK257" s="9">
        <v>0</v>
      </c>
      <c r="AL257" s="9">
        <v>5.6236495359388288E-4</v>
      </c>
      <c r="AM257" s="9">
        <v>0</v>
      </c>
      <c r="AN257" s="9">
        <v>0</v>
      </c>
      <c r="AO257" s="9">
        <v>21.538280814133255</v>
      </c>
      <c r="AP257" s="9">
        <v>4.3114646442197688E-3</v>
      </c>
      <c r="AQ257" s="9">
        <v>0</v>
      </c>
      <c r="AR257" s="9">
        <v>0.13119697167701769</v>
      </c>
      <c r="AS257" s="9">
        <v>2.2650756095472855</v>
      </c>
      <c r="AT257" s="9">
        <v>0.32046633515801259</v>
      </c>
      <c r="AU257" s="9">
        <v>0.8487214219483824</v>
      </c>
      <c r="AV257" s="9">
        <v>1.031683255379289</v>
      </c>
      <c r="AW257" s="9">
        <v>4.1188138606055107</v>
      </c>
    </row>
    <row r="258" spans="1:49" x14ac:dyDescent="0.2">
      <c r="A258" s="8" t="s">
        <v>373</v>
      </c>
      <c r="B258" s="9">
        <v>190.54175872787229</v>
      </c>
      <c r="C258" s="9">
        <v>0.81192937791886943</v>
      </c>
      <c r="D258" s="9">
        <v>17.030204776361686</v>
      </c>
      <c r="E258" s="9">
        <v>0</v>
      </c>
      <c r="F258" s="9">
        <v>0.63607765486119339</v>
      </c>
      <c r="G258" s="9">
        <v>0</v>
      </c>
      <c r="H258" s="9">
        <v>0</v>
      </c>
      <c r="I258" s="9">
        <v>0</v>
      </c>
      <c r="J258" s="9">
        <v>0</v>
      </c>
      <c r="K258" s="9">
        <v>8.4715756237297671E-2</v>
      </c>
      <c r="L258" s="9">
        <v>5.7436206121801385E-2</v>
      </c>
      <c r="M258" s="9">
        <v>4.8414246910634978E-2</v>
      </c>
      <c r="N258" s="9">
        <v>0</v>
      </c>
      <c r="O258" s="9">
        <v>4.8204199344608928E-2</v>
      </c>
      <c r="P258" s="9">
        <v>1.9743454823575535E-2</v>
      </c>
      <c r="Q258" s="9">
        <v>5.4291534580579847E-3</v>
      </c>
      <c r="R258" s="9">
        <v>3.4589526558156787E-2</v>
      </c>
      <c r="S258" s="9">
        <v>4.3608037578374446E-3</v>
      </c>
      <c r="T258" s="9">
        <v>4.3057583233249046E-4</v>
      </c>
      <c r="U258" s="9">
        <v>9.6871148495276324E-3</v>
      </c>
      <c r="V258" s="9">
        <v>0</v>
      </c>
      <c r="W258" s="9">
        <v>26.758693230635696</v>
      </c>
      <c r="X258" s="9">
        <v>8.5384620053895795E-4</v>
      </c>
      <c r="Y258" s="9">
        <v>1.2584486225830655E-3</v>
      </c>
      <c r="Z258" s="9">
        <v>0</v>
      </c>
      <c r="AA258" s="9">
        <v>0</v>
      </c>
      <c r="AB258" s="9">
        <v>4.7334757385955016E-5</v>
      </c>
      <c r="AC258" s="9">
        <v>4.2241896222349951</v>
      </c>
      <c r="AD258" s="9">
        <v>111.26143217352615</v>
      </c>
      <c r="AE258" s="9">
        <v>1.0920382626727621E-2</v>
      </c>
      <c r="AF258" s="9">
        <v>6.4856446094572751E-2</v>
      </c>
      <c r="AG258" s="9">
        <v>7.6155465716909954E-2</v>
      </c>
      <c r="AH258" s="9">
        <v>2.9685649922543418E-2</v>
      </c>
      <c r="AI258" s="9">
        <v>7.0743774223811454E-3</v>
      </c>
      <c r="AJ258" s="9">
        <v>1.5813667082058863E-2</v>
      </c>
      <c r="AK258" s="9">
        <v>0</v>
      </c>
      <c r="AL258" s="9">
        <v>2.4613001478747706E-3</v>
      </c>
      <c r="AM258" s="9">
        <v>1.0491580990390687E-5</v>
      </c>
      <c r="AN258" s="9">
        <v>0</v>
      </c>
      <c r="AO258" s="9">
        <v>20.129353965260307</v>
      </c>
      <c r="AP258" s="9">
        <v>4.9477153276607441E-3</v>
      </c>
      <c r="AQ258" s="9">
        <v>0</v>
      </c>
      <c r="AR258" s="9">
        <v>0.12022926807366652</v>
      </c>
      <c r="AS258" s="9">
        <v>2.2663103463712551</v>
      </c>
      <c r="AT258" s="9">
        <v>1.0443825871292942</v>
      </c>
      <c r="AU258" s="9">
        <v>0.53795020329715726</v>
      </c>
      <c r="AV258" s="9">
        <v>1.0734570167746185</v>
      </c>
      <c r="AW258" s="9">
        <v>4.1204523420313715</v>
      </c>
    </row>
    <row r="259" spans="1:49" x14ac:dyDescent="0.2">
      <c r="A259" s="8" t="s">
        <v>374</v>
      </c>
      <c r="B259" s="9">
        <v>185.36119386358016</v>
      </c>
      <c r="C259" s="9">
        <v>0.8242790173172998</v>
      </c>
      <c r="D259" s="9">
        <v>14.706625659247814</v>
      </c>
      <c r="E259" s="9">
        <v>0</v>
      </c>
      <c r="F259" s="9">
        <v>0.41265753716798825</v>
      </c>
      <c r="G259" s="9">
        <v>0</v>
      </c>
      <c r="H259" s="9">
        <v>0</v>
      </c>
      <c r="I259" s="9">
        <v>0</v>
      </c>
      <c r="J259" s="9">
        <v>0</v>
      </c>
      <c r="K259" s="9">
        <v>7.2745431096961077E-2</v>
      </c>
      <c r="L259" s="9">
        <v>4.9613636445797957E-2</v>
      </c>
      <c r="M259" s="9">
        <v>4.9750434874405655E-2</v>
      </c>
      <c r="N259" s="9">
        <v>0</v>
      </c>
      <c r="O259" s="9">
        <v>4.6545475317681162E-2</v>
      </c>
      <c r="P259" s="9">
        <v>2.2375111903154974E-2</v>
      </c>
      <c r="Q259" s="9">
        <v>3.0109143087778396E-3</v>
      </c>
      <c r="R259" s="9">
        <v>2.3777529310934822E-2</v>
      </c>
      <c r="S259" s="9">
        <v>4.9180506918807109E-3</v>
      </c>
      <c r="T259" s="9">
        <v>2.6932873119655057E-4</v>
      </c>
      <c r="U259" s="9">
        <v>6.4090481801672393E-3</v>
      </c>
      <c r="V259" s="9">
        <v>0</v>
      </c>
      <c r="W259" s="9">
        <v>25.285226760427609</v>
      </c>
      <c r="X259" s="9">
        <v>4.7017176590462744E-3</v>
      </c>
      <c r="Y259" s="9">
        <v>1.2969541979516492E-4</v>
      </c>
      <c r="Z259" s="9">
        <v>0</v>
      </c>
      <c r="AA259" s="9">
        <v>0</v>
      </c>
      <c r="AB259" s="9">
        <v>0</v>
      </c>
      <c r="AC259" s="9">
        <v>4.0866006196713105</v>
      </c>
      <c r="AD259" s="9">
        <v>110.58534261344691</v>
      </c>
      <c r="AE259" s="9">
        <v>1.0745009039050797E-2</v>
      </c>
      <c r="AF259" s="9">
        <v>5.00814067433819E-2</v>
      </c>
      <c r="AG259" s="9">
        <v>3.0650457625982036E-2</v>
      </c>
      <c r="AH259" s="9">
        <v>2.873316588333151E-2</v>
      </c>
      <c r="AI259" s="9">
        <v>3.7686333508546855E-3</v>
      </c>
      <c r="AJ259" s="9">
        <v>1.6790955323442443E-2</v>
      </c>
      <c r="AK259" s="9">
        <v>3.7537807798518412E-4</v>
      </c>
      <c r="AL259" s="9">
        <v>4.633065003099794E-4</v>
      </c>
      <c r="AM259" s="9">
        <v>0</v>
      </c>
      <c r="AN259" s="9">
        <v>0</v>
      </c>
      <c r="AO259" s="9">
        <v>20.575088223717199</v>
      </c>
      <c r="AP259" s="9">
        <v>7.9319239057846595E-3</v>
      </c>
      <c r="AQ259" s="9">
        <v>0</v>
      </c>
      <c r="AR259" s="9">
        <v>0.23571791741641021</v>
      </c>
      <c r="AS259" s="9">
        <v>1.6952257270638873</v>
      </c>
      <c r="AT259" s="9">
        <v>0.50519022123112434</v>
      </c>
      <c r="AU259" s="9">
        <v>0.84630199176430643</v>
      </c>
      <c r="AV259" s="9">
        <v>2.482115266772337</v>
      </c>
      <c r="AW259" s="9">
        <v>2.6870356979460395</v>
      </c>
    </row>
    <row r="260" spans="1:49" x14ac:dyDescent="0.2">
      <c r="A260" s="8" t="s">
        <v>375</v>
      </c>
      <c r="B260" s="9">
        <v>107.40845882651189</v>
      </c>
      <c r="C260" s="9">
        <v>0.11111695698475935</v>
      </c>
      <c r="D260" s="9">
        <v>21.548063502395205</v>
      </c>
      <c r="E260" s="9">
        <v>0</v>
      </c>
      <c r="F260" s="9">
        <v>0.45445849212320855</v>
      </c>
      <c r="G260" s="9">
        <v>5.6947974910686889E-3</v>
      </c>
      <c r="H260" s="9">
        <v>0</v>
      </c>
      <c r="I260" s="9">
        <v>0</v>
      </c>
      <c r="J260" s="9">
        <v>0</v>
      </c>
      <c r="K260" s="9">
        <v>0.90054936376749328</v>
      </c>
      <c r="L260" s="9">
        <v>0.28684740758605787</v>
      </c>
      <c r="M260" s="9">
        <v>9.4202453196202008E-3</v>
      </c>
      <c r="N260" s="9">
        <v>0</v>
      </c>
      <c r="O260" s="9">
        <v>0.43824434691695441</v>
      </c>
      <c r="P260" s="9">
        <v>3.1654613952271059E-2</v>
      </c>
      <c r="Q260" s="9">
        <v>5.8035615453747953E-3</v>
      </c>
      <c r="R260" s="9">
        <v>1.3879459479136779E-3</v>
      </c>
      <c r="S260" s="9">
        <v>9.9883222940834182E-3</v>
      </c>
      <c r="T260" s="9">
        <v>0.19523640735717379</v>
      </c>
      <c r="U260" s="9">
        <v>1.8691540195718212E-4</v>
      </c>
      <c r="V260" s="9">
        <v>0</v>
      </c>
      <c r="W260" s="9">
        <v>19.447496057941265</v>
      </c>
      <c r="X260" s="9">
        <v>1.2923444955936669</v>
      </c>
      <c r="Y260" s="9">
        <v>7.7209494872383039E-3</v>
      </c>
      <c r="Z260" s="9">
        <v>0</v>
      </c>
      <c r="AA260" s="9">
        <v>5.0054206515491986E-2</v>
      </c>
      <c r="AB260" s="9">
        <v>2.0200416195496673E-2</v>
      </c>
      <c r="AC260" s="9">
        <v>7.6499764981920553</v>
      </c>
      <c r="AD260" s="9">
        <v>23.379731465082479</v>
      </c>
      <c r="AE260" s="9">
        <v>3.875368656203524E-2</v>
      </c>
      <c r="AF260" s="9">
        <v>9.2193781859481704E-3</v>
      </c>
      <c r="AG260" s="9">
        <v>0.14625729325350037</v>
      </c>
      <c r="AH260" s="9">
        <v>0.2480280264282731</v>
      </c>
      <c r="AI260" s="9">
        <v>7.0656591158211907E-2</v>
      </c>
      <c r="AJ260" s="9">
        <v>4.9059182067634974E-2</v>
      </c>
      <c r="AK260" s="9">
        <v>0</v>
      </c>
      <c r="AL260" s="9">
        <v>0</v>
      </c>
      <c r="AM260" s="9">
        <v>2.7915430541879151E-2</v>
      </c>
      <c r="AN260" s="9">
        <v>0</v>
      </c>
      <c r="AO260" s="9">
        <v>28.084607033750835</v>
      </c>
      <c r="AP260" s="9">
        <v>2.5741097143787155E-5</v>
      </c>
      <c r="AQ260" s="9">
        <v>7.5589386484315542E-4</v>
      </c>
      <c r="AR260" s="9">
        <v>6.2354414771367529E-2</v>
      </c>
      <c r="AS260" s="9">
        <v>0.71456522842469794</v>
      </c>
      <c r="AT260" s="9">
        <v>7.1896545768124917E-2</v>
      </c>
      <c r="AU260" s="9">
        <v>0.23348095228948315</v>
      </c>
      <c r="AV260" s="9">
        <v>0.71699643290810566</v>
      </c>
      <c r="AW260" s="9">
        <v>1.0877100273489761</v>
      </c>
    </row>
    <row r="261" spans="1:49" x14ac:dyDescent="0.2">
      <c r="A261" s="8" t="s">
        <v>376</v>
      </c>
      <c r="B261" s="9">
        <v>104.44589395563256</v>
      </c>
      <c r="C261" s="9">
        <v>0.16464615085628356</v>
      </c>
      <c r="D261" s="9">
        <v>23.433175943785976</v>
      </c>
      <c r="E261" s="9">
        <v>0</v>
      </c>
      <c r="F261" s="9">
        <v>1.2237566393195834E-2</v>
      </c>
      <c r="G261" s="9">
        <v>2.9667717503282648E-3</v>
      </c>
      <c r="H261" s="9">
        <v>0</v>
      </c>
      <c r="I261" s="9">
        <v>0</v>
      </c>
      <c r="J261" s="9">
        <v>0</v>
      </c>
      <c r="K261" s="9">
        <v>0.74927199514510967</v>
      </c>
      <c r="L261" s="9">
        <v>0.15646021301023855</v>
      </c>
      <c r="M261" s="9">
        <v>7.2340279290157745E-3</v>
      </c>
      <c r="N261" s="9">
        <v>0</v>
      </c>
      <c r="O261" s="9">
        <v>0.30263945893163802</v>
      </c>
      <c r="P261" s="9">
        <v>2.0513765210973228E-2</v>
      </c>
      <c r="Q261" s="9">
        <v>5.02153157103352E-3</v>
      </c>
      <c r="R261" s="9">
        <v>1.2889200500885883E-3</v>
      </c>
      <c r="S261" s="9">
        <v>8.7987593820789203E-3</v>
      </c>
      <c r="T261" s="9">
        <v>0.14617282896026074</v>
      </c>
      <c r="U261" s="9">
        <v>1.6098835572870692E-3</v>
      </c>
      <c r="V261" s="9">
        <v>0</v>
      </c>
      <c r="W261" s="9">
        <v>20.641861661177824</v>
      </c>
      <c r="X261" s="9">
        <v>0.54777056695821436</v>
      </c>
      <c r="Y261" s="9">
        <v>5.6602848213615498E-3</v>
      </c>
      <c r="Z261" s="9">
        <v>0</v>
      </c>
      <c r="AA261" s="9">
        <v>4.1722893461953646E-2</v>
      </c>
      <c r="AB261" s="9">
        <v>8.9550891400970584E-3</v>
      </c>
      <c r="AC261" s="9">
        <v>7.4775276740406902</v>
      </c>
      <c r="AD261" s="9">
        <v>24.610335388438489</v>
      </c>
      <c r="AE261" s="9">
        <v>1.9014681928627999E-2</v>
      </c>
      <c r="AF261" s="9">
        <v>1.1720034268899579E-2</v>
      </c>
      <c r="AG261" s="9">
        <v>0.11875431486610349</v>
      </c>
      <c r="AH261" s="9">
        <v>0.26660144284877263</v>
      </c>
      <c r="AI261" s="9">
        <v>3.7396106870548305E-2</v>
      </c>
      <c r="AJ261" s="9">
        <v>4.6637979921313598E-2</v>
      </c>
      <c r="AK261" s="9">
        <v>0</v>
      </c>
      <c r="AL261" s="9">
        <v>0</v>
      </c>
      <c r="AM261" s="9">
        <v>2.8346928923874124E-3</v>
      </c>
      <c r="AN261" s="9">
        <v>0</v>
      </c>
      <c r="AO261" s="9">
        <v>22.459030020974527</v>
      </c>
      <c r="AP261" s="9">
        <v>1.8886493522818828E-4</v>
      </c>
      <c r="AQ261" s="9">
        <v>3.1524253466471466E-4</v>
      </c>
      <c r="AR261" s="9">
        <v>5.5249036381135729E-2</v>
      </c>
      <c r="AS261" s="9">
        <v>0.55798986163671949</v>
      </c>
      <c r="AT261" s="9">
        <v>0.33469560446057445</v>
      </c>
      <c r="AU261" s="9">
        <v>0.2163865216741796</v>
      </c>
      <c r="AV261" s="9">
        <v>0.49293199380862446</v>
      </c>
      <c r="AW261" s="9">
        <v>1.4802761810581193</v>
      </c>
    </row>
    <row r="262" spans="1:49" x14ac:dyDescent="0.2">
      <c r="A262" s="8" t="s">
        <v>377</v>
      </c>
      <c r="B262" s="9">
        <v>111.57589743919098</v>
      </c>
      <c r="C262" s="9">
        <v>0.15765241102936431</v>
      </c>
      <c r="D262" s="9">
        <v>23.823091634527458</v>
      </c>
      <c r="E262" s="9">
        <v>0</v>
      </c>
      <c r="F262" s="9">
        <v>1.0933831706838979E-2</v>
      </c>
      <c r="G262" s="9">
        <v>1.9150232611445942E-2</v>
      </c>
      <c r="H262" s="9">
        <v>3.395316129970273E-3</v>
      </c>
      <c r="I262" s="9">
        <v>0</v>
      </c>
      <c r="J262" s="9">
        <v>0</v>
      </c>
      <c r="K262" s="9">
        <v>0.82764347921537729</v>
      </c>
      <c r="L262" s="9">
        <v>5.1987884611660984E-2</v>
      </c>
      <c r="M262" s="9">
        <v>0.12610018757329727</v>
      </c>
      <c r="N262" s="9">
        <v>3.5926544311069429E-3</v>
      </c>
      <c r="O262" s="9">
        <v>0.28660934890884443</v>
      </c>
      <c r="P262" s="9">
        <v>2.8216179375643559E-2</v>
      </c>
      <c r="Q262" s="9">
        <v>4.9152944971550079E-3</v>
      </c>
      <c r="R262" s="9">
        <v>2.9107246138965646E-3</v>
      </c>
      <c r="S262" s="9">
        <v>7.6752337698638767E-3</v>
      </c>
      <c r="T262" s="9">
        <v>2.5175404040834182E-2</v>
      </c>
      <c r="U262" s="9">
        <v>1.6604862354559708E-3</v>
      </c>
      <c r="V262" s="9">
        <v>1.1542300110553114</v>
      </c>
      <c r="W262" s="9">
        <v>28.233223748856716</v>
      </c>
      <c r="X262" s="9">
        <v>0.68637663414896943</v>
      </c>
      <c r="Y262" s="9">
        <v>1.3743279979705317E-2</v>
      </c>
      <c r="Z262" s="9">
        <v>2.938536072562347E-2</v>
      </c>
      <c r="AA262" s="9">
        <v>0.30782664303764684</v>
      </c>
      <c r="AB262" s="9">
        <v>16.693636670612488</v>
      </c>
      <c r="AC262" s="9">
        <v>7.2151231621689469</v>
      </c>
      <c r="AD262" s="9">
        <v>6.5829013673277315</v>
      </c>
      <c r="AE262" s="9">
        <v>0.30912275476439305</v>
      </c>
      <c r="AF262" s="9">
        <v>0.15621790067705096</v>
      </c>
      <c r="AG262" s="9">
        <v>7.743496396956262E-2</v>
      </c>
      <c r="AH262" s="9">
        <v>6.8179946127690114E-2</v>
      </c>
      <c r="AI262" s="9">
        <v>1.7006865329451625E-2</v>
      </c>
      <c r="AJ262" s="9">
        <v>4.7098860624248548E-2</v>
      </c>
      <c r="AK262" s="9">
        <v>0</v>
      </c>
      <c r="AL262" s="9">
        <v>0</v>
      </c>
      <c r="AM262" s="9">
        <v>0.14885936182928236</v>
      </c>
      <c r="AN262" s="9">
        <v>0.14659654839618472</v>
      </c>
      <c r="AO262" s="9">
        <v>21.092641049197173</v>
      </c>
      <c r="AP262" s="9">
        <v>3.306106342431058E-4</v>
      </c>
      <c r="AQ262" s="9">
        <v>3.0204025425895173E-4</v>
      </c>
      <c r="AR262" s="9">
        <v>5.4475424740237817E-2</v>
      </c>
      <c r="AS262" s="9">
        <v>0.50491001583560113</v>
      </c>
      <c r="AT262" s="9">
        <v>0.17271585363733694</v>
      </c>
      <c r="AU262" s="9">
        <v>0.45070137947319489</v>
      </c>
      <c r="AV262" s="9">
        <v>0.99380415557232049</v>
      </c>
      <c r="AW262" s="9">
        <v>1.038342526937394</v>
      </c>
    </row>
    <row r="263" spans="1:49" x14ac:dyDescent="0.2">
      <c r="A263" s="8" t="s">
        <v>378</v>
      </c>
      <c r="B263" s="9">
        <v>111.62936372362687</v>
      </c>
      <c r="C263" s="9">
        <v>0.2303161900111384</v>
      </c>
      <c r="D263" s="9">
        <v>28.924055827758483</v>
      </c>
      <c r="E263" s="9">
        <v>0</v>
      </c>
      <c r="F263" s="9">
        <v>2.0914946350259474E-2</v>
      </c>
      <c r="G263" s="9">
        <v>1.1118043152990774E-2</v>
      </c>
      <c r="H263" s="9">
        <v>2.4706658777969735E-3</v>
      </c>
      <c r="I263" s="9">
        <v>0</v>
      </c>
      <c r="J263" s="9">
        <v>0</v>
      </c>
      <c r="K263" s="9">
        <v>0.88878517004529312</v>
      </c>
      <c r="L263" s="9">
        <v>5.5254993196896994E-2</v>
      </c>
      <c r="M263" s="9">
        <v>7.9252700920420041E-2</v>
      </c>
      <c r="N263" s="9">
        <v>0</v>
      </c>
      <c r="O263" s="9">
        <v>0.25061920588641334</v>
      </c>
      <c r="P263" s="9">
        <v>3.0818262799207376E-2</v>
      </c>
      <c r="Q263" s="9">
        <v>5.9974986610862894E-3</v>
      </c>
      <c r="R263" s="9">
        <v>0</v>
      </c>
      <c r="S263" s="9">
        <v>7.7722786419913521E-3</v>
      </c>
      <c r="T263" s="9">
        <v>5.3668237823990605E-2</v>
      </c>
      <c r="U263" s="9">
        <v>8.3706649988982151E-4</v>
      </c>
      <c r="V263" s="9">
        <v>6.4624511668805108E-4</v>
      </c>
      <c r="W263" s="9">
        <v>26.736379235932755</v>
      </c>
      <c r="X263" s="9">
        <v>0.7845685177416909</v>
      </c>
      <c r="Y263" s="9">
        <v>1.2735268899952364E-3</v>
      </c>
      <c r="Z263" s="9">
        <v>0</v>
      </c>
      <c r="AA263" s="9">
        <v>2.4969909382818859E-3</v>
      </c>
      <c r="AB263" s="9">
        <v>9.8204567156236035E-5</v>
      </c>
      <c r="AC263" s="9">
        <v>8.6804113449284444</v>
      </c>
      <c r="AD263" s="9">
        <v>22.872547490568127</v>
      </c>
      <c r="AE263" s="9">
        <v>6.3119000642185077E-3</v>
      </c>
      <c r="AF263" s="9">
        <v>1.6648410596243141E-2</v>
      </c>
      <c r="AG263" s="9">
        <v>0.34750623011999315</v>
      </c>
      <c r="AH263" s="9">
        <v>0.23043579972823969</v>
      </c>
      <c r="AI263" s="9">
        <v>4.3071331854792762E-2</v>
      </c>
      <c r="AJ263" s="9">
        <v>5.4637910917856865E-2</v>
      </c>
      <c r="AK263" s="9">
        <v>0</v>
      </c>
      <c r="AL263" s="9">
        <v>0</v>
      </c>
      <c r="AM263" s="9">
        <v>2.0923321742288177E-3</v>
      </c>
      <c r="AN263" s="9">
        <v>0</v>
      </c>
      <c r="AO263" s="9">
        <v>17.492167620655138</v>
      </c>
      <c r="AP263" s="9">
        <v>3.9584824893027193E-4</v>
      </c>
      <c r="AQ263" s="9">
        <v>2.8261847042375079E-4</v>
      </c>
      <c r="AR263" s="9">
        <v>6.4008500176260155E-2</v>
      </c>
      <c r="AS263" s="9">
        <v>0.62167512012382953</v>
      </c>
      <c r="AT263" s="9">
        <v>0.34830189626935393</v>
      </c>
      <c r="AU263" s="9">
        <v>0.25823621392808421</v>
      </c>
      <c r="AV263" s="9">
        <v>1.3142044475885049</v>
      </c>
      <c r="AW263" s="9">
        <v>1.1890848984017943</v>
      </c>
    </row>
    <row r="264" spans="1:49" x14ac:dyDescent="0.2">
      <c r="A264" s="8" t="s">
        <v>379</v>
      </c>
      <c r="B264" s="9">
        <v>122.04685248307705</v>
      </c>
      <c r="C264" s="9">
        <v>0.45576474090531233</v>
      </c>
      <c r="D264" s="9">
        <v>35.040326819118697</v>
      </c>
      <c r="E264" s="9">
        <v>0</v>
      </c>
      <c r="F264" s="9">
        <v>1.6159140834960183E-2</v>
      </c>
      <c r="G264" s="9">
        <v>2.5699219740823857E-3</v>
      </c>
      <c r="H264" s="9">
        <v>6.0356500700996353E-3</v>
      </c>
      <c r="I264" s="9">
        <v>0</v>
      </c>
      <c r="J264" s="9">
        <v>0</v>
      </c>
      <c r="K264" s="9">
        <v>1.0325692632746482</v>
      </c>
      <c r="L264" s="9">
        <v>3.3002246335343481E-2</v>
      </c>
      <c r="M264" s="9">
        <v>7.4763181034121953E-2</v>
      </c>
      <c r="N264" s="9">
        <v>0</v>
      </c>
      <c r="O264" s="9">
        <v>0.21545593179503228</v>
      </c>
      <c r="P264" s="9">
        <v>2.3642764927268911E-2</v>
      </c>
      <c r="Q264" s="9">
        <v>1.0778116932962538E-2</v>
      </c>
      <c r="R264" s="9">
        <v>0</v>
      </c>
      <c r="S264" s="9">
        <v>6.0442674019469756E-3</v>
      </c>
      <c r="T264" s="9">
        <v>5.4053309756560725E-2</v>
      </c>
      <c r="U264" s="9">
        <v>2.1892074825804713E-4</v>
      </c>
      <c r="V264" s="9">
        <v>2.0628184969794037E-4</v>
      </c>
      <c r="W264" s="9">
        <v>0.57577586258146229</v>
      </c>
      <c r="X264" s="9">
        <v>29.691255122498511</v>
      </c>
      <c r="Y264" s="9">
        <v>0.77051966751509193</v>
      </c>
      <c r="Z264" s="9">
        <v>1.5182686634198613E-2</v>
      </c>
      <c r="AA264" s="9">
        <v>3.7399947383783258E-2</v>
      </c>
      <c r="AB264" s="9">
        <v>3.1910694591762094E-2</v>
      </c>
      <c r="AC264" s="9">
        <v>9.2848134884603954</v>
      </c>
      <c r="AD264" s="9">
        <v>22.759098170821428</v>
      </c>
      <c r="AE264" s="9">
        <v>2.7980282139803275E-3</v>
      </c>
      <c r="AF264" s="9">
        <v>1.3434656887368165E-2</v>
      </c>
      <c r="AG264" s="9">
        <v>0.29636732850731068</v>
      </c>
      <c r="AH264" s="9">
        <v>0.21399773277634648</v>
      </c>
      <c r="AI264" s="9">
        <v>2.3182654383385549E-2</v>
      </c>
      <c r="AJ264" s="9">
        <v>4.0501429804862231E-2</v>
      </c>
      <c r="AK264" s="9">
        <v>0</v>
      </c>
      <c r="AL264" s="9">
        <v>0</v>
      </c>
      <c r="AM264" s="9">
        <v>3.8425192137638936E-4</v>
      </c>
      <c r="AN264" s="9">
        <v>0</v>
      </c>
      <c r="AO264" s="9">
        <v>17.098860562000414</v>
      </c>
      <c r="AP264" s="9">
        <v>0</v>
      </c>
      <c r="AQ264" s="9">
        <v>1.0018146656937573E-4</v>
      </c>
      <c r="AR264" s="9">
        <v>7.3558678901084348E-2</v>
      </c>
      <c r="AS264" s="9">
        <v>0.71470780024714309</v>
      </c>
      <c r="AT264" s="9">
        <v>0.34987169388168471</v>
      </c>
      <c r="AU264" s="9">
        <v>0.2175642166155278</v>
      </c>
      <c r="AV264" s="9">
        <v>1.9074252434958217</v>
      </c>
      <c r="AW264" s="9">
        <v>0.95655182652855331</v>
      </c>
    </row>
    <row r="265" spans="1:49" x14ac:dyDescent="0.2">
      <c r="A265" s="8" t="s">
        <v>380</v>
      </c>
      <c r="B265" s="9">
        <v>118.65095061125172</v>
      </c>
      <c r="C265" s="9">
        <v>0.63026791827111883</v>
      </c>
      <c r="D265" s="9">
        <v>31.779644789506424</v>
      </c>
      <c r="E265" s="9">
        <v>0</v>
      </c>
      <c r="F265" s="9">
        <v>2.1006427500808986E-2</v>
      </c>
      <c r="G265" s="9">
        <v>3.2717436294547233E-3</v>
      </c>
      <c r="H265" s="9">
        <v>6.8700544390482166E-3</v>
      </c>
      <c r="I265" s="9">
        <v>0</v>
      </c>
      <c r="J265" s="9">
        <v>0</v>
      </c>
      <c r="K265" s="9">
        <v>1.0596498837694168</v>
      </c>
      <c r="L265" s="9">
        <v>3.0408406152620689E-2</v>
      </c>
      <c r="M265" s="9">
        <v>4.9240133140344346E-2</v>
      </c>
      <c r="N265" s="9">
        <v>4.9240133140344346E-2</v>
      </c>
      <c r="O265" s="9">
        <v>0</v>
      </c>
      <c r="P265" s="9">
        <v>0.2255919020472241</v>
      </c>
      <c r="Q265" s="9">
        <v>2.0483620679527966E-2</v>
      </c>
      <c r="R265" s="9">
        <v>1.2839156773858504E-2</v>
      </c>
      <c r="S265" s="9">
        <v>0</v>
      </c>
      <c r="T265" s="9">
        <v>3.1392041864293334E-3</v>
      </c>
      <c r="U265" s="9">
        <v>5.8699759799564148E-2</v>
      </c>
      <c r="V265" s="9">
        <v>3.2200823895079185E-3</v>
      </c>
      <c r="W265" s="9">
        <v>9.0173717385258619E-4</v>
      </c>
      <c r="X265" s="9">
        <v>32.530687359062505</v>
      </c>
      <c r="Y265" s="9">
        <v>1.1954908903259969</v>
      </c>
      <c r="Z265" s="9">
        <v>1.8559525683865492E-2</v>
      </c>
      <c r="AA265" s="9">
        <v>1.0153923077550921E-2</v>
      </c>
      <c r="AB265" s="9">
        <v>3.6367275828090059E-2</v>
      </c>
      <c r="AC265" s="9">
        <v>3.2295931996034728</v>
      </c>
      <c r="AD265" s="9">
        <v>4.6016370736997967</v>
      </c>
      <c r="AE265" s="9">
        <v>22.241802564826852</v>
      </c>
      <c r="AF265" s="9">
        <v>2.7994150189230285E-3</v>
      </c>
      <c r="AG265" s="9">
        <v>4.5287782783013167E-2</v>
      </c>
      <c r="AH265" s="9">
        <v>5.7618718749416091E-2</v>
      </c>
      <c r="AI265" s="9">
        <v>0.22537677527078628</v>
      </c>
      <c r="AJ265" s="9">
        <v>4.1833475485132679E-2</v>
      </c>
      <c r="AK265" s="9">
        <v>5.2233217439045881E-2</v>
      </c>
      <c r="AL265" s="9">
        <v>0</v>
      </c>
      <c r="AM265" s="9">
        <v>1.2802729097408714E-3</v>
      </c>
      <c r="AN265" s="9">
        <v>0</v>
      </c>
      <c r="AO265" s="9">
        <v>16.198998028673298</v>
      </c>
      <c r="AP265" s="9">
        <v>2.2933105736081428E-4</v>
      </c>
      <c r="AQ265" s="9">
        <v>2.7852243811272862E-4</v>
      </c>
      <c r="AR265" s="9">
        <v>7.6123686170634933E-2</v>
      </c>
      <c r="AS265" s="9">
        <v>0.7411156853642682</v>
      </c>
      <c r="AT265" s="9">
        <v>0.15437256209976466</v>
      </c>
      <c r="AU265" s="9">
        <v>0.46598702667472297</v>
      </c>
      <c r="AV265" s="9">
        <v>1.480410446821713</v>
      </c>
      <c r="AW265" s="9">
        <v>1.2882388995881084</v>
      </c>
    </row>
    <row r="266" spans="1:49" x14ac:dyDescent="0.2">
      <c r="A266" s="8" t="s">
        <v>381</v>
      </c>
      <c r="B266" s="9">
        <v>115.75829462355523</v>
      </c>
      <c r="C266" s="9">
        <v>0.54446749881317358</v>
      </c>
      <c r="D266" s="9">
        <v>32.018117294721264</v>
      </c>
      <c r="E266" s="9">
        <v>0</v>
      </c>
      <c r="F266" s="9">
        <v>3.117808749837515E-2</v>
      </c>
      <c r="G266" s="9">
        <v>3.0803487091032905E-3</v>
      </c>
      <c r="H266" s="9">
        <v>6.1754524019824618E-3</v>
      </c>
      <c r="I266" s="9">
        <v>0</v>
      </c>
      <c r="J266" s="9">
        <v>0</v>
      </c>
      <c r="K266" s="9">
        <v>1.1361248969797044</v>
      </c>
      <c r="L266" s="9">
        <v>3.3603900746548232E-2</v>
      </c>
      <c r="M266" s="9">
        <v>7.3824541491640361E-2</v>
      </c>
      <c r="N266" s="9">
        <v>0</v>
      </c>
      <c r="O266" s="9">
        <v>0.21383352851224624</v>
      </c>
      <c r="P266" s="9">
        <v>2.6807469572404062E-2</v>
      </c>
      <c r="Q266" s="9">
        <v>7.2955312659264615E-3</v>
      </c>
      <c r="R266" s="9">
        <v>0</v>
      </c>
      <c r="S266" s="9">
        <v>1.5918539102374191E-3</v>
      </c>
      <c r="T266" s="9">
        <v>7.194900382345111E-2</v>
      </c>
      <c r="U266" s="9">
        <v>1.1919542754409874E-3</v>
      </c>
      <c r="V266" s="9">
        <v>6.7085775793834278E-3</v>
      </c>
      <c r="W266" s="9">
        <v>0.6098958041964283</v>
      </c>
      <c r="X266" s="9">
        <v>26.262475173162638</v>
      </c>
      <c r="Y266" s="9">
        <v>0.69100293781958422</v>
      </c>
      <c r="Z266" s="9">
        <v>4.7385646121183914E-3</v>
      </c>
      <c r="AA266" s="9">
        <v>1.9812066759873771E-2</v>
      </c>
      <c r="AB266" s="9">
        <v>1.9103718748262381E-2</v>
      </c>
      <c r="AC266" s="9">
        <v>7.666495764662618</v>
      </c>
      <c r="AD266" s="9">
        <v>5.6577747853107923</v>
      </c>
      <c r="AE266" s="9">
        <v>0.37528239996449592</v>
      </c>
      <c r="AF266" s="9">
        <v>15.455583857879843</v>
      </c>
      <c r="AG266" s="9">
        <v>3.7582607650055458E-2</v>
      </c>
      <c r="AH266" s="9">
        <v>8.4998101724881772E-2</v>
      </c>
      <c r="AI266" s="9">
        <v>0.16619172077390185</v>
      </c>
      <c r="AJ266" s="9">
        <v>8.1614103618711853E-2</v>
      </c>
      <c r="AK266" s="9">
        <v>0</v>
      </c>
      <c r="AL266" s="9">
        <v>0</v>
      </c>
      <c r="AM266" s="9">
        <v>1.7080785322171714E-2</v>
      </c>
      <c r="AN266" s="9">
        <v>0</v>
      </c>
      <c r="AO266" s="9">
        <v>19.616965965427234</v>
      </c>
      <c r="AP266" s="9">
        <v>1.7993552298256632E-4</v>
      </c>
      <c r="AQ266" s="9">
        <v>2.662638387016082E-4</v>
      </c>
      <c r="AR266" s="9">
        <v>5.5493407493336984E-2</v>
      </c>
      <c r="AS266" s="9">
        <v>0.721382083340529</v>
      </c>
      <c r="AT266" s="9">
        <v>0.17914045289302621</v>
      </c>
      <c r="AU266" s="9">
        <v>0.42986362639457737</v>
      </c>
      <c r="AV266" s="9">
        <v>1.0108996818008871</v>
      </c>
      <c r="AW266" s="9">
        <v>2.4185208743367475</v>
      </c>
    </row>
    <row r="267" spans="1:49" x14ac:dyDescent="0.2">
      <c r="A267" s="8" t="s">
        <v>382</v>
      </c>
      <c r="B267" s="9">
        <v>96.20095536856762</v>
      </c>
      <c r="C267" s="9">
        <v>0.55068099595989428</v>
      </c>
      <c r="D267" s="9">
        <v>24.751800001458541</v>
      </c>
      <c r="E267" s="9">
        <v>0</v>
      </c>
      <c r="F267" s="9">
        <v>1.9351250940819027E-2</v>
      </c>
      <c r="G267" s="9">
        <v>0</v>
      </c>
      <c r="H267" s="9">
        <v>7.8458853658663705E-3</v>
      </c>
      <c r="I267" s="9">
        <v>0</v>
      </c>
      <c r="J267" s="9">
        <v>0</v>
      </c>
      <c r="K267" s="9">
        <v>0.92993956399879796</v>
      </c>
      <c r="L267" s="9">
        <v>6.3023466561689362E-2</v>
      </c>
      <c r="M267" s="9">
        <v>6.183147005479709E-2</v>
      </c>
      <c r="N267" s="9">
        <v>6.3158039523711126E-3</v>
      </c>
      <c r="O267" s="9">
        <v>0.18914067684500041</v>
      </c>
      <c r="P267" s="9">
        <v>1.9577016944220017E-2</v>
      </c>
      <c r="Q267" s="9">
        <v>7.8139033433760139E-3</v>
      </c>
      <c r="R267" s="9">
        <v>0</v>
      </c>
      <c r="S267" s="9">
        <v>4.9586449595215446E-3</v>
      </c>
      <c r="T267" s="9">
        <v>9.2688642906611149E-2</v>
      </c>
      <c r="U267" s="9">
        <v>3.7709132397500704E-3</v>
      </c>
      <c r="V267" s="9">
        <v>9.2104695618123109E-3</v>
      </c>
      <c r="W267" s="9">
        <v>20.217221983354207</v>
      </c>
      <c r="X267" s="9">
        <v>0.77038542182680292</v>
      </c>
      <c r="Y267" s="9">
        <v>4.4288480061077079E-2</v>
      </c>
      <c r="Z267" s="9">
        <v>1.4632524730499672E-3</v>
      </c>
      <c r="AA267" s="9">
        <v>3.9834828593970632E-2</v>
      </c>
      <c r="AB267" s="9">
        <v>3.9834828593970632E-2</v>
      </c>
      <c r="AC267" s="9">
        <v>7.129956450725075</v>
      </c>
      <c r="AD267" s="9">
        <v>15.185776073428325</v>
      </c>
      <c r="AE267" s="9">
        <v>4.0585001635685299E-3</v>
      </c>
      <c r="AF267" s="9">
        <v>4.9590499396522034E-2</v>
      </c>
      <c r="AG267" s="9">
        <v>3.7942091543162776E-2</v>
      </c>
      <c r="AH267" s="9">
        <v>0.18981495259515158</v>
      </c>
      <c r="AI267" s="9">
        <v>3.043988831199421E-2</v>
      </c>
      <c r="AJ267" s="9">
        <v>5.8964223308429736E-2</v>
      </c>
      <c r="AK267" s="9">
        <v>0</v>
      </c>
      <c r="AL267" s="9">
        <v>0</v>
      </c>
      <c r="AM267" s="9">
        <v>1.6043712028452704E-3</v>
      </c>
      <c r="AN267" s="9">
        <v>0</v>
      </c>
      <c r="AO267" s="9">
        <v>21.80672191249511</v>
      </c>
      <c r="AP267" s="9">
        <v>1.3848714899178038E-4</v>
      </c>
      <c r="AQ267" s="9">
        <v>2.7214772311911302E-4</v>
      </c>
      <c r="AR267" s="9">
        <v>5.6154056258684887E-2</v>
      </c>
      <c r="AS267" s="9">
        <v>0.61845615457913605</v>
      </c>
      <c r="AT267" s="9">
        <v>0.54592387838021816</v>
      </c>
      <c r="AU267" s="9">
        <v>0.34871846229698783</v>
      </c>
      <c r="AV267" s="9">
        <v>1.0752490986056278</v>
      </c>
      <c r="AW267" s="9">
        <v>1.2301966194085348</v>
      </c>
    </row>
    <row r="268" spans="1:49" x14ac:dyDescent="0.2">
      <c r="A268" s="8" t="s">
        <v>383</v>
      </c>
      <c r="B268" s="9">
        <v>95.287215421756216</v>
      </c>
      <c r="C268" s="9">
        <v>0.56398038026973152</v>
      </c>
      <c r="D268" s="9">
        <v>23.011531380600356</v>
      </c>
      <c r="E268" s="9">
        <v>0</v>
      </c>
      <c r="F268" s="9">
        <v>8.3400663936882731E-3</v>
      </c>
      <c r="G268" s="9">
        <v>0</v>
      </c>
      <c r="H268" s="9">
        <v>8.4886713449818137E-3</v>
      </c>
      <c r="I268" s="9">
        <v>0</v>
      </c>
      <c r="J268" s="9">
        <v>0</v>
      </c>
      <c r="K268" s="9">
        <v>0.84896559296977014</v>
      </c>
      <c r="L268" s="9">
        <v>6.2523350879279335E-2</v>
      </c>
      <c r="M268" s="9">
        <v>6.3795642122875793E-2</v>
      </c>
      <c r="N268" s="9">
        <v>0</v>
      </c>
      <c r="O268" s="9">
        <v>0.21375874191112004</v>
      </c>
      <c r="P268" s="9">
        <v>2.4739169644680151E-2</v>
      </c>
      <c r="Q268" s="9">
        <v>8.9027830330680267E-3</v>
      </c>
      <c r="R268" s="9">
        <v>0</v>
      </c>
      <c r="S268" s="9">
        <v>1.3621513753437539E-3</v>
      </c>
      <c r="T268" s="9">
        <v>7.1749751548731602E-2</v>
      </c>
      <c r="U268" s="9">
        <v>3.8681587967400745E-3</v>
      </c>
      <c r="V268" s="9">
        <v>8.3142116341689831E-3</v>
      </c>
      <c r="W268" s="9">
        <v>20.836572284737937</v>
      </c>
      <c r="X268" s="9">
        <v>1.2465422653336029</v>
      </c>
      <c r="Y268" s="9">
        <v>4.5883033937584861E-2</v>
      </c>
      <c r="Z268" s="9">
        <v>6.3072353256050776E-5</v>
      </c>
      <c r="AA268" s="9">
        <v>3.6921316242181458E-2</v>
      </c>
      <c r="AB268" s="9">
        <v>3.6921268252533709E-2</v>
      </c>
      <c r="AC268" s="9">
        <v>5.8659659052532191</v>
      </c>
      <c r="AD268" s="9">
        <v>15.335219505819895</v>
      </c>
      <c r="AE268" s="9">
        <v>1.9114592564564139E-3</v>
      </c>
      <c r="AF268" s="9">
        <v>0.12478675591466881</v>
      </c>
      <c r="AG268" s="9">
        <v>6.4180977511074253E-2</v>
      </c>
      <c r="AH268" s="9">
        <v>4.3515397355542343E-2</v>
      </c>
      <c r="AI268" s="9">
        <v>4.5735065039910205E-2</v>
      </c>
      <c r="AJ268" s="9">
        <v>4.7016508156553248E-2</v>
      </c>
      <c r="AK268" s="9">
        <v>0</v>
      </c>
      <c r="AL268" s="9">
        <v>1.3362551526044931E-4</v>
      </c>
      <c r="AM268" s="9">
        <v>1.6592918378397152E-3</v>
      </c>
      <c r="AN268" s="9">
        <v>1.5633282892686179E-5</v>
      </c>
      <c r="AO268" s="9">
        <v>20.251916331702201</v>
      </c>
      <c r="AP268" s="9">
        <v>2.1953946075031834E-4</v>
      </c>
      <c r="AQ268" s="9">
        <v>1.9137654441315008E-4</v>
      </c>
      <c r="AR268" s="9">
        <v>0.10878269263567894</v>
      </c>
      <c r="AS268" s="9">
        <v>0.93633218962272347</v>
      </c>
      <c r="AT268" s="9">
        <v>0.279034147765444</v>
      </c>
      <c r="AU268" s="9">
        <v>0.46744205469510414</v>
      </c>
      <c r="AV268" s="9">
        <v>0.98166172504279015</v>
      </c>
      <c r="AW268" s="9">
        <v>3.6282719459621631</v>
      </c>
    </row>
    <row r="269" spans="1:49" x14ac:dyDescent="0.2">
      <c r="A269" s="8" t="s">
        <v>384</v>
      </c>
      <c r="B269" s="9">
        <v>3.9002977596220862</v>
      </c>
      <c r="C269" s="9">
        <v>0.72738286989121714</v>
      </c>
      <c r="D269" s="9">
        <v>2.92674599215E-5</v>
      </c>
      <c r="E269" s="9">
        <v>0</v>
      </c>
      <c r="F269" s="9">
        <v>0</v>
      </c>
      <c r="G269" s="9">
        <v>0</v>
      </c>
      <c r="H269" s="9">
        <v>0</v>
      </c>
      <c r="I269" s="9">
        <v>0</v>
      </c>
      <c r="J269" s="9">
        <v>0</v>
      </c>
      <c r="K269" s="9">
        <v>6.065400509880161E-2</v>
      </c>
      <c r="L269" s="9">
        <v>7.8554502239711194E-2</v>
      </c>
      <c r="M269" s="9">
        <v>1.3163044922704882E-2</v>
      </c>
      <c r="N269" s="9">
        <v>1.1971443448326799E-2</v>
      </c>
      <c r="O269" s="9">
        <v>5.2991888175974874E-2</v>
      </c>
      <c r="P269" s="9">
        <v>1.0828367958527314E-3</v>
      </c>
      <c r="Q269" s="9">
        <v>2.0735302285090448E-2</v>
      </c>
      <c r="R269" s="9">
        <v>1.0799962443629369E-2</v>
      </c>
      <c r="S269" s="9">
        <v>4.6668484242855322E-4</v>
      </c>
      <c r="T269" s="9">
        <v>0.19548261337226022</v>
      </c>
      <c r="U269" s="9">
        <v>2.0264700157458767E-3</v>
      </c>
      <c r="V269" s="9">
        <v>2.2763579938944444E-5</v>
      </c>
      <c r="W269" s="9">
        <v>0.36983808537089197</v>
      </c>
      <c r="X269" s="9">
        <v>0.17088447758679182</v>
      </c>
      <c r="Y269" s="9">
        <v>5.8920298537724443E-3</v>
      </c>
      <c r="Z269" s="9">
        <v>0</v>
      </c>
      <c r="AA269" s="9">
        <v>4.1833943812101546E-3</v>
      </c>
      <c r="AB269" s="9">
        <v>8.7439504663475059E-5</v>
      </c>
      <c r="AC269" s="9">
        <v>0.10238976620839639</v>
      </c>
      <c r="AD269" s="9">
        <v>0</v>
      </c>
      <c r="AE269" s="9">
        <v>2.7501007797323346E-4</v>
      </c>
      <c r="AF269" s="9">
        <v>8.9662723768371561E-3</v>
      </c>
      <c r="AG269" s="9">
        <v>5.4651544194301649E-3</v>
      </c>
      <c r="AH269" s="9">
        <v>4.8571268183094565E-3</v>
      </c>
      <c r="AI269" s="9">
        <v>1.8368740412991007E-3</v>
      </c>
      <c r="AJ269" s="9">
        <v>1.6407953345215828E-3</v>
      </c>
      <c r="AK269" s="9">
        <v>3.2519399912777773E-6</v>
      </c>
      <c r="AL269" s="9">
        <v>1.2440342097401673E-3</v>
      </c>
      <c r="AM269" s="9">
        <v>1.515998352105846E-3</v>
      </c>
      <c r="AN269" s="9">
        <v>0</v>
      </c>
      <c r="AO269" s="9">
        <v>1.3208904558059791</v>
      </c>
      <c r="AP269" s="9">
        <v>0</v>
      </c>
      <c r="AQ269" s="9">
        <v>3.6699525596122718E-5</v>
      </c>
      <c r="AR269" s="9">
        <v>4.2145247896091656E-2</v>
      </c>
      <c r="AS269" s="9">
        <v>6.5734353620700167E-2</v>
      </c>
      <c r="AT269" s="9">
        <v>5.2007413195260054E-2</v>
      </c>
      <c r="AU269" s="9">
        <v>8.819701364704513E-2</v>
      </c>
      <c r="AV269" s="9">
        <v>0.26070438465415441</v>
      </c>
      <c r="AW269" s="9">
        <v>0.21613882622972108</v>
      </c>
    </row>
    <row r="270" spans="1:49" x14ac:dyDescent="0.2">
      <c r="A270" s="8" t="s">
        <v>385</v>
      </c>
      <c r="B270" s="9">
        <v>3.9491683706653782</v>
      </c>
      <c r="C270" s="9">
        <v>0.66115916760409132</v>
      </c>
      <c r="D270" s="9">
        <v>4.208326273806676E-5</v>
      </c>
      <c r="E270" s="9">
        <v>0</v>
      </c>
      <c r="F270" s="9">
        <v>0</v>
      </c>
      <c r="G270" s="9">
        <v>0</v>
      </c>
      <c r="H270" s="9">
        <v>0</v>
      </c>
      <c r="I270" s="9">
        <v>0</v>
      </c>
      <c r="J270" s="9">
        <v>0</v>
      </c>
      <c r="K270" s="9">
        <v>0.13018848151659079</v>
      </c>
      <c r="L270" s="9">
        <v>8.770924036420312E-2</v>
      </c>
      <c r="M270" s="9">
        <v>2.830380569492531E-2</v>
      </c>
      <c r="N270" s="9">
        <v>1.1068141683245084E-2</v>
      </c>
      <c r="O270" s="9">
        <v>5.9276988516966861E-2</v>
      </c>
      <c r="P270" s="9">
        <v>6.8797462426293992E-5</v>
      </c>
      <c r="Q270" s="9">
        <v>1.9174994663855388E-2</v>
      </c>
      <c r="R270" s="9">
        <v>2.1035300008387072E-2</v>
      </c>
      <c r="S270" s="9">
        <v>1.3580245460102121E-3</v>
      </c>
      <c r="T270" s="9">
        <v>0.29607056475303345</v>
      </c>
      <c r="U270" s="9">
        <v>2.5376465835017965E-5</v>
      </c>
      <c r="V270" s="9">
        <v>2.6102945470521107E-5</v>
      </c>
      <c r="W270" s="9">
        <v>0</v>
      </c>
      <c r="X270" s="9">
        <v>1.174491740695887E-2</v>
      </c>
      <c r="Y270" s="9">
        <v>1.7336404496578273E-3</v>
      </c>
      <c r="Z270" s="9">
        <v>0</v>
      </c>
      <c r="AA270" s="9">
        <v>5.0520284526815967E-4</v>
      </c>
      <c r="AB270" s="9">
        <v>1.118697663022333E-5</v>
      </c>
      <c r="AC270" s="9">
        <v>8.6220427753855397E-2</v>
      </c>
      <c r="AD270" s="9">
        <v>0</v>
      </c>
      <c r="AE270" s="9">
        <v>2.3348583139777833E-4</v>
      </c>
      <c r="AF270" s="9">
        <v>1.1037213307467259E-4</v>
      </c>
      <c r="AG270" s="9">
        <v>4.2146288969814273E-3</v>
      </c>
      <c r="AH270" s="9">
        <v>6.6874252110479928E-3</v>
      </c>
      <c r="AI270" s="9">
        <v>7.555518557264343E-4</v>
      </c>
      <c r="AJ270" s="9">
        <v>5.3967675513926904E-4</v>
      </c>
      <c r="AK270" s="9">
        <v>7.1541406104391175E-5</v>
      </c>
      <c r="AL270" s="9">
        <v>5.8008216245663386E-4</v>
      </c>
      <c r="AM270" s="9">
        <v>5.4395604913638094E-3</v>
      </c>
      <c r="AN270" s="9">
        <v>0</v>
      </c>
      <c r="AO270" s="9">
        <v>1.8369066742078521</v>
      </c>
      <c r="AP270" s="9">
        <v>0</v>
      </c>
      <c r="AQ270" s="9">
        <v>1.160244978832069E-4</v>
      </c>
      <c r="AR270" s="9">
        <v>7.4772897653046969E-2</v>
      </c>
      <c r="AS270" s="9">
        <v>5.6559456988838443E-2</v>
      </c>
      <c r="AT270" s="9">
        <v>3.7185770292591971E-2</v>
      </c>
      <c r="AU270" s="9">
        <v>7.2904117890769893E-2</v>
      </c>
      <c r="AV270" s="9">
        <v>0.23277481248455886</v>
      </c>
      <c r="AW270" s="9">
        <v>0.20359384698639593</v>
      </c>
    </row>
    <row r="271" spans="1:49" x14ac:dyDescent="0.2">
      <c r="A271" s="8" t="s">
        <v>386</v>
      </c>
      <c r="B271" s="9">
        <v>5.8867141627299899</v>
      </c>
      <c r="C271" s="9">
        <v>0.76660672464704249</v>
      </c>
      <c r="D271" s="9">
        <v>5.2205890941042214E-5</v>
      </c>
      <c r="E271" s="9">
        <v>0</v>
      </c>
      <c r="F271" s="9">
        <v>0</v>
      </c>
      <c r="G271" s="9">
        <v>0</v>
      </c>
      <c r="H271" s="9">
        <v>0</v>
      </c>
      <c r="I271" s="9">
        <v>0</v>
      </c>
      <c r="J271" s="9">
        <v>0</v>
      </c>
      <c r="K271" s="9">
        <v>0</v>
      </c>
      <c r="L271" s="9">
        <v>0.20693713841535258</v>
      </c>
      <c r="M271" s="9">
        <v>3.5234271529007224E-2</v>
      </c>
      <c r="N271" s="9">
        <v>1.3086356400940712E-2</v>
      </c>
      <c r="O271" s="9">
        <v>4.9194047442087052E-2</v>
      </c>
      <c r="P271" s="9">
        <v>0</v>
      </c>
      <c r="Q271" s="9">
        <v>1.2115385871903528E-2</v>
      </c>
      <c r="R271" s="9">
        <v>2.5188022729305055E-2</v>
      </c>
      <c r="S271" s="9">
        <v>2.7365443466389653E-4</v>
      </c>
      <c r="T271" s="9">
        <v>0.21720629501223762</v>
      </c>
      <c r="U271" s="9">
        <v>1.9295256175820263E-5</v>
      </c>
      <c r="V271" s="9">
        <v>1.4915968840297775E-5</v>
      </c>
      <c r="W271" s="9">
        <v>1.6508461857001489E-2</v>
      </c>
      <c r="X271" s="9">
        <v>3.3537111722952186E-2</v>
      </c>
      <c r="Y271" s="9">
        <v>4.6426837144774866E-3</v>
      </c>
      <c r="Z271" s="9">
        <v>0</v>
      </c>
      <c r="AA271" s="9">
        <v>1.4023687486038967E-3</v>
      </c>
      <c r="AB271" s="9">
        <v>0</v>
      </c>
      <c r="AC271" s="9">
        <v>9.3828247274282284E-3</v>
      </c>
      <c r="AD271" s="9">
        <v>0</v>
      </c>
      <c r="AE271" s="9">
        <v>0</v>
      </c>
      <c r="AF271" s="9">
        <v>1.118697663022333E-5</v>
      </c>
      <c r="AG271" s="9">
        <v>3.2734405462903726E-3</v>
      </c>
      <c r="AH271" s="9">
        <v>7.6344843933574503E-3</v>
      </c>
      <c r="AI271" s="9">
        <v>6.270390058411054E-4</v>
      </c>
      <c r="AJ271" s="9">
        <v>1.1932676305126692E-3</v>
      </c>
      <c r="AK271" s="9">
        <v>7.349083624005752E-4</v>
      </c>
      <c r="AL271" s="9">
        <v>0</v>
      </c>
      <c r="AM271" s="9">
        <v>4.3818875148045455E-3</v>
      </c>
      <c r="AN271" s="9">
        <v>0</v>
      </c>
      <c r="AO271" s="9">
        <v>1.7857703214305052</v>
      </c>
      <c r="AP271" s="9">
        <v>0</v>
      </c>
      <c r="AQ271" s="9">
        <v>5.9876745046640668E-5</v>
      </c>
      <c r="AR271" s="9">
        <v>1.8048252797023019</v>
      </c>
      <c r="AS271" s="9">
        <v>6.5427002002084886E-2</v>
      </c>
      <c r="AT271" s="9">
        <v>0.21793551801154268</v>
      </c>
      <c r="AU271" s="9">
        <v>7.6616128446834353E-2</v>
      </c>
      <c r="AV271" s="9">
        <v>0.31045980871815049</v>
      </c>
      <c r="AW271" s="9">
        <v>0.21636224887472658</v>
      </c>
    </row>
    <row r="272" spans="1:49" x14ac:dyDescent="0.2">
      <c r="A272" s="8" t="s">
        <v>387</v>
      </c>
      <c r="B272" s="9">
        <v>14.116319333550045</v>
      </c>
      <c r="C272" s="9">
        <v>0.82913354521307281</v>
      </c>
      <c r="D272" s="9">
        <v>5.4668315976656441E-4</v>
      </c>
      <c r="E272" s="9">
        <v>0</v>
      </c>
      <c r="F272" s="9">
        <v>0</v>
      </c>
      <c r="G272" s="9">
        <v>0</v>
      </c>
      <c r="H272" s="9">
        <v>0</v>
      </c>
      <c r="I272" s="9">
        <v>0</v>
      </c>
      <c r="J272" s="9">
        <v>0</v>
      </c>
      <c r="K272" s="9">
        <v>0.14803090400464719</v>
      </c>
      <c r="L272" s="9">
        <v>0.38823419763083794</v>
      </c>
      <c r="M272" s="9">
        <v>1.3522823744727233</v>
      </c>
      <c r="N272" s="9">
        <v>2.6141072162676852E-2</v>
      </c>
      <c r="O272" s="9">
        <v>0.16047559931888117</v>
      </c>
      <c r="P272" s="9">
        <v>0</v>
      </c>
      <c r="Q272" s="9">
        <v>2.610792131992247E-2</v>
      </c>
      <c r="R272" s="9">
        <v>4.8209830165302107E-2</v>
      </c>
      <c r="S272" s="9">
        <v>0</v>
      </c>
      <c r="T272" s="9">
        <v>0.42755597816609531</v>
      </c>
      <c r="U272" s="9">
        <v>3.8639889432684899E-3</v>
      </c>
      <c r="V272" s="9">
        <v>0</v>
      </c>
      <c r="W272" s="9">
        <v>0.15941229530636056</v>
      </c>
      <c r="X272" s="9">
        <v>1.9498345148917975E-2</v>
      </c>
      <c r="Y272" s="9">
        <v>6.6753903331244783E-4</v>
      </c>
      <c r="Z272" s="9">
        <v>0</v>
      </c>
      <c r="AA272" s="9">
        <v>3.6853592953217358E-4</v>
      </c>
      <c r="AB272" s="9">
        <v>8.4898868827294445E-4</v>
      </c>
      <c r="AC272" s="9">
        <v>0.11308089644265593</v>
      </c>
      <c r="AD272" s="9">
        <v>0</v>
      </c>
      <c r="AE272" s="9">
        <v>0</v>
      </c>
      <c r="AF272" s="9">
        <v>0</v>
      </c>
      <c r="AG272" s="9">
        <v>2.6250020532054781E-2</v>
      </c>
      <c r="AH272" s="9">
        <v>1.0610723089753591E-2</v>
      </c>
      <c r="AI272" s="9">
        <v>0</v>
      </c>
      <c r="AJ272" s="9">
        <v>1.4558204900144763E-3</v>
      </c>
      <c r="AK272" s="9">
        <v>0</v>
      </c>
      <c r="AL272" s="9">
        <v>8.9373694448519232E-4</v>
      </c>
      <c r="AM272" s="9">
        <v>2.0589512518019066E-2</v>
      </c>
      <c r="AN272" s="9">
        <v>0</v>
      </c>
      <c r="AO272" s="9">
        <v>9.3511296511050421</v>
      </c>
      <c r="AP272" s="9">
        <v>0</v>
      </c>
      <c r="AQ272" s="9">
        <v>2.0632583753153375E-4</v>
      </c>
      <c r="AR272" s="9">
        <v>0.14415908484867551</v>
      </c>
      <c r="AS272" s="9">
        <v>5.2929419788797602E-2</v>
      </c>
      <c r="AT272" s="9">
        <v>0.2228035089495522</v>
      </c>
      <c r="AU272" s="9">
        <v>6.0741399518066702E-2</v>
      </c>
      <c r="AV272" s="9">
        <v>0.31632589544638245</v>
      </c>
      <c r="AW272" s="9">
        <v>0.20376553937542324</v>
      </c>
    </row>
    <row r="273" spans="1:49" x14ac:dyDescent="0.2">
      <c r="A273" s="8" t="s">
        <v>388</v>
      </c>
      <c r="B273" s="9">
        <v>12.730705822805755</v>
      </c>
      <c r="C273" s="9">
        <v>0.23906264379129405</v>
      </c>
      <c r="D273" s="9">
        <v>3.74501875070283E-6</v>
      </c>
      <c r="E273" s="9">
        <v>0</v>
      </c>
      <c r="F273" s="9">
        <v>0</v>
      </c>
      <c r="G273" s="9">
        <v>0</v>
      </c>
      <c r="H273" s="9">
        <v>0</v>
      </c>
      <c r="I273" s="9">
        <v>0</v>
      </c>
      <c r="J273" s="9">
        <v>0</v>
      </c>
      <c r="K273" s="9">
        <v>0.20150644914216298</v>
      </c>
      <c r="L273" s="9">
        <v>0.11579583735290441</v>
      </c>
      <c r="M273" s="9">
        <v>4.1760894387180982E-2</v>
      </c>
      <c r="N273" s="9">
        <v>3.2390496430119331E-3</v>
      </c>
      <c r="O273" s="9">
        <v>8.3775465861207002E-2</v>
      </c>
      <c r="P273" s="9">
        <v>4.6311258846448657E-4</v>
      </c>
      <c r="Q273" s="9">
        <v>3.5401467766579429E-3</v>
      </c>
      <c r="R273" s="9">
        <v>4.0692050331846433E-2</v>
      </c>
      <c r="S273" s="9">
        <v>5.6062815961871026E-4</v>
      </c>
      <c r="T273" s="9">
        <v>0.29641177285378983</v>
      </c>
      <c r="U273" s="9">
        <v>1.9027222140591098E-3</v>
      </c>
      <c r="V273" s="9">
        <v>0</v>
      </c>
      <c r="W273" s="9">
        <v>3.9534400230954478</v>
      </c>
      <c r="X273" s="9">
        <v>2.2991624692571135E-2</v>
      </c>
      <c r="Y273" s="9">
        <v>3.386591028242022E-3</v>
      </c>
      <c r="Z273" s="9">
        <v>0</v>
      </c>
      <c r="AA273" s="9">
        <v>8.4194133295483766E-4</v>
      </c>
      <c r="AB273" s="9">
        <v>5.5144978603162865E-4</v>
      </c>
      <c r="AC273" s="9">
        <v>0.27885495113539505</v>
      </c>
      <c r="AD273" s="9">
        <v>0</v>
      </c>
      <c r="AE273" s="9">
        <v>1.8276774577643054E-4</v>
      </c>
      <c r="AF273" s="9">
        <v>1.4964605497762693E-2</v>
      </c>
      <c r="AG273" s="9">
        <v>1.0937329310483336E-2</v>
      </c>
      <c r="AH273" s="9">
        <v>7.9234019945223933E-3</v>
      </c>
      <c r="AI273" s="9">
        <v>0</v>
      </c>
      <c r="AJ273" s="9">
        <v>6.1305465559733261E-3</v>
      </c>
      <c r="AK273" s="9">
        <v>0</v>
      </c>
      <c r="AL273" s="9">
        <v>6.386880030275642E-4</v>
      </c>
      <c r="AM273" s="9">
        <v>2.372931773913731E-2</v>
      </c>
      <c r="AN273" s="9">
        <v>0</v>
      </c>
      <c r="AO273" s="9">
        <v>6.2391775734484822</v>
      </c>
      <c r="AP273" s="9">
        <v>0</v>
      </c>
      <c r="AQ273" s="9">
        <v>3.3769331026132685E-4</v>
      </c>
      <c r="AR273" s="9">
        <v>6.1847010079595775E-2</v>
      </c>
      <c r="AS273" s="9">
        <v>0.21212263960002042</v>
      </c>
      <c r="AT273" s="9">
        <v>0.26577577285837739</v>
      </c>
      <c r="AU273" s="9">
        <v>3.4347611981171727E-2</v>
      </c>
      <c r="AV273" s="9">
        <v>0.34553595722449182</v>
      </c>
      <c r="AW273" s="9">
        <v>0.21827380826507953</v>
      </c>
    </row>
    <row r="274" spans="1:49" x14ac:dyDescent="0.2">
      <c r="A274" s="8" t="s">
        <v>389</v>
      </c>
      <c r="B274" s="9">
        <v>13.533392272860446</v>
      </c>
      <c r="C274" s="9">
        <v>0.28298303727903967</v>
      </c>
      <c r="D274" s="9">
        <v>0</v>
      </c>
      <c r="E274" s="9">
        <v>0</v>
      </c>
      <c r="F274" s="9">
        <v>0</v>
      </c>
      <c r="G274" s="9">
        <v>0</v>
      </c>
      <c r="H274" s="9">
        <v>0</v>
      </c>
      <c r="I274" s="9">
        <v>0</v>
      </c>
      <c r="J274" s="9">
        <v>0</v>
      </c>
      <c r="K274" s="9">
        <v>0.23464152408106712</v>
      </c>
      <c r="L274" s="9">
        <v>0.13357387476671048</v>
      </c>
      <c r="M274" s="9">
        <v>4.8761866189199372E-2</v>
      </c>
      <c r="N274" s="9">
        <v>3.6419917625468892E-3</v>
      </c>
      <c r="O274" s="9">
        <v>9.3093362200555224E-2</v>
      </c>
      <c r="P274" s="9">
        <v>9.8014852776516156E-4</v>
      </c>
      <c r="Q274" s="9">
        <v>3.5754236624726448E-3</v>
      </c>
      <c r="R274" s="9">
        <v>4.6856067434527256E-2</v>
      </c>
      <c r="S274" s="9">
        <v>1.5716323497458922E-4</v>
      </c>
      <c r="T274" s="9">
        <v>0.3568858254673189</v>
      </c>
      <c r="U274" s="9">
        <v>1.702360722271892E-3</v>
      </c>
      <c r="V274" s="9">
        <v>0</v>
      </c>
      <c r="W274" s="9">
        <v>2.2620271878356624</v>
      </c>
      <c r="X274" s="9">
        <v>0.52658211371095509</v>
      </c>
      <c r="Y274" s="9">
        <v>5.2588072623548372E-2</v>
      </c>
      <c r="Z274" s="9">
        <v>0</v>
      </c>
      <c r="AA274" s="9">
        <v>8.232055260962377E-3</v>
      </c>
      <c r="AB274" s="9">
        <v>7.577653795770951E-4</v>
      </c>
      <c r="AC274" s="9">
        <v>0.57361871811066112</v>
      </c>
      <c r="AD274" s="9">
        <v>0</v>
      </c>
      <c r="AE274" s="9">
        <v>8.2332337792759256E-5</v>
      </c>
      <c r="AF274" s="9">
        <v>1.75185970320842E-2</v>
      </c>
      <c r="AG274" s="9">
        <v>7.6753838127930265E-3</v>
      </c>
      <c r="AH274" s="9">
        <v>7.5188827067754612E-3</v>
      </c>
      <c r="AI274" s="9">
        <v>0</v>
      </c>
      <c r="AJ274" s="9">
        <v>4.7809088959767689E-3</v>
      </c>
      <c r="AK274" s="9">
        <v>0</v>
      </c>
      <c r="AL274" s="9">
        <v>3.6178530747559977E-4</v>
      </c>
      <c r="AM274" s="9">
        <v>2.5155317812810253E-2</v>
      </c>
      <c r="AN274" s="9">
        <v>0</v>
      </c>
      <c r="AO274" s="9">
        <v>7.5605496015658211</v>
      </c>
      <c r="AP274" s="9">
        <v>0</v>
      </c>
      <c r="AQ274" s="9">
        <v>7.2153528357769427E-5</v>
      </c>
      <c r="AR274" s="9">
        <v>5.8274503199815447E-2</v>
      </c>
      <c r="AS274" s="9">
        <v>0.22962386229213355</v>
      </c>
      <c r="AT274" s="9">
        <v>0.25628707549240931</v>
      </c>
      <c r="AU274" s="9">
        <v>5.5147827910808807E-2</v>
      </c>
      <c r="AV274" s="9">
        <v>0.24054901882244922</v>
      </c>
      <c r="AW274" s="9">
        <v>0.43913646389312933</v>
      </c>
    </row>
    <row r="275" spans="1:49" x14ac:dyDescent="0.2">
      <c r="A275" s="8" t="s">
        <v>390</v>
      </c>
      <c r="B275" s="9">
        <v>25.143783520377909</v>
      </c>
      <c r="C275" s="9">
        <v>0.98888428971404152</v>
      </c>
      <c r="D275" s="9">
        <v>6.4934838230488307E-4</v>
      </c>
      <c r="E275" s="9">
        <v>0</v>
      </c>
      <c r="F275" s="9">
        <v>0</v>
      </c>
      <c r="G275" s="9">
        <v>0</v>
      </c>
      <c r="H275" s="9">
        <v>0</v>
      </c>
      <c r="I275" s="9">
        <v>0</v>
      </c>
      <c r="J275" s="9">
        <v>0</v>
      </c>
      <c r="K275" s="9">
        <v>0.26953664198157623</v>
      </c>
      <c r="L275" s="9">
        <v>0.16554812815119796</v>
      </c>
      <c r="M275" s="9">
        <v>6.2096570432419056E-2</v>
      </c>
      <c r="N275" s="9">
        <v>4.9449664347166701E-3</v>
      </c>
      <c r="O275" s="9">
        <v>0.1355584901688609</v>
      </c>
      <c r="P275" s="9">
        <v>1.4536250068071077E-3</v>
      </c>
      <c r="Q275" s="9">
        <v>6.9825145452812468E-3</v>
      </c>
      <c r="R275" s="9">
        <v>6.0681712891707991E-2</v>
      </c>
      <c r="S275" s="9">
        <v>2.6353440098248432E-3</v>
      </c>
      <c r="T275" s="9">
        <v>0.36839399797323596</v>
      </c>
      <c r="U275" s="9">
        <v>4.5483614357469913E-3</v>
      </c>
      <c r="V275" s="9">
        <v>0</v>
      </c>
      <c r="W275" s="9">
        <v>6.7949456602593443</v>
      </c>
      <c r="X275" s="9">
        <v>0.43704802702500462</v>
      </c>
      <c r="Y275" s="9">
        <v>4.3638964583018879E-2</v>
      </c>
      <c r="Z275" s="9">
        <v>0</v>
      </c>
      <c r="AA275" s="9">
        <v>6.8673665417428335E-3</v>
      </c>
      <c r="AB275" s="9">
        <v>6.7815304594994992E-4</v>
      </c>
      <c r="AC275" s="9">
        <v>0.76522859150166878</v>
      </c>
      <c r="AD275" s="9">
        <v>0</v>
      </c>
      <c r="AE275" s="9">
        <v>8.5222265672636635E-4</v>
      </c>
      <c r="AF275" s="9">
        <v>2.0434130602012057E-2</v>
      </c>
      <c r="AG275" s="9">
        <v>3.6438516473702248E-2</v>
      </c>
      <c r="AH275" s="9">
        <v>1.7797938869400991E-2</v>
      </c>
      <c r="AI275" s="9">
        <v>0</v>
      </c>
      <c r="AJ275" s="9">
        <v>1.905204417693215E-2</v>
      </c>
      <c r="AK275" s="9">
        <v>0</v>
      </c>
      <c r="AL275" s="9">
        <v>2.7222092714108254E-3</v>
      </c>
      <c r="AM275" s="9">
        <v>4.3730662893148975E-2</v>
      </c>
      <c r="AN275" s="9">
        <v>0</v>
      </c>
      <c r="AO275" s="9">
        <v>12.457650991245622</v>
      </c>
      <c r="AP275" s="9">
        <v>0</v>
      </c>
      <c r="AQ275" s="9">
        <v>1.8036470822212229E-3</v>
      </c>
      <c r="AR275" s="9">
        <v>8.8062525682394158E-2</v>
      </c>
      <c r="AS275" s="9">
        <v>0.53646680844760652</v>
      </c>
      <c r="AT275" s="9">
        <v>0.36808092144609933</v>
      </c>
      <c r="AU275" s="9">
        <v>7.9477143519394278E-2</v>
      </c>
      <c r="AV275" s="9">
        <v>0.5451618050065935</v>
      </c>
      <c r="AW275" s="9">
        <v>0.80573119892019374</v>
      </c>
    </row>
    <row r="276" spans="1:49" x14ac:dyDescent="0.2">
      <c r="A276" s="8" t="s">
        <v>391</v>
      </c>
      <c r="B276" s="9">
        <v>31.433807301864398</v>
      </c>
      <c r="C276" s="9">
        <v>1.0165845487383003</v>
      </c>
      <c r="D276" s="9">
        <v>2.8909942092181482</v>
      </c>
      <c r="E276" s="9">
        <v>0.43949544598396284</v>
      </c>
      <c r="F276" s="9">
        <v>6.1362445358326655E-3</v>
      </c>
      <c r="G276" s="9">
        <v>1.1736569123428253E-2</v>
      </c>
      <c r="H276" s="9">
        <v>1.4607027069444606E-2</v>
      </c>
      <c r="I276" s="9">
        <v>2.3566468953956451E-4</v>
      </c>
      <c r="J276" s="9">
        <v>0</v>
      </c>
      <c r="K276" s="9">
        <v>0.20566059636789158</v>
      </c>
      <c r="L276" s="9">
        <v>0.12032574772133227</v>
      </c>
      <c r="M276" s="9">
        <v>2.9776292573098644E-2</v>
      </c>
      <c r="N276" s="9">
        <v>5.6292750451024582E-4</v>
      </c>
      <c r="O276" s="9">
        <v>0.28403081206333552</v>
      </c>
      <c r="P276" s="9">
        <v>2.7529596156173591E-2</v>
      </c>
      <c r="Q276" s="9">
        <v>1.4782938188741535E-2</v>
      </c>
      <c r="R276" s="9">
        <v>3.9528112250510165E-2</v>
      </c>
      <c r="S276" s="9">
        <v>9.5798043409886253E-3</v>
      </c>
      <c r="T276" s="9">
        <v>0.26344244472846373</v>
      </c>
      <c r="U276" s="9">
        <v>5.3202595570455554E-3</v>
      </c>
      <c r="V276" s="9">
        <v>7.2340026141712935E-3</v>
      </c>
      <c r="W276" s="9">
        <v>7.1174520951361568</v>
      </c>
      <c r="X276" s="9">
        <v>1.8761482566108796</v>
      </c>
      <c r="Y276" s="9">
        <v>4.8376046174396059E-2</v>
      </c>
      <c r="Z276" s="9">
        <v>3.3294230409963439E-2</v>
      </c>
      <c r="AA276" s="9">
        <v>7.1196705056939508E-2</v>
      </c>
      <c r="AB276" s="9">
        <v>2.0520029261995622E-2</v>
      </c>
      <c r="AC276" s="9">
        <v>1.9206448027333907</v>
      </c>
      <c r="AD276" s="9">
        <v>0.36215241003367332</v>
      </c>
      <c r="AE276" s="9">
        <v>0.37949981087006018</v>
      </c>
      <c r="AF276" s="9">
        <v>3.7280002130148135E-2</v>
      </c>
      <c r="AG276" s="9">
        <v>0.10468653915013422</v>
      </c>
      <c r="AH276" s="9">
        <v>5.6218289696141677E-2</v>
      </c>
      <c r="AI276" s="9">
        <v>5.1274060266482124E-2</v>
      </c>
      <c r="AJ276" s="9">
        <v>0.13904400037094547</v>
      </c>
      <c r="AK276" s="9">
        <v>2.7876576005985323E-2</v>
      </c>
      <c r="AL276" s="9">
        <v>5.2321514087112055E-3</v>
      </c>
      <c r="AM276" s="9">
        <v>2.005257019085209E-2</v>
      </c>
      <c r="AN276" s="9">
        <v>1.4059215192140622E-3</v>
      </c>
      <c r="AO276" s="9">
        <v>10.196675060123704</v>
      </c>
      <c r="AP276" s="9">
        <v>1.0212521222698362E-2</v>
      </c>
      <c r="AQ276" s="9">
        <v>4.15436543841815E-3</v>
      </c>
      <c r="AR276" s="9">
        <v>0.1742044500876076</v>
      </c>
      <c r="AS276" s="9">
        <v>0.64051921538251366</v>
      </c>
      <c r="AT276" s="9">
        <v>9.6058317533829984E-2</v>
      </c>
      <c r="AU276" s="9">
        <v>9.3088437682571273E-2</v>
      </c>
      <c r="AV276" s="9">
        <v>2.3575200236188394</v>
      </c>
      <c r="AW276" s="9">
        <v>0.20145717032322333</v>
      </c>
    </row>
    <row r="277" spans="1:49" x14ac:dyDescent="0.2">
      <c r="A277" s="8" t="s">
        <v>392</v>
      </c>
      <c r="B277" s="9">
        <v>34.286816570423035</v>
      </c>
      <c r="C277" s="9">
        <v>0.95448079600297264</v>
      </c>
      <c r="D277" s="9">
        <v>3.2867565556793572</v>
      </c>
      <c r="E277" s="9">
        <v>0.44832021916207099</v>
      </c>
      <c r="F277" s="9">
        <v>5.8569299602746934E-3</v>
      </c>
      <c r="G277" s="9">
        <v>1.3086330128897962E-2</v>
      </c>
      <c r="H277" s="9">
        <v>1.6232379709097553E-2</v>
      </c>
      <c r="I277" s="9">
        <v>2.6492275409324196E-4</v>
      </c>
      <c r="J277" s="9">
        <v>0</v>
      </c>
      <c r="K277" s="9">
        <v>0.22438387496878001</v>
      </c>
      <c r="L277" s="9">
        <v>0.13496346686194857</v>
      </c>
      <c r="M277" s="9">
        <v>3.3541061651829483E-2</v>
      </c>
      <c r="N277" s="9">
        <v>6.3471418327955362E-4</v>
      </c>
      <c r="O277" s="9">
        <v>0.32121642042406778</v>
      </c>
      <c r="P277" s="9">
        <v>3.0432886225531003E-2</v>
      </c>
      <c r="Q277" s="9">
        <v>1.6383230207871333E-2</v>
      </c>
      <c r="R277" s="9">
        <v>4.4181276773094677E-2</v>
      </c>
      <c r="S277" s="9">
        <v>1.0449462501347933E-2</v>
      </c>
      <c r="T277" s="9">
        <v>0.29885503200116142</v>
      </c>
      <c r="U277" s="9">
        <v>5.8471635264017875E-3</v>
      </c>
      <c r="V277" s="9">
        <v>7.8748897658486791E-3</v>
      </c>
      <c r="W277" s="9">
        <v>7.1130975818231263</v>
      </c>
      <c r="X277" s="9">
        <v>1.8799766500837309</v>
      </c>
      <c r="Y277" s="9">
        <v>4.4641131978886209E-2</v>
      </c>
      <c r="Z277" s="9">
        <v>3.2443344525735392E-2</v>
      </c>
      <c r="AA277" s="9">
        <v>6.9307850487586684E-2</v>
      </c>
      <c r="AB277" s="9">
        <v>1.9611665379711554E-2</v>
      </c>
      <c r="AC277" s="9">
        <v>2.3229285103331723</v>
      </c>
      <c r="AD277" s="9">
        <v>0.34345457601361534</v>
      </c>
      <c r="AE277" s="9">
        <v>0.43040281236070188</v>
      </c>
      <c r="AF277" s="9">
        <v>3.9708184660855246E-2</v>
      </c>
      <c r="AG277" s="9">
        <v>0.1141750649560576</v>
      </c>
      <c r="AH277" s="9">
        <v>6.0988925586433831E-2</v>
      </c>
      <c r="AI277" s="9">
        <v>5.4311693179829715E-2</v>
      </c>
      <c r="AJ277" s="9">
        <v>0.15492456202580901</v>
      </c>
      <c r="AK277" s="9">
        <v>2.9706764836993808E-2</v>
      </c>
      <c r="AL277" s="9">
        <v>5.6922710109202678E-3</v>
      </c>
      <c r="AM277" s="9">
        <v>2.2149637450591765E-2</v>
      </c>
      <c r="AN277" s="9">
        <v>1.5860423549913611E-3</v>
      </c>
      <c r="AO277" s="9">
        <v>12.206796042808195</v>
      </c>
      <c r="AP277" s="9">
        <v>1.0784546472436277E-2</v>
      </c>
      <c r="AQ277" s="9">
        <v>4.5560048297564951E-3</v>
      </c>
      <c r="AR277" s="9">
        <v>0.10572099681151453</v>
      </c>
      <c r="AS277" s="9">
        <v>0.81037108991442974</v>
      </c>
      <c r="AT277" s="9">
        <v>0.11271306657905758</v>
      </c>
      <c r="AU277" s="9">
        <v>0.11176729842181295</v>
      </c>
      <c r="AV277" s="9">
        <v>2.1189748176318823</v>
      </c>
      <c r="AW277" s="9">
        <v>0.21226382541727784</v>
      </c>
    </row>
    <row r="278" spans="1:49" x14ac:dyDescent="0.2">
      <c r="A278" s="8" t="s">
        <v>393</v>
      </c>
      <c r="B278" s="9">
        <v>35.966330146351915</v>
      </c>
      <c r="C278" s="9">
        <v>0.39110091672169761</v>
      </c>
      <c r="D278" s="9">
        <v>3.8562574598446155</v>
      </c>
      <c r="E278" s="9">
        <v>0.39810248457672881</v>
      </c>
      <c r="F278" s="9">
        <v>1.766313408781953E-2</v>
      </c>
      <c r="G278" s="9">
        <v>1.5302079717610695E-2</v>
      </c>
      <c r="H278" s="9">
        <v>1.9048500734158105E-2</v>
      </c>
      <c r="I278" s="9">
        <v>2.819520664038474E-4</v>
      </c>
      <c r="J278" s="9">
        <v>0</v>
      </c>
      <c r="K278" s="9">
        <v>0.26212101984273301</v>
      </c>
      <c r="L278" s="9">
        <v>0.16146959500920974</v>
      </c>
      <c r="M278" s="9">
        <v>3.9006815293705963E-2</v>
      </c>
      <c r="N278" s="9">
        <v>5.6549416091084556E-4</v>
      </c>
      <c r="O278" s="9">
        <v>0.37406354369944167</v>
      </c>
      <c r="P278" s="9">
        <v>3.5451575075020475E-2</v>
      </c>
      <c r="Q278" s="9">
        <v>1.9069775181755764E-2</v>
      </c>
      <c r="R278" s="9">
        <v>5.1823424291279972E-2</v>
      </c>
      <c r="S278" s="9">
        <v>1.2196456522095434E-2</v>
      </c>
      <c r="T278" s="9">
        <v>0.34853940239033598</v>
      </c>
      <c r="U278" s="9">
        <v>6.7831304919311304E-3</v>
      </c>
      <c r="V278" s="9">
        <v>9.1596763845033773E-3</v>
      </c>
      <c r="W278" s="9">
        <v>6.8330631996747524</v>
      </c>
      <c r="X278" s="9">
        <v>2.1618815067185921</v>
      </c>
      <c r="Y278" s="9">
        <v>6.3003790434157492E-2</v>
      </c>
      <c r="Z278" s="9">
        <v>4.4477055614178598E-2</v>
      </c>
      <c r="AA278" s="9">
        <v>9.4763959517076793E-2</v>
      </c>
      <c r="AB278" s="9">
        <v>2.6990220133933481E-2</v>
      </c>
      <c r="AC278" s="9">
        <v>2.8123141557123854</v>
      </c>
      <c r="AD278" s="9">
        <v>0.6251563594458841</v>
      </c>
      <c r="AE278" s="9">
        <v>0.49745744006489317</v>
      </c>
      <c r="AF278" s="9">
        <v>4.5020240197050317E-2</v>
      </c>
      <c r="AG278" s="9">
        <v>0.13205506081992296</v>
      </c>
      <c r="AH278" s="9">
        <v>7.0164729357583028E-2</v>
      </c>
      <c r="AI278" s="9">
        <v>6.0053511513843943E-2</v>
      </c>
      <c r="AJ278" s="9">
        <v>0.17978947777688445</v>
      </c>
      <c r="AK278" s="9">
        <v>3.3844630387963578E-2</v>
      </c>
      <c r="AL278" s="9">
        <v>6.6002587311318559E-3</v>
      </c>
      <c r="AM278" s="9">
        <v>2.5786184958977935E-2</v>
      </c>
      <c r="AN278" s="9">
        <v>1.8551606022003937E-3</v>
      </c>
      <c r="AO278" s="9">
        <v>13.418597163771231</v>
      </c>
      <c r="AP278" s="9">
        <v>4.4587064241635554E-2</v>
      </c>
      <c r="AQ278" s="9">
        <v>5.3272722108954826E-3</v>
      </c>
      <c r="AR278" s="9">
        <v>0.10582744497867369</v>
      </c>
      <c r="AS278" s="9">
        <v>0.87493574217641989</v>
      </c>
      <c r="AT278" s="9">
        <v>0.26246216759830804</v>
      </c>
      <c r="AU278" s="9">
        <v>0.21084502009283493</v>
      </c>
      <c r="AV278" s="9">
        <v>0.56159745429816821</v>
      </c>
      <c r="AW278" s="9">
        <v>0.74986743923038401</v>
      </c>
    </row>
    <row r="279" spans="1:49" x14ac:dyDescent="0.2">
      <c r="A279" s="8" t="s">
        <v>394</v>
      </c>
      <c r="B279" s="9">
        <v>38.383599981105412</v>
      </c>
      <c r="C279" s="9">
        <v>0.38543729298036955</v>
      </c>
      <c r="D279" s="9">
        <v>4.2176214315116383</v>
      </c>
      <c r="E279" s="9">
        <v>0.41144815562357456</v>
      </c>
      <c r="F279" s="9">
        <v>2.8553039758542283E-2</v>
      </c>
      <c r="G279" s="9">
        <v>1.7564429014921581E-2</v>
      </c>
      <c r="H279" s="9">
        <v>2.2148190942957495E-2</v>
      </c>
      <c r="I279" s="9">
        <v>3.4480236329388267E-4</v>
      </c>
      <c r="J279" s="9">
        <v>0</v>
      </c>
      <c r="K279" s="9">
        <v>0.29488410985073371</v>
      </c>
      <c r="L279" s="9">
        <v>0.1834412990633793</v>
      </c>
      <c r="M279" s="9">
        <v>4.3295874588366715E-2</v>
      </c>
      <c r="N279" s="9">
        <v>8.0043192966052271E-4</v>
      </c>
      <c r="O279" s="9">
        <v>0.41473955055826356</v>
      </c>
      <c r="P279" s="9">
        <v>4.068299717110415E-2</v>
      </c>
      <c r="Q279" s="9">
        <v>2.1644512286470435E-2</v>
      </c>
      <c r="R279" s="9">
        <v>5.7504541263930072E-2</v>
      </c>
      <c r="S279" s="9">
        <v>1.4420216112607407E-2</v>
      </c>
      <c r="T279" s="9">
        <v>0.38325518294213978</v>
      </c>
      <c r="U279" s="9">
        <v>7.8871774295469991E-3</v>
      </c>
      <c r="V279" s="9">
        <v>1.0771234333398711E-2</v>
      </c>
      <c r="W279" s="9">
        <v>7.001617847605127</v>
      </c>
      <c r="X279" s="9">
        <v>2.3218270258781337</v>
      </c>
      <c r="Y279" s="9">
        <v>7.0544042386363207E-2</v>
      </c>
      <c r="Z279" s="9">
        <v>5.3683420945153312E-2</v>
      </c>
      <c r="AA279" s="9">
        <v>0.10644850083871775</v>
      </c>
      <c r="AB279" s="9">
        <v>3.1034641440159508E-2</v>
      </c>
      <c r="AC279" s="9">
        <v>3.4491261436842642</v>
      </c>
      <c r="AD279" s="9">
        <v>0.92760257584636696</v>
      </c>
      <c r="AE279" s="9">
        <v>0.54999028803074212</v>
      </c>
      <c r="AF279" s="9">
        <v>5.2326613812978914E-2</v>
      </c>
      <c r="AG279" s="9">
        <v>0.15373367772757945</v>
      </c>
      <c r="AH279" s="9">
        <v>8.1760216377269573E-2</v>
      </c>
      <c r="AI279" s="9">
        <v>7.7138334949861317E-2</v>
      </c>
      <c r="AJ279" s="9">
        <v>0.2025087597803408</v>
      </c>
      <c r="AK279" s="9">
        <v>3.9613326919733328E-2</v>
      </c>
      <c r="AL279" s="9">
        <v>7.7078612394095381E-3</v>
      </c>
      <c r="AM279" s="9">
        <v>2.940680229089802E-2</v>
      </c>
      <c r="AN279" s="9">
        <v>2.0608978488027372E-3</v>
      </c>
      <c r="AO279" s="9">
        <v>13.523135256738211</v>
      </c>
      <c r="AP279" s="9">
        <v>8.082576991361641E-2</v>
      </c>
      <c r="AQ279" s="9">
        <v>6.1861198793678037E-3</v>
      </c>
      <c r="AR279" s="9">
        <v>0.13322803622664189</v>
      </c>
      <c r="AS279" s="9">
        <v>1.010196175944758</v>
      </c>
      <c r="AT279" s="9">
        <v>0.29956404355957694</v>
      </c>
      <c r="AU279" s="9">
        <v>0.23223077342554907</v>
      </c>
      <c r="AV279" s="9">
        <v>0.6078710018529383</v>
      </c>
      <c r="AW279" s="9">
        <v>0.77578735623796613</v>
      </c>
    </row>
    <row r="280" spans="1:49" x14ac:dyDescent="0.2">
      <c r="A280" s="8" t="s">
        <v>395</v>
      </c>
      <c r="B280" s="9">
        <v>44.182825372387001</v>
      </c>
      <c r="C280" s="9">
        <v>0.37723032376785642</v>
      </c>
      <c r="D280" s="9">
        <v>5.7441194370216477</v>
      </c>
      <c r="E280" s="9">
        <v>0.45326931799792963</v>
      </c>
      <c r="F280" s="9">
        <v>1.472577467667989E-2</v>
      </c>
      <c r="G280" s="9">
        <v>2.3578612524680253E-2</v>
      </c>
      <c r="H280" s="9">
        <v>2.9445803278551241E-2</v>
      </c>
      <c r="I280" s="9">
        <v>5.0420238930979017E-4</v>
      </c>
      <c r="J280" s="9">
        <v>0</v>
      </c>
      <c r="K280" s="9">
        <v>0.39539160780255311</v>
      </c>
      <c r="L280" s="9">
        <v>0.24047326905718214</v>
      </c>
      <c r="M280" s="9">
        <v>5.9163650557255781E-2</v>
      </c>
      <c r="N280" s="9">
        <v>1.3249837532013566E-3</v>
      </c>
      <c r="O280" s="9">
        <v>0.56533579133051748</v>
      </c>
      <c r="P280" s="9">
        <v>5.4748972269601973E-2</v>
      </c>
      <c r="Q280" s="9">
        <v>2.9102294239189645E-2</v>
      </c>
      <c r="R280" s="9">
        <v>7.7871824904751058E-2</v>
      </c>
      <c r="S280" s="9">
        <v>1.9259778723612984E-2</v>
      </c>
      <c r="T280" s="9">
        <v>0.52406863906571199</v>
      </c>
      <c r="U280" s="9">
        <v>1.0654926652078978E-2</v>
      </c>
      <c r="V280" s="9">
        <v>1.4449612252150667E-2</v>
      </c>
      <c r="W280" s="9">
        <v>6.6422191657428939</v>
      </c>
      <c r="X280" s="9">
        <v>2.8267008171361936</v>
      </c>
      <c r="Y280" s="9">
        <v>0.10048005115662791</v>
      </c>
      <c r="Z280" s="9">
        <v>6.93806868404723E-2</v>
      </c>
      <c r="AA280" s="9">
        <v>0.14622868314068152</v>
      </c>
      <c r="AB280" s="9">
        <v>4.3103686130192734E-2</v>
      </c>
      <c r="AC280" s="9">
        <v>3.4660099781815643</v>
      </c>
      <c r="AD280" s="9">
        <v>0.69378482690523346</v>
      </c>
      <c r="AE280" s="9">
        <v>0.75806920470985795</v>
      </c>
      <c r="AF280" s="9">
        <v>7.1863131884702697E-2</v>
      </c>
      <c r="AG280" s="9">
        <v>0.20657681670237366</v>
      </c>
      <c r="AH280" s="9">
        <v>0.1109156312373743</v>
      </c>
      <c r="AI280" s="9">
        <v>0.10467688790547275</v>
      </c>
      <c r="AJ280" s="9">
        <v>0.27478289284356017</v>
      </c>
      <c r="AK280" s="9">
        <v>5.3894483189245126E-2</v>
      </c>
      <c r="AL280" s="9">
        <v>1.0437383754320918E-2</v>
      </c>
      <c r="AM280" s="9">
        <v>3.980062555996644E-2</v>
      </c>
      <c r="AN280" s="9">
        <v>2.7985686253045642E-3</v>
      </c>
      <c r="AO280" s="9">
        <v>15.949310131135642</v>
      </c>
      <c r="AP280" s="9">
        <v>3.060688834650753E-2</v>
      </c>
      <c r="AQ280" s="9">
        <v>8.2776680366297706E-3</v>
      </c>
      <c r="AR280" s="9">
        <v>0.14307119367541027</v>
      </c>
      <c r="AS280" s="9">
        <v>1.1718340001606358</v>
      </c>
      <c r="AT280" s="9">
        <v>0.36372822059791798</v>
      </c>
      <c r="AU280" s="9">
        <v>0.28751783450835633</v>
      </c>
      <c r="AV280" s="9">
        <v>0.98905511639990484</v>
      </c>
      <c r="AW280" s="9">
        <v>0.98298197561550271</v>
      </c>
    </row>
    <row r="281" spans="1:49" x14ac:dyDescent="0.2">
      <c r="A281" s="8" t="s">
        <v>396</v>
      </c>
      <c r="B281" s="9">
        <v>53.465625566720568</v>
      </c>
      <c r="C281" s="9">
        <v>0.36307220498033277</v>
      </c>
      <c r="D281" s="9">
        <v>6.6562980070253355</v>
      </c>
      <c r="E281" s="9">
        <v>0.46742346979838589</v>
      </c>
      <c r="F281" s="9">
        <v>6.9827676926296448E-2</v>
      </c>
      <c r="G281" s="9">
        <v>2.6417075940171116E-2</v>
      </c>
      <c r="H281" s="9">
        <v>3.2799702917092666E-2</v>
      </c>
      <c r="I281" s="9">
        <v>5.1316994063166648E-4</v>
      </c>
      <c r="J281" s="9">
        <v>0</v>
      </c>
      <c r="K281" s="9">
        <v>0.45492708266568888</v>
      </c>
      <c r="L281" s="9">
        <v>0.29652595100002538</v>
      </c>
      <c r="M281" s="9">
        <v>6.7076504614215132E-2</v>
      </c>
      <c r="N281" s="9">
        <v>1.2007889050363245E-3</v>
      </c>
      <c r="O281" s="9">
        <v>0.65065595555533906</v>
      </c>
      <c r="P281" s="9">
        <v>6.2768666437183152E-2</v>
      </c>
      <c r="Q281" s="9">
        <v>3.3793544387730148E-2</v>
      </c>
      <c r="R281" s="9">
        <v>8.9637664376806314E-2</v>
      </c>
      <c r="S281" s="9">
        <v>2.1523693766969883E-2</v>
      </c>
      <c r="T281" s="9">
        <v>0.5998892451918918</v>
      </c>
      <c r="U281" s="9">
        <v>1.1837944349895727E-2</v>
      </c>
      <c r="V281" s="9">
        <v>1.631448626558293E-2</v>
      </c>
      <c r="W281" s="9">
        <v>9.7129189332316557</v>
      </c>
      <c r="X281" s="9">
        <v>3.4697715896767933</v>
      </c>
      <c r="Y281" s="9">
        <v>0.11431961574678169</v>
      </c>
      <c r="Z281" s="9">
        <v>9.2089917357422904E-2</v>
      </c>
      <c r="AA281" s="9">
        <v>0.17072982038262841</v>
      </c>
      <c r="AB281" s="9">
        <v>4.8257968990961526E-2</v>
      </c>
      <c r="AC281" s="9">
        <v>4.0165034413333141</v>
      </c>
      <c r="AD281" s="9">
        <v>2.1645155678528254</v>
      </c>
      <c r="AE281" s="9">
        <v>0.87271210005193212</v>
      </c>
      <c r="AF281" s="9">
        <v>7.8919062158274531E-2</v>
      </c>
      <c r="AG281" s="9">
        <v>0.23794631813577502</v>
      </c>
      <c r="AH281" s="9">
        <v>0.12210478050337475</v>
      </c>
      <c r="AI281" s="9">
        <v>0.11292622407367821</v>
      </c>
      <c r="AJ281" s="9">
        <v>0.31572500989083457</v>
      </c>
      <c r="AK281" s="9">
        <v>5.9857827073981545E-2</v>
      </c>
      <c r="AL281" s="9">
        <v>1.1649032854092776E-2</v>
      </c>
      <c r="AM281" s="9">
        <v>4.4705994161822402E-2</v>
      </c>
      <c r="AN281" s="9">
        <v>3.1877146773128867E-3</v>
      </c>
      <c r="AO281" s="9">
        <v>17.181736296665779</v>
      </c>
      <c r="AP281" s="9">
        <v>0.22457836106168483</v>
      </c>
      <c r="AQ281" s="9">
        <v>9.2441195354872625E-3</v>
      </c>
      <c r="AR281" s="9">
        <v>0.15559037814827173</v>
      </c>
      <c r="AS281" s="9">
        <v>1.4472686639933319</v>
      </c>
      <c r="AT281" s="9">
        <v>0.42749714841757003</v>
      </c>
      <c r="AU281" s="9">
        <v>0.34112344360946445</v>
      </c>
      <c r="AV281" s="9">
        <v>1.0274626564576179</v>
      </c>
      <c r="AW281" s="9">
        <v>1.079780745633292</v>
      </c>
    </row>
    <row r="282" spans="1:49" x14ac:dyDescent="0.2">
      <c r="A282" s="8" t="s">
        <v>397</v>
      </c>
      <c r="B282" s="9">
        <v>54.531724351133221</v>
      </c>
      <c r="C282" s="9">
        <v>0.3078130405026237</v>
      </c>
      <c r="D282" s="9">
        <v>6.9091622991582229</v>
      </c>
      <c r="E282" s="9">
        <v>0.51312421512252249</v>
      </c>
      <c r="F282" s="9">
        <v>4.7635161842965089E-2</v>
      </c>
      <c r="G282" s="9">
        <v>2.741473670296073E-2</v>
      </c>
      <c r="H282" s="9">
        <v>3.4077572895135952E-2</v>
      </c>
      <c r="I282" s="9">
        <v>5.5678750757993207E-4</v>
      </c>
      <c r="J282" s="9">
        <v>0</v>
      </c>
      <c r="K282" s="9">
        <v>0.46570277104764896</v>
      </c>
      <c r="L282" s="9">
        <v>0.29778770513761382</v>
      </c>
      <c r="M282" s="9">
        <v>6.9851209883583787E-2</v>
      </c>
      <c r="N282" s="9">
        <v>1.3401863183247018E-3</v>
      </c>
      <c r="O282" s="9">
        <v>0.67138043625925525</v>
      </c>
      <c r="P282" s="9">
        <v>6.4683931953371077E-2</v>
      </c>
      <c r="Q282" s="9">
        <v>3.5064934915300522E-2</v>
      </c>
      <c r="R282" s="9">
        <v>9.2581356417408833E-2</v>
      </c>
      <c r="S282" s="9">
        <v>2.1988162111940171E-2</v>
      </c>
      <c r="T282" s="9">
        <v>0.62540004624700529</v>
      </c>
      <c r="U282" s="9">
        <v>1.222005513713713E-2</v>
      </c>
      <c r="V282" s="9">
        <v>1.6790873779331653E-2</v>
      </c>
      <c r="W282" s="9">
        <v>9.357084637854431</v>
      </c>
      <c r="X282" s="9">
        <v>3.5347757735245695</v>
      </c>
      <c r="Y282" s="9">
        <v>0.11978367447221229</v>
      </c>
      <c r="Z282" s="9">
        <v>8.3230371427964647E-2</v>
      </c>
      <c r="AA282" s="9">
        <v>0.17918934702297304</v>
      </c>
      <c r="AB282" s="9">
        <v>5.0171426516389478E-2</v>
      </c>
      <c r="AC282" s="9">
        <v>4.4217621790225889</v>
      </c>
      <c r="AD282" s="9">
        <v>1.4372827027342183</v>
      </c>
      <c r="AE282" s="9">
        <v>0.91218096996776532</v>
      </c>
      <c r="AF282" s="9">
        <v>8.1863478472378626E-2</v>
      </c>
      <c r="AG282" s="9">
        <v>0.23773311461447058</v>
      </c>
      <c r="AH282" s="9">
        <v>0.1266107399798119</v>
      </c>
      <c r="AI282" s="9">
        <v>0.11293858709700622</v>
      </c>
      <c r="AJ282" s="9">
        <v>0.32287384890849741</v>
      </c>
      <c r="AK282" s="9">
        <v>6.0999294810769919E-2</v>
      </c>
      <c r="AL282" s="9">
        <v>1.189225717526751E-2</v>
      </c>
      <c r="AM282" s="9">
        <v>4.6202392505893003E-2</v>
      </c>
      <c r="AN282" s="9">
        <v>3.3106967065375213E-3</v>
      </c>
      <c r="AO282" s="9">
        <v>18.005961913962313</v>
      </c>
      <c r="AP282" s="9">
        <v>0.12762282757352503</v>
      </c>
      <c r="AQ282" s="9">
        <v>9.5157288626588551E-3</v>
      </c>
      <c r="AR282" s="9">
        <v>0.12821225430046831</v>
      </c>
      <c r="AS282" s="9">
        <v>1.7252089371304355</v>
      </c>
      <c r="AT282" s="9">
        <v>0.50079180798514056</v>
      </c>
      <c r="AU282" s="9">
        <v>0.41706559990646996</v>
      </c>
      <c r="AV282" s="9">
        <v>1.1323552541369262</v>
      </c>
      <c r="AW282" s="9">
        <v>1.1705290515216085</v>
      </c>
    </row>
    <row r="283" spans="1:49" x14ac:dyDescent="0.2">
      <c r="A283" s="8" t="s">
        <v>398</v>
      </c>
      <c r="B283" s="9">
        <v>72.206031198202197</v>
      </c>
      <c r="C283" s="9">
        <v>0.37535379025281806</v>
      </c>
      <c r="D283" s="9">
        <v>9.4673255225877444</v>
      </c>
      <c r="E283" s="9">
        <v>0.79711789747967798</v>
      </c>
      <c r="F283" s="9">
        <v>7.1447540995748043E-2</v>
      </c>
      <c r="G283" s="9">
        <v>3.6668479261108194E-2</v>
      </c>
      <c r="H283" s="9">
        <v>4.5452279097034531E-2</v>
      </c>
      <c r="I283" s="9">
        <v>6.2307112547517072E-4</v>
      </c>
      <c r="J283" s="9">
        <v>0</v>
      </c>
      <c r="K283" s="9">
        <v>0.63123836631559815</v>
      </c>
      <c r="L283" s="9">
        <v>0.404127931974822</v>
      </c>
      <c r="M283" s="9">
        <v>9.4225354686602425E-2</v>
      </c>
      <c r="N283" s="9">
        <v>1.0679087378796975E-3</v>
      </c>
      <c r="O283" s="9">
        <v>0.91594732082879926</v>
      </c>
      <c r="P283" s="9">
        <v>8.719169535645746E-2</v>
      </c>
      <c r="Q283" s="9">
        <v>4.8210799851541794E-2</v>
      </c>
      <c r="R283" s="9">
        <v>0.12615398086389851</v>
      </c>
      <c r="S283" s="9">
        <v>2.9009014912212066E-2</v>
      </c>
      <c r="T283" s="9">
        <v>0.85191526875930113</v>
      </c>
      <c r="U283" s="9">
        <v>1.6096084588096894E-2</v>
      </c>
      <c r="V283" s="9">
        <v>2.2382213324156131E-2</v>
      </c>
      <c r="W283" s="9">
        <v>15.934888503913804</v>
      </c>
      <c r="X283" s="9">
        <v>5.2744478364532563</v>
      </c>
      <c r="Y283" s="9">
        <v>0.159095607455044</v>
      </c>
      <c r="Z283" s="9">
        <v>0.12677108207533214</v>
      </c>
      <c r="AA283" s="9">
        <v>0.24638083222590032</v>
      </c>
      <c r="AB283" s="9">
        <v>6.5782089631901061E-2</v>
      </c>
      <c r="AC283" s="9">
        <v>5.7171733446700177</v>
      </c>
      <c r="AD283" s="9">
        <v>2.3784507790405574</v>
      </c>
      <c r="AE283" s="9">
        <v>1.2362231333829867</v>
      </c>
      <c r="AF283" s="9">
        <v>0.10430002204595179</v>
      </c>
      <c r="AG283" s="9">
        <v>0.32146777613396205</v>
      </c>
      <c r="AH283" s="9">
        <v>0.16427537918443771</v>
      </c>
      <c r="AI283" s="9">
        <v>0.13822509596440091</v>
      </c>
      <c r="AJ283" s="9">
        <v>0.43664868854611638</v>
      </c>
      <c r="AK283" s="9">
        <v>7.9431940361977815E-2</v>
      </c>
      <c r="AL283" s="9">
        <v>1.5723690984540295E-2</v>
      </c>
      <c r="AM283" s="9">
        <v>6.1655076521262737E-2</v>
      </c>
      <c r="AN283" s="9">
        <v>4.5026457041064229E-3</v>
      </c>
      <c r="AO283" s="9">
        <v>21.57435978214637</v>
      </c>
      <c r="AP283" s="9">
        <v>0.2275345248568173</v>
      </c>
      <c r="AQ283" s="9">
        <v>1.2676687626825158E-2</v>
      </c>
      <c r="AR283" s="9">
        <v>0.11881874619088567</v>
      </c>
      <c r="AS283" s="9">
        <v>1.0838949199874035</v>
      </c>
      <c r="AT283" s="9">
        <v>0.27050178641012318</v>
      </c>
      <c r="AU283" s="9">
        <v>0.24836806248478646</v>
      </c>
      <c r="AV283" s="9">
        <v>1.103021816067985</v>
      </c>
      <c r="AW283" s="9">
        <v>1.0798568271364868</v>
      </c>
    </row>
    <row r="284" spans="1:49" x14ac:dyDescent="0.2">
      <c r="A284" s="8" t="s">
        <v>399</v>
      </c>
      <c r="B284" s="9">
        <v>97.289669728193005</v>
      </c>
      <c r="C284" s="9">
        <v>0.38447610987230241</v>
      </c>
      <c r="D284" s="9">
        <v>12.266475416828339</v>
      </c>
      <c r="E284" s="9">
        <v>1.1008245762320767</v>
      </c>
      <c r="F284" s="9">
        <v>7.3401540347359795E-2</v>
      </c>
      <c r="G284" s="9">
        <v>4.7410369632922333E-2</v>
      </c>
      <c r="H284" s="9">
        <v>5.8630755546504237E-2</v>
      </c>
      <c r="I284" s="9">
        <v>8.5549925525018884E-4</v>
      </c>
      <c r="J284" s="9">
        <v>0</v>
      </c>
      <c r="K284" s="9">
        <v>0.81636237326717176</v>
      </c>
      <c r="L284" s="9">
        <v>0.51806897336925983</v>
      </c>
      <c r="M284" s="9">
        <v>0.12251861379881067</v>
      </c>
      <c r="N284" s="9">
        <v>1.6856558157289109E-3</v>
      </c>
      <c r="O284" s="9">
        <v>1.1916475342004438</v>
      </c>
      <c r="P284" s="9">
        <v>0.11361653169734438</v>
      </c>
      <c r="Q284" s="9">
        <v>6.343276424965856E-2</v>
      </c>
      <c r="R284" s="9">
        <v>0.16318548418199941</v>
      </c>
      <c r="S284" s="9">
        <v>3.7298619042114949E-2</v>
      </c>
      <c r="T284" s="9">
        <v>1.1094891428343576</v>
      </c>
      <c r="U284" s="9">
        <v>2.0826324692805202E-2</v>
      </c>
      <c r="V284" s="9">
        <v>2.9177541195124904E-2</v>
      </c>
      <c r="W284" s="9">
        <v>21.01179233719812</v>
      </c>
      <c r="X284" s="9">
        <v>6.7982381868524238</v>
      </c>
      <c r="Y284" s="9">
        <v>0.21088402757949951</v>
      </c>
      <c r="Z284" s="9">
        <v>0.16545158785902328</v>
      </c>
      <c r="AA284" s="9">
        <v>0.32836681694875414</v>
      </c>
      <c r="AB284" s="9">
        <v>8.6487687737381316E-2</v>
      </c>
      <c r="AC284" s="9">
        <v>6.687264986678672</v>
      </c>
      <c r="AD284" s="9">
        <v>2.6595784758045236</v>
      </c>
      <c r="AE284" s="9">
        <v>1.6297682020440232</v>
      </c>
      <c r="AF284" s="9">
        <v>0.13681504625532154</v>
      </c>
      <c r="AG284" s="9">
        <v>0.41690121801009195</v>
      </c>
      <c r="AH284" s="9">
        <v>0.21356016405086742</v>
      </c>
      <c r="AI284" s="9">
        <v>0.18277589180673834</v>
      </c>
      <c r="AJ284" s="9">
        <v>0.5672894892749758</v>
      </c>
      <c r="AK284" s="9">
        <v>0.10330859492806994</v>
      </c>
      <c r="AL284" s="9">
        <v>2.0280645870005172E-2</v>
      </c>
      <c r="AM284" s="9">
        <v>7.9814152376372016E-2</v>
      </c>
      <c r="AN284" s="9">
        <v>5.8351573342104541E-3</v>
      </c>
      <c r="AO284" s="9">
        <v>32.45738319952175</v>
      </c>
      <c r="AP284" s="9">
        <v>0.23665338285046336</v>
      </c>
      <c r="AQ284" s="9">
        <v>1.632691062517265E-2</v>
      </c>
      <c r="AR284" s="9">
        <v>0.12902350257462414</v>
      </c>
      <c r="AS284" s="9">
        <v>1.0999941625124967</v>
      </c>
      <c r="AT284" s="9">
        <v>0.26928050090361288</v>
      </c>
      <c r="AU284" s="9">
        <v>0.23880173247487338</v>
      </c>
      <c r="AV284" s="9">
        <v>2.9322204178212568</v>
      </c>
      <c r="AW284" s="9">
        <v>0.48618942424011458</v>
      </c>
    </row>
    <row r="285" spans="1:49" x14ac:dyDescent="0.2">
      <c r="A285" s="8" t="s">
        <v>400</v>
      </c>
      <c r="B285" s="9">
        <v>25.616070533751717</v>
      </c>
      <c r="C285" s="9">
        <v>0.84821273285351928</v>
      </c>
      <c r="D285" s="9">
        <v>4.144589688821957E-2</v>
      </c>
      <c r="E285" s="9">
        <v>0.1451138935248491</v>
      </c>
      <c r="F285" s="9">
        <v>4.2468765276241632E-2</v>
      </c>
      <c r="G285" s="9">
        <v>3.2389441566141028E-2</v>
      </c>
      <c r="H285" s="9">
        <v>4.0043442355521437E-2</v>
      </c>
      <c r="I285" s="9">
        <v>8.1479454615542598E-4</v>
      </c>
      <c r="J285" s="9">
        <v>0</v>
      </c>
      <c r="K285" s="9">
        <v>0.54936716502460292</v>
      </c>
      <c r="L285" s="9">
        <v>0.35437974039586179</v>
      </c>
      <c r="M285" s="9">
        <v>8.3904154579698353E-2</v>
      </c>
      <c r="N285" s="9">
        <v>2.5514993503392173E-3</v>
      </c>
      <c r="O285" s="9">
        <v>0.80448674886903793</v>
      </c>
      <c r="P285" s="9">
        <v>7.497705109380387E-2</v>
      </c>
      <c r="Q285" s="9">
        <v>3.9498967884656067E-2</v>
      </c>
      <c r="R285" s="9">
        <v>0.11481089179152942</v>
      </c>
      <c r="S285" s="9">
        <v>2.5637093511599138E-2</v>
      </c>
      <c r="T285" s="9">
        <v>0.74622384076693415</v>
      </c>
      <c r="U285" s="9">
        <v>1.4551359032277117E-2</v>
      </c>
      <c r="V285" s="9">
        <v>1.9341764906938719E-2</v>
      </c>
      <c r="W285" s="9">
        <v>0.66148434186614868</v>
      </c>
      <c r="X285" s="9">
        <v>5.6978363810912862E-2</v>
      </c>
      <c r="Y285" s="9">
        <v>1.0322588722934661E-2</v>
      </c>
      <c r="Z285" s="9">
        <v>4.1840356662679011E-5</v>
      </c>
      <c r="AA285" s="9">
        <v>9.104914796364815E-4</v>
      </c>
      <c r="AB285" s="9">
        <v>3.1516158045839819E-3</v>
      </c>
      <c r="AC285" s="9">
        <v>3.3196411722112553</v>
      </c>
      <c r="AD285" s="9">
        <v>2.0668011356573559</v>
      </c>
      <c r="AE285" s="9">
        <v>1.1065840301883649</v>
      </c>
      <c r="AF285" s="9">
        <v>0.10514529021838366</v>
      </c>
      <c r="AG285" s="9">
        <v>0.31378073042260235</v>
      </c>
      <c r="AH285" s="9">
        <v>0.15718449124607597</v>
      </c>
      <c r="AI285" s="9">
        <v>0.16053344280683143</v>
      </c>
      <c r="AJ285" s="9">
        <v>0.38995776909728347</v>
      </c>
      <c r="AK285" s="9">
        <v>7.2903194009233424E-2</v>
      </c>
      <c r="AL285" s="9">
        <v>1.4247594422323324E-2</v>
      </c>
      <c r="AM285" s="9">
        <v>5.5113572317876926E-2</v>
      </c>
      <c r="AN285" s="9">
        <v>3.9184537135086876E-3</v>
      </c>
      <c r="AO285" s="9">
        <v>11.422234070525422</v>
      </c>
      <c r="AP285" s="9">
        <v>8.7255332604432745E-2</v>
      </c>
      <c r="AQ285" s="9">
        <v>1.1137844996901548E-2</v>
      </c>
      <c r="AR285" s="9">
        <v>9.8921406023198905E-2</v>
      </c>
      <c r="AS285" s="9">
        <v>0.21341818507754032</v>
      </c>
      <c r="AT285" s="9">
        <v>3.5680504179661995E-2</v>
      </c>
      <c r="AU285" s="9">
        <v>0.26815125198243439</v>
      </c>
      <c r="AV285" s="9">
        <v>0.52174623473531689</v>
      </c>
      <c r="AW285" s="9">
        <v>0.47860634105690636</v>
      </c>
    </row>
    <row r="286" spans="1:49" x14ac:dyDescent="0.2">
      <c r="A286" s="8" t="s">
        <v>401</v>
      </c>
      <c r="B286" s="9">
        <v>29.986185404626433</v>
      </c>
      <c r="C286" s="9">
        <v>0.81025979660691916</v>
      </c>
      <c r="D286" s="9">
        <v>2.4159213963210018</v>
      </c>
      <c r="E286" s="9">
        <v>0.18954638202720167</v>
      </c>
      <c r="F286" s="9">
        <v>5.755294814046303E-2</v>
      </c>
      <c r="G286" s="9">
        <v>3.4538401411118969E-2</v>
      </c>
      <c r="H286" s="9">
        <v>4.2446993958308393E-2</v>
      </c>
      <c r="I286" s="9">
        <v>9.57755525890988E-4</v>
      </c>
      <c r="J286" s="9">
        <v>0</v>
      </c>
      <c r="K286" s="9">
        <v>0.58848798867150232</v>
      </c>
      <c r="L286" s="9">
        <v>0.38659727664750598</v>
      </c>
      <c r="M286" s="9">
        <v>8.9760951491562602E-2</v>
      </c>
      <c r="N286" s="9">
        <v>3.3032170336130227E-3</v>
      </c>
      <c r="O286" s="9">
        <v>0.85997441406638286</v>
      </c>
      <c r="P286" s="9">
        <v>8.1275493999076256E-2</v>
      </c>
      <c r="Q286" s="9">
        <v>4.2399770944416902E-2</v>
      </c>
      <c r="R286" s="9">
        <v>0.12381567119093539</v>
      </c>
      <c r="S286" s="9">
        <v>2.7937132639233302E-2</v>
      </c>
      <c r="T286" s="9">
        <v>0.79421711000603112</v>
      </c>
      <c r="U286" s="9">
        <v>1.5815775122628776E-2</v>
      </c>
      <c r="V286" s="9">
        <v>2.1027988818381547E-2</v>
      </c>
      <c r="W286" s="9">
        <v>0.25864585310957333</v>
      </c>
      <c r="X286" s="9">
        <v>0.27071012037157205</v>
      </c>
      <c r="Y286" s="9">
        <v>2.0954771294088313E-2</v>
      </c>
      <c r="Z286" s="9">
        <v>1.231320162536458E-3</v>
      </c>
      <c r="AA286" s="9">
        <v>4.0044708508495926E-3</v>
      </c>
      <c r="AB286" s="9">
        <v>8.7331262567771489E-3</v>
      </c>
      <c r="AC286" s="9">
        <v>3.7045575484079212</v>
      </c>
      <c r="AD286" s="9">
        <v>2.6642479918651927</v>
      </c>
      <c r="AE286" s="9">
        <v>1.1931548633725526</v>
      </c>
      <c r="AF286" s="9">
        <v>0.11814485806330771</v>
      </c>
      <c r="AG286" s="9">
        <v>0.34874748586583704</v>
      </c>
      <c r="AH286" s="9">
        <v>0.17283903975840201</v>
      </c>
      <c r="AI286" s="9">
        <v>0.18665416408252961</v>
      </c>
      <c r="AJ286" s="9">
        <v>0.42118842855283772</v>
      </c>
      <c r="AK286" s="9">
        <v>8.1475866867660604E-2</v>
      </c>
      <c r="AL286" s="9">
        <v>1.570983953206222E-2</v>
      </c>
      <c r="AM286" s="9">
        <v>5.9596885110432984E-2</v>
      </c>
      <c r="AN286" s="9">
        <v>4.162285586510237E-3</v>
      </c>
      <c r="AO286" s="9">
        <v>12.093242304895718</v>
      </c>
      <c r="AP286" s="9">
        <v>0.12641249795957307</v>
      </c>
      <c r="AQ286" s="9">
        <v>1.198460530016558E-2</v>
      </c>
      <c r="AR286" s="9">
        <v>8.9050288249966275E-2</v>
      </c>
      <c r="AS286" s="9">
        <v>0.28696698178860508</v>
      </c>
      <c r="AT286" s="9">
        <v>3.9402453772176091E-2</v>
      </c>
      <c r="AU286" s="9">
        <v>0.28473322592762634</v>
      </c>
      <c r="AV286" s="9">
        <v>0.61240384824367833</v>
      </c>
      <c r="AW286" s="9">
        <v>0.32139381475610418</v>
      </c>
    </row>
    <row r="287" spans="1:49" x14ac:dyDescent="0.2">
      <c r="A287" s="8" t="s">
        <v>402</v>
      </c>
      <c r="B287" s="9">
        <v>38.499210522523533</v>
      </c>
      <c r="C287" s="9">
        <v>0.37409652903814561</v>
      </c>
      <c r="D287" s="9">
        <v>8.2611320494365827</v>
      </c>
      <c r="E287" s="9">
        <v>0.1262971868901521</v>
      </c>
      <c r="F287" s="9">
        <v>5.870914066831158E-2</v>
      </c>
      <c r="G287" s="9">
        <v>3.2607040308304677E-2</v>
      </c>
      <c r="H287" s="9">
        <v>4.0220805382806687E-2</v>
      </c>
      <c r="I287" s="9">
        <v>7.8396662453853957E-4</v>
      </c>
      <c r="J287" s="9">
        <v>0</v>
      </c>
      <c r="K287" s="9">
        <v>0.55628516224756852</v>
      </c>
      <c r="L287" s="9">
        <v>0.36372982028134693</v>
      </c>
      <c r="M287" s="9">
        <v>8.4781527534592407E-2</v>
      </c>
      <c r="N287" s="9">
        <v>2.3529208594757125E-3</v>
      </c>
      <c r="O287" s="9">
        <v>0.81246734236710971</v>
      </c>
      <c r="P287" s="9">
        <v>7.5897823864050334E-2</v>
      </c>
      <c r="Q287" s="9">
        <v>3.9976374866675421E-2</v>
      </c>
      <c r="R287" s="9">
        <v>0.11558689446177134</v>
      </c>
      <c r="S287" s="9">
        <v>2.5951334760300485E-2</v>
      </c>
      <c r="T287" s="9">
        <v>0.75360630786296423</v>
      </c>
      <c r="U287" s="9">
        <v>1.4647716485460521E-2</v>
      </c>
      <c r="V287" s="9">
        <v>1.9524419117260682E-2</v>
      </c>
      <c r="W287" s="9">
        <v>1.2395403949754131</v>
      </c>
      <c r="X287" s="9">
        <v>1.1649251808498908</v>
      </c>
      <c r="Y287" s="9">
        <v>4.805786308229635E-2</v>
      </c>
      <c r="Z287" s="9">
        <v>3.5192476312733686E-2</v>
      </c>
      <c r="AA287" s="9">
        <v>7.2924763544417001E-2</v>
      </c>
      <c r="AB287" s="9">
        <v>2.0832047653970915E-2</v>
      </c>
      <c r="AC287" s="9">
        <v>3.5967085212662249</v>
      </c>
      <c r="AD287" s="9">
        <v>2.4798443300220141</v>
      </c>
      <c r="AE287" s="9">
        <v>2.1898035857485789</v>
      </c>
      <c r="AF287" s="9">
        <v>0.10445626085071469</v>
      </c>
      <c r="AG287" s="9">
        <v>0.31264756278297107</v>
      </c>
      <c r="AH287" s="9">
        <v>0.15682982839050663</v>
      </c>
      <c r="AI287" s="9">
        <v>0.16057462696006322</v>
      </c>
      <c r="AJ287" s="9">
        <v>0.39338716642666299</v>
      </c>
      <c r="AK287" s="9">
        <v>7.367579239360908E-2</v>
      </c>
      <c r="AL287" s="9">
        <v>1.4393497942906789E-2</v>
      </c>
      <c r="AM287" s="9">
        <v>5.5605459592579537E-2</v>
      </c>
      <c r="AN287" s="9">
        <v>3.9622404187010345E-3</v>
      </c>
      <c r="AO287" s="9">
        <v>11.56593924749593</v>
      </c>
      <c r="AP287" s="9">
        <v>3.6332286540419208E-2</v>
      </c>
      <c r="AQ287" s="9">
        <v>1.1250243116689302E-2</v>
      </c>
      <c r="AR287" s="9">
        <v>8.3440528669647185E-2</v>
      </c>
      <c r="AS287" s="9">
        <v>1.1756939478305448</v>
      </c>
      <c r="AT287" s="9">
        <v>0.35219251524211304</v>
      </c>
      <c r="AU287" s="9">
        <v>0.36443427650162463</v>
      </c>
      <c r="AV287" s="9">
        <v>0.64895705830010542</v>
      </c>
      <c r="AW287" s="9">
        <v>0.37895445655476512</v>
      </c>
    </row>
    <row r="288" spans="1:49" x14ac:dyDescent="0.2">
      <c r="A288" s="8" t="s">
        <v>403</v>
      </c>
      <c r="B288" s="9">
        <v>36.558154954378494</v>
      </c>
      <c r="C288" s="9">
        <v>0.37029705914138239</v>
      </c>
      <c r="D288" s="9">
        <v>7.4564691907725074</v>
      </c>
      <c r="E288" s="9">
        <v>7.8219673068472037E-2</v>
      </c>
      <c r="F288" s="9">
        <v>5.356506117541722E-2</v>
      </c>
      <c r="G288" s="9">
        <v>3.1760761792997971E-2</v>
      </c>
      <c r="H288" s="9">
        <v>3.9012248682515488E-2</v>
      </c>
      <c r="I288" s="9">
        <v>6.7380640022678595E-4</v>
      </c>
      <c r="J288" s="9">
        <v>0</v>
      </c>
      <c r="K288" s="9">
        <v>0.54496013574810498</v>
      </c>
      <c r="L288" s="9">
        <v>0.35469242032972464</v>
      </c>
      <c r="M288" s="9">
        <v>8.3122259013261562E-2</v>
      </c>
      <c r="N288" s="9">
        <v>1.737416471825938E-3</v>
      </c>
      <c r="O288" s="9">
        <v>0.79934331689386851</v>
      </c>
      <c r="P288" s="9">
        <v>7.3882636972700436E-2</v>
      </c>
      <c r="Q288" s="9">
        <v>3.9212474397503812E-2</v>
      </c>
      <c r="R288" s="9">
        <v>0.11550910139119996</v>
      </c>
      <c r="S288" s="9">
        <v>2.5140880105476084E-2</v>
      </c>
      <c r="T288" s="9">
        <v>0.74353894218003813</v>
      </c>
      <c r="U288" s="9">
        <v>1.4148662065588125E-2</v>
      </c>
      <c r="V288" s="9">
        <v>1.8917815169474068E-2</v>
      </c>
      <c r="W288" s="9">
        <v>0.38482634420332068</v>
      </c>
      <c r="X288" s="9">
        <v>1.0387590987167927</v>
      </c>
      <c r="Y288" s="9">
        <v>4.2477658993562005E-2</v>
      </c>
      <c r="Z288" s="9">
        <v>3.2065140395991634E-2</v>
      </c>
      <c r="AA288" s="9">
        <v>6.5658676872921484E-2</v>
      </c>
      <c r="AB288" s="9">
        <v>1.8156142857025565E-2</v>
      </c>
      <c r="AC288" s="9">
        <v>3.4981563798137962</v>
      </c>
      <c r="AD288" s="9">
        <v>2.6372887918909687</v>
      </c>
      <c r="AE288" s="9">
        <v>1.8517846386390109</v>
      </c>
      <c r="AF288" s="9">
        <v>9.8757056068802196E-2</v>
      </c>
      <c r="AG288" s="9">
        <v>0.31443478021216587</v>
      </c>
      <c r="AH288" s="9">
        <v>0.15039156450545443</v>
      </c>
      <c r="AI288" s="9">
        <v>0.14450153288167655</v>
      </c>
      <c r="AJ288" s="9">
        <v>0.38382014158412714</v>
      </c>
      <c r="AK288" s="9">
        <v>7.0413469031093953E-2</v>
      </c>
      <c r="AL288" s="9">
        <v>1.4132311001958926E-2</v>
      </c>
      <c r="AM288" s="9">
        <v>5.4105173878510507E-2</v>
      </c>
      <c r="AN288" s="9">
        <v>3.9145970259061059E-3</v>
      </c>
      <c r="AO288" s="9">
        <v>11.480226222537466</v>
      </c>
      <c r="AP288" s="9">
        <v>0.1266798493140911</v>
      </c>
      <c r="AQ288" s="9">
        <v>1.095063786932297E-2</v>
      </c>
      <c r="AR288" s="9">
        <v>9.2903329435723797E-2</v>
      </c>
      <c r="AS288" s="9">
        <v>1.4444861207434392</v>
      </c>
      <c r="AT288" s="9">
        <v>0.42834858565061018</v>
      </c>
      <c r="AU288" s="9">
        <v>0.33206830218793465</v>
      </c>
      <c r="AV288" s="9">
        <v>0.56241282258393599</v>
      </c>
      <c r="AW288" s="9">
        <v>0.43223172371059648</v>
      </c>
    </row>
    <row r="289" spans="1:49" x14ac:dyDescent="0.2">
      <c r="A289" s="8" t="s">
        <v>404</v>
      </c>
      <c r="B289" s="9">
        <v>80.740854222139404</v>
      </c>
      <c r="C289" s="9">
        <v>0.48614758544257802</v>
      </c>
      <c r="D289" s="9">
        <v>0</v>
      </c>
      <c r="E289" s="9">
        <v>0</v>
      </c>
      <c r="F289" s="9">
        <v>0</v>
      </c>
      <c r="G289" s="9">
        <v>0</v>
      </c>
      <c r="H289" s="9">
        <v>0</v>
      </c>
      <c r="I289" s="9">
        <v>0</v>
      </c>
      <c r="J289" s="9">
        <v>0</v>
      </c>
      <c r="K289" s="9">
        <v>6.6508450823385148E-2</v>
      </c>
      <c r="L289" s="9">
        <v>0.82660447276007631</v>
      </c>
      <c r="M289" s="9">
        <v>1.8086595373784257E-2</v>
      </c>
      <c r="N289" s="9">
        <v>0</v>
      </c>
      <c r="O289" s="9">
        <v>0.41999751961761772</v>
      </c>
      <c r="P289" s="9">
        <v>2.7928191539828961E-3</v>
      </c>
      <c r="Q289" s="9">
        <v>2.0978631670292209E-3</v>
      </c>
      <c r="R289" s="9">
        <v>8.4574183696644586E-2</v>
      </c>
      <c r="S289" s="9">
        <v>3.2312965965346761E-4</v>
      </c>
      <c r="T289" s="9">
        <v>2.2897942495351428E-2</v>
      </c>
      <c r="U289" s="9">
        <v>7.1099676937324868E-4</v>
      </c>
      <c r="V289" s="9">
        <v>9.5048808300709272E-5</v>
      </c>
      <c r="W289" s="9">
        <v>2.5217577594171057</v>
      </c>
      <c r="X289" s="9">
        <v>0.16598019437892161</v>
      </c>
      <c r="Y289" s="9">
        <v>2.3253399737863924E-2</v>
      </c>
      <c r="Z289" s="9">
        <v>0</v>
      </c>
      <c r="AA289" s="9">
        <v>1.6577249429259894E-3</v>
      </c>
      <c r="AB289" s="9">
        <v>1.6577249429259894E-3</v>
      </c>
      <c r="AC289" s="9">
        <v>1.0268815880134321</v>
      </c>
      <c r="AD289" s="9">
        <v>4.7957965049050966</v>
      </c>
      <c r="AE289" s="9">
        <v>20.506888161239381</v>
      </c>
      <c r="AF289" s="9">
        <v>5.7227004974347809E-2</v>
      </c>
      <c r="AG289" s="9">
        <v>3.4922436252692757E-2</v>
      </c>
      <c r="AH289" s="9">
        <v>2.6485947521361467E-2</v>
      </c>
      <c r="AI289" s="9">
        <v>0.8335381650189323</v>
      </c>
      <c r="AJ289" s="9">
        <v>1.1877748258710557E-2</v>
      </c>
      <c r="AK289" s="9">
        <v>3.1065475358792112E-4</v>
      </c>
      <c r="AL289" s="9">
        <v>1.9651016608965441E-2</v>
      </c>
      <c r="AM289" s="9">
        <v>2.6408909941326068E-4</v>
      </c>
      <c r="AN289" s="9">
        <v>0</v>
      </c>
      <c r="AO289" s="9">
        <v>45.197250628538399</v>
      </c>
      <c r="AP289" s="9">
        <v>1.109372339802713E-4</v>
      </c>
      <c r="AQ289" s="9">
        <v>3.5771339904055559E-5</v>
      </c>
      <c r="AR289" s="9">
        <v>7.1232081190809468E-2</v>
      </c>
      <c r="AS289" s="9">
        <v>1.3066747333244393</v>
      </c>
      <c r="AT289" s="9">
        <v>0.33245884243852236</v>
      </c>
      <c r="AU289" s="9">
        <v>0.2845134909169395</v>
      </c>
      <c r="AV289" s="9">
        <v>0.43295849712276313</v>
      </c>
      <c r="AW289" s="9">
        <v>1.1566325122001864</v>
      </c>
    </row>
    <row r="290" spans="1:49" x14ac:dyDescent="0.2">
      <c r="A290" s="8" t="s">
        <v>405</v>
      </c>
      <c r="B290" s="9">
        <v>36.569349837808893</v>
      </c>
      <c r="C290" s="9">
        <v>0.23923582083098846</v>
      </c>
      <c r="D290" s="9">
        <v>2.308252968915625</v>
      </c>
      <c r="E290" s="9">
        <v>0</v>
      </c>
      <c r="F290" s="9">
        <v>0</v>
      </c>
      <c r="G290" s="9">
        <v>0</v>
      </c>
      <c r="H290" s="9">
        <v>0</v>
      </c>
      <c r="I290" s="9">
        <v>0</v>
      </c>
      <c r="J290" s="9">
        <v>0</v>
      </c>
      <c r="K290" s="9">
        <v>2.2150223137871562E-2</v>
      </c>
      <c r="L290" s="9">
        <v>5.4647011307851021E-3</v>
      </c>
      <c r="M290" s="9">
        <v>2.6906849287409062E-2</v>
      </c>
      <c r="N290" s="9">
        <v>0</v>
      </c>
      <c r="O290" s="9">
        <v>4.8940778487121951E-2</v>
      </c>
      <c r="P290" s="9">
        <v>5.6616942455539358E-3</v>
      </c>
      <c r="Q290" s="9">
        <v>0</v>
      </c>
      <c r="R290" s="9">
        <v>0</v>
      </c>
      <c r="S290" s="9">
        <v>0</v>
      </c>
      <c r="T290" s="9">
        <v>0</v>
      </c>
      <c r="U290" s="9">
        <v>4.8168366071265755E-4</v>
      </c>
      <c r="V290" s="9">
        <v>0</v>
      </c>
      <c r="W290" s="9">
        <v>0.39349316264009865</v>
      </c>
      <c r="X290" s="9">
        <v>0.77260364026679706</v>
      </c>
      <c r="Y290" s="9">
        <v>1.0466473038281117E-3</v>
      </c>
      <c r="Z290" s="9">
        <v>0</v>
      </c>
      <c r="AA290" s="9">
        <v>0</v>
      </c>
      <c r="AB290" s="9">
        <v>0</v>
      </c>
      <c r="AC290" s="9">
        <v>0.30463230486326631</v>
      </c>
      <c r="AD290" s="9">
        <v>0.17349033775316514</v>
      </c>
      <c r="AE290" s="9">
        <v>1.122253722037976E-3</v>
      </c>
      <c r="AF290" s="9">
        <v>5.766323687892044E-3</v>
      </c>
      <c r="AG290" s="9">
        <v>5.9181465021330135E-2</v>
      </c>
      <c r="AH290" s="9">
        <v>1.8697016364441117E-2</v>
      </c>
      <c r="AI290" s="9">
        <v>1.322011258091796E-2</v>
      </c>
      <c r="AJ290" s="9">
        <v>3.9611283521674406E-3</v>
      </c>
      <c r="AK290" s="9">
        <v>0</v>
      </c>
      <c r="AL290" s="9">
        <v>0</v>
      </c>
      <c r="AM290" s="9">
        <v>0</v>
      </c>
      <c r="AN290" s="9">
        <v>0</v>
      </c>
      <c r="AO290" s="9">
        <v>30.689770766564717</v>
      </c>
      <c r="AP290" s="9">
        <v>0</v>
      </c>
      <c r="AQ290" s="9">
        <v>1.2447408940227838E-3</v>
      </c>
      <c r="AR290" s="9">
        <v>0.55781376498855084</v>
      </c>
      <c r="AS290" s="9">
        <v>0.29980156969440325</v>
      </c>
      <c r="AT290" s="9">
        <v>0.12033948521483639</v>
      </c>
      <c r="AU290" s="9">
        <v>0.24176366058086679</v>
      </c>
      <c r="AV290" s="9">
        <v>0.18225009532708936</v>
      </c>
      <c r="AW290" s="9">
        <v>7.2056642292397277E-2</v>
      </c>
    </row>
    <row r="291" spans="1:49" x14ac:dyDescent="0.2">
      <c r="A291" s="8" t="s">
        <v>406</v>
      </c>
      <c r="B291" s="9">
        <v>45.23085734004659</v>
      </c>
      <c r="C291" s="9">
        <v>0.27134433939056352</v>
      </c>
      <c r="D291" s="9">
        <v>7.1334393426948317</v>
      </c>
      <c r="E291" s="9">
        <v>0</v>
      </c>
      <c r="F291" s="9">
        <v>0</v>
      </c>
      <c r="G291" s="9">
        <v>0</v>
      </c>
      <c r="H291" s="9">
        <v>0</v>
      </c>
      <c r="I291" s="9">
        <v>0</v>
      </c>
      <c r="J291" s="9">
        <v>0</v>
      </c>
      <c r="K291" s="9">
        <v>5.107848971334766E-3</v>
      </c>
      <c r="L291" s="9">
        <v>1.0873936215904602E-2</v>
      </c>
      <c r="M291" s="9">
        <v>3.1961569650243986E-2</v>
      </c>
      <c r="N291" s="9">
        <v>0</v>
      </c>
      <c r="O291" s="9">
        <v>5.0598722480965398E-2</v>
      </c>
      <c r="P291" s="9">
        <v>5.1963269761715969E-4</v>
      </c>
      <c r="Q291" s="9">
        <v>0</v>
      </c>
      <c r="R291" s="9">
        <v>0</v>
      </c>
      <c r="S291" s="9">
        <v>0</v>
      </c>
      <c r="T291" s="9">
        <v>0</v>
      </c>
      <c r="U291" s="9">
        <v>4.0014484695141126E-5</v>
      </c>
      <c r="V291" s="9">
        <v>0</v>
      </c>
      <c r="W291" s="9">
        <v>0.18606735383240625</v>
      </c>
      <c r="X291" s="9">
        <v>0</v>
      </c>
      <c r="Y291" s="9">
        <v>0</v>
      </c>
      <c r="Z291" s="9">
        <v>0</v>
      </c>
      <c r="AA291" s="9">
        <v>0</v>
      </c>
      <c r="AB291" s="9">
        <v>0</v>
      </c>
      <c r="AC291" s="9">
        <v>0.33014070181243682</v>
      </c>
      <c r="AD291" s="9">
        <v>0.52497420128323469</v>
      </c>
      <c r="AE291" s="9">
        <v>9.5532512494923838E-4</v>
      </c>
      <c r="AF291" s="9">
        <v>2.009401398760028E-2</v>
      </c>
      <c r="AG291" s="9">
        <v>7.8851991616318267E-3</v>
      </c>
      <c r="AH291" s="9">
        <v>1.2251602728395912E-2</v>
      </c>
      <c r="AI291" s="9">
        <v>1.0798851565025502E-2</v>
      </c>
      <c r="AJ291" s="9">
        <v>2.0782695464766063E-4</v>
      </c>
      <c r="AK291" s="9">
        <v>4.8900459917096612E-4</v>
      </c>
      <c r="AL291" s="9">
        <v>0</v>
      </c>
      <c r="AM291" s="9">
        <v>0</v>
      </c>
      <c r="AN291" s="9">
        <v>0</v>
      </c>
      <c r="AO291" s="9">
        <v>34.995870569948849</v>
      </c>
      <c r="AP291" s="9">
        <v>0</v>
      </c>
      <c r="AQ291" s="9">
        <v>0</v>
      </c>
      <c r="AR291" s="9">
        <v>0.61329099320810387</v>
      </c>
      <c r="AS291" s="9">
        <v>0.30840347202576274</v>
      </c>
      <c r="AT291" s="9">
        <v>0.1300837020606064</v>
      </c>
      <c r="AU291" s="9">
        <v>0.26228165037308154</v>
      </c>
      <c r="AV291" s="9">
        <v>0.16074682769969864</v>
      </c>
      <c r="AW291" s="9">
        <v>0.1624306370948306</v>
      </c>
    </row>
    <row r="292" spans="1:49" x14ac:dyDescent="0.2">
      <c r="A292" s="8" t="s">
        <v>407</v>
      </c>
      <c r="B292" s="9">
        <v>44.352271652820683</v>
      </c>
      <c r="C292" s="9">
        <v>0.13334387421001936</v>
      </c>
      <c r="D292" s="9">
        <v>14.809537974575413</v>
      </c>
      <c r="E292" s="9">
        <v>0</v>
      </c>
      <c r="F292" s="9">
        <v>0</v>
      </c>
      <c r="G292" s="9">
        <v>0</v>
      </c>
      <c r="H292" s="9">
        <v>0</v>
      </c>
      <c r="I292" s="9">
        <v>0</v>
      </c>
      <c r="J292" s="9">
        <v>0</v>
      </c>
      <c r="K292" s="9">
        <v>9.8916766654849001E-3</v>
      </c>
      <c r="L292" s="9">
        <v>1.9046153846445341E-2</v>
      </c>
      <c r="M292" s="9">
        <v>6.0791450029815432E-2</v>
      </c>
      <c r="N292" s="9">
        <v>0</v>
      </c>
      <c r="O292" s="9">
        <v>5.9488925155717395E-2</v>
      </c>
      <c r="P292" s="9">
        <v>7.3130593572040298E-4</v>
      </c>
      <c r="Q292" s="9">
        <v>0</v>
      </c>
      <c r="R292" s="9">
        <v>0</v>
      </c>
      <c r="S292" s="9">
        <v>0</v>
      </c>
      <c r="T292" s="9">
        <v>0</v>
      </c>
      <c r="U292" s="9">
        <v>4.9513398214329301E-5</v>
      </c>
      <c r="V292" s="9">
        <v>0</v>
      </c>
      <c r="W292" s="9">
        <v>0</v>
      </c>
      <c r="X292" s="9">
        <v>0</v>
      </c>
      <c r="Y292" s="9">
        <v>0</v>
      </c>
      <c r="Z292" s="9">
        <v>0</v>
      </c>
      <c r="AA292" s="9">
        <v>0</v>
      </c>
      <c r="AB292" s="9">
        <v>0</v>
      </c>
      <c r="AC292" s="9">
        <v>0.48427075522216961</v>
      </c>
      <c r="AD292" s="9">
        <v>1.3041915564203581</v>
      </c>
      <c r="AE292" s="9">
        <v>4.4645845433297386E-4</v>
      </c>
      <c r="AF292" s="9">
        <v>5.6275973554323615E-2</v>
      </c>
      <c r="AG292" s="9">
        <v>1.3283919886236378E-2</v>
      </c>
      <c r="AH292" s="9">
        <v>2.2267794005839933E-2</v>
      </c>
      <c r="AI292" s="9">
        <v>9.2443980650738188E-3</v>
      </c>
      <c r="AJ292" s="9">
        <v>2.2410661975936534E-5</v>
      </c>
      <c r="AK292" s="9">
        <v>0</v>
      </c>
      <c r="AL292" s="9">
        <v>0</v>
      </c>
      <c r="AM292" s="9">
        <v>0</v>
      </c>
      <c r="AN292" s="9">
        <v>0</v>
      </c>
      <c r="AO292" s="9">
        <v>26.408747444777436</v>
      </c>
      <c r="AP292" s="9">
        <v>0</v>
      </c>
      <c r="AQ292" s="9">
        <v>1.1724488137393326E-3</v>
      </c>
      <c r="AR292" s="9">
        <v>0.15265244286998628</v>
      </c>
      <c r="AS292" s="9">
        <v>8.9831711800886782E-2</v>
      </c>
      <c r="AT292" s="9">
        <v>5.2958927770987915E-2</v>
      </c>
      <c r="AU292" s="9">
        <v>0.14623767037353666</v>
      </c>
      <c r="AV292" s="9">
        <v>8.2025061773547916E-2</v>
      </c>
      <c r="AW292" s="9">
        <v>0.43576180455341756</v>
      </c>
    </row>
    <row r="293" spans="1:49" x14ac:dyDescent="0.2">
      <c r="A293" s="8" t="s">
        <v>408</v>
      </c>
      <c r="B293" s="9">
        <v>67.950763292327665</v>
      </c>
      <c r="C293" s="9">
        <v>0.25718003935507328</v>
      </c>
      <c r="D293" s="9">
        <v>7.432283190262063</v>
      </c>
      <c r="E293" s="9">
        <v>2.9724733783853151E-3</v>
      </c>
      <c r="F293" s="9">
        <v>4.1555183331478673E-2</v>
      </c>
      <c r="G293" s="9">
        <v>1.8072440589767915E-3</v>
      </c>
      <c r="H293" s="9">
        <v>5.5823802751395835E-3</v>
      </c>
      <c r="I293" s="9">
        <v>3.9839600834684207E-6</v>
      </c>
      <c r="J293" s="9">
        <v>0</v>
      </c>
      <c r="K293" s="9">
        <v>1.9442341393100488E-2</v>
      </c>
      <c r="L293" s="9">
        <v>4.013915739970271E-2</v>
      </c>
      <c r="M293" s="9">
        <v>3.0867498793099031E-2</v>
      </c>
      <c r="N293" s="9">
        <v>9.5567234577409758E-4</v>
      </c>
      <c r="O293" s="9">
        <v>2.6215304175479862E-2</v>
      </c>
      <c r="P293" s="9">
        <v>1.5470314216957154E-3</v>
      </c>
      <c r="Q293" s="9">
        <v>1.2410065062045609E-4</v>
      </c>
      <c r="R293" s="9">
        <v>1.49510254617374E-3</v>
      </c>
      <c r="S293" s="9">
        <v>5.7633139361602922E-4</v>
      </c>
      <c r="T293" s="9">
        <v>0.16616453894944452</v>
      </c>
      <c r="U293" s="9">
        <v>4.7082085801230245E-3</v>
      </c>
      <c r="V293" s="9">
        <v>2.9242499435759493E-2</v>
      </c>
      <c r="W293" s="9">
        <v>27.858072876696149</v>
      </c>
      <c r="X293" s="9">
        <v>4.354183618602371</v>
      </c>
      <c r="Y293" s="9">
        <v>1.6383958748710306E-3</v>
      </c>
      <c r="Z293" s="9">
        <v>7.9833828600459564E-6</v>
      </c>
      <c r="AA293" s="9">
        <v>3.1999189161390725E-2</v>
      </c>
      <c r="AB293" s="9">
        <v>1.2347934923279283E-3</v>
      </c>
      <c r="AC293" s="9">
        <v>1.6115370356776684</v>
      </c>
      <c r="AD293" s="9">
        <v>6.3617533798948616</v>
      </c>
      <c r="AE293" s="9">
        <v>1.7601833572953405</v>
      </c>
      <c r="AF293" s="9">
        <v>2.9901059752968539E-2</v>
      </c>
      <c r="AG293" s="9">
        <v>7.9917576037277394E-2</v>
      </c>
      <c r="AH293" s="9">
        <v>0.24947019333719678</v>
      </c>
      <c r="AI293" s="9">
        <v>8.0681545665284668E-2</v>
      </c>
      <c r="AJ293" s="9">
        <v>6.2318964113532325E-3</v>
      </c>
      <c r="AK293" s="9">
        <v>3.9802492898620784E-2</v>
      </c>
      <c r="AL293" s="9">
        <v>3.5319530558225536E-3</v>
      </c>
      <c r="AM293" s="9">
        <v>1.6301490645514393E-3</v>
      </c>
      <c r="AN293" s="9">
        <v>7.9009936073025334E-4</v>
      </c>
      <c r="AO293" s="9">
        <v>15.690624654200295</v>
      </c>
      <c r="AP293" s="9">
        <v>2.5028070310860261E-2</v>
      </c>
      <c r="AQ293" s="9">
        <v>2.2107520667880767E-3</v>
      </c>
      <c r="AR293" s="9">
        <v>0.12769051606275753</v>
      </c>
      <c r="AS293" s="9">
        <v>0.4608667599640886</v>
      </c>
      <c r="AT293" s="9">
        <v>0.16147542305054852</v>
      </c>
      <c r="AU293" s="9">
        <v>8.9050649914336352E-2</v>
      </c>
      <c r="AV293" s="9">
        <v>0.22793410083956192</v>
      </c>
      <c r="AW293" s="9">
        <v>0.63045248855098945</v>
      </c>
    </row>
    <row r="294" spans="1:49" x14ac:dyDescent="0.2">
      <c r="A294" s="8" t="s">
        <v>409</v>
      </c>
      <c r="B294" s="9">
        <v>73.164786218654726</v>
      </c>
      <c r="C294" s="9">
        <v>0.24433537067646477</v>
      </c>
      <c r="D294" s="9">
        <v>7.7635199156273851</v>
      </c>
      <c r="E294" s="9">
        <v>4.8725363488990411E-5</v>
      </c>
      <c r="F294" s="9">
        <v>4.71477534109494E-2</v>
      </c>
      <c r="G294" s="9">
        <v>2.228825191576861E-3</v>
      </c>
      <c r="H294" s="9">
        <v>4.9449389154765377E-3</v>
      </c>
      <c r="I294" s="9">
        <v>3.9839600834684207E-6</v>
      </c>
      <c r="J294" s="9">
        <v>0</v>
      </c>
      <c r="K294" s="9">
        <v>2.5277602490281416E-2</v>
      </c>
      <c r="L294" s="9">
        <v>4.1081931356976159E-2</v>
      </c>
      <c r="M294" s="9">
        <v>3.6907521750975079E-2</v>
      </c>
      <c r="N294" s="9">
        <v>1.1522430435529413E-3</v>
      </c>
      <c r="O294" s="9">
        <v>1.5809128313624261E-2</v>
      </c>
      <c r="P294" s="9">
        <v>1.8632471956705307E-3</v>
      </c>
      <c r="Q294" s="9">
        <v>1.3286594334594397E-4</v>
      </c>
      <c r="R294" s="9">
        <v>3.0350574285689345E-3</v>
      </c>
      <c r="S294" s="9">
        <v>6.7422401255510763E-4</v>
      </c>
      <c r="T294" s="9">
        <v>0.16929989878041943</v>
      </c>
      <c r="U294" s="9">
        <v>4.3828045187462045E-3</v>
      </c>
      <c r="V294" s="9">
        <v>4.3515012958046757E-3</v>
      </c>
      <c r="W294" s="9">
        <v>29.428028437968621</v>
      </c>
      <c r="X294" s="9">
        <v>4.4114852174573826</v>
      </c>
      <c r="Y294" s="9">
        <v>2.0266058380523249E-3</v>
      </c>
      <c r="Z294" s="9">
        <v>7.9007159371504815E-6</v>
      </c>
      <c r="AA294" s="9">
        <v>3.1970520140915996E-2</v>
      </c>
      <c r="AB294" s="9">
        <v>5.784679843895931E-4</v>
      </c>
      <c r="AC294" s="9">
        <v>1.926555950706293</v>
      </c>
      <c r="AD294" s="9">
        <v>7.4510479024969225</v>
      </c>
      <c r="AE294" s="9">
        <v>2.1563544911177752</v>
      </c>
      <c r="AF294" s="9">
        <v>3.0654992955867658E-2</v>
      </c>
      <c r="AG294" s="9">
        <v>7.4667604203121851E-2</v>
      </c>
      <c r="AH294" s="9">
        <v>0.28248205787676467</v>
      </c>
      <c r="AI294" s="9">
        <v>8.1597341588408173E-2</v>
      </c>
      <c r="AJ294" s="9">
        <v>3.4060462414890707E-3</v>
      </c>
      <c r="AK294" s="9">
        <v>4.4113784232345819E-2</v>
      </c>
      <c r="AL294" s="9">
        <v>1.3519953458929996E-4</v>
      </c>
      <c r="AM294" s="9">
        <v>9.3613906596561102E-4</v>
      </c>
      <c r="AN294" s="9">
        <v>8.8132989419259077E-4</v>
      </c>
      <c r="AO294" s="9">
        <v>17.07532051750719</v>
      </c>
      <c r="AP294" s="9">
        <v>7.4604626978109871E-3</v>
      </c>
      <c r="AQ294" s="9">
        <v>3.8669247290812128E-3</v>
      </c>
      <c r="AR294" s="9">
        <v>0.11428548096538482</v>
      </c>
      <c r="AS294" s="9">
        <v>0.60139845388503577</v>
      </c>
      <c r="AT294" s="9">
        <v>0.19250413580259307</v>
      </c>
      <c r="AU294" s="9">
        <v>7.5767006965934594E-2</v>
      </c>
      <c r="AV294" s="9">
        <v>0.23065404882406385</v>
      </c>
      <c r="AW294" s="9">
        <v>0.57040165798266607</v>
      </c>
    </row>
    <row r="295" spans="1:49" x14ac:dyDescent="0.2">
      <c r="A295" s="8" t="s">
        <v>410</v>
      </c>
      <c r="B295" s="9">
        <v>65.468981470068783</v>
      </c>
      <c r="C295" s="9">
        <v>0.22087676453077851</v>
      </c>
      <c r="D295" s="9">
        <v>3.2835513083732102</v>
      </c>
      <c r="E295" s="9">
        <v>3.7199182448173324E-5</v>
      </c>
      <c r="F295" s="9">
        <v>5.6998810878887807E-2</v>
      </c>
      <c r="G295" s="9">
        <v>4.6119410225513293E-3</v>
      </c>
      <c r="H295" s="9">
        <v>7.3240976994228373E-3</v>
      </c>
      <c r="I295" s="9">
        <v>3.9839600834684207E-6</v>
      </c>
      <c r="J295" s="9">
        <v>0</v>
      </c>
      <c r="K295" s="9">
        <v>3.1165243311263663E-2</v>
      </c>
      <c r="L295" s="9">
        <v>3.694172399063772E-2</v>
      </c>
      <c r="M295" s="9">
        <v>3.7166565848093143E-2</v>
      </c>
      <c r="N295" s="9">
        <v>2.5496311529241912E-3</v>
      </c>
      <c r="O295" s="9">
        <v>1.0801398673863346E-2</v>
      </c>
      <c r="P295" s="9">
        <v>2.0066269414002668E-3</v>
      </c>
      <c r="Q295" s="9">
        <v>1.2872534426864275E-4</v>
      </c>
      <c r="R295" s="9">
        <v>3.551885812216445E-3</v>
      </c>
      <c r="S295" s="9">
        <v>7.6051937862386921E-4</v>
      </c>
      <c r="T295" s="9">
        <v>2.6696830655424338E-2</v>
      </c>
      <c r="U295" s="9">
        <v>1.1773152760751852E-3</v>
      </c>
      <c r="V295" s="9">
        <v>1.3080359469162178E-2</v>
      </c>
      <c r="W295" s="9">
        <v>26.115017680633645</v>
      </c>
      <c r="X295" s="9">
        <v>1.3870210855237499</v>
      </c>
      <c r="Y295" s="9">
        <v>1.8344286908030995E-3</v>
      </c>
      <c r="Z295" s="9">
        <v>3.9839600834684207E-6</v>
      </c>
      <c r="AA295" s="9">
        <v>3.1948808915102586E-2</v>
      </c>
      <c r="AB295" s="9">
        <v>3.7527142306022606E-4</v>
      </c>
      <c r="AC295" s="9">
        <v>1.5310639976016085</v>
      </c>
      <c r="AD295" s="9">
        <v>6.5716318344618294</v>
      </c>
      <c r="AE295" s="9">
        <v>1.9609431688964469</v>
      </c>
      <c r="AF295" s="9">
        <v>2.5219793278173128E-2</v>
      </c>
      <c r="AG295" s="9">
        <v>6.6328358919001892E-2</v>
      </c>
      <c r="AH295" s="9">
        <v>0.18983308690631515</v>
      </c>
      <c r="AI295" s="9">
        <v>2.8558822908363923E-2</v>
      </c>
      <c r="AJ295" s="9">
        <v>3.556955661723888E-3</v>
      </c>
      <c r="AK295" s="9">
        <v>2.0246917394034301E-2</v>
      </c>
      <c r="AL295" s="9">
        <v>1.5693571514983472E-4</v>
      </c>
      <c r="AM295" s="9">
        <v>1.4553804740615573E-4</v>
      </c>
      <c r="AN295" s="9">
        <v>1.0094546781618495E-3</v>
      </c>
      <c r="AO295" s="9">
        <v>20.85378292599475</v>
      </c>
      <c r="AP295" s="9">
        <v>4.5750691713831552E-3</v>
      </c>
      <c r="AQ295" s="9">
        <v>3.0649112737736891E-3</v>
      </c>
      <c r="AR295" s="9">
        <v>0.12598158796551562</v>
      </c>
      <c r="AS295" s="9">
        <v>1.2440333262483021</v>
      </c>
      <c r="AT295" s="9">
        <v>0.29528707371239166</v>
      </c>
      <c r="AU295" s="9">
        <v>0.32217967990018004</v>
      </c>
      <c r="AV295" s="9">
        <v>0.35380608620105841</v>
      </c>
      <c r="AW295" s="9">
        <v>0.59194375448546266</v>
      </c>
    </row>
    <row r="296" spans="1:49" x14ac:dyDescent="0.2">
      <c r="A296" s="8" t="s">
        <v>411</v>
      </c>
      <c r="B296" s="9">
        <v>74.337572619879666</v>
      </c>
      <c r="C296" s="9">
        <v>0.26207615093198466</v>
      </c>
      <c r="D296" s="9">
        <v>3.7575300898679092</v>
      </c>
      <c r="E296" s="9">
        <v>3.4348571429860207E-4</v>
      </c>
      <c r="F296" s="9">
        <v>5.6836812659331333E-2</v>
      </c>
      <c r="G296" s="9">
        <v>2.5105170161665341E-3</v>
      </c>
      <c r="H296" s="9">
        <v>3.3310008814157101E-3</v>
      </c>
      <c r="I296" s="9">
        <v>3.9839600834684207E-6</v>
      </c>
      <c r="J296" s="9">
        <v>0</v>
      </c>
      <c r="K296" s="9">
        <v>4.4812425762349117E-2</v>
      </c>
      <c r="L296" s="9">
        <v>4.5742084956668587E-2</v>
      </c>
      <c r="M296" s="9">
        <v>4.3433735566931579E-2</v>
      </c>
      <c r="N296" s="9">
        <v>4.3625433386876983E-4</v>
      </c>
      <c r="O296" s="9">
        <v>9.2466119507535038E-3</v>
      </c>
      <c r="P296" s="9">
        <v>1.7572172252419435E-3</v>
      </c>
      <c r="Q296" s="9">
        <v>3.9839600834684207E-6</v>
      </c>
      <c r="R296" s="9">
        <v>4.4338559353331768E-3</v>
      </c>
      <c r="S296" s="9">
        <v>7.9612697291477199E-5</v>
      </c>
      <c r="T296" s="9">
        <v>2.683987743259016E-2</v>
      </c>
      <c r="U296" s="9">
        <v>2.1303744215395337E-3</v>
      </c>
      <c r="V296" s="9">
        <v>4.1008188886248438E-3</v>
      </c>
      <c r="W296" s="9">
        <v>27.64992314277638</v>
      </c>
      <c r="X296" s="9">
        <v>3.3429269826843648</v>
      </c>
      <c r="Y296" s="9">
        <v>1.3178928017884564E-3</v>
      </c>
      <c r="Z296" s="9">
        <v>7.2508954768061166E-6</v>
      </c>
      <c r="AA296" s="9">
        <v>3.2105695952130649E-2</v>
      </c>
      <c r="AB296" s="9">
        <v>3.4062019820190078E-4</v>
      </c>
      <c r="AC296" s="9">
        <v>2.0583867564498717</v>
      </c>
      <c r="AD296" s="9">
        <v>8.3013565856357392</v>
      </c>
      <c r="AE296" s="9">
        <v>2.0956898238222572</v>
      </c>
      <c r="AF296" s="9">
        <v>9.9537458574521977E-3</v>
      </c>
      <c r="AG296" s="9">
        <v>0.33720524266447544</v>
      </c>
      <c r="AH296" s="9">
        <v>0.20121000558621147</v>
      </c>
      <c r="AI296" s="9">
        <v>5.678609285230056E-2</v>
      </c>
      <c r="AJ296" s="9">
        <v>3.8602936958895308E-3</v>
      </c>
      <c r="AK296" s="9">
        <v>1.684590987961649E-2</v>
      </c>
      <c r="AL296" s="9">
        <v>2.0348257606385339E-4</v>
      </c>
      <c r="AM296" s="9">
        <v>7.5786815211781615E-4</v>
      </c>
      <c r="AN296" s="9">
        <v>3.9839600834684207E-6</v>
      </c>
      <c r="AO296" s="9">
        <v>22.706414608592826</v>
      </c>
      <c r="AP296" s="9">
        <v>4.0693061885074102E-3</v>
      </c>
      <c r="AQ296" s="9">
        <v>6.9904334942654217E-4</v>
      </c>
      <c r="AR296" s="9">
        <v>7.0978847614024246E-2</v>
      </c>
      <c r="AS296" s="9">
        <v>1.4480635159575552</v>
      </c>
      <c r="AT296" s="9">
        <v>0.31684400080741548</v>
      </c>
      <c r="AU296" s="9">
        <v>0.33940455941790704</v>
      </c>
      <c r="AV296" s="9">
        <v>0.39725716011419798</v>
      </c>
      <c r="AW296" s="9">
        <v>0.67931130723490485</v>
      </c>
    </row>
    <row r="297" spans="1:49" x14ac:dyDescent="0.2">
      <c r="A297" s="8" t="s">
        <v>412</v>
      </c>
      <c r="B297" s="9">
        <v>49.066645590336933</v>
      </c>
      <c r="C297" s="9">
        <v>0.2744145063101518</v>
      </c>
      <c r="D297" s="9">
        <v>3.0175597613890224</v>
      </c>
      <c r="E297" s="9">
        <v>1.1407161129954276E-4</v>
      </c>
      <c r="F297" s="9">
        <v>2.4996354638551935E-2</v>
      </c>
      <c r="G297" s="9">
        <v>9.5629861355912783E-4</v>
      </c>
      <c r="H297" s="9">
        <v>2.2338053564591861E-3</v>
      </c>
      <c r="I297" s="9">
        <v>0</v>
      </c>
      <c r="J297" s="9">
        <v>0</v>
      </c>
      <c r="K297" s="9">
        <v>3.1755844125723631E-2</v>
      </c>
      <c r="L297" s="9">
        <v>3.1590874042808886E-2</v>
      </c>
      <c r="M297" s="9">
        <v>3.9196146440941618E-2</v>
      </c>
      <c r="N297" s="9">
        <v>7.3334090371954383E-4</v>
      </c>
      <c r="O297" s="9">
        <v>6.2143165208519936E-3</v>
      </c>
      <c r="P297" s="9">
        <v>9.2990700095117447E-4</v>
      </c>
      <c r="Q297" s="9">
        <v>3.7701546690802271E-5</v>
      </c>
      <c r="R297" s="9">
        <v>4.5526166138378761E-3</v>
      </c>
      <c r="S297" s="9">
        <v>1.0812872661691223E-4</v>
      </c>
      <c r="T297" s="9">
        <v>9.0958851513735957E-3</v>
      </c>
      <c r="U297" s="9">
        <v>2.2752340017206489E-3</v>
      </c>
      <c r="V297" s="9">
        <v>2.2213598632084301E-3</v>
      </c>
      <c r="W297" s="9">
        <v>12.523788632022784</v>
      </c>
      <c r="X297" s="9">
        <v>0.15723024978133376</v>
      </c>
      <c r="Y297" s="9">
        <v>4.8390749448283651E-4</v>
      </c>
      <c r="Z297" s="9">
        <v>3.0061083053949222E-6</v>
      </c>
      <c r="AA297" s="9">
        <v>6.7897112327250207E-5</v>
      </c>
      <c r="AB297" s="9">
        <v>5.0372489865477993E-5</v>
      </c>
      <c r="AC297" s="9">
        <v>0.92009234275068241</v>
      </c>
      <c r="AD297" s="9">
        <v>4.1573521800438797</v>
      </c>
      <c r="AE297" s="9">
        <v>0.77495434323689794</v>
      </c>
      <c r="AF297" s="9">
        <v>8.2879769836237613E-3</v>
      </c>
      <c r="AG297" s="9">
        <v>0.20115418387727546</v>
      </c>
      <c r="AH297" s="9">
        <v>3.8898321846508835E-2</v>
      </c>
      <c r="AI297" s="9">
        <v>2.2203471179351914E-2</v>
      </c>
      <c r="AJ297" s="9">
        <v>2.283488033274262E-3</v>
      </c>
      <c r="AK297" s="9">
        <v>3.8443727557259961E-3</v>
      </c>
      <c r="AL297" s="9">
        <v>1.1003017944246916E-4</v>
      </c>
      <c r="AM297" s="9">
        <v>1.0862786471825729E-2</v>
      </c>
      <c r="AN297" s="9">
        <v>5.0685011719847146E-5</v>
      </c>
      <c r="AO297" s="9">
        <v>23.78199129131799</v>
      </c>
      <c r="AP297" s="9">
        <v>4.8155745698096156E-5</v>
      </c>
      <c r="AQ297" s="9">
        <v>3.4625756754924045E-4</v>
      </c>
      <c r="AR297" s="9">
        <v>7.363873432374432E-2</v>
      </c>
      <c r="AS297" s="9">
        <v>1.3221190490263917</v>
      </c>
      <c r="AT297" s="9">
        <v>0.27816760831412413</v>
      </c>
      <c r="AU297" s="9">
        <v>0.29910065904034122</v>
      </c>
      <c r="AV297" s="9">
        <v>0.41364508734413652</v>
      </c>
      <c r="AW297" s="9">
        <v>0.62688434742016241</v>
      </c>
    </row>
    <row r="298" spans="1:49" x14ac:dyDescent="0.2">
      <c r="A298" s="8" t="s">
        <v>413</v>
      </c>
      <c r="B298" s="9">
        <v>73.903270990345803</v>
      </c>
      <c r="C298" s="9">
        <v>0.30352124877672776</v>
      </c>
      <c r="D298" s="9">
        <v>3.9719003901217635</v>
      </c>
      <c r="E298" s="9">
        <v>3.3203437420326374E-4</v>
      </c>
      <c r="F298" s="9">
        <v>5.3626715992754113E-2</v>
      </c>
      <c r="G298" s="9">
        <v>6.3396102092168935E-4</v>
      </c>
      <c r="H298" s="9">
        <v>1.9081828757548335E-3</v>
      </c>
      <c r="I298" s="9">
        <v>3.7125950606542509E-6</v>
      </c>
      <c r="J298" s="9">
        <v>0</v>
      </c>
      <c r="K298" s="9">
        <v>4.5193510559996146E-2</v>
      </c>
      <c r="L298" s="9">
        <v>3.5019442131888193E-2</v>
      </c>
      <c r="M298" s="9">
        <v>3.892717352507475E-2</v>
      </c>
      <c r="N298" s="9">
        <v>7.3241666232159595E-4</v>
      </c>
      <c r="O298" s="9">
        <v>1.079377743071876E-2</v>
      </c>
      <c r="P298" s="9">
        <v>2.0908233761043962E-3</v>
      </c>
      <c r="Q298" s="9">
        <v>6.3966011191422562E-5</v>
      </c>
      <c r="R298" s="9">
        <v>3.0494484618062813E-3</v>
      </c>
      <c r="S298" s="9">
        <v>2.1739324166678413E-4</v>
      </c>
      <c r="T298" s="9">
        <v>2.7868724315510393E-2</v>
      </c>
      <c r="U298" s="9">
        <v>2.2392534743313156E-3</v>
      </c>
      <c r="V298" s="9">
        <v>2.788766679661772E-3</v>
      </c>
      <c r="W298" s="9">
        <v>26.500709741840797</v>
      </c>
      <c r="X298" s="9">
        <v>3.4205063319282294</v>
      </c>
      <c r="Y298" s="9">
        <v>1.9726975344529244E-3</v>
      </c>
      <c r="Z298" s="9">
        <v>6.6858027136819907E-6</v>
      </c>
      <c r="AA298" s="9">
        <v>2.9872451128214513E-2</v>
      </c>
      <c r="AB298" s="9">
        <v>8.2019132326252415E-5</v>
      </c>
      <c r="AC298" s="9">
        <v>2.052305057606663</v>
      </c>
      <c r="AD298" s="9">
        <v>9.1967647227958818</v>
      </c>
      <c r="AE298" s="9">
        <v>1.9723036232296625</v>
      </c>
      <c r="AF298" s="9">
        <v>1.1168756348030844E-2</v>
      </c>
      <c r="AG298" s="9">
        <v>9.1549505733179229E-2</v>
      </c>
      <c r="AH298" s="9">
        <v>0.31917753211209854</v>
      </c>
      <c r="AI298" s="9">
        <v>2.3730586536395135E-2</v>
      </c>
      <c r="AJ298" s="9">
        <v>2.1705616138579442E-3</v>
      </c>
      <c r="AK298" s="9">
        <v>2.0694292724302902E-2</v>
      </c>
      <c r="AL298" s="9">
        <v>1.7170332202885141E-4</v>
      </c>
      <c r="AM298" s="9">
        <v>1.2134786299926703E-3</v>
      </c>
      <c r="AN298" s="9">
        <v>3.1737882719304404E-4</v>
      </c>
      <c r="AO298" s="9">
        <v>22.68162059110789</v>
      </c>
      <c r="AP298" s="9">
        <v>4.3351175164504678E-3</v>
      </c>
      <c r="AQ298" s="9">
        <v>7.9926815308546141E-4</v>
      </c>
      <c r="AR298" s="9">
        <v>7.6383783448986095E-2</v>
      </c>
      <c r="AS298" s="9">
        <v>1.3474733716175655</v>
      </c>
      <c r="AT298" s="9">
        <v>0.27981631791996203</v>
      </c>
      <c r="AU298" s="9">
        <v>0.30937901767730608</v>
      </c>
      <c r="AV298" s="9">
        <v>0.30629950067968714</v>
      </c>
      <c r="AW298" s="9">
        <v>0.75153595375138305</v>
      </c>
    </row>
    <row r="299" spans="1:49" x14ac:dyDescent="0.2">
      <c r="A299" s="8" t="s">
        <v>414</v>
      </c>
      <c r="B299" s="9">
        <v>80.029207477251802</v>
      </c>
      <c r="C299" s="9">
        <v>0.25371818668925056</v>
      </c>
      <c r="D299" s="9">
        <v>4.7350089137928322</v>
      </c>
      <c r="E299" s="9">
        <v>1.7487102346557348E-3</v>
      </c>
      <c r="F299" s="9">
        <v>7.7884695989725333E-2</v>
      </c>
      <c r="G299" s="9">
        <v>6.3452936042900337E-4</v>
      </c>
      <c r="H299" s="9">
        <v>1.7258726165591323E-3</v>
      </c>
      <c r="I299" s="9">
        <v>0</v>
      </c>
      <c r="J299" s="9">
        <v>0</v>
      </c>
      <c r="K299" s="9">
        <v>7.7447436536772843E-2</v>
      </c>
      <c r="L299" s="9">
        <v>3.4548999959157972E-2</v>
      </c>
      <c r="M299" s="9">
        <v>2.5741559496672395E-2</v>
      </c>
      <c r="N299" s="9">
        <v>5.2932024818101958E-4</v>
      </c>
      <c r="O299" s="9">
        <v>1.9428895740988109E-2</v>
      </c>
      <c r="P299" s="9">
        <v>1.7293220311793195E-3</v>
      </c>
      <c r="Q299" s="9">
        <v>1.3752002521110368E-4</v>
      </c>
      <c r="R299" s="9">
        <v>9.6311802606936466E-4</v>
      </c>
      <c r="S299" s="9">
        <v>3.5413177242422396E-4</v>
      </c>
      <c r="T299" s="9">
        <v>4.4253643703563404E-2</v>
      </c>
      <c r="U299" s="9">
        <v>2.6310408835874522E-3</v>
      </c>
      <c r="V299" s="9">
        <v>9.6825671812936459E-4</v>
      </c>
      <c r="W299" s="9">
        <v>24.556444064535949</v>
      </c>
      <c r="X299" s="9">
        <v>3.5514403459590254</v>
      </c>
      <c r="Y299" s="9">
        <v>7.9298480611753493E-3</v>
      </c>
      <c r="Z299" s="9">
        <v>2.0444045440329447E-5</v>
      </c>
      <c r="AA299" s="9">
        <v>3.0971020130339717E-2</v>
      </c>
      <c r="AB299" s="9">
        <v>1.442636534123568E-3</v>
      </c>
      <c r="AC299" s="9">
        <v>2.7286254860723358</v>
      </c>
      <c r="AD299" s="9">
        <v>10.768777075331165</v>
      </c>
      <c r="AE299" s="9">
        <v>1.7040121296665003</v>
      </c>
      <c r="AF299" s="9">
        <v>5.7100919728381869E-2</v>
      </c>
      <c r="AG299" s="9">
        <v>3.8998370051350102E-2</v>
      </c>
      <c r="AH299" s="9">
        <v>0.2815498460231754</v>
      </c>
      <c r="AI299" s="9">
        <v>4.4861645872904629E-2</v>
      </c>
      <c r="AJ299" s="9">
        <v>1.8090255289866714E-3</v>
      </c>
      <c r="AK299" s="9">
        <v>2.1068173300151094E-2</v>
      </c>
      <c r="AL299" s="9">
        <v>7.5329932874742536E-4</v>
      </c>
      <c r="AM299" s="9">
        <v>0.22248756721630364</v>
      </c>
      <c r="AN299" s="9">
        <v>8.7935460728239581E-6</v>
      </c>
      <c r="AO299" s="9">
        <v>27.427282211262785</v>
      </c>
      <c r="AP299" s="9">
        <v>1.7073777655692467E-2</v>
      </c>
      <c r="AQ299" s="9">
        <v>1.6643806024562975E-3</v>
      </c>
      <c r="AR299" s="9">
        <v>0.12026634313108876</v>
      </c>
      <c r="AS299" s="9">
        <v>1.523204312949092</v>
      </c>
      <c r="AT299" s="9">
        <v>0.29055500553581765</v>
      </c>
      <c r="AU299" s="9">
        <v>0.25299788271595186</v>
      </c>
      <c r="AV299" s="9">
        <v>0.42315692141088113</v>
      </c>
      <c r="AW299" s="9">
        <v>0.67525179723050321</v>
      </c>
    </row>
    <row r="300" spans="1:49" x14ac:dyDescent="0.2">
      <c r="A300" s="8" t="s">
        <v>415</v>
      </c>
      <c r="B300" s="9">
        <v>137.35666081278725</v>
      </c>
      <c r="C300" s="9">
        <v>0.23717330216919835</v>
      </c>
      <c r="D300" s="9">
        <v>8.3121906447871066</v>
      </c>
      <c r="E300" s="9">
        <v>4.3624170101205382E-4</v>
      </c>
      <c r="F300" s="9">
        <v>0.16067078467741455</v>
      </c>
      <c r="G300" s="9">
        <v>0.11316319985850454</v>
      </c>
      <c r="H300" s="9">
        <v>2.4754834130257743E-3</v>
      </c>
      <c r="I300" s="9">
        <v>0</v>
      </c>
      <c r="J300" s="9">
        <v>0</v>
      </c>
      <c r="K300" s="9">
        <v>0.11585636955890607</v>
      </c>
      <c r="L300" s="9">
        <v>0.10080773844573658</v>
      </c>
      <c r="M300" s="9">
        <v>7.3990336655863659E-2</v>
      </c>
      <c r="N300" s="9">
        <v>1.8211654966753356E-3</v>
      </c>
      <c r="O300" s="9">
        <v>5.3286901427336969E-2</v>
      </c>
      <c r="P300" s="9">
        <v>2.6617253143473851E-3</v>
      </c>
      <c r="Q300" s="9">
        <v>4.4245513726440646E-4</v>
      </c>
      <c r="R300" s="9">
        <v>1.1342005725281756E-3</v>
      </c>
      <c r="S300" s="9">
        <v>4.9350843465535562E-5</v>
      </c>
      <c r="T300" s="9">
        <v>7.4573009121287462E-2</v>
      </c>
      <c r="U300" s="9">
        <v>4.5142324637065991E-3</v>
      </c>
      <c r="V300" s="9">
        <v>5.5508839938043309E-3</v>
      </c>
      <c r="W300" s="9">
        <v>47.844648200306104</v>
      </c>
      <c r="X300" s="9">
        <v>1.6243735446758525</v>
      </c>
      <c r="Y300" s="9">
        <v>1.6669843419450377E-2</v>
      </c>
      <c r="Z300" s="9">
        <v>1.8762204372184088E-6</v>
      </c>
      <c r="AA300" s="9">
        <v>3.0235331373113131E-2</v>
      </c>
      <c r="AB300" s="9">
        <v>5.2534009424817232E-4</v>
      </c>
      <c r="AC300" s="9">
        <v>4.4546800684801697</v>
      </c>
      <c r="AD300" s="9">
        <v>14.521581030328855</v>
      </c>
      <c r="AE300" s="9">
        <v>4.5082796347527205</v>
      </c>
      <c r="AF300" s="9">
        <v>8.1338755143902305E-2</v>
      </c>
      <c r="AG300" s="9">
        <v>2.3237983024579356E-2</v>
      </c>
      <c r="AH300" s="9">
        <v>0.30532663148001743</v>
      </c>
      <c r="AI300" s="9">
        <v>7.2421584878853779E-2</v>
      </c>
      <c r="AJ300" s="9">
        <v>2.8173143092106051E-3</v>
      </c>
      <c r="AK300" s="9">
        <v>1.6490976573430932E-2</v>
      </c>
      <c r="AL300" s="9">
        <v>2.2471779847336642E-5</v>
      </c>
      <c r="AM300" s="9">
        <v>0.76800451915855561</v>
      </c>
      <c r="AN300" s="9">
        <v>3.805239780116387E-8</v>
      </c>
      <c r="AO300" s="9">
        <v>50.762856366612738</v>
      </c>
      <c r="AP300" s="9">
        <v>9.6999854817593633E-5</v>
      </c>
      <c r="AQ300" s="9">
        <v>2.598805479393011E-3</v>
      </c>
      <c r="AR300" s="9">
        <v>0.11565379931169177</v>
      </c>
      <c r="AS300" s="9">
        <v>1.3767521283663526</v>
      </c>
      <c r="AT300" s="9">
        <v>0.27540243282291954</v>
      </c>
      <c r="AU300" s="9">
        <v>0.25398514331412919</v>
      </c>
      <c r="AV300" s="9">
        <v>0.42387768121645925</v>
      </c>
      <c r="AW300" s="9">
        <v>0.61398428611984079</v>
      </c>
    </row>
    <row r="301" spans="1:49" x14ac:dyDescent="0.2">
      <c r="A301" s="8" t="s">
        <v>416</v>
      </c>
      <c r="B301" s="9">
        <v>124.32000024704894</v>
      </c>
      <c r="C301" s="9">
        <v>0.27538241981024764</v>
      </c>
      <c r="D301" s="9">
        <v>10.874703621805551</v>
      </c>
      <c r="E301" s="9">
        <v>3.3123853455396514E-4</v>
      </c>
      <c r="F301" s="9">
        <v>0.14184468170276429</v>
      </c>
      <c r="G301" s="9">
        <v>0.18571600890053008</v>
      </c>
      <c r="H301" s="9">
        <v>2.8922698376097232E-3</v>
      </c>
      <c r="I301" s="9">
        <v>3.7125950606542509E-6</v>
      </c>
      <c r="J301" s="9">
        <v>0</v>
      </c>
      <c r="K301" s="9">
        <v>7.1209525157459527E-2</v>
      </c>
      <c r="L301" s="9">
        <v>0.12236182722677563</v>
      </c>
      <c r="M301" s="9">
        <v>8.2309782671460052E-2</v>
      </c>
      <c r="N301" s="9">
        <v>8.3069584567274646E-4</v>
      </c>
      <c r="O301" s="9">
        <v>6.7183713004593554E-2</v>
      </c>
      <c r="P301" s="9">
        <v>6.2961040273721725E-3</v>
      </c>
      <c r="Q301" s="9">
        <v>5.157721703789301E-4</v>
      </c>
      <c r="R301" s="9">
        <v>4.3787325140791779E-4</v>
      </c>
      <c r="S301" s="9">
        <v>2.3817729723993813E-4</v>
      </c>
      <c r="T301" s="9">
        <v>9.8387732472499656E-2</v>
      </c>
      <c r="U301" s="9">
        <v>7.4152368607921558E-3</v>
      </c>
      <c r="V301" s="9">
        <v>4.6121387443183092E-3</v>
      </c>
      <c r="W301" s="9">
        <v>35.853227086208761</v>
      </c>
      <c r="X301" s="9">
        <v>2.3578324467449163</v>
      </c>
      <c r="Y301" s="9">
        <v>1.5425050515463291E-3</v>
      </c>
      <c r="Z301" s="9">
        <v>7.2482612913223833E-6</v>
      </c>
      <c r="AA301" s="9">
        <v>1.9319178029887906E-4</v>
      </c>
      <c r="AB301" s="9">
        <v>3.9883885198894488E-4</v>
      </c>
      <c r="AC301" s="9">
        <v>4.1244978897141573</v>
      </c>
      <c r="AD301" s="9">
        <v>12.490297886482834</v>
      </c>
      <c r="AE301" s="9">
        <v>4.1451769847031157</v>
      </c>
      <c r="AF301" s="9">
        <v>9.6144549558530121E-2</v>
      </c>
      <c r="AG301" s="9">
        <v>4.038920003890191E-2</v>
      </c>
      <c r="AH301" s="9">
        <v>0.21103351068081924</v>
      </c>
      <c r="AI301" s="9">
        <v>0.10003353702394456</v>
      </c>
      <c r="AJ301" s="9">
        <v>2.3693115082914751E-3</v>
      </c>
      <c r="AK301" s="9">
        <v>1.6556338987902871E-2</v>
      </c>
      <c r="AL301" s="9">
        <v>1.3235925969938491E-4</v>
      </c>
      <c r="AM301" s="9">
        <v>0.70624672418502843</v>
      </c>
      <c r="AN301" s="9">
        <v>1.8590744997278266E-4</v>
      </c>
      <c r="AO301" s="9">
        <v>49.434232817535211</v>
      </c>
      <c r="AP301" s="9">
        <v>2.7845147536557143E-4</v>
      </c>
      <c r="AQ301" s="9">
        <v>3.6835909844713239E-3</v>
      </c>
      <c r="AR301" s="9">
        <v>0.12221486293037011</v>
      </c>
      <c r="AS301" s="9">
        <v>1.1146441969749796</v>
      </c>
      <c r="AT301" s="9">
        <v>0.25748078961641779</v>
      </c>
      <c r="AU301" s="9">
        <v>0.24859213855643467</v>
      </c>
      <c r="AV301" s="9">
        <v>0.49926309989654194</v>
      </c>
      <c r="AW301" s="9">
        <v>0.55067225067088099</v>
      </c>
    </row>
    <row r="302" spans="1:49" x14ac:dyDescent="0.2">
      <c r="A302" s="8" t="s">
        <v>417</v>
      </c>
      <c r="B302" s="9">
        <v>94.863863876852747</v>
      </c>
      <c r="C302" s="9">
        <v>0.92527991470138682</v>
      </c>
      <c r="D302" s="9">
        <v>1.0595741698965515</v>
      </c>
      <c r="E302" s="9">
        <v>1.7431005243019271</v>
      </c>
      <c r="F302" s="9">
        <v>1.7549672117983373</v>
      </c>
      <c r="G302" s="9">
        <v>1.7440545383216755</v>
      </c>
      <c r="H302" s="9">
        <v>7.0310267986548932E-3</v>
      </c>
      <c r="I302" s="9">
        <v>0</v>
      </c>
      <c r="J302" s="9">
        <v>0</v>
      </c>
      <c r="K302" s="9">
        <v>0</v>
      </c>
      <c r="L302" s="9">
        <v>0.29110649004073341</v>
      </c>
      <c r="M302" s="9">
        <v>0.13577564396778227</v>
      </c>
      <c r="N302" s="9">
        <v>0</v>
      </c>
      <c r="O302" s="9">
        <v>0.24474725082438989</v>
      </c>
      <c r="P302" s="9">
        <v>2.5696761943496356E-2</v>
      </c>
      <c r="Q302" s="9">
        <v>0</v>
      </c>
      <c r="R302" s="9">
        <v>4.0832484808216656E-2</v>
      </c>
      <c r="S302" s="9">
        <v>0</v>
      </c>
      <c r="T302" s="9">
        <v>9.5033917355807851E-2</v>
      </c>
      <c r="U302" s="9">
        <v>1.2352321596630784E-2</v>
      </c>
      <c r="V302" s="9">
        <v>0</v>
      </c>
      <c r="W302" s="9">
        <v>18.067472840958175</v>
      </c>
      <c r="X302" s="9">
        <v>5.0835844698977697</v>
      </c>
      <c r="Y302" s="9">
        <v>9.2145754411972522E-2</v>
      </c>
      <c r="Z302" s="9">
        <v>0</v>
      </c>
      <c r="AA302" s="9">
        <v>2.9683525656711191E-2</v>
      </c>
      <c r="AB302" s="9">
        <v>2.5017412083139785E-3</v>
      </c>
      <c r="AC302" s="9">
        <v>2.602245320760161</v>
      </c>
      <c r="AD302" s="9">
        <v>20.979946233060019</v>
      </c>
      <c r="AE302" s="9">
        <v>16.713401101193515</v>
      </c>
      <c r="AF302" s="9">
        <v>2.562856785045765E-2</v>
      </c>
      <c r="AG302" s="9">
        <v>0.10361548682628501</v>
      </c>
      <c r="AH302" s="9">
        <v>4.7062983440540884E-2</v>
      </c>
      <c r="AI302" s="9">
        <v>0.13394165298289645</v>
      </c>
      <c r="AJ302" s="9">
        <v>1.3672227116271928E-2</v>
      </c>
      <c r="AK302" s="9">
        <v>0</v>
      </c>
      <c r="AL302" s="9">
        <v>0</v>
      </c>
      <c r="AM302" s="9">
        <v>1.0924659294496294E-3</v>
      </c>
      <c r="AN302" s="9">
        <v>0</v>
      </c>
      <c r="AO302" s="9">
        <v>19.533428205193442</v>
      </c>
      <c r="AP302" s="9">
        <v>0</v>
      </c>
      <c r="AQ302" s="9">
        <v>2.8445689730422457E-3</v>
      </c>
      <c r="AR302" s="9">
        <v>0.13883385279195709</v>
      </c>
      <c r="AS302" s="9">
        <v>0.75263814724979061</v>
      </c>
      <c r="AT302" s="9">
        <v>0.22588008224577455</v>
      </c>
      <c r="AU302" s="9">
        <v>0.14791126582576325</v>
      </c>
      <c r="AV302" s="9">
        <v>0.73773430068025625</v>
      </c>
      <c r="AW302" s="9">
        <v>1.3490468262445541</v>
      </c>
    </row>
    <row r="303" spans="1:49" x14ac:dyDescent="0.2">
      <c r="A303" s="8" t="s">
        <v>418</v>
      </c>
      <c r="B303" s="9">
        <v>76.271366213566282</v>
      </c>
      <c r="C303" s="9">
        <v>0.85654875168441946</v>
      </c>
      <c r="D303" s="9">
        <v>3.2385644588717078E-3</v>
      </c>
      <c r="E303" s="9">
        <v>0</v>
      </c>
      <c r="F303" s="9">
        <v>2.5908661773163264E-3</v>
      </c>
      <c r="G303" s="9">
        <v>2.9378070876331752E-3</v>
      </c>
      <c r="H303" s="9">
        <v>0</v>
      </c>
      <c r="I303" s="9">
        <v>0</v>
      </c>
      <c r="J303" s="9">
        <v>0</v>
      </c>
      <c r="K303" s="9">
        <v>6.8402259447085612E-2</v>
      </c>
      <c r="L303" s="9">
        <v>8.2309478175546111E-2</v>
      </c>
      <c r="M303" s="9">
        <v>0.22830628325560212</v>
      </c>
      <c r="N303" s="9">
        <v>0</v>
      </c>
      <c r="O303" s="9">
        <v>0.1271813489510108</v>
      </c>
      <c r="P303" s="9">
        <v>1.7880680185823315E-2</v>
      </c>
      <c r="Q303" s="9">
        <v>0</v>
      </c>
      <c r="R303" s="9">
        <v>7.7697193763560338E-2</v>
      </c>
      <c r="S303" s="9">
        <v>0</v>
      </c>
      <c r="T303" s="9">
        <v>8.4984883698664193E-2</v>
      </c>
      <c r="U303" s="9">
        <v>1.3786846668627293E-2</v>
      </c>
      <c r="V303" s="9">
        <v>0</v>
      </c>
      <c r="W303" s="9">
        <v>25.23673743421838</v>
      </c>
      <c r="X303" s="9">
        <v>3.7378579763698068</v>
      </c>
      <c r="Y303" s="9">
        <v>6.182982722002784E-2</v>
      </c>
      <c r="Z303" s="9">
        <v>0</v>
      </c>
      <c r="AA303" s="9">
        <v>1.1996550495825653E-3</v>
      </c>
      <c r="AB303" s="9">
        <v>0.1366193475151268</v>
      </c>
      <c r="AC303" s="9">
        <v>2.179931849936763</v>
      </c>
      <c r="AD303" s="9">
        <v>13.995797736454472</v>
      </c>
      <c r="AE303" s="9">
        <v>14.760703859362106</v>
      </c>
      <c r="AF303" s="9">
        <v>1.8874445534074983E-3</v>
      </c>
      <c r="AG303" s="9">
        <v>0.12797241546420463</v>
      </c>
      <c r="AH303" s="9">
        <v>8.5079119063400585E-3</v>
      </c>
      <c r="AI303" s="9">
        <v>4.2843079082927164E-2</v>
      </c>
      <c r="AJ303" s="9">
        <v>2.7746952450719599E-2</v>
      </c>
      <c r="AK303" s="9">
        <v>2.6118009833879957E-3</v>
      </c>
      <c r="AL303" s="9">
        <v>0</v>
      </c>
      <c r="AM303" s="9">
        <v>6.7117600582721967E-4</v>
      </c>
      <c r="AN303" s="9">
        <v>0</v>
      </c>
      <c r="AO303" s="9">
        <v>11.093419847054287</v>
      </c>
      <c r="AP303" s="9">
        <v>0</v>
      </c>
      <c r="AQ303" s="9">
        <v>5.5519113702431401E-4</v>
      </c>
      <c r="AR303" s="9">
        <v>0.14589083544019599</v>
      </c>
      <c r="AS303" s="9">
        <v>0.82843116874122225</v>
      </c>
      <c r="AT303" s="9">
        <v>0.24458004239384395</v>
      </c>
      <c r="AU303" s="9">
        <v>0.14178409049223251</v>
      </c>
      <c r="AV303" s="9">
        <v>0.75656481809752996</v>
      </c>
      <c r="AW303" s="9">
        <v>1.1713567900826993</v>
      </c>
    </row>
    <row r="304" spans="1:49" x14ac:dyDescent="0.2">
      <c r="A304" s="8" t="s">
        <v>419</v>
      </c>
      <c r="B304" s="9">
        <v>90.154821475442418</v>
      </c>
      <c r="C304" s="9">
        <v>0.76710362462577575</v>
      </c>
      <c r="D304" s="9">
        <v>0.87032950847172708</v>
      </c>
      <c r="E304" s="9">
        <v>0</v>
      </c>
      <c r="F304" s="9">
        <v>7.7257650796995585E-3</v>
      </c>
      <c r="G304" s="9">
        <v>2.127602246565042E-3</v>
      </c>
      <c r="H304" s="9">
        <v>0</v>
      </c>
      <c r="I304" s="9">
        <v>0</v>
      </c>
      <c r="J304" s="9">
        <v>0</v>
      </c>
      <c r="K304" s="9">
        <v>6.7048860629268181E-2</v>
      </c>
      <c r="L304" s="9">
        <v>6.5459059146816212E-2</v>
      </c>
      <c r="M304" s="9">
        <v>0.16440769285487999</v>
      </c>
      <c r="N304" s="9">
        <v>0</v>
      </c>
      <c r="O304" s="9">
        <v>6.5749009090628308E-2</v>
      </c>
      <c r="P304" s="9">
        <v>2.2783608129878712E-2</v>
      </c>
      <c r="Q304" s="9">
        <v>0</v>
      </c>
      <c r="R304" s="9">
        <v>8.5791422380965474E-2</v>
      </c>
      <c r="S304" s="9">
        <v>0</v>
      </c>
      <c r="T304" s="9">
        <v>6.4762573654951805E-2</v>
      </c>
      <c r="U304" s="9">
        <v>1.2768164501004058E-2</v>
      </c>
      <c r="V304" s="9">
        <v>0.46048383043060898</v>
      </c>
      <c r="W304" s="9">
        <v>33.575453424384712</v>
      </c>
      <c r="X304" s="9">
        <v>5.6935893491995273</v>
      </c>
      <c r="Y304" s="9">
        <v>0.11277931162777395</v>
      </c>
      <c r="Z304" s="9">
        <v>0</v>
      </c>
      <c r="AA304" s="9">
        <v>1.6108635880755316E-3</v>
      </c>
      <c r="AB304" s="9">
        <v>1.5293634401545885E-2</v>
      </c>
      <c r="AC304" s="9">
        <v>2.0868423334316013</v>
      </c>
      <c r="AD304" s="9">
        <v>11.526446584165548</v>
      </c>
      <c r="AE304" s="9">
        <v>14.138186584587624</v>
      </c>
      <c r="AF304" s="9">
        <v>2.2986373578982901E-3</v>
      </c>
      <c r="AG304" s="9">
        <v>8.418938501010384E-2</v>
      </c>
      <c r="AH304" s="9">
        <v>3.2129629879613569E-2</v>
      </c>
      <c r="AI304" s="9">
        <v>6.7323629516291075E-2</v>
      </c>
      <c r="AJ304" s="9">
        <v>4.1722384012899183E-2</v>
      </c>
      <c r="AK304" s="9">
        <v>1.0404639030703801E-2</v>
      </c>
      <c r="AL304" s="9">
        <v>0</v>
      </c>
      <c r="AM304" s="9">
        <v>0</v>
      </c>
      <c r="AN304" s="9">
        <v>0</v>
      </c>
      <c r="AO304" s="9">
        <v>15.169386185075863</v>
      </c>
      <c r="AP304" s="9">
        <v>0</v>
      </c>
      <c r="AQ304" s="9">
        <v>2.8668366354399328E-4</v>
      </c>
      <c r="AR304" s="9">
        <v>0.16442582612691226</v>
      </c>
      <c r="AS304" s="9">
        <v>1.5239645495414236</v>
      </c>
      <c r="AT304" s="9">
        <v>0.43220215076733171</v>
      </c>
      <c r="AU304" s="9">
        <v>0.47780098882861821</v>
      </c>
      <c r="AV304" s="9">
        <v>0.85142450659210411</v>
      </c>
      <c r="AW304" s="9">
        <v>1.4905194734098985</v>
      </c>
    </row>
    <row r="305" spans="1:49" x14ac:dyDescent="0.2">
      <c r="A305" s="8" t="s">
        <v>420</v>
      </c>
      <c r="B305" s="9">
        <v>97.463337367850258</v>
      </c>
      <c r="C305" s="9">
        <v>1.1976149207927747</v>
      </c>
      <c r="D305" s="9">
        <v>6.4103107013442475</v>
      </c>
      <c r="E305" s="9">
        <v>2.2564003011919702E-3</v>
      </c>
      <c r="F305" s="9">
        <v>8.3885780283033881E-2</v>
      </c>
      <c r="G305" s="9">
        <v>4.9655763545219458E-3</v>
      </c>
      <c r="H305" s="9">
        <v>5.401489728145044E-3</v>
      </c>
      <c r="I305" s="9">
        <v>0</v>
      </c>
      <c r="J305" s="9">
        <v>0</v>
      </c>
      <c r="K305" s="9">
        <v>0.10101104545423772</v>
      </c>
      <c r="L305" s="9">
        <v>9.2938903400970857E-2</v>
      </c>
      <c r="M305" s="9">
        <v>0.10176810998196628</v>
      </c>
      <c r="N305" s="9">
        <v>4.1832575315006422E-3</v>
      </c>
      <c r="O305" s="9">
        <v>1.9558517836495561E-2</v>
      </c>
      <c r="P305" s="9">
        <v>3.9636719353260321E-3</v>
      </c>
      <c r="Q305" s="9">
        <v>0</v>
      </c>
      <c r="R305" s="9">
        <v>1.0275808186404736E-2</v>
      </c>
      <c r="S305" s="9">
        <v>1.6398895163713336E-4</v>
      </c>
      <c r="T305" s="9">
        <v>2.3143486143259766E-2</v>
      </c>
      <c r="U305" s="9">
        <v>5.198038223853339E-3</v>
      </c>
      <c r="V305" s="9">
        <v>2.6192599533061908E-2</v>
      </c>
      <c r="W305" s="9">
        <v>43.62815438243004</v>
      </c>
      <c r="X305" s="9">
        <v>3.0654831620396243</v>
      </c>
      <c r="Y305" s="9">
        <v>5.9204122420817767E-2</v>
      </c>
      <c r="Z305" s="9">
        <v>4.9188987980176824E-4</v>
      </c>
      <c r="AA305" s="9">
        <v>6.396835810425632E-3</v>
      </c>
      <c r="AB305" s="9">
        <v>1.7899233767912645E-3</v>
      </c>
      <c r="AC305" s="9">
        <v>3.4006160930269433</v>
      </c>
      <c r="AD305" s="9">
        <v>10.938472728464331</v>
      </c>
      <c r="AE305" s="9">
        <v>1.8892329261229961</v>
      </c>
      <c r="AF305" s="9">
        <v>1.8975105018692068E-2</v>
      </c>
      <c r="AG305" s="9">
        <v>0.70707016668627753</v>
      </c>
      <c r="AH305" s="9">
        <v>0.15962855845453633</v>
      </c>
      <c r="AI305" s="9">
        <v>3.9005703017795081E-2</v>
      </c>
      <c r="AJ305" s="9">
        <v>1.0297193817101372E-2</v>
      </c>
      <c r="AK305" s="9">
        <v>7.2355234514723315E-3</v>
      </c>
      <c r="AL305" s="9">
        <v>7.3764138274926363E-4</v>
      </c>
      <c r="AM305" s="9">
        <v>1.8349312051812944E-3</v>
      </c>
      <c r="AN305" s="9">
        <v>0</v>
      </c>
      <c r="AO305" s="9">
        <v>19.559338208824499</v>
      </c>
      <c r="AP305" s="9">
        <v>4.748522043102779E-3</v>
      </c>
      <c r="AQ305" s="9">
        <v>3.0963894930777476E-3</v>
      </c>
      <c r="AR305" s="9">
        <v>0.18704294921113909</v>
      </c>
      <c r="AS305" s="9">
        <v>2.0600489228735066</v>
      </c>
      <c r="AT305" s="9">
        <v>0.37752679068761291</v>
      </c>
      <c r="AU305" s="9">
        <v>0.54188465739283909</v>
      </c>
      <c r="AV305" s="9">
        <v>1.3466002664911072</v>
      </c>
      <c r="AW305" s="9">
        <v>1.3555914782451624</v>
      </c>
    </row>
    <row r="306" spans="1:49" x14ac:dyDescent="0.2">
      <c r="A306" s="8" t="s">
        <v>421</v>
      </c>
      <c r="B306" s="9">
        <v>76.839572708085242</v>
      </c>
      <c r="C306" s="9">
        <v>1.0598464419156035</v>
      </c>
      <c r="D306" s="9">
        <v>2.1373137901442769</v>
      </c>
      <c r="E306" s="9">
        <v>0</v>
      </c>
      <c r="F306" s="9">
        <v>1.4658607177105563E-2</v>
      </c>
      <c r="G306" s="9">
        <v>4.7700826727053108E-4</v>
      </c>
      <c r="H306" s="9">
        <v>0</v>
      </c>
      <c r="I306" s="9">
        <v>0</v>
      </c>
      <c r="J306" s="9">
        <v>0</v>
      </c>
      <c r="K306" s="9">
        <v>6.4022366288635058E-2</v>
      </c>
      <c r="L306" s="9">
        <v>1.7000498550122038E-2</v>
      </c>
      <c r="M306" s="9">
        <v>0.11633776351541705</v>
      </c>
      <c r="N306" s="9">
        <v>0</v>
      </c>
      <c r="O306" s="9">
        <v>6.1111320334022744E-2</v>
      </c>
      <c r="P306" s="9">
        <v>1.5058756093626132E-2</v>
      </c>
      <c r="Q306" s="9">
        <v>0</v>
      </c>
      <c r="R306" s="9">
        <v>5.0664587508214967E-2</v>
      </c>
      <c r="S306" s="9">
        <v>5.5204153040264202E-4</v>
      </c>
      <c r="T306" s="9">
        <v>6.5940066829144869E-2</v>
      </c>
      <c r="U306" s="9">
        <v>3.4918354382707767E-2</v>
      </c>
      <c r="V306" s="9">
        <v>0</v>
      </c>
      <c r="W306" s="9">
        <v>16.817082311683265</v>
      </c>
      <c r="X306" s="9">
        <v>3.9793873558237096</v>
      </c>
      <c r="Y306" s="9">
        <v>6.8210941928236221E-2</v>
      </c>
      <c r="Z306" s="9">
        <v>0</v>
      </c>
      <c r="AA306" s="9">
        <v>1.1804440027074119E-3</v>
      </c>
      <c r="AB306" s="9">
        <v>2.6590599935265658E-3</v>
      </c>
      <c r="AC306" s="9">
        <v>3.6170998290753582</v>
      </c>
      <c r="AD306" s="9">
        <v>17.13071733744702</v>
      </c>
      <c r="AE306" s="9">
        <v>10.687901552498488</v>
      </c>
      <c r="AF306" s="9">
        <v>5.8981438239566909E-3</v>
      </c>
      <c r="AG306" s="9">
        <v>6.3880973019342438E-2</v>
      </c>
      <c r="AH306" s="9">
        <v>3.2623887736237963E-3</v>
      </c>
      <c r="AI306" s="9">
        <v>4.8376906633705766E-2</v>
      </c>
      <c r="AJ306" s="9">
        <v>7.2383219273064806E-3</v>
      </c>
      <c r="AK306" s="9">
        <v>4.6638760686665663E-3</v>
      </c>
      <c r="AL306" s="9">
        <v>0</v>
      </c>
      <c r="AM306" s="9">
        <v>6.4282317705040157E-2</v>
      </c>
      <c r="AN306" s="9">
        <v>1.1214531663212102E-3</v>
      </c>
      <c r="AO306" s="9">
        <v>15.421487566817056</v>
      </c>
      <c r="AP306" s="9">
        <v>0</v>
      </c>
      <c r="AQ306" s="9">
        <v>7.305877339316508E-5</v>
      </c>
      <c r="AR306" s="9">
        <v>0.15411129887702688</v>
      </c>
      <c r="AS306" s="9">
        <v>1.6938631025407531</v>
      </c>
      <c r="AT306" s="9">
        <v>0.25501203882989554</v>
      </c>
      <c r="AU306" s="9">
        <v>0.39931665266794514</v>
      </c>
      <c r="AV306" s="9">
        <v>0.93781728714839119</v>
      </c>
      <c r="AW306" s="9">
        <v>1.8370268863239647</v>
      </c>
    </row>
    <row r="307" spans="1:49" x14ac:dyDescent="0.2">
      <c r="A307" s="8" t="s">
        <v>422</v>
      </c>
      <c r="B307" s="9">
        <v>85.506768318837999</v>
      </c>
      <c r="C307" s="9">
        <v>0.48016779784582908</v>
      </c>
      <c r="D307" s="9">
        <v>4.6213982005693837E-3</v>
      </c>
      <c r="E307" s="9">
        <v>0</v>
      </c>
      <c r="F307" s="9">
        <v>0</v>
      </c>
      <c r="G307" s="9">
        <v>9.3466587078362774E-5</v>
      </c>
      <c r="H307" s="9">
        <v>0</v>
      </c>
      <c r="I307" s="9">
        <v>0</v>
      </c>
      <c r="J307" s="9">
        <v>0</v>
      </c>
      <c r="K307" s="9">
        <v>3.9788436925798372E-2</v>
      </c>
      <c r="L307" s="9">
        <v>1.9985233486009776E-2</v>
      </c>
      <c r="M307" s="9">
        <v>0.15782852293401153</v>
      </c>
      <c r="N307" s="9">
        <v>0</v>
      </c>
      <c r="O307" s="9">
        <v>0.14142401300020954</v>
      </c>
      <c r="P307" s="9">
        <v>2.0304866282660775E-2</v>
      </c>
      <c r="Q307" s="9">
        <v>0</v>
      </c>
      <c r="R307" s="9">
        <v>7.6639039568493831E-4</v>
      </c>
      <c r="S307" s="9">
        <v>0</v>
      </c>
      <c r="T307" s="9">
        <v>9.8423146515943E-2</v>
      </c>
      <c r="U307" s="9">
        <v>2.0223248150378535E-2</v>
      </c>
      <c r="V307" s="9">
        <v>3.7258341864176216E-4</v>
      </c>
      <c r="W307" s="9">
        <v>22.918037811487046</v>
      </c>
      <c r="X307" s="9">
        <v>6.3935647136127605</v>
      </c>
      <c r="Y307" s="9">
        <v>9.9054652160478027E-2</v>
      </c>
      <c r="Z307" s="9">
        <v>0</v>
      </c>
      <c r="AA307" s="9">
        <v>1.2677649830184019E-4</v>
      </c>
      <c r="AB307" s="9">
        <v>1.2677649830184019E-4</v>
      </c>
      <c r="AC307" s="9">
        <v>3.8360317904933767</v>
      </c>
      <c r="AD307" s="9">
        <v>21.408759837720012</v>
      </c>
      <c r="AE307" s="9">
        <v>11.848731158858858</v>
      </c>
      <c r="AF307" s="9">
        <v>5.1989249496424417E-3</v>
      </c>
      <c r="AG307" s="9">
        <v>9.9120217202809733E-4</v>
      </c>
      <c r="AH307" s="9">
        <v>2.0455280922153547E-2</v>
      </c>
      <c r="AI307" s="9">
        <v>3.073326933065737E-3</v>
      </c>
      <c r="AJ307" s="9">
        <v>1.1782477544786917E-3</v>
      </c>
      <c r="AK307" s="9">
        <v>2.5130167361586053E-3</v>
      </c>
      <c r="AL307" s="9">
        <v>0</v>
      </c>
      <c r="AM307" s="9">
        <v>0.45893810850449063</v>
      </c>
      <c r="AN307" s="9">
        <v>0</v>
      </c>
      <c r="AO307" s="9">
        <v>15.339937003894805</v>
      </c>
      <c r="AP307" s="9">
        <v>0</v>
      </c>
      <c r="AQ307" s="9">
        <v>0</v>
      </c>
      <c r="AR307" s="9">
        <v>3.5127172917277086E-2</v>
      </c>
      <c r="AS307" s="9">
        <v>1.133715388069328</v>
      </c>
      <c r="AT307" s="9">
        <v>8.9206100081634696E-2</v>
      </c>
      <c r="AU307" s="9">
        <v>0.10009296836487443</v>
      </c>
      <c r="AV307" s="9">
        <v>0.52538409554733756</v>
      </c>
      <c r="AW307" s="9">
        <v>0.30252486091876568</v>
      </c>
    </row>
    <row r="308" spans="1:49" x14ac:dyDescent="0.2">
      <c r="A308" s="8" t="s">
        <v>423</v>
      </c>
      <c r="B308" s="9">
        <v>79.298285713678126</v>
      </c>
      <c r="C308" s="9">
        <v>1.5331513094362776</v>
      </c>
      <c r="D308" s="9">
        <v>1.6540885135237177E-2</v>
      </c>
      <c r="E308" s="9">
        <v>0</v>
      </c>
      <c r="F308" s="9">
        <v>4.4528487162611976E-3</v>
      </c>
      <c r="G308" s="9">
        <v>8.0793747726845056E-4</v>
      </c>
      <c r="H308" s="9">
        <v>0</v>
      </c>
      <c r="I308" s="9">
        <v>0</v>
      </c>
      <c r="J308" s="9">
        <v>0</v>
      </c>
      <c r="K308" s="9">
        <v>4.9259082260372761E-2</v>
      </c>
      <c r="L308" s="9">
        <v>2.3788882077000563E-2</v>
      </c>
      <c r="M308" s="9">
        <v>0.12541277078028368</v>
      </c>
      <c r="N308" s="9">
        <v>0</v>
      </c>
      <c r="O308" s="9">
        <v>0.15148844225629213</v>
      </c>
      <c r="P308" s="9">
        <v>1.5774692138921208E-2</v>
      </c>
      <c r="Q308" s="9">
        <v>0</v>
      </c>
      <c r="R308" s="9">
        <v>2.5905071093058367E-3</v>
      </c>
      <c r="S308" s="9">
        <v>1.8544023200324795E-3</v>
      </c>
      <c r="T308" s="9">
        <v>0.1190093315062577</v>
      </c>
      <c r="U308" s="9">
        <v>1.703786860162403E-2</v>
      </c>
      <c r="V308" s="9">
        <v>1.8203761548392671E-3</v>
      </c>
      <c r="W308" s="9">
        <v>17.652046988207044</v>
      </c>
      <c r="X308" s="9">
        <v>4.7043459973575983</v>
      </c>
      <c r="Y308" s="9">
        <v>6.7156886609294295E-2</v>
      </c>
      <c r="Z308" s="9">
        <v>0</v>
      </c>
      <c r="AA308" s="9">
        <v>2.9710012022477299E-3</v>
      </c>
      <c r="AB308" s="9">
        <v>2.9710012022477299E-3</v>
      </c>
      <c r="AC308" s="9">
        <v>3.5300493161483226</v>
      </c>
      <c r="AD308" s="9">
        <v>23.437766796929303</v>
      </c>
      <c r="AE308" s="9">
        <v>8.762483529798784</v>
      </c>
      <c r="AF308" s="9">
        <v>1.7225517621061868E-2</v>
      </c>
      <c r="AG308" s="9">
        <v>2.7456697039381285E-2</v>
      </c>
      <c r="AH308" s="9">
        <v>6.0153740469331704E-3</v>
      </c>
      <c r="AI308" s="9">
        <v>3.5004086704374451E-2</v>
      </c>
      <c r="AJ308" s="9">
        <v>7.408842213674537E-4</v>
      </c>
      <c r="AK308" s="9">
        <v>3.3640145957729108E-3</v>
      </c>
      <c r="AL308" s="9">
        <v>1.1245082164176225E-2</v>
      </c>
      <c r="AM308" s="9">
        <v>0.27625246381963847</v>
      </c>
      <c r="AN308" s="9">
        <v>0</v>
      </c>
      <c r="AO308" s="9">
        <v>13.094488989378714</v>
      </c>
      <c r="AP308" s="9">
        <v>0</v>
      </c>
      <c r="AQ308" s="9">
        <v>0</v>
      </c>
      <c r="AR308" s="9">
        <v>0.22420926362041371</v>
      </c>
      <c r="AS308" s="9">
        <v>1.9903802460009667</v>
      </c>
      <c r="AT308" s="9">
        <v>0.39085685762524269</v>
      </c>
      <c r="AU308" s="9">
        <v>0.30698418760830287</v>
      </c>
      <c r="AV308" s="9">
        <v>0.97647031696998088</v>
      </c>
      <c r="AW308" s="9">
        <v>1.7148108788369845</v>
      </c>
    </row>
    <row r="309" spans="1:49" x14ac:dyDescent="0.2">
      <c r="A309" s="8" t="s">
        <v>424</v>
      </c>
      <c r="B309" s="9">
        <v>62.249116141425013</v>
      </c>
      <c r="C309" s="9">
        <v>1.0668895113035124</v>
      </c>
      <c r="D309" s="9">
        <v>7.4371145143978537E-2</v>
      </c>
      <c r="E309" s="9">
        <v>0</v>
      </c>
      <c r="F309" s="9">
        <v>2.8001120804276498E-3</v>
      </c>
      <c r="G309" s="9">
        <v>4.6924035024345105E-4</v>
      </c>
      <c r="H309" s="9">
        <v>0</v>
      </c>
      <c r="I309" s="9">
        <v>0</v>
      </c>
      <c r="J309" s="9">
        <v>0</v>
      </c>
      <c r="K309" s="9">
        <v>7.2092161442485259E-2</v>
      </c>
      <c r="L309" s="9">
        <v>2.1301925071248014E-2</v>
      </c>
      <c r="M309" s="9">
        <v>0.11524916583422828</v>
      </c>
      <c r="N309" s="9">
        <v>0</v>
      </c>
      <c r="O309" s="9">
        <v>0.14645830870240473</v>
      </c>
      <c r="P309" s="9">
        <v>1.0996448064838705E-2</v>
      </c>
      <c r="Q309" s="9">
        <v>0</v>
      </c>
      <c r="R309" s="9">
        <v>1.3360813325928711E-4</v>
      </c>
      <c r="S309" s="9">
        <v>2.029343453870351E-4</v>
      </c>
      <c r="T309" s="9">
        <v>5.0242256828207973E-2</v>
      </c>
      <c r="U309" s="9">
        <v>1.5284005618162297E-2</v>
      </c>
      <c r="V309" s="9">
        <v>1.7878047390015476E-2</v>
      </c>
      <c r="W309" s="9">
        <v>14.950276694034415</v>
      </c>
      <c r="X309" s="9">
        <v>2.8750822795978022</v>
      </c>
      <c r="Y309" s="9">
        <v>8.753741232144252E-2</v>
      </c>
      <c r="Z309" s="9">
        <v>0</v>
      </c>
      <c r="AA309" s="9">
        <v>6.6466667351532745E-4</v>
      </c>
      <c r="AB309" s="9">
        <v>6.6466667351532745E-4</v>
      </c>
      <c r="AC309" s="9">
        <v>4.8846998259948737</v>
      </c>
      <c r="AD309" s="9">
        <v>10.874846539698536</v>
      </c>
      <c r="AE309" s="9">
        <v>9.294004665044314</v>
      </c>
      <c r="AF309" s="9">
        <v>1.2555066297479364E-2</v>
      </c>
      <c r="AG309" s="9">
        <v>3.6171243939854991E-2</v>
      </c>
      <c r="AH309" s="9">
        <v>3.8987068747095006E-3</v>
      </c>
      <c r="AI309" s="9">
        <v>3.7703350749683395E-2</v>
      </c>
      <c r="AJ309" s="9">
        <v>6.9792441519298388E-4</v>
      </c>
      <c r="AK309" s="9">
        <v>4.1562022300258485E-3</v>
      </c>
      <c r="AL309" s="9">
        <v>1.7388115562096248E-4</v>
      </c>
      <c r="AM309" s="9">
        <v>0.14784705510728077</v>
      </c>
      <c r="AN309" s="9">
        <v>0</v>
      </c>
      <c r="AO309" s="9">
        <v>11.99207701645258</v>
      </c>
      <c r="AP309" s="9">
        <v>9.8908734030911543E-5</v>
      </c>
      <c r="AQ309" s="9">
        <v>0</v>
      </c>
      <c r="AR309" s="9">
        <v>0.2233854038910652</v>
      </c>
      <c r="AS309" s="9">
        <v>1.8333481222446912</v>
      </c>
      <c r="AT309" s="9">
        <v>0.28992338168329657</v>
      </c>
      <c r="AU309" s="9">
        <v>0.36240215157030642</v>
      </c>
      <c r="AV309" s="9">
        <v>1.6027701775129215</v>
      </c>
      <c r="AW309" s="9">
        <v>1.139761928219464</v>
      </c>
    </row>
    <row r="310" spans="1:49" x14ac:dyDescent="0.2">
      <c r="A310" s="8" t="s">
        <v>425</v>
      </c>
      <c r="B310" s="9">
        <v>88.450584325437163</v>
      </c>
      <c r="C310" s="9">
        <v>1.0190281569989068</v>
      </c>
      <c r="D310" s="9">
        <v>3.9924645334134312</v>
      </c>
      <c r="E310" s="9">
        <v>0</v>
      </c>
      <c r="F310" s="9">
        <v>0</v>
      </c>
      <c r="G310" s="9">
        <v>4.3680937998722671E-4</v>
      </c>
      <c r="H310" s="9">
        <v>0</v>
      </c>
      <c r="I310" s="9">
        <v>0</v>
      </c>
      <c r="J310" s="9">
        <v>0</v>
      </c>
      <c r="K310" s="9">
        <v>7.9745048625058962E-2</v>
      </c>
      <c r="L310" s="9">
        <v>1.8079860677713461E-2</v>
      </c>
      <c r="M310" s="9">
        <v>0.12803690650354344</v>
      </c>
      <c r="N310" s="9">
        <v>0</v>
      </c>
      <c r="O310" s="9">
        <v>0.17313347312726057</v>
      </c>
      <c r="P310" s="9">
        <v>3.1837796810447613E-2</v>
      </c>
      <c r="Q310" s="9">
        <v>0</v>
      </c>
      <c r="R310" s="9">
        <v>1.0068182749209532E-4</v>
      </c>
      <c r="S310" s="9">
        <v>1.0403788840849851E-3</v>
      </c>
      <c r="T310" s="9">
        <v>5.0084053975678576E-2</v>
      </c>
      <c r="U310" s="9">
        <v>1.6827267045406283E-2</v>
      </c>
      <c r="V310" s="9">
        <v>1.8462572166107076E-2</v>
      </c>
      <c r="W310" s="9">
        <v>35.044911428355718</v>
      </c>
      <c r="X310" s="9">
        <v>4.3952528911380737</v>
      </c>
      <c r="Y310" s="9">
        <v>9.1741301340713996E-2</v>
      </c>
      <c r="Z310" s="9">
        <v>0</v>
      </c>
      <c r="AA310" s="9">
        <v>1.4098269922370379E-3</v>
      </c>
      <c r="AB310" s="9">
        <v>6.8799248786265122E-4</v>
      </c>
      <c r="AC310" s="9">
        <v>2.967858214888929</v>
      </c>
      <c r="AD310" s="9">
        <v>10.744005433820671</v>
      </c>
      <c r="AE310" s="9">
        <v>11.397734500631776</v>
      </c>
      <c r="AF310" s="9">
        <v>1.738026884506674E-2</v>
      </c>
      <c r="AG310" s="9">
        <v>3.3441099133087987E-2</v>
      </c>
      <c r="AH310" s="9">
        <v>8.0283387542343827E-3</v>
      </c>
      <c r="AI310" s="9">
        <v>5.1345092861208252E-2</v>
      </c>
      <c r="AJ310" s="9">
        <v>1.3312701564354795E-2</v>
      </c>
      <c r="AK310" s="9">
        <v>3.6278320045421098E-3</v>
      </c>
      <c r="AL310" s="9">
        <v>8.9279284615067112E-3</v>
      </c>
      <c r="AM310" s="9">
        <v>9.2896973086710743E-3</v>
      </c>
      <c r="AN310" s="9">
        <v>0</v>
      </c>
      <c r="AO310" s="9">
        <v>13.385251749270465</v>
      </c>
      <c r="AP310" s="9">
        <v>5.0340913746047661E-4</v>
      </c>
      <c r="AQ310" s="9">
        <v>8.3901522910079425E-4</v>
      </c>
      <c r="AR310" s="9">
        <v>0.15150119127393372</v>
      </c>
      <c r="AS310" s="9">
        <v>1.4515872957337561</v>
      </c>
      <c r="AT310" s="9">
        <v>0.33531403484360289</v>
      </c>
      <c r="AU310" s="9">
        <v>0.32373845495012821</v>
      </c>
      <c r="AV310" s="9">
        <v>0.88405001666708971</v>
      </c>
      <c r="AW310" s="9">
        <v>1.5995670703078348</v>
      </c>
    </row>
    <row r="311" spans="1:49" x14ac:dyDescent="0.2">
      <c r="A311" s="8" t="s">
        <v>426</v>
      </c>
      <c r="B311" s="9">
        <v>87.620947100423166</v>
      </c>
      <c r="C311" s="9">
        <v>0.53469236309394774</v>
      </c>
      <c r="D311" s="9">
        <v>25.317682879152915</v>
      </c>
      <c r="E311" s="9">
        <v>0</v>
      </c>
      <c r="F311" s="9">
        <v>4.4711480944354058E-2</v>
      </c>
      <c r="G311" s="9">
        <v>0</v>
      </c>
      <c r="H311" s="9">
        <v>0</v>
      </c>
      <c r="I311" s="9">
        <v>0</v>
      </c>
      <c r="J311" s="9">
        <v>0</v>
      </c>
      <c r="K311" s="9">
        <v>5.6297527392680353E-2</v>
      </c>
      <c r="L311" s="9">
        <v>6.8216835069409747E-3</v>
      </c>
      <c r="M311" s="9">
        <v>9.8139623811437289E-4</v>
      </c>
      <c r="N311" s="9">
        <v>0</v>
      </c>
      <c r="O311" s="9">
        <v>4.1483747310044059E-4</v>
      </c>
      <c r="P311" s="9">
        <v>0</v>
      </c>
      <c r="Q311" s="9">
        <v>0</v>
      </c>
      <c r="R311" s="9">
        <v>0</v>
      </c>
      <c r="S311" s="9">
        <v>0</v>
      </c>
      <c r="T311" s="9">
        <v>7.2179046616446688E-4</v>
      </c>
      <c r="U311" s="9">
        <v>1.193212271632278E-3</v>
      </c>
      <c r="V311" s="9">
        <v>1.1302357526443294E-2</v>
      </c>
      <c r="W311" s="9">
        <v>29.270356082585081</v>
      </c>
      <c r="X311" s="9">
        <v>1.1571280423130554</v>
      </c>
      <c r="Y311" s="9">
        <v>3.1566792252863134E-4</v>
      </c>
      <c r="Z311" s="9">
        <v>0</v>
      </c>
      <c r="AA311" s="9">
        <v>1.1706983968600002E-5</v>
      </c>
      <c r="AB311" s="9">
        <v>1.463372996075E-5</v>
      </c>
      <c r="AC311" s="9">
        <v>1.4700562443883909</v>
      </c>
      <c r="AD311" s="9">
        <v>14.557213956042602</v>
      </c>
      <c r="AE311" s="9">
        <v>0.31730835536079666</v>
      </c>
      <c r="AF311" s="9">
        <v>6.0241195384845223E-4</v>
      </c>
      <c r="AG311" s="9">
        <v>6.5622452646128301E-2</v>
      </c>
      <c r="AH311" s="9">
        <v>0.18362919549748072</v>
      </c>
      <c r="AI311" s="9">
        <v>1.364648169665158E-2</v>
      </c>
      <c r="AJ311" s="9">
        <v>7.6202545153648037E-3</v>
      </c>
      <c r="AK311" s="9">
        <v>0</v>
      </c>
      <c r="AL311" s="9">
        <v>1.7560475952900001E-5</v>
      </c>
      <c r="AM311" s="9">
        <v>8.3043593304744697E-3</v>
      </c>
      <c r="AN311" s="9">
        <v>0</v>
      </c>
      <c r="AO311" s="9">
        <v>12.19126748127856</v>
      </c>
      <c r="AP311" s="9">
        <v>1.390527441657985E-3</v>
      </c>
      <c r="AQ311" s="9">
        <v>2.055699809377011E-3</v>
      </c>
      <c r="AR311" s="9">
        <v>0.26005256924168496</v>
      </c>
      <c r="AS311" s="9">
        <v>0.31693683451653387</v>
      </c>
      <c r="AT311" s="9">
        <v>0.1943802049680948</v>
      </c>
      <c r="AU311" s="9">
        <v>0.26508296275512222</v>
      </c>
      <c r="AV311" s="9">
        <v>0.29533700431502774</v>
      </c>
      <c r="AW311" s="9">
        <v>1.0677768825885359</v>
      </c>
    </row>
    <row r="312" spans="1:49" x14ac:dyDescent="0.2">
      <c r="A312" s="8" t="s">
        <v>427</v>
      </c>
      <c r="B312" s="9">
        <v>101.7158827190549</v>
      </c>
      <c r="C312" s="9">
        <v>0.34873184331588786</v>
      </c>
      <c r="D312" s="9">
        <v>17.665911344889157</v>
      </c>
      <c r="E312" s="9">
        <v>0</v>
      </c>
      <c r="F312" s="9">
        <v>4.876118279996882E-2</v>
      </c>
      <c r="G312" s="9">
        <v>0</v>
      </c>
      <c r="H312" s="9">
        <v>0</v>
      </c>
      <c r="I312" s="9">
        <v>0</v>
      </c>
      <c r="J312" s="9">
        <v>0</v>
      </c>
      <c r="K312" s="9">
        <v>0.10654039637111229</v>
      </c>
      <c r="L312" s="9">
        <v>7.4532437016000177E-3</v>
      </c>
      <c r="M312" s="9">
        <v>6.5277876251389824E-3</v>
      </c>
      <c r="N312" s="9">
        <v>0</v>
      </c>
      <c r="O312" s="9">
        <v>3.9988386068742928E-4</v>
      </c>
      <c r="P312" s="9">
        <v>0</v>
      </c>
      <c r="Q312" s="9">
        <v>0</v>
      </c>
      <c r="R312" s="9">
        <v>0</v>
      </c>
      <c r="S312" s="9">
        <v>0</v>
      </c>
      <c r="T312" s="9">
        <v>2.4452833287407096E-4</v>
      </c>
      <c r="U312" s="9">
        <v>1.3657898783583943E-3</v>
      </c>
      <c r="V312" s="9">
        <v>4.5765445332612851E-3</v>
      </c>
      <c r="W312" s="9">
        <v>36.779338467184623</v>
      </c>
      <c r="X312" s="9">
        <v>1.0552902593693223</v>
      </c>
      <c r="Y312" s="9">
        <v>1.1619920659416529E-2</v>
      </c>
      <c r="Z312" s="9">
        <v>0</v>
      </c>
      <c r="AA312" s="9">
        <v>4.754587897277375E-3</v>
      </c>
      <c r="AB312" s="9">
        <v>8.622167669840231E-6</v>
      </c>
      <c r="AC312" s="9">
        <v>1.5610545338775716</v>
      </c>
      <c r="AD312" s="9">
        <v>14.372241444007805</v>
      </c>
      <c r="AE312" s="9">
        <v>0.28976901527860555</v>
      </c>
      <c r="AF312" s="9">
        <v>7.0360368410003348E-4</v>
      </c>
      <c r="AG312" s="9">
        <v>4.8110548546787264E-2</v>
      </c>
      <c r="AH312" s="9">
        <v>0.13005511699543282</v>
      </c>
      <c r="AI312" s="9">
        <v>1.7258644968918463E-2</v>
      </c>
      <c r="AJ312" s="9">
        <v>5.1937414273144938E-2</v>
      </c>
      <c r="AK312" s="9">
        <v>0</v>
      </c>
      <c r="AL312" s="9">
        <v>1.1765349628030651E-5</v>
      </c>
      <c r="AM312" s="9">
        <v>2.4375740448903335E-4</v>
      </c>
      <c r="AN312" s="9">
        <v>0</v>
      </c>
      <c r="AO312" s="9">
        <v>28.065155788171822</v>
      </c>
      <c r="AP312" s="9">
        <v>8.4839772627081169E-4</v>
      </c>
      <c r="AQ312" s="9">
        <v>4.058302821169279E-3</v>
      </c>
      <c r="AR312" s="9">
        <v>1.7236374959647416E-2</v>
      </c>
      <c r="AS312" s="9">
        <v>0.5509294541346329</v>
      </c>
      <c r="AT312" s="9">
        <v>5.3377938633218928E-2</v>
      </c>
      <c r="AU312" s="9">
        <v>5.7513743246853127E-2</v>
      </c>
      <c r="AV312" s="9">
        <v>0.15756345197681085</v>
      </c>
      <c r="AW312" s="9">
        <v>0.29628902041163963</v>
      </c>
    </row>
    <row r="313" spans="1:49" x14ac:dyDescent="0.2">
      <c r="A313" s="8" t="s">
        <v>428</v>
      </c>
      <c r="B313" s="9">
        <v>128.77775701187733</v>
      </c>
      <c r="C313" s="9">
        <v>0.38918526543695037</v>
      </c>
      <c r="D313" s="9">
        <v>25.114507482968396</v>
      </c>
      <c r="E313" s="9">
        <v>0</v>
      </c>
      <c r="F313" s="9">
        <v>6.5921854111335318E-2</v>
      </c>
      <c r="G313" s="9">
        <v>3.4707202468694029E-4</v>
      </c>
      <c r="H313" s="9">
        <v>1.8476097050034147E-2</v>
      </c>
      <c r="I313" s="9">
        <v>0</v>
      </c>
      <c r="J313" s="9">
        <v>0</v>
      </c>
      <c r="K313" s="9">
        <v>0.19014411504658704</v>
      </c>
      <c r="L313" s="9">
        <v>1.3851272247332144E-2</v>
      </c>
      <c r="M313" s="9">
        <v>5.4071384542980824E-3</v>
      </c>
      <c r="N313" s="9">
        <v>0</v>
      </c>
      <c r="O313" s="9">
        <v>3.7433740996190194E-5</v>
      </c>
      <c r="P313" s="9">
        <v>8.8265365043000228E-6</v>
      </c>
      <c r="Q313" s="9">
        <v>0</v>
      </c>
      <c r="R313" s="9">
        <v>0</v>
      </c>
      <c r="S313" s="9">
        <v>3.3257128614416163E-4</v>
      </c>
      <c r="T313" s="9">
        <v>7.9248494061596193E-3</v>
      </c>
      <c r="U313" s="9">
        <v>1.1947229508659962E-3</v>
      </c>
      <c r="V313" s="9">
        <v>5.3432821065494901E-3</v>
      </c>
      <c r="W313" s="9">
        <v>39.375252898788347</v>
      </c>
      <c r="X313" s="9">
        <v>1.5593540786052251</v>
      </c>
      <c r="Y313" s="9">
        <v>1.5644933957435381E-2</v>
      </c>
      <c r="Z313" s="9">
        <v>0</v>
      </c>
      <c r="AA313" s="9">
        <v>5.0650386131582837E-3</v>
      </c>
      <c r="AB313" s="9">
        <v>1.5333732783840772E-5</v>
      </c>
      <c r="AC313" s="9">
        <v>1.6107816039963385</v>
      </c>
      <c r="AD313" s="9">
        <v>9.604545964956019</v>
      </c>
      <c r="AE313" s="9">
        <v>0.28329107183178454</v>
      </c>
      <c r="AF313" s="9">
        <v>3.2513047888728586E-4</v>
      </c>
      <c r="AG313" s="9">
        <v>2.0730656817391745E-2</v>
      </c>
      <c r="AH313" s="9">
        <v>0.15639320143554433</v>
      </c>
      <c r="AI313" s="9">
        <v>1.5811808596766945E-2</v>
      </c>
      <c r="AJ313" s="9">
        <v>2.115839583234377E-3</v>
      </c>
      <c r="AK313" s="9">
        <v>0</v>
      </c>
      <c r="AL313" s="9">
        <v>0</v>
      </c>
      <c r="AM313" s="9">
        <v>3.8444694718575814E-4</v>
      </c>
      <c r="AN313" s="9">
        <v>0</v>
      </c>
      <c r="AO313" s="9">
        <v>47.853548294729258</v>
      </c>
      <c r="AP313" s="9">
        <v>0</v>
      </c>
      <c r="AQ313" s="9">
        <v>4.6890934695215616E-2</v>
      </c>
      <c r="AR313" s="9">
        <v>0.13216359811265585</v>
      </c>
      <c r="AS313" s="9">
        <v>0.64243861467481778</v>
      </c>
      <c r="AT313" s="9">
        <v>0.24792812774101769</v>
      </c>
      <c r="AU313" s="9">
        <v>0.12714648679111867</v>
      </c>
      <c r="AV313" s="9">
        <v>0.57295405814988387</v>
      </c>
      <c r="AW313" s="9">
        <v>0.69229290527642173</v>
      </c>
    </row>
    <row r="314" spans="1:49" x14ac:dyDescent="0.2">
      <c r="A314" s="8" t="s">
        <v>429</v>
      </c>
      <c r="B314" s="9">
        <v>115.9318064209057</v>
      </c>
      <c r="C314" s="9">
        <v>0.31879983107560433</v>
      </c>
      <c r="D314" s="9">
        <v>20.84716644526992</v>
      </c>
      <c r="E314" s="9">
        <v>1.7682270075291832E-2</v>
      </c>
      <c r="F314" s="9">
        <v>0.16191617365944841</v>
      </c>
      <c r="G314" s="9">
        <v>0</v>
      </c>
      <c r="H314" s="9">
        <v>0</v>
      </c>
      <c r="I314" s="9">
        <v>11.212356239973269</v>
      </c>
      <c r="J314" s="9">
        <v>0</v>
      </c>
      <c r="K314" s="9">
        <v>4.832501878990686E-4</v>
      </c>
      <c r="L314" s="9">
        <v>7.2316556348155196E-3</v>
      </c>
      <c r="M314" s="9">
        <v>8.897189373650463E-5</v>
      </c>
      <c r="N314" s="9">
        <v>0</v>
      </c>
      <c r="O314" s="9">
        <v>0</v>
      </c>
      <c r="P314" s="9">
        <v>0</v>
      </c>
      <c r="Q314" s="9">
        <v>0</v>
      </c>
      <c r="R314" s="9">
        <v>1.419102698249863E-4</v>
      </c>
      <c r="S314" s="9">
        <v>0</v>
      </c>
      <c r="T314" s="9">
        <v>4.9638296876491576E-3</v>
      </c>
      <c r="U314" s="9">
        <v>0</v>
      </c>
      <c r="V314" s="9">
        <v>1.9909077351938984E-4</v>
      </c>
      <c r="W314" s="9">
        <v>27.465870510650539</v>
      </c>
      <c r="X314" s="9">
        <v>0.29729708383065484</v>
      </c>
      <c r="Y314" s="9">
        <v>2.9115318982698671E-6</v>
      </c>
      <c r="Z314" s="9">
        <v>0</v>
      </c>
      <c r="AA314" s="9">
        <v>2.4478434848417012E-6</v>
      </c>
      <c r="AB314" s="9">
        <v>1.4089351529080385E-4</v>
      </c>
      <c r="AC314" s="9">
        <v>1.4553928350327849</v>
      </c>
      <c r="AD314" s="9">
        <v>4.282083011665307</v>
      </c>
      <c r="AE314" s="9">
        <v>0.29664857914089465</v>
      </c>
      <c r="AF314" s="9">
        <v>1.0301319943449149E-3</v>
      </c>
      <c r="AG314" s="9">
        <v>8.8243475477880519E-4</v>
      </c>
      <c r="AH314" s="9">
        <v>0.22144149642738387</v>
      </c>
      <c r="AI314" s="9">
        <v>9.9304491513649507E-5</v>
      </c>
      <c r="AJ314" s="9">
        <v>2.7329954074696702E-4</v>
      </c>
      <c r="AK314" s="9">
        <v>0</v>
      </c>
      <c r="AL314" s="9">
        <v>0</v>
      </c>
      <c r="AM314" s="9">
        <v>0</v>
      </c>
      <c r="AN314" s="9">
        <v>0</v>
      </c>
      <c r="AO314" s="9">
        <v>45.590720738683117</v>
      </c>
      <c r="AP314" s="9">
        <v>0</v>
      </c>
      <c r="AQ314" s="9">
        <v>3.8068688809663404E-3</v>
      </c>
      <c r="AR314" s="9">
        <v>0.14103815021113203</v>
      </c>
      <c r="AS314" s="9">
        <v>1.1874250822900769</v>
      </c>
      <c r="AT314" s="9">
        <v>0.35256705576608549</v>
      </c>
      <c r="AU314" s="9">
        <v>0.46865530868078037</v>
      </c>
      <c r="AV314" s="9">
        <v>0.8804508414004526</v>
      </c>
      <c r="AW314" s="9">
        <v>0.71494776607247001</v>
      </c>
    </row>
    <row r="315" spans="1:49" x14ac:dyDescent="0.2">
      <c r="A315" s="8" t="s">
        <v>430</v>
      </c>
      <c r="B315" s="9">
        <v>131.29588656021505</v>
      </c>
      <c r="C315" s="9">
        <v>0.36753308815959596</v>
      </c>
      <c r="D315" s="9">
        <v>33.479958783596217</v>
      </c>
      <c r="E315" s="9">
        <v>0</v>
      </c>
      <c r="F315" s="9">
        <v>3.1356663069396558E-2</v>
      </c>
      <c r="G315" s="9">
        <v>0</v>
      </c>
      <c r="H315" s="9">
        <v>0</v>
      </c>
      <c r="I315" s="9">
        <v>0</v>
      </c>
      <c r="J315" s="9">
        <v>0</v>
      </c>
      <c r="K315" s="9">
        <v>0.21703733895689484</v>
      </c>
      <c r="L315" s="9">
        <v>6.4321794776286351E-3</v>
      </c>
      <c r="M315" s="9">
        <v>1.4274817243422519E-2</v>
      </c>
      <c r="N315" s="9">
        <v>0</v>
      </c>
      <c r="O315" s="9">
        <v>0</v>
      </c>
      <c r="P315" s="9">
        <v>0</v>
      </c>
      <c r="Q315" s="9">
        <v>0</v>
      </c>
      <c r="R315" s="9">
        <v>0</v>
      </c>
      <c r="S315" s="9">
        <v>0</v>
      </c>
      <c r="T315" s="9">
        <v>6.5848577086426293E-3</v>
      </c>
      <c r="U315" s="9">
        <v>7.6797814834016006E-5</v>
      </c>
      <c r="V315" s="9">
        <v>4.1781513915252477E-3</v>
      </c>
      <c r="W315" s="9">
        <v>34.185234833866474</v>
      </c>
      <c r="X315" s="9">
        <v>1.4807339882925632</v>
      </c>
      <c r="Y315" s="9">
        <v>2.1731481353751969E-2</v>
      </c>
      <c r="Z315" s="9">
        <v>0</v>
      </c>
      <c r="AA315" s="9">
        <v>7.6488831388897439E-3</v>
      </c>
      <c r="AB315" s="9">
        <v>8.0374152107883542E-4</v>
      </c>
      <c r="AC315" s="9">
        <v>1.460100344104426</v>
      </c>
      <c r="AD315" s="9">
        <v>9.3935255404726981</v>
      </c>
      <c r="AE315" s="9">
        <v>0.18190147811980639</v>
      </c>
      <c r="AF315" s="9">
        <v>6.6786381319130963E-4</v>
      </c>
      <c r="AG315" s="9">
        <v>1.1946112792040098E-2</v>
      </c>
      <c r="AH315" s="9">
        <v>0.1755405246524237</v>
      </c>
      <c r="AI315" s="9">
        <v>8.9833952406767857E-3</v>
      </c>
      <c r="AJ315" s="9">
        <v>2.1632007320321958E-3</v>
      </c>
      <c r="AK315" s="9">
        <v>1.2499998936693277E-4</v>
      </c>
      <c r="AL315" s="9">
        <v>0</v>
      </c>
      <c r="AM315" s="9">
        <v>0</v>
      </c>
      <c r="AN315" s="9">
        <v>0</v>
      </c>
      <c r="AO315" s="9">
        <v>45.718759782262374</v>
      </c>
      <c r="AP315" s="9">
        <v>0</v>
      </c>
      <c r="AQ315" s="9">
        <v>3.0617498562418746E-3</v>
      </c>
      <c r="AR315" s="9">
        <v>9.3524987149216685E-2</v>
      </c>
      <c r="AS315" s="9">
        <v>1.7509023135293851</v>
      </c>
      <c r="AT315" s="9">
        <v>0.44865242545557377</v>
      </c>
      <c r="AU315" s="9">
        <v>0.42852144815719728</v>
      </c>
      <c r="AV315" s="9">
        <v>0.97509701650032521</v>
      </c>
      <c r="AW315" s="9">
        <v>0.81882777179715538</v>
      </c>
    </row>
    <row r="316" spans="1:49" x14ac:dyDescent="0.2">
      <c r="A316" s="8" t="s">
        <v>431</v>
      </c>
      <c r="B316" s="9">
        <v>132.73480958893961</v>
      </c>
      <c r="C316" s="9">
        <v>0.35962046162984368</v>
      </c>
      <c r="D316" s="9">
        <v>32.468139772939658</v>
      </c>
      <c r="E316" s="9">
        <v>0</v>
      </c>
      <c r="F316" s="9">
        <v>2.7410117553198797E-2</v>
      </c>
      <c r="G316" s="9">
        <v>0</v>
      </c>
      <c r="H316" s="9">
        <v>0</v>
      </c>
      <c r="I316" s="9">
        <v>0</v>
      </c>
      <c r="J316" s="9">
        <v>0</v>
      </c>
      <c r="K316" s="9">
        <v>0.26024727848952928</v>
      </c>
      <c r="L316" s="9">
        <v>9.0223498867789444E-3</v>
      </c>
      <c r="M316" s="9">
        <v>1.1844563498267112E-2</v>
      </c>
      <c r="N316" s="9">
        <v>0</v>
      </c>
      <c r="O316" s="9">
        <v>0</v>
      </c>
      <c r="P316" s="9">
        <v>3.2194205913650013E-5</v>
      </c>
      <c r="Q316" s="9">
        <v>0</v>
      </c>
      <c r="R316" s="9">
        <v>0</v>
      </c>
      <c r="S316" s="9">
        <v>0.9493667102303216</v>
      </c>
      <c r="T316" s="9">
        <v>0.58419811242296693</v>
      </c>
      <c r="U316" s="9">
        <v>1.3496895716110574E-3</v>
      </c>
      <c r="V316" s="9">
        <v>3.7650100396708808E-3</v>
      </c>
      <c r="W316" s="9">
        <v>32.826746849130593</v>
      </c>
      <c r="X316" s="9">
        <v>1.007260914457907</v>
      </c>
      <c r="Y316" s="9">
        <v>0.16028747755978953</v>
      </c>
      <c r="Z316" s="9">
        <v>9.1239564264367878</v>
      </c>
      <c r="AA316" s="9">
        <v>5.2048960636263859E-3</v>
      </c>
      <c r="AB316" s="9">
        <v>8.1403031426471916E-4</v>
      </c>
      <c r="AC316" s="9">
        <v>1.4237632593833549</v>
      </c>
      <c r="AD316" s="9">
        <v>2.1284706913959699</v>
      </c>
      <c r="AE316" s="9">
        <v>0.16047520273711952</v>
      </c>
      <c r="AF316" s="9">
        <v>1.2045955817599123E-3</v>
      </c>
      <c r="AG316" s="9">
        <v>8.7540250567136636E-3</v>
      </c>
      <c r="AH316" s="9">
        <v>0.15848173594721329</v>
      </c>
      <c r="AI316" s="9">
        <v>7.4957431420442392E-3</v>
      </c>
      <c r="AJ316" s="9">
        <v>1.0041176731053908E-3</v>
      </c>
      <c r="AK316" s="9">
        <v>5.9755418812495541E-5</v>
      </c>
      <c r="AL316" s="9">
        <v>0</v>
      </c>
      <c r="AM316" s="9">
        <v>0</v>
      </c>
      <c r="AN316" s="9">
        <v>0</v>
      </c>
      <c r="AO316" s="9">
        <v>47.111207742563089</v>
      </c>
      <c r="AP316" s="9">
        <v>1.0875538221126689E-4</v>
      </c>
      <c r="AQ316" s="9">
        <v>2.4819491845384065E-3</v>
      </c>
      <c r="AR316" s="9">
        <v>8.9770279319992805E-2</v>
      </c>
      <c r="AS316" s="9">
        <v>1.4815168989733563</v>
      </c>
      <c r="AT316" s="9">
        <v>0.37353811242177964</v>
      </c>
      <c r="AU316" s="9">
        <v>0.34077749357435394</v>
      </c>
      <c r="AV316" s="9">
        <v>0.74519977807686466</v>
      </c>
      <c r="AW316" s="9">
        <v>0.90123259867660677</v>
      </c>
    </row>
    <row r="317" spans="1:49" x14ac:dyDescent="0.2">
      <c r="A317" s="8" t="s">
        <v>432</v>
      </c>
      <c r="B317" s="9">
        <v>162.05975512239914</v>
      </c>
      <c r="C317" s="9">
        <v>0.38328740386643501</v>
      </c>
      <c r="D317" s="9">
        <v>51.008239426950475</v>
      </c>
      <c r="E317" s="9">
        <v>0</v>
      </c>
      <c r="F317" s="9">
        <v>4.5989764211576793E-2</v>
      </c>
      <c r="G317" s="9">
        <v>0</v>
      </c>
      <c r="H317" s="9">
        <v>0</v>
      </c>
      <c r="I317" s="9">
        <v>0</v>
      </c>
      <c r="J317" s="9">
        <v>0</v>
      </c>
      <c r="K317" s="9">
        <v>0.26755830824006455</v>
      </c>
      <c r="L317" s="9">
        <v>8.9323791970241043E-3</v>
      </c>
      <c r="M317" s="9">
        <v>1.743254460672216E-2</v>
      </c>
      <c r="N317" s="9">
        <v>0</v>
      </c>
      <c r="O317" s="9">
        <v>0</v>
      </c>
      <c r="P317" s="9">
        <v>3.2194205913650013E-5</v>
      </c>
      <c r="Q317" s="9">
        <v>0</v>
      </c>
      <c r="R317" s="9">
        <v>0</v>
      </c>
      <c r="S317" s="9">
        <v>0</v>
      </c>
      <c r="T317" s="9">
        <v>9.0880156376341482E-3</v>
      </c>
      <c r="U317" s="9">
        <v>0</v>
      </c>
      <c r="V317" s="9">
        <v>2.7174542304218155E-3</v>
      </c>
      <c r="W317" s="9">
        <v>37.027233704685067</v>
      </c>
      <c r="X317" s="9">
        <v>2.7745659231938196</v>
      </c>
      <c r="Y317" s="9">
        <v>4.1870267155051086E-4</v>
      </c>
      <c r="Z317" s="9">
        <v>0</v>
      </c>
      <c r="AA317" s="9">
        <v>2.9402190653416957E-5</v>
      </c>
      <c r="AB317" s="9">
        <v>3.5123845002272116E-4</v>
      </c>
      <c r="AC317" s="9">
        <v>1.9830296182892244</v>
      </c>
      <c r="AD317" s="9">
        <v>13.336196346436825</v>
      </c>
      <c r="AE317" s="9">
        <v>0.10486361810203919</v>
      </c>
      <c r="AF317" s="9">
        <v>1.0073833265865004E-4</v>
      </c>
      <c r="AG317" s="9">
        <v>8.4868894038607843E-3</v>
      </c>
      <c r="AH317" s="9">
        <v>0.16375380699355263</v>
      </c>
      <c r="AI317" s="9">
        <v>8.1812044855752164E-3</v>
      </c>
      <c r="AJ317" s="9">
        <v>1.6413595887130477E-3</v>
      </c>
      <c r="AK317" s="9">
        <v>0</v>
      </c>
      <c r="AL317" s="9">
        <v>0</v>
      </c>
      <c r="AM317" s="9">
        <v>0</v>
      </c>
      <c r="AN317" s="9">
        <v>0</v>
      </c>
      <c r="AO317" s="9">
        <v>50.535547112075172</v>
      </c>
      <c r="AP317" s="9">
        <v>0</v>
      </c>
      <c r="AQ317" s="9">
        <v>2.7107023992525622E-3</v>
      </c>
      <c r="AR317" s="9">
        <v>9.4352271794400075E-2</v>
      </c>
      <c r="AS317" s="9">
        <v>1.5808573315204379</v>
      </c>
      <c r="AT317" s="9">
        <v>0.37047289501171737</v>
      </c>
      <c r="AU317" s="9">
        <v>0.39600777172419149</v>
      </c>
      <c r="AV317" s="9">
        <v>1.0869489279588929</v>
      </c>
      <c r="AW317" s="9">
        <v>0.84072806594525462</v>
      </c>
    </row>
    <row r="318" spans="1:49" x14ac:dyDescent="0.2">
      <c r="A318" s="8" t="s">
        <v>433</v>
      </c>
      <c r="B318" s="9">
        <v>172.97522912005243</v>
      </c>
      <c r="C318" s="9">
        <v>0.14502016979290061</v>
      </c>
      <c r="D318" s="9">
        <v>62.74579177756992</v>
      </c>
      <c r="E318" s="9">
        <v>0</v>
      </c>
      <c r="F318" s="9">
        <v>4.9042584775354867E-3</v>
      </c>
      <c r="G318" s="9">
        <v>5.3362792071745806E-3</v>
      </c>
      <c r="H318" s="9">
        <v>0</v>
      </c>
      <c r="I318" s="9">
        <v>4.3932235717453662E-3</v>
      </c>
      <c r="J318" s="9">
        <v>0</v>
      </c>
      <c r="K318" s="9">
        <v>0.38015700587881429</v>
      </c>
      <c r="L318" s="9">
        <v>1.3300985382240459E-2</v>
      </c>
      <c r="M318" s="9">
        <v>1.9282889853037836E-2</v>
      </c>
      <c r="N318" s="9">
        <v>0</v>
      </c>
      <c r="O318" s="9">
        <v>0</v>
      </c>
      <c r="P318" s="9">
        <v>3.2195670610791472E-5</v>
      </c>
      <c r="Q318" s="9">
        <v>0</v>
      </c>
      <c r="R318" s="9">
        <v>0</v>
      </c>
      <c r="S318" s="9">
        <v>0</v>
      </c>
      <c r="T318" s="9">
        <v>9.8039256491107042E-3</v>
      </c>
      <c r="U318" s="9">
        <v>0</v>
      </c>
      <c r="V318" s="9">
        <v>1.6971478427865571E-3</v>
      </c>
      <c r="W318" s="9">
        <v>37.856234998743517</v>
      </c>
      <c r="X318" s="9">
        <v>2.5802321477839456</v>
      </c>
      <c r="Y318" s="9">
        <v>5.208257656110625E-2</v>
      </c>
      <c r="Z318" s="9">
        <v>0</v>
      </c>
      <c r="AA318" s="9">
        <v>5.8375936222801504E-3</v>
      </c>
      <c r="AB318" s="9">
        <v>5.8375936222801504E-3</v>
      </c>
      <c r="AC318" s="9">
        <v>1.2221759895093884</v>
      </c>
      <c r="AD318" s="9">
        <v>14.150130847432159</v>
      </c>
      <c r="AE318" s="9">
        <v>0.1300546449630777</v>
      </c>
      <c r="AF318" s="9">
        <v>9.0477335422701921E-2</v>
      </c>
      <c r="AG318" s="9">
        <v>1.4928482479628824E-2</v>
      </c>
      <c r="AH318" s="9">
        <v>6.9111755907538082E-4</v>
      </c>
      <c r="AI318" s="9">
        <v>7.1494892111368669E-2</v>
      </c>
      <c r="AJ318" s="9">
        <v>9.7870023462218983E-4</v>
      </c>
      <c r="AK318" s="9">
        <v>1.184894602609111E-4</v>
      </c>
      <c r="AL318" s="9">
        <v>0</v>
      </c>
      <c r="AM318" s="9">
        <v>0</v>
      </c>
      <c r="AN318" s="9">
        <v>0</v>
      </c>
      <c r="AO318" s="9">
        <v>51.737814310463627</v>
      </c>
      <c r="AP318" s="9">
        <v>0</v>
      </c>
      <c r="AQ318" s="9">
        <v>1.66649418541703E-3</v>
      </c>
      <c r="AR318" s="9">
        <v>1.7458204939886708E-2</v>
      </c>
      <c r="AS318" s="9">
        <v>0.95128522973309271</v>
      </c>
      <c r="AT318" s="9">
        <v>0.11100086300464203</v>
      </c>
      <c r="AU318" s="9">
        <v>8.8919036678529739E-2</v>
      </c>
      <c r="AV318" s="9">
        <v>0.37291207238152391</v>
      </c>
      <c r="AW318" s="9">
        <v>0.18317764026440528</v>
      </c>
    </row>
    <row r="319" spans="1:49" x14ac:dyDescent="0.2">
      <c r="A319" s="8" t="s">
        <v>434</v>
      </c>
      <c r="B319" s="9">
        <v>187.75606831434726</v>
      </c>
      <c r="C319" s="9">
        <v>0.33167986145383133</v>
      </c>
      <c r="D319" s="9">
        <v>73.173917710364393</v>
      </c>
      <c r="E319" s="9">
        <v>0</v>
      </c>
      <c r="F319" s="9">
        <v>1.6306872662537879E-2</v>
      </c>
      <c r="G319" s="9">
        <v>0</v>
      </c>
      <c r="H319" s="9">
        <v>6.3704835609724531E-3</v>
      </c>
      <c r="I319" s="9">
        <v>0</v>
      </c>
      <c r="J319" s="9">
        <v>0</v>
      </c>
      <c r="K319" s="9">
        <v>0.42811234911162044</v>
      </c>
      <c r="L319" s="9">
        <v>1.8805478788789631E-2</v>
      </c>
      <c r="M319" s="9">
        <v>1.2946046845978904E-2</v>
      </c>
      <c r="N319" s="9">
        <v>0</v>
      </c>
      <c r="O319" s="9">
        <v>0</v>
      </c>
      <c r="P319" s="9">
        <v>1.3240159211830562E-4</v>
      </c>
      <c r="Q319" s="9">
        <v>0</v>
      </c>
      <c r="R319" s="9">
        <v>0</v>
      </c>
      <c r="S319" s="9">
        <v>0</v>
      </c>
      <c r="T319" s="9">
        <v>9.1673864145123372E-3</v>
      </c>
      <c r="U319" s="9">
        <v>0</v>
      </c>
      <c r="V319" s="9">
        <v>1.4699133642681126E-3</v>
      </c>
      <c r="W319" s="9">
        <v>39.719861635457811</v>
      </c>
      <c r="X319" s="9">
        <v>2.0736059193868059</v>
      </c>
      <c r="Y319" s="9">
        <v>4.8596280896734616E-2</v>
      </c>
      <c r="Z319" s="9">
        <v>0</v>
      </c>
      <c r="AA319" s="9">
        <v>5.6403412030654968E-3</v>
      </c>
      <c r="AB319" s="9">
        <v>5.6403412030654968E-3</v>
      </c>
      <c r="AC319" s="9">
        <v>2.6032464498224099</v>
      </c>
      <c r="AD319" s="9">
        <v>11.979219027924094</v>
      </c>
      <c r="AE319" s="9">
        <v>0.15105891219205692</v>
      </c>
      <c r="AF319" s="9">
        <v>9.0597135121721864E-2</v>
      </c>
      <c r="AG319" s="9">
        <v>7.114144077161549E-3</v>
      </c>
      <c r="AH319" s="9">
        <v>1.4198896743392718E-3</v>
      </c>
      <c r="AI319" s="9">
        <v>6.460050679772239E-2</v>
      </c>
      <c r="AJ319" s="9">
        <v>4.4263683414499287E-4</v>
      </c>
      <c r="AK319" s="9">
        <v>2.0446998802862697E-4</v>
      </c>
      <c r="AL319" s="9">
        <v>0</v>
      </c>
      <c r="AM319" s="9">
        <v>8.3169575978911013E-5</v>
      </c>
      <c r="AN319" s="9">
        <v>0</v>
      </c>
      <c r="AO319" s="9">
        <v>52.742018827383632</v>
      </c>
      <c r="AP319" s="9">
        <v>0</v>
      </c>
      <c r="AQ319" s="9">
        <v>1.2758557349387808E-3</v>
      </c>
      <c r="AR319" s="9">
        <v>0.11394339483444368</v>
      </c>
      <c r="AS319" s="9">
        <v>1.6508326058050178</v>
      </c>
      <c r="AT319" s="9">
        <v>0.28227167075951992</v>
      </c>
      <c r="AU319" s="9">
        <v>0.34353073182718091</v>
      </c>
      <c r="AV319" s="9">
        <v>1.1052598364144768</v>
      </c>
      <c r="AW319" s="9">
        <v>0.76669602727384611</v>
      </c>
    </row>
    <row r="320" spans="1:49" x14ac:dyDescent="0.2">
      <c r="A320" s="8" t="s">
        <v>435</v>
      </c>
      <c r="B320" s="9">
        <v>245.27753421073334</v>
      </c>
      <c r="C320" s="9">
        <v>0.31478272060357837</v>
      </c>
      <c r="D320" s="9">
        <v>128.89240149288256</v>
      </c>
      <c r="E320" s="9">
        <v>0</v>
      </c>
      <c r="F320" s="9">
        <v>2.097584483478445E-2</v>
      </c>
      <c r="G320" s="9">
        <v>0</v>
      </c>
      <c r="H320" s="9">
        <v>1.0092038937347454E-2</v>
      </c>
      <c r="I320" s="9">
        <v>0</v>
      </c>
      <c r="J320" s="9">
        <v>0</v>
      </c>
      <c r="K320" s="9">
        <v>0.17460028898113103</v>
      </c>
      <c r="L320" s="9">
        <v>1.1090502056468365E-2</v>
      </c>
      <c r="M320" s="9">
        <v>1.1209897854427045E-2</v>
      </c>
      <c r="N320" s="9">
        <v>0</v>
      </c>
      <c r="O320" s="9">
        <v>0</v>
      </c>
      <c r="P320" s="9">
        <v>1.1720423072462303E-4</v>
      </c>
      <c r="Q320" s="9">
        <v>0</v>
      </c>
      <c r="R320" s="9">
        <v>0</v>
      </c>
      <c r="S320" s="9">
        <v>0</v>
      </c>
      <c r="T320" s="9">
        <v>7.2459967389486507E-3</v>
      </c>
      <c r="U320" s="9">
        <v>0</v>
      </c>
      <c r="V320" s="9">
        <v>9.7221342446274716E-4</v>
      </c>
      <c r="W320" s="9">
        <v>43.159099965567378</v>
      </c>
      <c r="X320" s="9">
        <v>3.321442322570292</v>
      </c>
      <c r="Y320" s="9">
        <v>2.681725287357271E-2</v>
      </c>
      <c r="Z320" s="9">
        <v>0</v>
      </c>
      <c r="AA320" s="9">
        <v>5.9263622130594773E-3</v>
      </c>
      <c r="AB320" s="9">
        <v>5.2809293099542985E-3</v>
      </c>
      <c r="AC320" s="9">
        <v>2.7850959739148484</v>
      </c>
      <c r="AD320" s="9">
        <v>9.8165056101273329</v>
      </c>
      <c r="AE320" s="9">
        <v>8.2867571968984546E-2</v>
      </c>
      <c r="AF320" s="9">
        <v>2.0432217521808241E-3</v>
      </c>
      <c r="AG320" s="9">
        <v>6.3735484211133488E-3</v>
      </c>
      <c r="AH320" s="9">
        <v>1.1374832464254004E-3</v>
      </c>
      <c r="AI320" s="9">
        <v>8.5177525727421002E-3</v>
      </c>
      <c r="AJ320" s="9">
        <v>3.6143413347481095E-4</v>
      </c>
      <c r="AK320" s="9">
        <v>1.1805368613306946E-4</v>
      </c>
      <c r="AL320" s="9">
        <v>0</v>
      </c>
      <c r="AM320" s="9">
        <v>5.6464341291177713E-5</v>
      </c>
      <c r="AN320" s="9">
        <v>0</v>
      </c>
      <c r="AO320" s="9">
        <v>52.183305585896449</v>
      </c>
      <c r="AP320" s="9">
        <v>3.0844775493012416E-4</v>
      </c>
      <c r="AQ320" s="9">
        <v>1.384403133666684E-3</v>
      </c>
      <c r="AR320" s="9">
        <v>0.36781251101849982</v>
      </c>
      <c r="AS320" s="9">
        <v>1.5669458952167841</v>
      </c>
      <c r="AT320" s="9">
        <v>0.31987314845502701</v>
      </c>
      <c r="AU320" s="9">
        <v>0.35301663043957154</v>
      </c>
      <c r="AV320" s="9">
        <v>1.1348685956137803</v>
      </c>
      <c r="AW320" s="9">
        <v>0.68488684596135063</v>
      </c>
    </row>
    <row r="321" spans="1:49" x14ac:dyDescent="0.2">
      <c r="A321" s="8" t="s">
        <v>436</v>
      </c>
      <c r="B321" s="9">
        <v>227.38429666057127</v>
      </c>
      <c r="C321" s="9">
        <v>0.32549456391709075</v>
      </c>
      <c r="D321" s="9">
        <v>118.92033830833364</v>
      </c>
      <c r="E321" s="9">
        <v>0</v>
      </c>
      <c r="F321" s="9">
        <v>1.7963065685459342E-2</v>
      </c>
      <c r="G321" s="9">
        <v>0</v>
      </c>
      <c r="H321" s="9">
        <v>6.1054360515418737E-3</v>
      </c>
      <c r="I321" s="9">
        <v>0</v>
      </c>
      <c r="J321" s="9">
        <v>0</v>
      </c>
      <c r="K321" s="9">
        <v>1.4032116878866728E-2</v>
      </c>
      <c r="L321" s="9">
        <v>2.071406377442668E-2</v>
      </c>
      <c r="M321" s="9">
        <v>6.0916756922571617E-3</v>
      </c>
      <c r="N321" s="9">
        <v>0</v>
      </c>
      <c r="O321" s="9">
        <v>0</v>
      </c>
      <c r="P321" s="9">
        <v>6.614813287764078E-5</v>
      </c>
      <c r="Q321" s="9">
        <v>0</v>
      </c>
      <c r="R321" s="9">
        <v>0</v>
      </c>
      <c r="S321" s="9">
        <v>0</v>
      </c>
      <c r="T321" s="9">
        <v>7.1389758907072663E-3</v>
      </c>
      <c r="U321" s="9">
        <v>0</v>
      </c>
      <c r="V321" s="9">
        <v>1.0118691291725582E-3</v>
      </c>
      <c r="W321" s="9">
        <v>39.448143669177085</v>
      </c>
      <c r="X321" s="9">
        <v>2.7745409988289933</v>
      </c>
      <c r="Y321" s="9">
        <v>2.8277488753307444E-2</v>
      </c>
      <c r="Z321" s="9">
        <v>0</v>
      </c>
      <c r="AA321" s="9">
        <v>1.043260596557017E-2</v>
      </c>
      <c r="AB321" s="9">
        <v>0.86238814506992634</v>
      </c>
      <c r="AC321" s="9">
        <v>7.9233878478131636</v>
      </c>
      <c r="AD321" s="9">
        <v>8.0460936701367641E-2</v>
      </c>
      <c r="AE321" s="9">
        <v>5.1671246257587898E-3</v>
      </c>
      <c r="AF321" s="9">
        <v>6.1246758257716086E-3</v>
      </c>
      <c r="AG321" s="9">
        <v>2.3176063657393232E-3</v>
      </c>
      <c r="AH321" s="9">
        <v>6.312005183762911E-3</v>
      </c>
      <c r="AI321" s="9">
        <v>0</v>
      </c>
      <c r="AJ321" s="9">
        <v>1.1786006110388053E-4</v>
      </c>
      <c r="AK321" s="9">
        <v>0</v>
      </c>
      <c r="AL321" s="9">
        <v>6.1876388334441794E-6</v>
      </c>
      <c r="AM321" s="9">
        <v>0</v>
      </c>
      <c r="AN321" s="9">
        <v>0</v>
      </c>
      <c r="AO321" s="9">
        <v>53.01857470436817</v>
      </c>
      <c r="AP321" s="9">
        <v>1.2375277666888359E-5</v>
      </c>
      <c r="AQ321" s="9">
        <v>1.0761202729661348E-3</v>
      </c>
      <c r="AR321" s="9">
        <v>0.12625513890824208</v>
      </c>
      <c r="AS321" s="9">
        <v>1.3958889613740462</v>
      </c>
      <c r="AT321" s="9">
        <v>0.25961784278459832</v>
      </c>
      <c r="AU321" s="9">
        <v>0.52892076200705329</v>
      </c>
      <c r="AV321" s="9">
        <v>0.69761666209919371</v>
      </c>
      <c r="AW321" s="9">
        <v>0.8897007179829296</v>
      </c>
    </row>
    <row r="322" spans="1:49" x14ac:dyDescent="0.2">
      <c r="A322" s="8"/>
      <c r="B322" s="9"/>
      <c r="C322" s="9"/>
      <c r="D322" s="9"/>
      <c r="E322" s="9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  <c r="AH322" s="9"/>
      <c r="AI322" s="9"/>
      <c r="AJ322" s="9"/>
      <c r="AK322" s="9"/>
      <c r="AL322" s="9"/>
      <c r="AM322" s="9"/>
      <c r="AN322" s="9"/>
      <c r="AO322" s="9"/>
      <c r="AP322" s="9"/>
      <c r="AQ322" s="9"/>
      <c r="AR322" s="9"/>
      <c r="AS322" s="9"/>
      <c r="AT322" s="9"/>
    </row>
    <row r="323" spans="1:49" x14ac:dyDescent="0.2">
      <c r="A323" s="8"/>
      <c r="B323" s="9"/>
      <c r="C323" s="9"/>
      <c r="D323" s="9"/>
      <c r="E323" s="9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  <c r="AH323" s="9"/>
      <c r="AI323" s="9"/>
      <c r="AJ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</row>
    <row r="324" spans="1:49" x14ac:dyDescent="0.2">
      <c r="A324" s="8"/>
      <c r="B324" s="9"/>
      <c r="C324" s="9"/>
      <c r="D324" s="9"/>
      <c r="E324" s="9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  <c r="AH324" s="9"/>
      <c r="AI324" s="9"/>
      <c r="AJ324" s="9"/>
      <c r="AK324" s="9"/>
      <c r="AL324" s="9"/>
      <c r="AM324" s="9"/>
      <c r="AN324" s="9"/>
      <c r="AO324" s="9"/>
      <c r="AP324" s="9"/>
      <c r="AQ324" s="9"/>
      <c r="AR324" s="9"/>
      <c r="AS324" s="9"/>
      <c r="AT324" s="9"/>
    </row>
    <row r="325" spans="1:49" x14ac:dyDescent="0.2">
      <c r="A325" s="8"/>
      <c r="B325" s="9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  <c r="AL325" s="9"/>
      <c r="AM325" s="9"/>
      <c r="AN325" s="9"/>
      <c r="AO325" s="9"/>
      <c r="AP325" s="9"/>
      <c r="AQ325" s="9"/>
      <c r="AR325" s="9"/>
      <c r="AS325" s="9"/>
      <c r="AT325" s="9"/>
    </row>
    <row r="326" spans="1:49" x14ac:dyDescent="0.2">
      <c r="A326" s="8"/>
      <c r="B326" s="9"/>
      <c r="C326" s="9"/>
      <c r="D326" s="9"/>
      <c r="E326" s="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  <c r="AH326" s="9"/>
      <c r="AI326" s="9"/>
      <c r="AJ326" s="9"/>
      <c r="AK326" s="9"/>
      <c r="AL326" s="9"/>
      <c r="AM326" s="9"/>
      <c r="AN326" s="9"/>
      <c r="AO326" s="9"/>
      <c r="AP326" s="9"/>
      <c r="AQ326" s="9"/>
      <c r="AR326" s="9"/>
      <c r="AS326" s="9"/>
      <c r="AT326" s="9"/>
    </row>
    <row r="327" spans="1:49" x14ac:dyDescent="0.2">
      <c r="A327" s="8"/>
      <c r="B327" s="9"/>
      <c r="C327" s="9"/>
      <c r="D327" s="9"/>
      <c r="E327" s="9"/>
      <c r="F327" s="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  <c r="AH327" s="9"/>
      <c r="AI327" s="9"/>
      <c r="AJ327" s="9"/>
      <c r="AK327" s="9"/>
      <c r="AL327" s="9"/>
      <c r="AM327" s="9"/>
      <c r="AN327" s="9"/>
      <c r="AO327" s="9"/>
      <c r="AP327" s="9"/>
      <c r="AQ327" s="9"/>
      <c r="AR327" s="9"/>
      <c r="AS327" s="9"/>
      <c r="AT327" s="9"/>
    </row>
    <row r="328" spans="1:49" x14ac:dyDescent="0.2">
      <c r="A328" s="8"/>
      <c r="B328" s="9"/>
      <c r="C328" s="9"/>
      <c r="D328" s="9"/>
      <c r="E328" s="9"/>
      <c r="F328" s="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  <c r="AH328" s="9"/>
      <c r="AI328" s="9"/>
      <c r="AJ328" s="9"/>
      <c r="AK328" s="9"/>
      <c r="AL328" s="9"/>
      <c r="AM328" s="9"/>
      <c r="AN328" s="9"/>
      <c r="AO328" s="9"/>
      <c r="AP328" s="9"/>
      <c r="AQ328" s="9"/>
      <c r="AR328" s="9"/>
      <c r="AS328" s="9"/>
      <c r="AT328" s="9"/>
    </row>
    <row r="329" spans="1:49" x14ac:dyDescent="0.2">
      <c r="A329" s="8"/>
      <c r="B329" s="9"/>
      <c r="C329" s="9"/>
      <c r="D329" s="9"/>
      <c r="E329" s="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  <c r="AH329" s="9"/>
      <c r="AI329" s="9"/>
      <c r="AJ329" s="9"/>
      <c r="AK329" s="9"/>
      <c r="AL329" s="9"/>
      <c r="AM329" s="9"/>
      <c r="AN329" s="9"/>
      <c r="AO329" s="9"/>
      <c r="AP329" s="9"/>
      <c r="AQ329" s="9"/>
      <c r="AR329" s="9"/>
      <c r="AS329" s="9"/>
      <c r="AT329" s="9"/>
    </row>
    <row r="330" spans="1:49" x14ac:dyDescent="0.2">
      <c r="A330" s="8"/>
      <c r="B330" s="9"/>
      <c r="C330" s="9"/>
      <c r="D330" s="9"/>
      <c r="E330" s="9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  <c r="AH330" s="9"/>
      <c r="AI330" s="9"/>
      <c r="AJ330" s="9"/>
      <c r="AK330" s="9"/>
      <c r="AL330" s="9"/>
      <c r="AM330" s="9"/>
      <c r="AN330" s="9"/>
      <c r="AO330" s="9"/>
      <c r="AP330" s="9"/>
      <c r="AQ330" s="9"/>
      <c r="AR330" s="9"/>
      <c r="AS330" s="9"/>
      <c r="AT330" s="9"/>
    </row>
    <row r="331" spans="1:49" x14ac:dyDescent="0.2">
      <c r="A331" s="8"/>
      <c r="B331" s="9"/>
      <c r="C331" s="9"/>
      <c r="D331" s="9"/>
      <c r="E331" s="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9"/>
      <c r="AG331" s="9"/>
      <c r="AH331" s="9"/>
      <c r="AI331" s="9"/>
      <c r="AJ331" s="9"/>
      <c r="AK331" s="9"/>
      <c r="AL331" s="9"/>
      <c r="AM331" s="9"/>
      <c r="AN331" s="9"/>
      <c r="AO331" s="9"/>
      <c r="AP331" s="9"/>
      <c r="AQ331" s="9"/>
      <c r="AR331" s="9"/>
      <c r="AS331" s="9"/>
      <c r="AT331" s="9"/>
    </row>
    <row r="332" spans="1:49" x14ac:dyDescent="0.2">
      <c r="A332" s="8"/>
      <c r="B332" s="9"/>
      <c r="C332" s="9"/>
      <c r="D332" s="9"/>
      <c r="E332" s="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9"/>
      <c r="AG332" s="9"/>
      <c r="AH332" s="9"/>
      <c r="AI332" s="9"/>
      <c r="AJ332" s="9"/>
      <c r="AK332" s="9"/>
      <c r="AL332" s="9"/>
      <c r="AM332" s="9"/>
      <c r="AN332" s="9"/>
      <c r="AO332" s="9"/>
      <c r="AP332" s="9"/>
      <c r="AQ332" s="9"/>
      <c r="AR332" s="9"/>
      <c r="AS332" s="9"/>
      <c r="AT332" s="9"/>
    </row>
    <row r="333" spans="1:49" x14ac:dyDescent="0.2">
      <c r="A333" s="8"/>
      <c r="B333" s="9"/>
      <c r="C333" s="9"/>
      <c r="D333" s="9"/>
      <c r="E333" s="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9"/>
      <c r="AF333" s="9"/>
      <c r="AG333" s="9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</row>
    <row r="334" spans="1:49" x14ac:dyDescent="0.2">
      <c r="A334" s="8"/>
      <c r="B334" s="9"/>
      <c r="C334" s="9"/>
      <c r="D334" s="9"/>
      <c r="E334" s="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  <c r="AA334" s="9"/>
      <c r="AB334" s="9"/>
      <c r="AC334" s="9"/>
      <c r="AD334" s="9"/>
      <c r="AE334" s="9"/>
      <c r="AF334" s="9"/>
      <c r="AG334" s="9"/>
      <c r="AH334" s="9"/>
      <c r="AI334" s="9"/>
      <c r="AJ334" s="9"/>
      <c r="AK334" s="9"/>
      <c r="AL334" s="9"/>
      <c r="AM334" s="9"/>
      <c r="AN334" s="9"/>
      <c r="AO334" s="9"/>
      <c r="AP334" s="9"/>
      <c r="AQ334" s="9"/>
      <c r="AR334" s="9"/>
      <c r="AS334" s="9"/>
      <c r="AT334" s="9"/>
    </row>
    <row r="335" spans="1:49" x14ac:dyDescent="0.2">
      <c r="A335" s="8"/>
      <c r="B335" s="9"/>
      <c r="C335" s="9"/>
      <c r="D335" s="9"/>
      <c r="E335" s="9"/>
      <c r="F335" s="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  <c r="AA335" s="9"/>
      <c r="AB335" s="9"/>
      <c r="AC335" s="9"/>
      <c r="AD335" s="9"/>
      <c r="AE335" s="9"/>
      <c r="AF335" s="9"/>
      <c r="AG335" s="9"/>
      <c r="AH335" s="9"/>
      <c r="AI335" s="9"/>
      <c r="AJ335" s="9"/>
      <c r="AK335" s="9"/>
      <c r="AL335" s="9"/>
      <c r="AM335" s="9"/>
      <c r="AN335" s="9"/>
      <c r="AO335" s="9"/>
      <c r="AP335" s="9"/>
      <c r="AQ335" s="9"/>
      <c r="AR335" s="9"/>
      <c r="AS335" s="9"/>
      <c r="AT335" s="9"/>
    </row>
    <row r="336" spans="1:49" x14ac:dyDescent="0.2">
      <c r="A336" s="8"/>
      <c r="B336" s="9"/>
      <c r="C336" s="9"/>
      <c r="D336" s="9"/>
      <c r="E336" s="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9"/>
      <c r="AM336" s="9"/>
      <c r="AN336" s="9"/>
      <c r="AO336" s="9"/>
      <c r="AP336" s="9"/>
      <c r="AQ336" s="9"/>
      <c r="AR336" s="9"/>
      <c r="AS336" s="9"/>
      <c r="AT336" s="9"/>
    </row>
    <row r="337" spans="1:46" x14ac:dyDescent="0.2">
      <c r="A337" s="8"/>
      <c r="B337" s="9"/>
      <c r="C337" s="9"/>
      <c r="D337" s="9"/>
      <c r="E337" s="9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  <c r="AA337" s="9"/>
      <c r="AB337" s="9"/>
      <c r="AC337" s="9"/>
      <c r="AD337" s="9"/>
      <c r="AE337" s="9"/>
      <c r="AF337" s="9"/>
      <c r="AG337" s="9"/>
      <c r="AH337" s="9"/>
      <c r="AI337" s="9"/>
      <c r="AJ337" s="9"/>
      <c r="AK337" s="9"/>
      <c r="AL337" s="9"/>
      <c r="AM337" s="9"/>
      <c r="AN337" s="9"/>
      <c r="AO337" s="9"/>
      <c r="AP337" s="9"/>
      <c r="AQ337" s="9"/>
      <c r="AR337" s="9"/>
      <c r="AS337" s="9"/>
      <c r="AT337" s="9"/>
    </row>
    <row r="338" spans="1:46" x14ac:dyDescent="0.2">
      <c r="A338" s="8"/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  <c r="AJ338" s="9"/>
      <c r="AK338" s="9"/>
      <c r="AL338" s="9"/>
      <c r="AM338" s="9"/>
      <c r="AN338" s="9"/>
      <c r="AO338" s="9"/>
      <c r="AP338" s="9"/>
      <c r="AQ338" s="9"/>
      <c r="AR338" s="9"/>
      <c r="AS338" s="9"/>
      <c r="AT338" s="9"/>
    </row>
    <row r="339" spans="1:46" x14ac:dyDescent="0.2">
      <c r="A339" s="8"/>
      <c r="B339" s="9"/>
      <c r="C339" s="9"/>
      <c r="D339" s="9"/>
      <c r="E339" s="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  <c r="AA339" s="9"/>
      <c r="AB339" s="9"/>
      <c r="AC339" s="9"/>
      <c r="AD339" s="9"/>
      <c r="AE339" s="9"/>
      <c r="AF339" s="9"/>
      <c r="AG339" s="9"/>
      <c r="AH339" s="9"/>
      <c r="AI339" s="9"/>
      <c r="AJ339" s="9"/>
      <c r="AK339" s="9"/>
      <c r="AL339" s="9"/>
      <c r="AM339" s="9"/>
      <c r="AN339" s="9"/>
      <c r="AO339" s="9"/>
      <c r="AP339" s="9"/>
      <c r="AQ339" s="9"/>
      <c r="AR339" s="9"/>
      <c r="AS339" s="9"/>
      <c r="AT339" s="9"/>
    </row>
    <row r="340" spans="1:46" x14ac:dyDescent="0.2">
      <c r="A340" s="8"/>
      <c r="B340" s="9"/>
      <c r="C340" s="9"/>
      <c r="D340" s="9"/>
      <c r="E340" s="9"/>
      <c r="F340" s="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  <c r="AA340" s="9"/>
      <c r="AB340" s="9"/>
      <c r="AC340" s="9"/>
      <c r="AD340" s="9"/>
      <c r="AE340" s="9"/>
      <c r="AF340" s="9"/>
      <c r="AG340" s="9"/>
      <c r="AH340" s="9"/>
      <c r="AI340" s="9"/>
      <c r="AJ340" s="9"/>
      <c r="AK340" s="9"/>
      <c r="AL340" s="9"/>
      <c r="AM340" s="9"/>
      <c r="AN340" s="9"/>
      <c r="AO340" s="9"/>
      <c r="AP340" s="9"/>
      <c r="AQ340" s="9"/>
      <c r="AR340" s="9"/>
      <c r="AS340" s="9"/>
      <c r="AT340" s="9"/>
    </row>
    <row r="341" spans="1:46" x14ac:dyDescent="0.2">
      <c r="A341" s="8"/>
      <c r="B341" s="9"/>
      <c r="C341" s="9"/>
      <c r="D341" s="9"/>
      <c r="E341" s="9"/>
      <c r="F341" s="9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  <c r="AA341" s="9"/>
      <c r="AB341" s="9"/>
      <c r="AC341" s="9"/>
      <c r="AD341" s="9"/>
      <c r="AE341" s="9"/>
      <c r="AF341" s="9"/>
      <c r="AG341" s="9"/>
      <c r="AH341" s="9"/>
      <c r="AI341" s="9"/>
      <c r="AJ341" s="9"/>
      <c r="AK341" s="9"/>
      <c r="AL341" s="9"/>
      <c r="AM341" s="9"/>
      <c r="AN341" s="9"/>
      <c r="AO341" s="9"/>
      <c r="AP341" s="9"/>
      <c r="AQ341" s="9"/>
      <c r="AR341" s="9"/>
      <c r="AS341" s="9"/>
      <c r="AT341" s="9"/>
    </row>
    <row r="342" spans="1:46" x14ac:dyDescent="0.2">
      <c r="A342" s="8"/>
      <c r="B342" s="9"/>
      <c r="C342" s="9"/>
      <c r="D342" s="9"/>
      <c r="E342" s="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  <c r="AA342" s="9"/>
      <c r="AB342" s="9"/>
      <c r="AC342" s="9"/>
      <c r="AD342" s="9"/>
      <c r="AE342" s="9"/>
      <c r="AF342" s="9"/>
      <c r="AG342" s="9"/>
      <c r="AH342" s="9"/>
      <c r="AI342" s="9"/>
      <c r="AJ342" s="9"/>
      <c r="AK342" s="9"/>
      <c r="AL342" s="9"/>
      <c r="AM342" s="9"/>
      <c r="AN342" s="9"/>
      <c r="AO342" s="9"/>
      <c r="AP342" s="9"/>
      <c r="AQ342" s="9"/>
      <c r="AR342" s="9"/>
      <c r="AS342" s="9"/>
      <c r="AT342" s="9"/>
    </row>
    <row r="343" spans="1:46" x14ac:dyDescent="0.2">
      <c r="A343" s="8"/>
      <c r="B343" s="9"/>
      <c r="C343" s="9"/>
      <c r="D343" s="9"/>
      <c r="E343" s="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  <c r="AA343" s="9"/>
      <c r="AB343" s="9"/>
      <c r="AC343" s="9"/>
      <c r="AD343" s="9"/>
      <c r="AE343" s="9"/>
      <c r="AF343" s="9"/>
      <c r="AG343" s="9"/>
      <c r="AH343" s="9"/>
      <c r="AI343" s="9"/>
      <c r="AJ343" s="9"/>
      <c r="AK343" s="9"/>
      <c r="AL343" s="9"/>
      <c r="AM343" s="9"/>
      <c r="AN343" s="9"/>
      <c r="AO343" s="9"/>
      <c r="AP343" s="9"/>
      <c r="AQ343" s="9"/>
      <c r="AR343" s="9"/>
      <c r="AS343" s="9"/>
      <c r="AT343" s="9"/>
    </row>
    <row r="344" spans="1:46" x14ac:dyDescent="0.2">
      <c r="A344" s="8"/>
      <c r="B344" s="9"/>
      <c r="C344" s="9"/>
      <c r="D344" s="9"/>
      <c r="E344" s="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  <c r="AA344" s="9"/>
      <c r="AB344" s="9"/>
      <c r="AC344" s="9"/>
      <c r="AD344" s="9"/>
      <c r="AE344" s="9"/>
      <c r="AF344" s="9"/>
      <c r="AG344" s="9"/>
      <c r="AH344" s="9"/>
      <c r="AI344" s="9"/>
      <c r="AJ344" s="9"/>
      <c r="AK344" s="9"/>
      <c r="AL344" s="9"/>
      <c r="AM344" s="9"/>
      <c r="AN344" s="9"/>
      <c r="AO344" s="9"/>
      <c r="AP344" s="9"/>
      <c r="AQ344" s="9"/>
      <c r="AR344" s="9"/>
      <c r="AS344" s="9"/>
      <c r="AT344" s="9"/>
    </row>
    <row r="345" spans="1:46" x14ac:dyDescent="0.2">
      <c r="A345" s="8"/>
      <c r="B345" s="9"/>
      <c r="C345" s="9"/>
      <c r="D345" s="9"/>
      <c r="E345" s="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  <c r="AA345" s="9"/>
      <c r="AB345" s="9"/>
      <c r="AC345" s="9"/>
      <c r="AD345" s="9"/>
      <c r="AE345" s="9"/>
      <c r="AF345" s="9"/>
      <c r="AG345" s="9"/>
      <c r="AH345" s="9"/>
      <c r="AI345" s="9"/>
      <c r="AJ345" s="9"/>
      <c r="AK345" s="9"/>
      <c r="AL345" s="9"/>
      <c r="AM345" s="9"/>
      <c r="AN345" s="9"/>
      <c r="AO345" s="9"/>
      <c r="AP345" s="9"/>
      <c r="AQ345" s="9"/>
      <c r="AR345" s="9"/>
      <c r="AS345" s="9"/>
      <c r="AT345" s="9"/>
    </row>
    <row r="346" spans="1:46" x14ac:dyDescent="0.2">
      <c r="A346" s="8"/>
      <c r="B346" s="9"/>
      <c r="C346" s="9"/>
      <c r="D346" s="9"/>
      <c r="E346" s="9"/>
      <c r="F346" s="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  <c r="AA346" s="9"/>
      <c r="AB346" s="9"/>
      <c r="AC346" s="9"/>
      <c r="AD346" s="9"/>
      <c r="AE346" s="9"/>
      <c r="AF346" s="9"/>
      <c r="AG346" s="9"/>
      <c r="AH346" s="9"/>
      <c r="AI346" s="9"/>
      <c r="AJ346" s="9"/>
      <c r="AK346" s="9"/>
      <c r="AL346" s="9"/>
      <c r="AM346" s="9"/>
      <c r="AN346" s="9"/>
      <c r="AO346" s="9"/>
      <c r="AP346" s="9"/>
      <c r="AQ346" s="9"/>
      <c r="AR346" s="9"/>
      <c r="AS346" s="9"/>
      <c r="AT346" s="9"/>
    </row>
    <row r="347" spans="1:46" x14ac:dyDescent="0.2">
      <c r="A347" s="8"/>
      <c r="B347" s="9"/>
      <c r="C347" s="9"/>
      <c r="D347" s="9"/>
      <c r="E347" s="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  <c r="AA347" s="9"/>
      <c r="AB347" s="9"/>
      <c r="AC347" s="9"/>
      <c r="AD347" s="9"/>
      <c r="AE347" s="9"/>
      <c r="AF347" s="9"/>
      <c r="AG347" s="9"/>
      <c r="AH347" s="9"/>
      <c r="AI347" s="9"/>
      <c r="AJ347" s="9"/>
      <c r="AK347" s="9"/>
      <c r="AL347" s="9"/>
      <c r="AM347" s="9"/>
      <c r="AN347" s="9"/>
      <c r="AO347" s="9"/>
      <c r="AP347" s="9"/>
      <c r="AQ347" s="9"/>
      <c r="AR347" s="9"/>
      <c r="AS347" s="9"/>
      <c r="AT347" s="9"/>
    </row>
    <row r="348" spans="1:46" x14ac:dyDescent="0.2">
      <c r="A348" s="8"/>
      <c r="B348" s="9"/>
      <c r="C348" s="9"/>
      <c r="D348" s="9"/>
      <c r="E348" s="9"/>
      <c r="F348" s="9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  <c r="AA348" s="9"/>
      <c r="AB348" s="9"/>
      <c r="AC348" s="9"/>
      <c r="AD348" s="9"/>
      <c r="AE348" s="9"/>
      <c r="AF348" s="9"/>
      <c r="AG348" s="9"/>
      <c r="AH348" s="9"/>
      <c r="AI348" s="9"/>
      <c r="AJ348" s="9"/>
      <c r="AK348" s="9"/>
      <c r="AL348" s="9"/>
      <c r="AM348" s="9"/>
      <c r="AN348" s="9"/>
      <c r="AO348" s="9"/>
      <c r="AP348" s="9"/>
      <c r="AQ348" s="9"/>
      <c r="AR348" s="9"/>
      <c r="AS348" s="9"/>
      <c r="AT348" s="9"/>
    </row>
    <row r="349" spans="1:46" x14ac:dyDescent="0.2">
      <c r="A349" s="8"/>
      <c r="B349" s="9"/>
      <c r="C349" s="9"/>
      <c r="D349" s="9"/>
      <c r="E349" s="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  <c r="AA349" s="9"/>
      <c r="AB349" s="9"/>
      <c r="AC349" s="9"/>
      <c r="AD349" s="9"/>
      <c r="AE349" s="9"/>
      <c r="AF349" s="9"/>
      <c r="AG349" s="9"/>
      <c r="AH349" s="9"/>
      <c r="AI349" s="9"/>
      <c r="AJ349" s="9"/>
      <c r="AK349" s="9"/>
      <c r="AL349" s="9"/>
      <c r="AM349" s="9"/>
      <c r="AN349" s="9"/>
      <c r="AO349" s="9"/>
      <c r="AP349" s="9"/>
      <c r="AQ349" s="9"/>
      <c r="AR349" s="9"/>
      <c r="AS349" s="9"/>
      <c r="AT349" s="9"/>
    </row>
    <row r="350" spans="1:46" x14ac:dyDescent="0.2">
      <c r="A350" s="8"/>
      <c r="B350" s="9"/>
      <c r="C350" s="9"/>
      <c r="D350" s="9"/>
      <c r="E350" s="9"/>
      <c r="F350" s="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  <c r="AA350" s="9"/>
      <c r="AB350" s="9"/>
      <c r="AC350" s="9"/>
      <c r="AD350" s="9"/>
      <c r="AE350" s="9"/>
      <c r="AF350" s="9"/>
      <c r="AG350" s="9"/>
      <c r="AH350" s="9"/>
      <c r="AI350" s="9"/>
      <c r="AJ350" s="9"/>
      <c r="AK350" s="9"/>
      <c r="AL350" s="9"/>
      <c r="AM350" s="9"/>
      <c r="AN350" s="9"/>
      <c r="AO350" s="9"/>
      <c r="AP350" s="9"/>
      <c r="AQ350" s="9"/>
      <c r="AR350" s="9"/>
      <c r="AS350" s="9"/>
      <c r="AT350" s="9"/>
    </row>
    <row r="351" spans="1:46" x14ac:dyDescent="0.2">
      <c r="A351" s="8"/>
      <c r="B351" s="9"/>
      <c r="C351" s="9"/>
      <c r="D351" s="9"/>
      <c r="E351" s="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  <c r="AA351" s="9"/>
      <c r="AB351" s="9"/>
      <c r="AC351" s="9"/>
      <c r="AD351" s="9"/>
      <c r="AE351" s="9"/>
      <c r="AF351" s="9"/>
      <c r="AG351" s="9"/>
      <c r="AH351" s="9"/>
      <c r="AI351" s="9"/>
      <c r="AJ351" s="9"/>
      <c r="AK351" s="9"/>
      <c r="AL351" s="9"/>
      <c r="AM351" s="9"/>
      <c r="AN351" s="9"/>
      <c r="AO351" s="9"/>
      <c r="AP351" s="9"/>
      <c r="AQ351" s="9"/>
      <c r="AR351" s="9"/>
      <c r="AS351" s="9"/>
      <c r="AT351" s="9"/>
    </row>
    <row r="352" spans="1:46" x14ac:dyDescent="0.2">
      <c r="A352" s="8"/>
      <c r="B352" s="9"/>
      <c r="C352" s="9"/>
      <c r="D352" s="9"/>
      <c r="E352" s="9"/>
      <c r="F352" s="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  <c r="AA352" s="9"/>
      <c r="AB352" s="9"/>
      <c r="AC352" s="9"/>
      <c r="AD352" s="9"/>
      <c r="AE352" s="9"/>
      <c r="AF352" s="9"/>
      <c r="AG352" s="9"/>
      <c r="AH352" s="9"/>
      <c r="AI352" s="9"/>
      <c r="AJ352" s="9"/>
      <c r="AK352" s="9"/>
      <c r="AL352" s="9"/>
      <c r="AM352" s="9"/>
      <c r="AN352" s="9"/>
      <c r="AO352" s="9"/>
      <c r="AP352" s="9"/>
      <c r="AQ352" s="9"/>
      <c r="AR352" s="9"/>
      <c r="AS352" s="9"/>
      <c r="AT352" s="9"/>
    </row>
    <row r="353" spans="1:46" x14ac:dyDescent="0.2">
      <c r="A353" s="8"/>
      <c r="B353" s="9"/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  <c r="AH353" s="9"/>
      <c r="AI353" s="9"/>
      <c r="AJ353" s="9"/>
      <c r="AK353" s="9"/>
      <c r="AL353" s="9"/>
      <c r="AM353" s="9"/>
      <c r="AN353" s="9"/>
      <c r="AO353" s="9"/>
      <c r="AP353" s="9"/>
      <c r="AQ353" s="9"/>
      <c r="AR353" s="9"/>
      <c r="AS353" s="9"/>
      <c r="AT353" s="9"/>
    </row>
    <row r="354" spans="1:46" x14ac:dyDescent="0.2">
      <c r="A354" s="8"/>
      <c r="B354" s="9"/>
      <c r="C354" s="9"/>
      <c r="D354" s="9"/>
      <c r="E354" s="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  <c r="AA354" s="9"/>
      <c r="AB354" s="9"/>
      <c r="AC354" s="9"/>
      <c r="AD354" s="9"/>
      <c r="AE354" s="9"/>
      <c r="AF354" s="9"/>
      <c r="AG354" s="9"/>
      <c r="AH354" s="9"/>
      <c r="AI354" s="9"/>
      <c r="AJ354" s="9"/>
      <c r="AK354" s="9"/>
      <c r="AL354" s="9"/>
      <c r="AM354" s="9"/>
      <c r="AN354" s="9"/>
      <c r="AO354" s="9"/>
      <c r="AP354" s="9"/>
      <c r="AQ354" s="9"/>
      <c r="AR354" s="9"/>
      <c r="AS354" s="9"/>
      <c r="AT354" s="9"/>
    </row>
    <row r="355" spans="1:46" x14ac:dyDescent="0.2">
      <c r="A355" s="8"/>
      <c r="B355" s="9"/>
      <c r="C355" s="9"/>
      <c r="D355" s="9"/>
      <c r="E355" s="9"/>
      <c r="F355" s="9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  <c r="AA355" s="9"/>
      <c r="AB355" s="9"/>
      <c r="AC355" s="9"/>
      <c r="AD355" s="9"/>
      <c r="AE355" s="9"/>
      <c r="AF355" s="9"/>
      <c r="AG355" s="9"/>
      <c r="AH355" s="9"/>
      <c r="AI355" s="9"/>
      <c r="AJ355" s="9"/>
      <c r="AK355" s="9"/>
      <c r="AL355" s="9"/>
      <c r="AM355" s="9"/>
      <c r="AN355" s="9"/>
      <c r="AO355" s="9"/>
      <c r="AP355" s="9"/>
      <c r="AQ355" s="9"/>
      <c r="AR355" s="9"/>
      <c r="AS355" s="9"/>
      <c r="AT355" s="9"/>
    </row>
    <row r="356" spans="1:46" x14ac:dyDescent="0.2">
      <c r="A356" s="8"/>
      <c r="B356" s="9"/>
      <c r="C356" s="9"/>
      <c r="D356" s="9"/>
      <c r="E356" s="9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  <c r="AA356" s="9"/>
      <c r="AB356" s="9"/>
      <c r="AC356" s="9"/>
      <c r="AD356" s="9"/>
      <c r="AE356" s="9"/>
      <c r="AF356" s="9"/>
      <c r="AG356" s="9"/>
      <c r="AH356" s="9"/>
      <c r="AI356" s="9"/>
      <c r="AJ356" s="9"/>
      <c r="AK356" s="9"/>
      <c r="AL356" s="9"/>
      <c r="AM356" s="9"/>
      <c r="AN356" s="9"/>
      <c r="AO356" s="9"/>
      <c r="AP356" s="9"/>
      <c r="AQ356" s="9"/>
      <c r="AR356" s="9"/>
      <c r="AS356" s="9"/>
      <c r="AT356" s="9"/>
    </row>
    <row r="357" spans="1:46" x14ac:dyDescent="0.2">
      <c r="A357" s="8"/>
      <c r="B357" s="9"/>
      <c r="C357" s="9"/>
      <c r="D357" s="9"/>
      <c r="E357" s="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  <c r="AA357" s="9"/>
      <c r="AB357" s="9"/>
      <c r="AC357" s="9"/>
      <c r="AD357" s="9"/>
      <c r="AE357" s="9"/>
      <c r="AF357" s="9"/>
      <c r="AG357" s="9"/>
      <c r="AH357" s="9"/>
      <c r="AI357" s="9"/>
      <c r="AJ357" s="9"/>
      <c r="AK357" s="9"/>
      <c r="AL357" s="9"/>
      <c r="AM357" s="9"/>
      <c r="AN357" s="9"/>
      <c r="AO357" s="9"/>
      <c r="AP357" s="9"/>
      <c r="AQ357" s="9"/>
      <c r="AR357" s="9"/>
      <c r="AS357" s="9"/>
      <c r="AT357" s="9"/>
    </row>
    <row r="358" spans="1:46" x14ac:dyDescent="0.2">
      <c r="A358" s="8"/>
      <c r="B358" s="9"/>
      <c r="C358" s="9"/>
      <c r="D358" s="9"/>
      <c r="E358" s="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  <c r="AA358" s="9"/>
      <c r="AB358" s="9"/>
      <c r="AC358" s="9"/>
      <c r="AD358" s="9"/>
      <c r="AE358" s="9"/>
      <c r="AF358" s="9"/>
      <c r="AG358" s="9"/>
      <c r="AH358" s="9"/>
      <c r="AI358" s="9"/>
      <c r="AJ358" s="9"/>
      <c r="AK358" s="9"/>
      <c r="AL358" s="9"/>
      <c r="AM358" s="9"/>
      <c r="AN358" s="9"/>
      <c r="AO358" s="9"/>
      <c r="AP358" s="9"/>
      <c r="AQ358" s="9"/>
      <c r="AR358" s="9"/>
      <c r="AS358" s="9"/>
      <c r="AT358" s="9"/>
    </row>
    <row r="359" spans="1:46" x14ac:dyDescent="0.2">
      <c r="A359" s="8"/>
      <c r="B359" s="9"/>
      <c r="C359" s="9"/>
      <c r="D359" s="9"/>
      <c r="E359" s="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  <c r="AA359" s="9"/>
      <c r="AB359" s="9"/>
      <c r="AC359" s="9"/>
      <c r="AD359" s="9"/>
      <c r="AE359" s="9"/>
      <c r="AF359" s="9"/>
      <c r="AG359" s="9"/>
      <c r="AH359" s="9"/>
      <c r="AI359" s="9"/>
      <c r="AJ359" s="9"/>
      <c r="AK359" s="9"/>
      <c r="AL359" s="9"/>
      <c r="AM359" s="9"/>
      <c r="AN359" s="9"/>
      <c r="AO359" s="9"/>
      <c r="AP359" s="9"/>
      <c r="AQ359" s="9"/>
      <c r="AR359" s="9"/>
      <c r="AS359" s="9"/>
      <c r="AT359" s="9"/>
    </row>
    <row r="360" spans="1:46" x14ac:dyDescent="0.2">
      <c r="A360" s="8"/>
      <c r="B360" s="9"/>
      <c r="C360" s="9"/>
      <c r="D360" s="9"/>
      <c r="E360" s="9"/>
      <c r="F360" s="9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  <c r="AA360" s="9"/>
      <c r="AB360" s="9"/>
      <c r="AC360" s="9"/>
      <c r="AD360" s="9"/>
      <c r="AE360" s="9"/>
      <c r="AF360" s="9"/>
      <c r="AG360" s="9"/>
      <c r="AH360" s="9"/>
      <c r="AI360" s="9"/>
      <c r="AJ360" s="9"/>
      <c r="AK360" s="9"/>
      <c r="AL360" s="9"/>
      <c r="AM360" s="9"/>
      <c r="AN360" s="9"/>
      <c r="AO360" s="9"/>
      <c r="AP360" s="9"/>
      <c r="AQ360" s="9"/>
      <c r="AR360" s="9"/>
      <c r="AS360" s="9"/>
      <c r="AT360" s="9"/>
    </row>
    <row r="361" spans="1:46" x14ac:dyDescent="0.2">
      <c r="A361" s="8"/>
      <c r="B361" s="9"/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  <c r="AA361" s="9"/>
      <c r="AB361" s="9"/>
      <c r="AC361" s="9"/>
      <c r="AD361" s="9"/>
      <c r="AE361" s="9"/>
      <c r="AF361" s="9"/>
      <c r="AG361" s="9"/>
      <c r="AH361" s="9"/>
      <c r="AI361" s="9"/>
      <c r="AJ361" s="9"/>
      <c r="AK361" s="9"/>
      <c r="AL361" s="9"/>
      <c r="AM361" s="9"/>
      <c r="AN361" s="9"/>
      <c r="AO361" s="9"/>
      <c r="AP361" s="9"/>
      <c r="AQ361" s="9"/>
      <c r="AR361" s="9"/>
      <c r="AS361" s="9"/>
      <c r="AT361" s="9"/>
    </row>
    <row r="362" spans="1:46" x14ac:dyDescent="0.2">
      <c r="A362" s="8"/>
      <c r="B362" s="9"/>
      <c r="C362" s="9"/>
      <c r="D362" s="9"/>
      <c r="E362" s="9"/>
      <c r="F362" s="9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  <c r="AA362" s="9"/>
      <c r="AB362" s="9"/>
      <c r="AC362" s="9"/>
      <c r="AD362" s="9"/>
      <c r="AE362" s="9"/>
      <c r="AF362" s="9"/>
      <c r="AG362" s="9"/>
      <c r="AH362" s="9"/>
      <c r="AI362" s="9"/>
      <c r="AJ362" s="9"/>
      <c r="AK362" s="9"/>
      <c r="AL362" s="9"/>
      <c r="AM362" s="9"/>
      <c r="AN362" s="9"/>
      <c r="AO362" s="9"/>
      <c r="AP362" s="9"/>
      <c r="AQ362" s="9"/>
      <c r="AR362" s="9"/>
      <c r="AS362" s="9"/>
      <c r="AT362" s="9"/>
    </row>
    <row r="363" spans="1:46" x14ac:dyDescent="0.2">
      <c r="A363" s="8"/>
      <c r="B363" s="9"/>
      <c r="C363" s="9"/>
      <c r="D363" s="9"/>
      <c r="E363" s="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  <c r="AA363" s="9"/>
      <c r="AB363" s="9"/>
      <c r="AC363" s="9"/>
      <c r="AD363" s="9"/>
      <c r="AE363" s="9"/>
      <c r="AF363" s="9"/>
      <c r="AG363" s="9"/>
      <c r="AH363" s="9"/>
      <c r="AI363" s="9"/>
      <c r="AJ363" s="9"/>
      <c r="AK363" s="9"/>
      <c r="AL363" s="9"/>
      <c r="AM363" s="9"/>
      <c r="AN363" s="9"/>
      <c r="AO363" s="9"/>
      <c r="AP363" s="9"/>
      <c r="AQ363" s="9"/>
      <c r="AR363" s="9"/>
      <c r="AS363" s="9"/>
      <c r="AT363" s="9"/>
    </row>
    <row r="364" spans="1:46" x14ac:dyDescent="0.2">
      <c r="A364" s="8"/>
      <c r="B364" s="9"/>
      <c r="C364" s="9"/>
      <c r="D364" s="9"/>
      <c r="E364" s="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  <c r="AA364" s="9"/>
      <c r="AB364" s="9"/>
      <c r="AC364" s="9"/>
      <c r="AD364" s="9"/>
      <c r="AE364" s="9"/>
      <c r="AF364" s="9"/>
      <c r="AG364" s="9"/>
      <c r="AH364" s="9"/>
      <c r="AI364" s="9"/>
      <c r="AJ364" s="9"/>
      <c r="AK364" s="9"/>
      <c r="AL364" s="9"/>
      <c r="AM364" s="9"/>
      <c r="AN364" s="9"/>
      <c r="AO364" s="9"/>
      <c r="AP364" s="9"/>
      <c r="AQ364" s="9"/>
      <c r="AR364" s="9"/>
      <c r="AS364" s="9"/>
      <c r="AT364" s="9"/>
    </row>
    <row r="365" spans="1:46" x14ac:dyDescent="0.2">
      <c r="A365" s="8"/>
      <c r="B365" s="9"/>
      <c r="C365" s="9"/>
      <c r="D365" s="9"/>
      <c r="E365" s="9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  <c r="AA365" s="9"/>
      <c r="AB365" s="9"/>
      <c r="AC365" s="9"/>
      <c r="AD365" s="9"/>
      <c r="AE365" s="9"/>
      <c r="AF365" s="9"/>
      <c r="AG365" s="9"/>
      <c r="AH365" s="9"/>
      <c r="AI365" s="9"/>
      <c r="AJ365" s="9"/>
      <c r="AK365" s="9"/>
      <c r="AL365" s="9"/>
      <c r="AM365" s="9"/>
      <c r="AN365" s="9"/>
      <c r="AO365" s="9"/>
      <c r="AP365" s="9"/>
      <c r="AQ365" s="9"/>
      <c r="AR365" s="9"/>
      <c r="AS365" s="9"/>
      <c r="AT365" s="9"/>
    </row>
    <row r="366" spans="1:46" x14ac:dyDescent="0.2">
      <c r="A366" s="8"/>
      <c r="B366" s="9"/>
      <c r="C366" s="9"/>
      <c r="D366" s="9"/>
      <c r="E366" s="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  <c r="AA366" s="9"/>
      <c r="AB366" s="9"/>
      <c r="AC366" s="9"/>
      <c r="AD366" s="9"/>
      <c r="AE366" s="9"/>
      <c r="AF366" s="9"/>
      <c r="AG366" s="9"/>
      <c r="AH366" s="9"/>
      <c r="AI366" s="9"/>
      <c r="AJ366" s="9"/>
      <c r="AK366" s="9"/>
      <c r="AL366" s="9"/>
      <c r="AM366" s="9"/>
      <c r="AN366" s="9"/>
      <c r="AO366" s="9"/>
      <c r="AP366" s="9"/>
      <c r="AQ366" s="9"/>
      <c r="AR366" s="9"/>
      <c r="AS366" s="9"/>
      <c r="AT366" s="9"/>
    </row>
    <row r="367" spans="1:46" x14ac:dyDescent="0.2">
      <c r="A367" s="8"/>
      <c r="B367" s="9"/>
      <c r="C367" s="9"/>
      <c r="D367" s="9"/>
      <c r="E367" s="9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  <c r="AA367" s="9"/>
      <c r="AB367" s="9"/>
      <c r="AC367" s="9"/>
      <c r="AD367" s="9"/>
      <c r="AE367" s="9"/>
      <c r="AF367" s="9"/>
      <c r="AG367" s="9"/>
      <c r="AH367" s="9"/>
      <c r="AI367" s="9"/>
      <c r="AJ367" s="9"/>
      <c r="AK367" s="9"/>
      <c r="AL367" s="9"/>
      <c r="AM367" s="9"/>
      <c r="AN367" s="9"/>
      <c r="AO367" s="9"/>
      <c r="AP367" s="9"/>
      <c r="AQ367" s="9"/>
      <c r="AR367" s="9"/>
      <c r="AS367" s="9"/>
      <c r="AT367" s="9"/>
    </row>
    <row r="368" spans="1:46" x14ac:dyDescent="0.2">
      <c r="A368" s="8"/>
      <c r="B368" s="9"/>
      <c r="C368" s="9"/>
      <c r="D368" s="9"/>
      <c r="E368" s="9"/>
      <c r="F368" s="9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  <c r="AA368" s="9"/>
      <c r="AB368" s="9"/>
      <c r="AC368" s="9"/>
      <c r="AD368" s="9"/>
      <c r="AE368" s="9"/>
      <c r="AF368" s="9"/>
      <c r="AG368" s="9"/>
      <c r="AH368" s="9"/>
      <c r="AI368" s="9"/>
      <c r="AJ368" s="9"/>
      <c r="AK368" s="9"/>
      <c r="AL368" s="9"/>
      <c r="AM368" s="9"/>
      <c r="AN368" s="9"/>
      <c r="AO368" s="9"/>
      <c r="AP368" s="9"/>
      <c r="AQ368" s="9"/>
      <c r="AR368" s="9"/>
      <c r="AS368" s="9"/>
      <c r="AT368" s="9"/>
    </row>
    <row r="369" spans="1:46" x14ac:dyDescent="0.2">
      <c r="A369" s="8"/>
      <c r="B369" s="9"/>
      <c r="C369" s="9"/>
      <c r="D369" s="9"/>
      <c r="E369" s="9"/>
      <c r="F369" s="9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  <c r="AA369" s="9"/>
      <c r="AB369" s="9"/>
      <c r="AC369" s="9"/>
      <c r="AD369" s="9"/>
      <c r="AE369" s="9"/>
      <c r="AF369" s="9"/>
      <c r="AG369" s="9"/>
      <c r="AH369" s="9"/>
      <c r="AI369" s="9"/>
      <c r="AJ369" s="9"/>
      <c r="AK369" s="9"/>
      <c r="AL369" s="9"/>
      <c r="AM369" s="9"/>
      <c r="AN369" s="9"/>
      <c r="AO369" s="9"/>
      <c r="AP369" s="9"/>
      <c r="AQ369" s="9"/>
      <c r="AR369" s="9"/>
      <c r="AS369" s="9"/>
      <c r="AT369" s="9"/>
    </row>
    <row r="370" spans="1:46" x14ac:dyDescent="0.2">
      <c r="A370" s="8"/>
      <c r="B370" s="9"/>
      <c r="C370" s="9"/>
      <c r="D370" s="9"/>
      <c r="E370" s="9"/>
      <c r="F370" s="9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  <c r="AA370" s="9"/>
      <c r="AB370" s="9"/>
      <c r="AC370" s="9"/>
      <c r="AD370" s="9"/>
      <c r="AE370" s="9"/>
      <c r="AF370" s="9"/>
      <c r="AG370" s="9"/>
      <c r="AH370" s="9"/>
      <c r="AI370" s="9"/>
      <c r="AJ370" s="9"/>
      <c r="AK370" s="9"/>
      <c r="AL370" s="9"/>
      <c r="AM370" s="9"/>
      <c r="AN370" s="9"/>
      <c r="AO370" s="9"/>
      <c r="AP370" s="9"/>
      <c r="AQ370" s="9"/>
      <c r="AR370" s="9"/>
      <c r="AS370" s="9"/>
      <c r="AT370" s="9"/>
    </row>
    <row r="371" spans="1:46" x14ac:dyDescent="0.2">
      <c r="A371" s="8"/>
      <c r="B371" s="9"/>
      <c r="C371" s="9"/>
      <c r="D371" s="9"/>
      <c r="E371" s="9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  <c r="AA371" s="9"/>
      <c r="AB371" s="9"/>
      <c r="AC371" s="9"/>
      <c r="AD371" s="9"/>
      <c r="AE371" s="9"/>
      <c r="AF371" s="9"/>
      <c r="AG371" s="9"/>
      <c r="AH371" s="9"/>
      <c r="AI371" s="9"/>
      <c r="AJ371" s="9"/>
      <c r="AK371" s="9"/>
      <c r="AL371" s="9"/>
      <c r="AM371" s="9"/>
      <c r="AN371" s="9"/>
      <c r="AO371" s="9"/>
      <c r="AP371" s="9"/>
      <c r="AQ371" s="9"/>
      <c r="AR371" s="9"/>
      <c r="AS371" s="9"/>
      <c r="AT371" s="9"/>
    </row>
    <row r="372" spans="1:46" x14ac:dyDescent="0.2">
      <c r="A372" s="8"/>
      <c r="B372" s="9"/>
      <c r="C372" s="9"/>
      <c r="D372" s="9"/>
      <c r="E372" s="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  <c r="AA372" s="9"/>
      <c r="AB372" s="9"/>
      <c r="AC372" s="9"/>
      <c r="AD372" s="9"/>
      <c r="AE372" s="9"/>
      <c r="AF372" s="9"/>
      <c r="AG372" s="9"/>
      <c r="AH372" s="9"/>
      <c r="AI372" s="9"/>
      <c r="AJ372" s="9"/>
      <c r="AK372" s="9"/>
      <c r="AL372" s="9"/>
      <c r="AM372" s="9"/>
      <c r="AN372" s="9"/>
      <c r="AO372" s="9"/>
      <c r="AP372" s="9"/>
      <c r="AQ372" s="9"/>
      <c r="AR372" s="9"/>
      <c r="AS372" s="9"/>
      <c r="AT372" s="9"/>
    </row>
    <row r="373" spans="1:46" x14ac:dyDescent="0.2">
      <c r="A373" s="8"/>
      <c r="B373" s="9"/>
      <c r="C373" s="9"/>
      <c r="D373" s="9"/>
      <c r="E373" s="9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  <c r="AA373" s="9"/>
      <c r="AB373" s="9"/>
      <c r="AC373" s="9"/>
      <c r="AD373" s="9"/>
      <c r="AE373" s="9"/>
      <c r="AF373" s="9"/>
      <c r="AG373" s="9"/>
      <c r="AH373" s="9"/>
      <c r="AI373" s="9"/>
      <c r="AJ373" s="9"/>
      <c r="AK373" s="9"/>
      <c r="AL373" s="9"/>
      <c r="AM373" s="9"/>
      <c r="AN373" s="9"/>
      <c r="AO373" s="9"/>
      <c r="AP373" s="9"/>
      <c r="AQ373" s="9"/>
      <c r="AR373" s="9"/>
      <c r="AS373" s="9"/>
      <c r="AT373" s="9"/>
    </row>
    <row r="374" spans="1:46" x14ac:dyDescent="0.2">
      <c r="A374" s="8"/>
      <c r="B374" s="9"/>
      <c r="C374" s="9"/>
      <c r="D374" s="9"/>
      <c r="E374" s="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  <c r="AA374" s="9"/>
      <c r="AB374" s="9"/>
      <c r="AC374" s="9"/>
      <c r="AD374" s="9"/>
      <c r="AE374" s="9"/>
      <c r="AF374" s="9"/>
      <c r="AG374" s="9"/>
      <c r="AH374" s="9"/>
      <c r="AI374" s="9"/>
      <c r="AJ374" s="9"/>
      <c r="AK374" s="9"/>
      <c r="AL374" s="9"/>
      <c r="AM374" s="9"/>
      <c r="AN374" s="9"/>
      <c r="AO374" s="9"/>
      <c r="AP374" s="9"/>
      <c r="AQ374" s="9"/>
      <c r="AR374" s="9"/>
      <c r="AS374" s="9"/>
      <c r="AT374" s="9"/>
    </row>
    <row r="375" spans="1:46" x14ac:dyDescent="0.2">
      <c r="A375" s="8"/>
      <c r="B375" s="9"/>
      <c r="C375" s="9"/>
      <c r="D375" s="9"/>
      <c r="E375" s="9"/>
      <c r="F375" s="9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  <c r="AA375" s="9"/>
      <c r="AB375" s="9"/>
      <c r="AC375" s="9"/>
      <c r="AD375" s="9"/>
      <c r="AE375" s="9"/>
      <c r="AF375" s="9"/>
      <c r="AG375" s="9"/>
      <c r="AH375" s="9"/>
      <c r="AI375" s="9"/>
      <c r="AJ375" s="9"/>
      <c r="AK375" s="9"/>
      <c r="AL375" s="9"/>
      <c r="AM375" s="9"/>
      <c r="AN375" s="9"/>
      <c r="AO375" s="9"/>
      <c r="AP375" s="9"/>
      <c r="AQ375" s="9"/>
      <c r="AR375" s="9"/>
      <c r="AS375" s="9"/>
      <c r="AT375" s="9"/>
    </row>
    <row r="376" spans="1:46" x14ac:dyDescent="0.2">
      <c r="A376" s="8"/>
      <c r="B376" s="9"/>
      <c r="C376" s="9"/>
      <c r="D376" s="9"/>
      <c r="E376" s="9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  <c r="AA376" s="9"/>
      <c r="AB376" s="9"/>
      <c r="AC376" s="9"/>
      <c r="AD376" s="9"/>
      <c r="AE376" s="9"/>
      <c r="AF376" s="9"/>
      <c r="AG376" s="9"/>
      <c r="AH376" s="9"/>
      <c r="AI376" s="9"/>
      <c r="AJ376" s="9"/>
      <c r="AK376" s="9"/>
      <c r="AL376" s="9"/>
      <c r="AM376" s="9"/>
      <c r="AN376" s="9"/>
      <c r="AO376" s="9"/>
      <c r="AP376" s="9"/>
      <c r="AQ376" s="9"/>
      <c r="AR376" s="9"/>
      <c r="AS376" s="9"/>
      <c r="AT376" s="9"/>
    </row>
    <row r="377" spans="1:46" x14ac:dyDescent="0.2">
      <c r="A377" s="8"/>
      <c r="B377" s="9"/>
      <c r="C377" s="9"/>
      <c r="D377" s="9"/>
      <c r="E377" s="9"/>
      <c r="F377" s="9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  <c r="AA377" s="9"/>
      <c r="AB377" s="9"/>
      <c r="AC377" s="9"/>
      <c r="AD377" s="9"/>
      <c r="AE377" s="9"/>
      <c r="AF377" s="9"/>
      <c r="AG377" s="9"/>
      <c r="AH377" s="9"/>
      <c r="AI377" s="9"/>
      <c r="AJ377" s="9"/>
      <c r="AK377" s="9"/>
      <c r="AL377" s="9"/>
      <c r="AM377" s="9"/>
      <c r="AN377" s="9"/>
      <c r="AO377" s="9"/>
      <c r="AP377" s="9"/>
      <c r="AQ377" s="9"/>
      <c r="AR377" s="9"/>
      <c r="AS377" s="9"/>
      <c r="AT377" s="9"/>
    </row>
    <row r="378" spans="1:46" x14ac:dyDescent="0.2">
      <c r="A378" s="8"/>
      <c r="B378" s="9"/>
      <c r="C378" s="9"/>
      <c r="D378" s="9"/>
      <c r="E378" s="9"/>
      <c r="F378" s="9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  <c r="AA378" s="9"/>
      <c r="AB378" s="9"/>
      <c r="AC378" s="9"/>
      <c r="AD378" s="9"/>
      <c r="AE378" s="9"/>
      <c r="AF378" s="9"/>
      <c r="AG378" s="9"/>
      <c r="AH378" s="9"/>
      <c r="AI378" s="9"/>
      <c r="AJ378" s="9"/>
      <c r="AK378" s="9"/>
      <c r="AL378" s="9"/>
      <c r="AM378" s="9"/>
      <c r="AN378" s="9"/>
      <c r="AO378" s="9"/>
      <c r="AP378" s="9"/>
      <c r="AQ378" s="9"/>
      <c r="AR378" s="9"/>
      <c r="AS378" s="9"/>
      <c r="AT378" s="9"/>
    </row>
    <row r="379" spans="1:46" x14ac:dyDescent="0.2">
      <c r="A379" s="8"/>
      <c r="B379" s="9"/>
      <c r="C379" s="9"/>
      <c r="D379" s="9"/>
      <c r="E379" s="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  <c r="AA379" s="9"/>
      <c r="AB379" s="9"/>
      <c r="AC379" s="9"/>
      <c r="AD379" s="9"/>
      <c r="AE379" s="9"/>
      <c r="AF379" s="9"/>
      <c r="AG379" s="9"/>
      <c r="AH379" s="9"/>
      <c r="AI379" s="9"/>
      <c r="AJ379" s="9"/>
      <c r="AK379" s="9"/>
      <c r="AL379" s="9"/>
      <c r="AM379" s="9"/>
      <c r="AN379" s="9"/>
      <c r="AO379" s="9"/>
      <c r="AP379" s="9"/>
      <c r="AQ379" s="9"/>
      <c r="AR379" s="9"/>
      <c r="AS379" s="9"/>
      <c r="AT379" s="9"/>
    </row>
    <row r="380" spans="1:46" x14ac:dyDescent="0.2">
      <c r="A380" s="8"/>
      <c r="B380" s="9"/>
      <c r="C380" s="9"/>
      <c r="D380" s="9"/>
      <c r="E380" s="9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  <c r="AA380" s="9"/>
      <c r="AB380" s="9"/>
      <c r="AC380" s="9"/>
      <c r="AD380" s="9"/>
      <c r="AE380" s="9"/>
      <c r="AF380" s="9"/>
      <c r="AG380" s="9"/>
      <c r="AH380" s="9"/>
      <c r="AI380" s="9"/>
      <c r="AJ380" s="9"/>
      <c r="AK380" s="9"/>
      <c r="AL380" s="9"/>
      <c r="AM380" s="9"/>
      <c r="AN380" s="9"/>
      <c r="AO380" s="9"/>
      <c r="AP380" s="9"/>
      <c r="AQ380" s="9"/>
      <c r="AR380" s="9"/>
      <c r="AS380" s="9"/>
      <c r="AT380" s="9"/>
    </row>
    <row r="381" spans="1:46" x14ac:dyDescent="0.2">
      <c r="A381" s="8"/>
      <c r="B381" s="9"/>
      <c r="C381" s="9"/>
      <c r="D381" s="9"/>
      <c r="E381" s="9"/>
      <c r="F381" s="9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  <c r="AA381" s="9"/>
      <c r="AB381" s="9"/>
      <c r="AC381" s="9"/>
      <c r="AD381" s="9"/>
      <c r="AE381" s="9"/>
      <c r="AF381" s="9"/>
      <c r="AG381" s="9"/>
      <c r="AH381" s="9"/>
      <c r="AI381" s="9"/>
      <c r="AJ381" s="9"/>
      <c r="AK381" s="9"/>
      <c r="AL381" s="9"/>
      <c r="AM381" s="9"/>
      <c r="AN381" s="9"/>
      <c r="AO381" s="9"/>
      <c r="AP381" s="9"/>
      <c r="AQ381" s="9"/>
      <c r="AR381" s="9"/>
      <c r="AS381" s="9"/>
      <c r="AT381" s="9"/>
    </row>
    <row r="382" spans="1:46" x14ac:dyDescent="0.2">
      <c r="A382" s="8"/>
      <c r="B382" s="9"/>
      <c r="C382" s="9"/>
      <c r="D382" s="9"/>
      <c r="E382" s="9"/>
      <c r="F382" s="9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  <c r="AA382" s="9"/>
      <c r="AB382" s="9"/>
      <c r="AC382" s="9"/>
      <c r="AD382" s="9"/>
      <c r="AE382" s="9"/>
      <c r="AF382" s="9"/>
      <c r="AG382" s="9"/>
      <c r="AH382" s="9"/>
      <c r="AI382" s="9"/>
      <c r="AJ382" s="9"/>
      <c r="AK382" s="9"/>
      <c r="AL382" s="9"/>
      <c r="AM382" s="9"/>
      <c r="AN382" s="9"/>
      <c r="AO382" s="9"/>
      <c r="AP382" s="9"/>
      <c r="AQ382" s="9"/>
      <c r="AR382" s="9"/>
      <c r="AS382" s="9"/>
      <c r="AT382" s="9"/>
    </row>
    <row r="383" spans="1:46" x14ac:dyDescent="0.2">
      <c r="A383" s="8"/>
      <c r="B383" s="9"/>
      <c r="C383" s="9"/>
      <c r="D383" s="9"/>
      <c r="E383" s="9"/>
      <c r="F383" s="9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  <c r="AA383" s="9"/>
      <c r="AB383" s="9"/>
      <c r="AC383" s="9"/>
      <c r="AD383" s="9"/>
      <c r="AE383" s="9"/>
      <c r="AF383" s="9"/>
      <c r="AG383" s="9"/>
      <c r="AH383" s="9"/>
      <c r="AI383" s="9"/>
      <c r="AJ383" s="9"/>
      <c r="AK383" s="9"/>
      <c r="AL383" s="9"/>
      <c r="AM383" s="9"/>
      <c r="AN383" s="9"/>
      <c r="AO383" s="9"/>
      <c r="AP383" s="9"/>
      <c r="AQ383" s="9"/>
      <c r="AR383" s="9"/>
      <c r="AS383" s="9"/>
      <c r="AT383" s="9"/>
    </row>
    <row r="384" spans="1:46" x14ac:dyDescent="0.2">
      <c r="A384" s="8"/>
      <c r="B384" s="9"/>
      <c r="C384" s="9"/>
      <c r="D384" s="9"/>
      <c r="E384" s="9"/>
      <c r="F384" s="9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  <c r="AA384" s="9"/>
      <c r="AB384" s="9"/>
      <c r="AC384" s="9"/>
      <c r="AD384" s="9"/>
      <c r="AE384" s="9"/>
      <c r="AF384" s="9"/>
      <c r="AG384" s="9"/>
      <c r="AH384" s="9"/>
      <c r="AI384" s="9"/>
      <c r="AJ384" s="9"/>
      <c r="AK384" s="9"/>
      <c r="AL384" s="9"/>
      <c r="AM384" s="9"/>
      <c r="AN384" s="9"/>
      <c r="AO384" s="9"/>
      <c r="AP384" s="9"/>
      <c r="AQ384" s="9"/>
      <c r="AR384" s="9"/>
      <c r="AS384" s="9"/>
      <c r="AT384" s="9"/>
    </row>
    <row r="385" spans="1:46" x14ac:dyDescent="0.2">
      <c r="A385" s="8"/>
      <c r="B385" s="9"/>
      <c r="C385" s="9"/>
      <c r="D385" s="9"/>
      <c r="E385" s="9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  <c r="AA385" s="9"/>
      <c r="AB385" s="9"/>
      <c r="AC385" s="9"/>
      <c r="AD385" s="9"/>
      <c r="AE385" s="9"/>
      <c r="AF385" s="9"/>
      <c r="AG385" s="9"/>
      <c r="AH385" s="9"/>
      <c r="AI385" s="9"/>
      <c r="AJ385" s="9"/>
      <c r="AK385" s="9"/>
      <c r="AL385" s="9"/>
      <c r="AM385" s="9"/>
      <c r="AN385" s="9"/>
      <c r="AO385" s="9"/>
      <c r="AP385" s="9"/>
      <c r="AQ385" s="9"/>
      <c r="AR385" s="9"/>
      <c r="AS385" s="9"/>
      <c r="AT385" s="9"/>
    </row>
    <row r="386" spans="1:46" x14ac:dyDescent="0.2">
      <c r="A386" s="8"/>
      <c r="B386" s="9"/>
      <c r="C386" s="9"/>
      <c r="D386" s="9"/>
      <c r="E386" s="9"/>
      <c r="F386" s="9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  <c r="AA386" s="9"/>
      <c r="AB386" s="9"/>
      <c r="AC386" s="9"/>
      <c r="AD386" s="9"/>
      <c r="AE386" s="9"/>
      <c r="AF386" s="9"/>
      <c r="AG386" s="9"/>
      <c r="AH386" s="9"/>
      <c r="AI386" s="9"/>
      <c r="AJ386" s="9"/>
      <c r="AK386" s="9"/>
      <c r="AL386" s="9"/>
      <c r="AM386" s="9"/>
      <c r="AN386" s="9"/>
      <c r="AO386" s="9"/>
      <c r="AP386" s="9"/>
      <c r="AQ386" s="9"/>
      <c r="AR386" s="9"/>
      <c r="AS386" s="9"/>
      <c r="AT386" s="9"/>
    </row>
    <row r="387" spans="1:46" x14ac:dyDescent="0.2">
      <c r="A387" s="8"/>
      <c r="B387" s="9"/>
      <c r="C387" s="9"/>
      <c r="D387" s="9"/>
      <c r="E387" s="9"/>
      <c r="F387" s="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  <c r="AA387" s="9"/>
      <c r="AB387" s="9"/>
      <c r="AC387" s="9"/>
      <c r="AD387" s="9"/>
      <c r="AE387" s="9"/>
      <c r="AF387" s="9"/>
      <c r="AG387" s="9"/>
      <c r="AH387" s="9"/>
      <c r="AI387" s="9"/>
      <c r="AJ387" s="9"/>
      <c r="AK387" s="9"/>
      <c r="AL387" s="9"/>
      <c r="AM387" s="9"/>
      <c r="AN387" s="9"/>
      <c r="AO387" s="9"/>
      <c r="AP387" s="9"/>
      <c r="AQ387" s="9"/>
      <c r="AR387" s="9"/>
      <c r="AS387" s="9"/>
      <c r="AT387" s="9"/>
    </row>
    <row r="388" spans="1:46" x14ac:dyDescent="0.2">
      <c r="A388" s="8"/>
      <c r="B388" s="9"/>
      <c r="C388" s="9"/>
      <c r="D388" s="9"/>
      <c r="E388" s="9"/>
      <c r="F388" s="9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  <c r="AA388" s="9"/>
      <c r="AB388" s="9"/>
      <c r="AC388" s="9"/>
      <c r="AD388" s="9"/>
      <c r="AE388" s="9"/>
      <c r="AF388" s="9"/>
      <c r="AG388" s="9"/>
      <c r="AH388" s="9"/>
      <c r="AI388" s="9"/>
      <c r="AJ388" s="9"/>
      <c r="AK388" s="9"/>
      <c r="AL388" s="9"/>
      <c r="AM388" s="9"/>
      <c r="AN388" s="9"/>
      <c r="AO388" s="9"/>
      <c r="AP388" s="9"/>
      <c r="AQ388" s="9"/>
      <c r="AR388" s="9"/>
      <c r="AS388" s="9"/>
      <c r="AT388" s="9"/>
    </row>
    <row r="389" spans="1:46" x14ac:dyDescent="0.2">
      <c r="A389" s="8"/>
      <c r="B389" s="9"/>
      <c r="C389" s="9"/>
      <c r="D389" s="9"/>
      <c r="E389" s="9"/>
      <c r="F389" s="9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  <c r="AA389" s="9"/>
      <c r="AB389" s="9"/>
      <c r="AC389" s="9"/>
      <c r="AD389" s="9"/>
      <c r="AE389" s="9"/>
      <c r="AF389" s="9"/>
      <c r="AG389" s="9"/>
      <c r="AH389" s="9"/>
      <c r="AI389" s="9"/>
      <c r="AJ389" s="9"/>
      <c r="AK389" s="9"/>
      <c r="AL389" s="9"/>
      <c r="AM389" s="9"/>
      <c r="AN389" s="9"/>
      <c r="AO389" s="9"/>
      <c r="AP389" s="9"/>
      <c r="AQ389" s="9"/>
      <c r="AR389" s="9"/>
      <c r="AS389" s="9"/>
      <c r="AT389" s="9"/>
    </row>
    <row r="390" spans="1:46" x14ac:dyDescent="0.2">
      <c r="A390" s="8"/>
      <c r="B390" s="9"/>
      <c r="C390" s="9"/>
      <c r="D390" s="9"/>
      <c r="E390" s="9"/>
      <c r="F390" s="9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  <c r="AA390" s="9"/>
      <c r="AB390" s="9"/>
      <c r="AC390" s="9"/>
      <c r="AD390" s="9"/>
      <c r="AE390" s="9"/>
      <c r="AF390" s="9"/>
      <c r="AG390" s="9"/>
      <c r="AH390" s="9"/>
      <c r="AI390" s="9"/>
      <c r="AJ390" s="9"/>
      <c r="AK390" s="9"/>
      <c r="AL390" s="9"/>
      <c r="AM390" s="9"/>
      <c r="AN390" s="9"/>
      <c r="AO390" s="9"/>
      <c r="AP390" s="9"/>
      <c r="AQ390" s="9"/>
      <c r="AR390" s="9"/>
      <c r="AS390" s="9"/>
      <c r="AT390" s="9"/>
    </row>
    <row r="391" spans="1:46" x14ac:dyDescent="0.2">
      <c r="A391" s="8"/>
      <c r="B391" s="9"/>
      <c r="C391" s="9"/>
      <c r="D391" s="9"/>
      <c r="E391" s="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  <c r="AA391" s="9"/>
      <c r="AB391" s="9"/>
      <c r="AC391" s="9"/>
      <c r="AD391" s="9"/>
      <c r="AE391" s="9"/>
      <c r="AF391" s="9"/>
      <c r="AG391" s="9"/>
      <c r="AH391" s="9"/>
      <c r="AI391" s="9"/>
      <c r="AJ391" s="9"/>
      <c r="AK391" s="9"/>
      <c r="AL391" s="9"/>
      <c r="AM391" s="9"/>
      <c r="AN391" s="9"/>
      <c r="AO391" s="9"/>
      <c r="AP391" s="9"/>
      <c r="AQ391" s="9"/>
      <c r="AR391" s="9"/>
      <c r="AS391" s="9"/>
      <c r="AT391" s="9"/>
    </row>
    <row r="392" spans="1:46" x14ac:dyDescent="0.2">
      <c r="A392" s="8"/>
      <c r="B392" s="9"/>
      <c r="C392" s="9"/>
      <c r="D392" s="9"/>
      <c r="E392" s="9"/>
      <c r="F392" s="9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  <c r="AA392" s="9"/>
      <c r="AB392" s="9"/>
      <c r="AC392" s="9"/>
      <c r="AD392" s="9"/>
      <c r="AE392" s="9"/>
      <c r="AF392" s="9"/>
      <c r="AG392" s="9"/>
      <c r="AH392" s="9"/>
      <c r="AI392" s="9"/>
      <c r="AJ392" s="9"/>
      <c r="AK392" s="9"/>
      <c r="AL392" s="9"/>
      <c r="AM392" s="9"/>
      <c r="AN392" s="9"/>
      <c r="AO392" s="9"/>
      <c r="AP392" s="9"/>
      <c r="AQ392" s="9"/>
      <c r="AR392" s="9"/>
      <c r="AS392" s="9"/>
      <c r="AT392" s="9"/>
    </row>
    <row r="393" spans="1:46" x14ac:dyDescent="0.2">
      <c r="A393" s="8"/>
      <c r="B393" s="9"/>
      <c r="C393" s="9"/>
      <c r="D393" s="9"/>
      <c r="E393" s="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  <c r="AA393" s="9"/>
      <c r="AB393" s="9"/>
      <c r="AC393" s="9"/>
      <c r="AD393" s="9"/>
      <c r="AE393" s="9"/>
      <c r="AF393" s="9"/>
      <c r="AG393" s="9"/>
      <c r="AH393" s="9"/>
      <c r="AI393" s="9"/>
      <c r="AJ393" s="9"/>
      <c r="AK393" s="9"/>
      <c r="AL393" s="9"/>
      <c r="AM393" s="9"/>
      <c r="AN393" s="9"/>
      <c r="AO393" s="9"/>
      <c r="AP393" s="9"/>
      <c r="AQ393" s="9"/>
      <c r="AR393" s="9"/>
      <c r="AS393" s="9"/>
      <c r="AT393" s="9"/>
    </row>
    <row r="394" spans="1:46" x14ac:dyDescent="0.2">
      <c r="A394" s="8"/>
      <c r="B394" s="9"/>
      <c r="C394" s="9"/>
      <c r="D394" s="9"/>
      <c r="E394" s="9"/>
      <c r="F394" s="9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  <c r="AA394" s="9"/>
      <c r="AB394" s="9"/>
      <c r="AC394" s="9"/>
      <c r="AD394" s="9"/>
      <c r="AE394" s="9"/>
      <c r="AF394" s="9"/>
      <c r="AG394" s="9"/>
      <c r="AH394" s="9"/>
      <c r="AI394" s="9"/>
      <c r="AJ394" s="9"/>
      <c r="AK394" s="9"/>
      <c r="AL394" s="9"/>
      <c r="AM394" s="9"/>
      <c r="AN394" s="9"/>
      <c r="AO394" s="9"/>
      <c r="AP394" s="9"/>
      <c r="AQ394" s="9"/>
      <c r="AR394" s="9"/>
      <c r="AS394" s="9"/>
      <c r="AT394" s="9"/>
    </row>
    <row r="395" spans="1:46" x14ac:dyDescent="0.2">
      <c r="A395" s="8"/>
      <c r="B395" s="9"/>
      <c r="C395" s="9"/>
      <c r="D395" s="9"/>
      <c r="E395" s="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  <c r="AA395" s="9"/>
      <c r="AB395" s="9"/>
      <c r="AC395" s="9"/>
      <c r="AD395" s="9"/>
      <c r="AE395" s="9"/>
      <c r="AF395" s="9"/>
      <c r="AG395" s="9"/>
      <c r="AH395" s="9"/>
      <c r="AI395" s="9"/>
      <c r="AJ395" s="9"/>
      <c r="AK395" s="9"/>
      <c r="AL395" s="9"/>
      <c r="AM395" s="9"/>
      <c r="AN395" s="9"/>
      <c r="AO395" s="9"/>
      <c r="AP395" s="9"/>
      <c r="AQ395" s="9"/>
      <c r="AR395" s="9"/>
      <c r="AS395" s="9"/>
      <c r="AT395" s="9"/>
    </row>
    <row r="396" spans="1:46" x14ac:dyDescent="0.2">
      <c r="A396" s="8"/>
      <c r="B396" s="9"/>
      <c r="C396" s="9"/>
      <c r="D396" s="9"/>
      <c r="E396" s="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  <c r="AA396" s="9"/>
      <c r="AB396" s="9"/>
      <c r="AC396" s="9"/>
      <c r="AD396" s="9"/>
      <c r="AE396" s="9"/>
      <c r="AF396" s="9"/>
      <c r="AG396" s="9"/>
      <c r="AH396" s="9"/>
      <c r="AI396" s="9"/>
      <c r="AJ396" s="9"/>
      <c r="AK396" s="9"/>
      <c r="AL396" s="9"/>
      <c r="AM396" s="9"/>
      <c r="AN396" s="9"/>
      <c r="AO396" s="9"/>
      <c r="AP396" s="9"/>
      <c r="AQ396" s="9"/>
      <c r="AR396" s="9"/>
      <c r="AS396" s="9"/>
      <c r="AT396" s="9"/>
    </row>
    <row r="397" spans="1:46" x14ac:dyDescent="0.2">
      <c r="A397" s="8"/>
      <c r="B397" s="9"/>
      <c r="C397" s="9"/>
      <c r="D397" s="9"/>
      <c r="E397" s="9"/>
      <c r="F397" s="9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  <c r="AA397" s="9"/>
      <c r="AB397" s="9"/>
      <c r="AC397" s="9"/>
      <c r="AD397" s="9"/>
      <c r="AE397" s="9"/>
      <c r="AF397" s="9"/>
      <c r="AG397" s="9"/>
      <c r="AH397" s="9"/>
      <c r="AI397" s="9"/>
      <c r="AJ397" s="9"/>
      <c r="AK397" s="9"/>
      <c r="AL397" s="9"/>
      <c r="AM397" s="9"/>
      <c r="AN397" s="9"/>
      <c r="AO397" s="9"/>
      <c r="AP397" s="9"/>
      <c r="AQ397" s="9"/>
      <c r="AR397" s="9"/>
      <c r="AS397" s="9"/>
      <c r="AT397" s="9"/>
    </row>
    <row r="398" spans="1:46" x14ac:dyDescent="0.2">
      <c r="A398" s="8"/>
      <c r="B398" s="9"/>
      <c r="C398" s="9"/>
      <c r="D398" s="9"/>
      <c r="E398" s="9"/>
      <c r="F398" s="9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  <c r="AA398" s="9"/>
      <c r="AB398" s="9"/>
      <c r="AC398" s="9"/>
      <c r="AD398" s="9"/>
      <c r="AE398" s="9"/>
      <c r="AF398" s="9"/>
      <c r="AG398" s="9"/>
      <c r="AH398" s="9"/>
      <c r="AI398" s="9"/>
      <c r="AJ398" s="9"/>
      <c r="AK398" s="9"/>
      <c r="AL398" s="9"/>
      <c r="AM398" s="9"/>
      <c r="AN398" s="9"/>
      <c r="AO398" s="9"/>
      <c r="AP398" s="9"/>
      <c r="AQ398" s="9"/>
      <c r="AR398" s="9"/>
      <c r="AS398" s="9"/>
      <c r="AT398" s="9"/>
    </row>
    <row r="399" spans="1:46" x14ac:dyDescent="0.2">
      <c r="A399" s="8"/>
      <c r="B399" s="9"/>
      <c r="C399" s="9"/>
      <c r="D399" s="9"/>
      <c r="E399" s="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  <c r="AA399" s="9"/>
      <c r="AB399" s="9"/>
      <c r="AC399" s="9"/>
      <c r="AD399" s="9"/>
      <c r="AE399" s="9"/>
      <c r="AF399" s="9"/>
      <c r="AG399" s="9"/>
      <c r="AH399" s="9"/>
      <c r="AI399" s="9"/>
      <c r="AJ399" s="9"/>
      <c r="AK399" s="9"/>
      <c r="AL399" s="9"/>
      <c r="AM399" s="9"/>
      <c r="AN399" s="9"/>
      <c r="AO399" s="9"/>
      <c r="AP399" s="9"/>
      <c r="AQ399" s="9"/>
      <c r="AR399" s="9"/>
      <c r="AS399" s="9"/>
      <c r="AT399" s="9"/>
    </row>
    <row r="400" spans="1:46" x14ac:dyDescent="0.2">
      <c r="A400" s="8"/>
      <c r="B400" s="9"/>
      <c r="C400" s="9"/>
      <c r="D400" s="9"/>
      <c r="E400" s="9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  <c r="AA400" s="9"/>
      <c r="AB400" s="9"/>
      <c r="AC400" s="9"/>
      <c r="AD400" s="9"/>
      <c r="AE400" s="9"/>
      <c r="AF400" s="9"/>
      <c r="AG400" s="9"/>
      <c r="AH400" s="9"/>
      <c r="AI400" s="9"/>
      <c r="AJ400" s="9"/>
      <c r="AK400" s="9"/>
      <c r="AL400" s="9"/>
      <c r="AM400" s="9"/>
      <c r="AN400" s="9"/>
      <c r="AO400" s="9"/>
      <c r="AP400" s="9"/>
      <c r="AQ400" s="9"/>
      <c r="AR400" s="9"/>
      <c r="AS400" s="9"/>
      <c r="AT400" s="9"/>
    </row>
    <row r="401" spans="1:46" x14ac:dyDescent="0.2">
      <c r="A401" s="8"/>
      <c r="B401" s="9"/>
      <c r="C401" s="9"/>
      <c r="D401" s="9"/>
      <c r="E401" s="9"/>
      <c r="F401" s="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  <c r="AA401" s="9"/>
      <c r="AB401" s="9"/>
      <c r="AC401" s="9"/>
      <c r="AD401" s="9"/>
      <c r="AE401" s="9"/>
      <c r="AF401" s="9"/>
      <c r="AG401" s="9"/>
      <c r="AH401" s="9"/>
      <c r="AI401" s="9"/>
      <c r="AJ401" s="9"/>
      <c r="AK401" s="9"/>
      <c r="AL401" s="9"/>
      <c r="AM401" s="9"/>
      <c r="AN401" s="9"/>
      <c r="AO401" s="9"/>
      <c r="AP401" s="9"/>
      <c r="AQ401" s="9"/>
      <c r="AR401" s="9"/>
      <c r="AS401" s="9"/>
      <c r="AT401" s="9"/>
    </row>
    <row r="402" spans="1:46" x14ac:dyDescent="0.2">
      <c r="A402" s="8"/>
      <c r="B402" s="9"/>
      <c r="C402" s="9"/>
      <c r="D402" s="9"/>
      <c r="E402" s="9"/>
      <c r="F402" s="9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  <c r="AA402" s="9"/>
      <c r="AB402" s="9"/>
      <c r="AC402" s="9"/>
      <c r="AD402" s="9"/>
      <c r="AE402" s="9"/>
      <c r="AF402" s="9"/>
      <c r="AG402" s="9"/>
      <c r="AH402" s="9"/>
      <c r="AI402" s="9"/>
      <c r="AJ402" s="9"/>
      <c r="AK402" s="9"/>
      <c r="AL402" s="9"/>
      <c r="AM402" s="9"/>
      <c r="AN402" s="9"/>
      <c r="AO402" s="9"/>
      <c r="AP402" s="9"/>
      <c r="AQ402" s="9"/>
      <c r="AR402" s="9"/>
      <c r="AS402" s="9"/>
      <c r="AT402" s="9"/>
    </row>
    <row r="403" spans="1:46" x14ac:dyDescent="0.2">
      <c r="A403" s="8"/>
      <c r="B403" s="9"/>
      <c r="C403" s="9"/>
      <c r="D403" s="9"/>
      <c r="E403" s="9"/>
      <c r="F403" s="9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  <c r="AA403" s="9"/>
      <c r="AB403" s="9"/>
      <c r="AC403" s="9"/>
      <c r="AD403" s="9"/>
      <c r="AE403" s="9"/>
      <c r="AF403" s="9"/>
      <c r="AG403" s="9"/>
      <c r="AH403" s="9"/>
      <c r="AI403" s="9"/>
      <c r="AJ403" s="9"/>
      <c r="AK403" s="9"/>
      <c r="AL403" s="9"/>
      <c r="AM403" s="9"/>
      <c r="AN403" s="9"/>
      <c r="AO403" s="9"/>
      <c r="AP403" s="9"/>
      <c r="AQ403" s="9"/>
      <c r="AR403" s="9"/>
      <c r="AS403" s="9"/>
      <c r="AT403" s="9"/>
    </row>
    <row r="404" spans="1:46" x14ac:dyDescent="0.2">
      <c r="A404" s="8"/>
      <c r="B404" s="9"/>
      <c r="C404" s="9"/>
      <c r="D404" s="9"/>
      <c r="E404" s="9"/>
      <c r="F404" s="9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  <c r="AA404" s="9"/>
      <c r="AB404" s="9"/>
      <c r="AC404" s="9"/>
      <c r="AD404" s="9"/>
      <c r="AE404" s="9"/>
      <c r="AF404" s="9"/>
      <c r="AG404" s="9"/>
      <c r="AH404" s="9"/>
      <c r="AI404" s="9"/>
      <c r="AJ404" s="9"/>
      <c r="AK404" s="9"/>
      <c r="AL404" s="9"/>
      <c r="AM404" s="9"/>
      <c r="AN404" s="9"/>
      <c r="AO404" s="9"/>
      <c r="AP404" s="9"/>
      <c r="AQ404" s="9"/>
      <c r="AR404" s="9"/>
      <c r="AS404" s="9"/>
      <c r="AT404" s="9"/>
    </row>
    <row r="405" spans="1:46" x14ac:dyDescent="0.2">
      <c r="A405" s="8"/>
      <c r="B405" s="9"/>
      <c r="C405" s="9"/>
      <c r="D405" s="9"/>
      <c r="E405" s="9"/>
      <c r="F405" s="9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  <c r="AA405" s="9"/>
      <c r="AB405" s="9"/>
      <c r="AC405" s="9"/>
      <c r="AD405" s="9"/>
      <c r="AE405" s="9"/>
      <c r="AF405" s="9"/>
      <c r="AG405" s="9"/>
      <c r="AH405" s="9"/>
      <c r="AI405" s="9"/>
      <c r="AJ405" s="9"/>
      <c r="AK405" s="9"/>
      <c r="AL405" s="9"/>
      <c r="AM405" s="9"/>
      <c r="AN405" s="9"/>
      <c r="AO405" s="9"/>
      <c r="AP405" s="9"/>
      <c r="AQ405" s="9"/>
      <c r="AR405" s="9"/>
      <c r="AS405" s="9"/>
      <c r="AT405" s="9"/>
    </row>
    <row r="406" spans="1:46" x14ac:dyDescent="0.2">
      <c r="A406" s="8"/>
      <c r="B406" s="9"/>
      <c r="C406" s="9"/>
      <c r="D406" s="9"/>
      <c r="E406" s="9"/>
      <c r="F406" s="9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  <c r="AA406" s="9"/>
      <c r="AB406" s="9"/>
      <c r="AC406" s="9"/>
      <c r="AD406" s="9"/>
      <c r="AE406" s="9"/>
      <c r="AF406" s="9"/>
      <c r="AG406" s="9"/>
      <c r="AH406" s="9"/>
      <c r="AI406" s="9"/>
      <c r="AJ406" s="9"/>
      <c r="AK406" s="9"/>
      <c r="AL406" s="9"/>
      <c r="AM406" s="9"/>
      <c r="AN406" s="9"/>
      <c r="AO406" s="9"/>
      <c r="AP406" s="9"/>
      <c r="AQ406" s="9"/>
      <c r="AR406" s="9"/>
      <c r="AS406" s="9"/>
      <c r="AT406" s="9"/>
    </row>
    <row r="407" spans="1:46" x14ac:dyDescent="0.2">
      <c r="A407" s="8"/>
      <c r="B407" s="9"/>
      <c r="C407" s="9"/>
      <c r="D407" s="9"/>
      <c r="E407" s="9"/>
      <c r="F407" s="9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  <c r="AA407" s="9"/>
      <c r="AB407" s="9"/>
      <c r="AC407" s="9"/>
      <c r="AD407" s="9"/>
      <c r="AE407" s="9"/>
      <c r="AF407" s="9"/>
      <c r="AG407" s="9"/>
      <c r="AH407" s="9"/>
      <c r="AI407" s="9"/>
      <c r="AJ407" s="9"/>
      <c r="AK407" s="9"/>
      <c r="AL407" s="9"/>
      <c r="AM407" s="9"/>
      <c r="AN407" s="9"/>
      <c r="AO407" s="9"/>
      <c r="AP407" s="9"/>
      <c r="AQ407" s="9"/>
      <c r="AR407" s="9"/>
      <c r="AS407" s="9"/>
      <c r="AT407" s="9"/>
    </row>
    <row r="408" spans="1:46" x14ac:dyDescent="0.2">
      <c r="A408" s="8"/>
      <c r="B408" s="9"/>
      <c r="C408" s="9"/>
      <c r="D408" s="9"/>
      <c r="E408" s="9"/>
      <c r="F408" s="9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  <c r="AA408" s="9"/>
      <c r="AB408" s="9"/>
      <c r="AC408" s="9"/>
      <c r="AD408" s="9"/>
      <c r="AE408" s="9"/>
      <c r="AF408" s="9"/>
      <c r="AG408" s="9"/>
      <c r="AH408" s="9"/>
      <c r="AI408" s="9"/>
      <c r="AJ408" s="9"/>
      <c r="AK408" s="9"/>
      <c r="AL408" s="9"/>
      <c r="AM408" s="9"/>
      <c r="AN408" s="9"/>
      <c r="AO408" s="9"/>
      <c r="AP408" s="9"/>
      <c r="AQ408" s="9"/>
      <c r="AR408" s="9"/>
      <c r="AS408" s="9"/>
      <c r="AT408" s="9"/>
    </row>
    <row r="409" spans="1:46" x14ac:dyDescent="0.2">
      <c r="A409" s="8"/>
      <c r="B409" s="9"/>
      <c r="C409" s="9"/>
      <c r="D409" s="9"/>
      <c r="E409" s="9"/>
      <c r="F409" s="9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  <c r="AA409" s="9"/>
      <c r="AB409" s="9"/>
      <c r="AC409" s="9"/>
      <c r="AD409" s="9"/>
      <c r="AE409" s="9"/>
      <c r="AF409" s="9"/>
      <c r="AG409" s="9"/>
      <c r="AH409" s="9"/>
      <c r="AI409" s="9"/>
      <c r="AJ409" s="9"/>
      <c r="AK409" s="9"/>
      <c r="AL409" s="9"/>
      <c r="AM409" s="9"/>
      <c r="AN409" s="9"/>
      <c r="AO409" s="9"/>
      <c r="AP409" s="9"/>
      <c r="AQ409" s="9"/>
      <c r="AR409" s="9"/>
      <c r="AS409" s="9"/>
      <c r="AT409" s="9"/>
    </row>
    <row r="410" spans="1:46" x14ac:dyDescent="0.2">
      <c r="A410" s="8"/>
      <c r="B410" s="9"/>
      <c r="C410" s="9"/>
      <c r="D410" s="9"/>
      <c r="E410" s="9"/>
      <c r="F410" s="9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  <c r="AA410" s="9"/>
      <c r="AB410" s="9"/>
      <c r="AC410" s="9"/>
      <c r="AD410" s="9"/>
      <c r="AE410" s="9"/>
      <c r="AF410" s="9"/>
      <c r="AG410" s="9"/>
      <c r="AH410" s="9"/>
      <c r="AI410" s="9"/>
      <c r="AJ410" s="9"/>
      <c r="AK410" s="9"/>
      <c r="AL410" s="9"/>
      <c r="AM410" s="9"/>
      <c r="AN410" s="9"/>
      <c r="AO410" s="9"/>
      <c r="AP410" s="9"/>
      <c r="AQ410" s="9"/>
      <c r="AR410" s="9"/>
      <c r="AS410" s="9"/>
      <c r="AT410" s="9"/>
    </row>
    <row r="411" spans="1:46" x14ac:dyDescent="0.2">
      <c r="A411" s="8"/>
      <c r="B411" s="9"/>
      <c r="C411" s="9"/>
      <c r="D411" s="9"/>
      <c r="E411" s="9"/>
      <c r="F411" s="9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  <c r="AA411" s="9"/>
      <c r="AB411" s="9"/>
      <c r="AC411" s="9"/>
      <c r="AD411" s="9"/>
      <c r="AE411" s="9"/>
      <c r="AF411" s="9"/>
      <c r="AG411" s="9"/>
      <c r="AH411" s="9"/>
      <c r="AI411" s="9"/>
      <c r="AJ411" s="9"/>
      <c r="AK411" s="9"/>
      <c r="AL411" s="9"/>
      <c r="AM411" s="9"/>
      <c r="AN411" s="9"/>
      <c r="AO411" s="9"/>
      <c r="AP411" s="9"/>
      <c r="AQ411" s="9"/>
      <c r="AR411" s="9"/>
      <c r="AS411" s="9"/>
      <c r="AT411" s="9"/>
    </row>
    <row r="412" spans="1:46" x14ac:dyDescent="0.2">
      <c r="A412" s="8"/>
      <c r="B412" s="9"/>
      <c r="C412" s="9"/>
      <c r="D412" s="9"/>
      <c r="E412" s="9"/>
      <c r="F412" s="9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  <c r="AA412" s="9"/>
      <c r="AB412" s="9"/>
      <c r="AC412" s="9"/>
      <c r="AD412" s="9"/>
      <c r="AE412" s="9"/>
      <c r="AF412" s="9"/>
      <c r="AG412" s="9"/>
      <c r="AH412" s="9"/>
      <c r="AI412" s="9"/>
      <c r="AJ412" s="9"/>
      <c r="AK412" s="9"/>
      <c r="AL412" s="9"/>
      <c r="AM412" s="9"/>
      <c r="AN412" s="9"/>
      <c r="AO412" s="9"/>
      <c r="AP412" s="9"/>
      <c r="AQ412" s="9"/>
      <c r="AR412" s="9"/>
      <c r="AS412" s="9"/>
      <c r="AT412" s="9"/>
    </row>
    <row r="413" spans="1:46" x14ac:dyDescent="0.2">
      <c r="A413" s="8"/>
      <c r="B413" s="9"/>
      <c r="C413" s="9"/>
      <c r="D413" s="9"/>
      <c r="E413" s="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  <c r="AA413" s="9"/>
      <c r="AB413" s="9"/>
      <c r="AC413" s="9"/>
      <c r="AD413" s="9"/>
      <c r="AE413" s="9"/>
      <c r="AF413" s="9"/>
      <c r="AG413" s="9"/>
      <c r="AH413" s="9"/>
      <c r="AI413" s="9"/>
      <c r="AJ413" s="9"/>
      <c r="AK413" s="9"/>
      <c r="AL413" s="9"/>
      <c r="AM413" s="9"/>
      <c r="AN413" s="9"/>
      <c r="AO413" s="9"/>
      <c r="AP413" s="9"/>
      <c r="AQ413" s="9"/>
      <c r="AR413" s="9"/>
      <c r="AS413" s="9"/>
      <c r="AT413" s="9"/>
    </row>
    <row r="414" spans="1:46" x14ac:dyDescent="0.2">
      <c r="A414" s="8"/>
      <c r="B414" s="9"/>
      <c r="C414" s="9"/>
      <c r="D414" s="9"/>
      <c r="E414" s="9"/>
      <c r="F414" s="9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  <c r="AA414" s="9"/>
      <c r="AB414" s="9"/>
      <c r="AC414" s="9"/>
      <c r="AD414" s="9"/>
      <c r="AE414" s="9"/>
      <c r="AF414" s="9"/>
      <c r="AG414" s="9"/>
      <c r="AH414" s="9"/>
      <c r="AI414" s="9"/>
      <c r="AJ414" s="9"/>
      <c r="AK414" s="9"/>
      <c r="AL414" s="9"/>
      <c r="AM414" s="9"/>
      <c r="AN414" s="9"/>
      <c r="AO414" s="9"/>
      <c r="AP414" s="9"/>
      <c r="AQ414" s="9"/>
      <c r="AR414" s="9"/>
      <c r="AS414" s="9"/>
      <c r="AT414" s="9"/>
    </row>
    <row r="415" spans="1:46" x14ac:dyDescent="0.2">
      <c r="A415" s="8"/>
      <c r="B415" s="9"/>
      <c r="C415" s="9"/>
      <c r="D415" s="9"/>
      <c r="E415" s="9"/>
      <c r="F415" s="9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  <c r="AA415" s="9"/>
      <c r="AB415" s="9"/>
      <c r="AC415" s="9"/>
      <c r="AD415" s="9"/>
      <c r="AE415" s="9"/>
      <c r="AF415" s="9"/>
      <c r="AG415" s="9"/>
      <c r="AH415" s="9"/>
      <c r="AI415" s="9"/>
      <c r="AJ415" s="9"/>
      <c r="AK415" s="9"/>
      <c r="AL415" s="9"/>
      <c r="AM415" s="9"/>
      <c r="AN415" s="9"/>
      <c r="AO415" s="9"/>
      <c r="AP415" s="9"/>
      <c r="AQ415" s="9"/>
      <c r="AR415" s="9"/>
      <c r="AS415" s="9"/>
      <c r="AT415" s="9"/>
    </row>
    <row r="416" spans="1:46" x14ac:dyDescent="0.2">
      <c r="A416" s="8"/>
      <c r="B416" s="9"/>
      <c r="C416" s="9"/>
      <c r="D416" s="9"/>
      <c r="E416" s="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  <c r="AA416" s="9"/>
      <c r="AB416" s="9"/>
      <c r="AC416" s="9"/>
      <c r="AD416" s="9"/>
      <c r="AE416" s="9"/>
      <c r="AF416" s="9"/>
      <c r="AG416" s="9"/>
      <c r="AH416" s="9"/>
      <c r="AI416" s="9"/>
      <c r="AJ416" s="9"/>
      <c r="AK416" s="9"/>
      <c r="AL416" s="9"/>
      <c r="AM416" s="9"/>
      <c r="AN416" s="9"/>
      <c r="AO416" s="9"/>
      <c r="AP416" s="9"/>
      <c r="AQ416" s="9"/>
      <c r="AR416" s="9"/>
      <c r="AS416" s="9"/>
      <c r="AT416" s="9"/>
    </row>
    <row r="417" spans="1:46" x14ac:dyDescent="0.2">
      <c r="A417" s="8"/>
      <c r="B417" s="9"/>
      <c r="C417" s="9"/>
      <c r="D417" s="9"/>
      <c r="E417" s="9"/>
      <c r="F417" s="9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  <c r="AA417" s="9"/>
      <c r="AB417" s="9"/>
      <c r="AC417" s="9"/>
      <c r="AD417" s="9"/>
      <c r="AE417" s="9"/>
      <c r="AF417" s="9"/>
      <c r="AG417" s="9"/>
      <c r="AH417" s="9"/>
      <c r="AI417" s="9"/>
      <c r="AJ417" s="9"/>
      <c r="AK417" s="9"/>
      <c r="AL417" s="9"/>
      <c r="AM417" s="9"/>
      <c r="AN417" s="9"/>
      <c r="AO417" s="9"/>
      <c r="AP417" s="9"/>
      <c r="AQ417" s="9"/>
      <c r="AR417" s="9"/>
      <c r="AS417" s="9"/>
      <c r="AT417" s="9"/>
    </row>
    <row r="418" spans="1:46" x14ac:dyDescent="0.2">
      <c r="A418" s="8"/>
      <c r="B418" s="9"/>
      <c r="C418" s="9"/>
      <c r="D418" s="9"/>
      <c r="E418" s="9"/>
      <c r="F418" s="9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  <c r="AA418" s="9"/>
      <c r="AB418" s="9"/>
      <c r="AC418" s="9"/>
      <c r="AD418" s="9"/>
      <c r="AE418" s="9"/>
      <c r="AF418" s="9"/>
      <c r="AG418" s="9"/>
      <c r="AH418" s="9"/>
      <c r="AI418" s="9"/>
      <c r="AJ418" s="9"/>
      <c r="AK418" s="9"/>
      <c r="AL418" s="9"/>
      <c r="AM418" s="9"/>
      <c r="AN418" s="9"/>
      <c r="AO418" s="9"/>
      <c r="AP418" s="9"/>
      <c r="AQ418" s="9"/>
      <c r="AR418" s="9"/>
      <c r="AS418" s="9"/>
      <c r="AT418" s="9"/>
    </row>
    <row r="419" spans="1:46" x14ac:dyDescent="0.2">
      <c r="A419" s="8"/>
      <c r="B419" s="9"/>
      <c r="C419" s="9"/>
      <c r="D419" s="9"/>
      <c r="E419" s="9"/>
      <c r="F419" s="9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  <c r="AA419" s="9"/>
      <c r="AB419" s="9"/>
      <c r="AC419" s="9"/>
      <c r="AD419" s="9"/>
      <c r="AE419" s="9"/>
      <c r="AF419" s="9"/>
      <c r="AG419" s="9"/>
      <c r="AH419" s="9"/>
      <c r="AI419" s="9"/>
      <c r="AJ419" s="9"/>
      <c r="AK419" s="9"/>
      <c r="AL419" s="9"/>
      <c r="AM419" s="9"/>
      <c r="AN419" s="9"/>
      <c r="AO419" s="9"/>
      <c r="AP419" s="9"/>
      <c r="AQ419" s="9"/>
      <c r="AR419" s="9"/>
      <c r="AS419" s="9"/>
      <c r="AT419" s="9"/>
    </row>
    <row r="420" spans="1:46" x14ac:dyDescent="0.2">
      <c r="A420" s="8"/>
      <c r="B420" s="9"/>
      <c r="C420" s="9"/>
      <c r="D420" s="9"/>
      <c r="E420" s="9"/>
      <c r="F420" s="9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  <c r="AA420" s="9"/>
      <c r="AB420" s="9"/>
      <c r="AC420" s="9"/>
      <c r="AD420" s="9"/>
      <c r="AE420" s="9"/>
      <c r="AF420" s="9"/>
      <c r="AG420" s="9"/>
      <c r="AH420" s="9"/>
      <c r="AI420" s="9"/>
      <c r="AJ420" s="9"/>
      <c r="AK420" s="9"/>
      <c r="AL420" s="9"/>
      <c r="AM420" s="9"/>
      <c r="AN420" s="9"/>
      <c r="AO420" s="9"/>
      <c r="AP420" s="9"/>
      <c r="AQ420" s="9"/>
      <c r="AR420" s="9"/>
      <c r="AS420" s="9"/>
      <c r="AT420" s="9"/>
    </row>
    <row r="421" spans="1:46" x14ac:dyDescent="0.2">
      <c r="A421" s="8"/>
      <c r="B421" s="9"/>
      <c r="C421" s="9"/>
      <c r="D421" s="9"/>
      <c r="E421" s="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  <c r="AA421" s="9"/>
      <c r="AB421" s="9"/>
      <c r="AC421" s="9"/>
      <c r="AD421" s="9"/>
      <c r="AE421" s="9"/>
      <c r="AF421" s="9"/>
      <c r="AG421" s="9"/>
      <c r="AH421" s="9"/>
      <c r="AI421" s="9"/>
      <c r="AJ421" s="9"/>
      <c r="AK421" s="9"/>
      <c r="AL421" s="9"/>
      <c r="AM421" s="9"/>
      <c r="AN421" s="9"/>
      <c r="AO421" s="9"/>
      <c r="AP421" s="9"/>
      <c r="AQ421" s="9"/>
      <c r="AR421" s="9"/>
      <c r="AS421" s="9"/>
      <c r="AT421" s="9"/>
    </row>
    <row r="422" spans="1:46" x14ac:dyDescent="0.2">
      <c r="A422" s="8"/>
      <c r="B422" s="9"/>
      <c r="C422" s="9"/>
      <c r="D422" s="9"/>
      <c r="E422" s="9"/>
      <c r="F422" s="9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  <c r="AA422" s="9"/>
      <c r="AB422" s="9"/>
      <c r="AC422" s="9"/>
      <c r="AD422" s="9"/>
      <c r="AE422" s="9"/>
      <c r="AF422" s="9"/>
      <c r="AG422" s="9"/>
      <c r="AH422" s="9"/>
      <c r="AI422" s="9"/>
      <c r="AJ422" s="9"/>
      <c r="AK422" s="9"/>
      <c r="AL422" s="9"/>
      <c r="AM422" s="9"/>
      <c r="AN422" s="9"/>
      <c r="AO422" s="9"/>
      <c r="AP422" s="9"/>
      <c r="AQ422" s="9"/>
      <c r="AR422" s="9"/>
      <c r="AS422" s="9"/>
      <c r="AT422" s="9"/>
    </row>
    <row r="423" spans="1:46" x14ac:dyDescent="0.2">
      <c r="A423" s="8"/>
      <c r="B423" s="9"/>
      <c r="C423" s="9"/>
      <c r="D423" s="9"/>
      <c r="E423" s="9"/>
      <c r="F423" s="9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  <c r="AA423" s="9"/>
      <c r="AB423" s="9"/>
      <c r="AC423" s="9"/>
      <c r="AD423" s="9"/>
      <c r="AE423" s="9"/>
      <c r="AF423" s="9"/>
      <c r="AG423" s="9"/>
      <c r="AH423" s="9"/>
      <c r="AI423" s="9"/>
      <c r="AJ423" s="9"/>
      <c r="AK423" s="9"/>
      <c r="AL423" s="9"/>
      <c r="AM423" s="9"/>
      <c r="AN423" s="9"/>
      <c r="AO423" s="9"/>
      <c r="AP423" s="9"/>
      <c r="AQ423" s="9"/>
      <c r="AR423" s="9"/>
      <c r="AS423" s="9"/>
      <c r="AT423" s="9"/>
    </row>
    <row r="424" spans="1:46" x14ac:dyDescent="0.2">
      <c r="A424" s="8"/>
      <c r="B424" s="9"/>
      <c r="C424" s="9"/>
      <c r="D424" s="9"/>
      <c r="E424" s="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  <c r="AA424" s="9"/>
      <c r="AB424" s="9"/>
      <c r="AC424" s="9"/>
      <c r="AD424" s="9"/>
      <c r="AE424" s="9"/>
      <c r="AF424" s="9"/>
      <c r="AG424" s="9"/>
      <c r="AH424" s="9"/>
      <c r="AI424" s="9"/>
      <c r="AJ424" s="9"/>
      <c r="AK424" s="9"/>
      <c r="AL424" s="9"/>
      <c r="AM424" s="9"/>
      <c r="AN424" s="9"/>
      <c r="AO424" s="9"/>
      <c r="AP424" s="9"/>
      <c r="AQ424" s="9"/>
      <c r="AR424" s="9"/>
      <c r="AS424" s="9"/>
      <c r="AT424" s="9"/>
    </row>
    <row r="425" spans="1:46" x14ac:dyDescent="0.2">
      <c r="A425" s="8"/>
      <c r="B425" s="9"/>
      <c r="C425" s="9"/>
      <c r="D425" s="9"/>
      <c r="E425" s="9"/>
      <c r="F425" s="9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  <c r="AA425" s="9"/>
      <c r="AB425" s="9"/>
      <c r="AC425" s="9"/>
      <c r="AD425" s="9"/>
      <c r="AE425" s="9"/>
      <c r="AF425" s="9"/>
      <c r="AG425" s="9"/>
      <c r="AH425" s="9"/>
      <c r="AI425" s="9"/>
      <c r="AJ425" s="9"/>
      <c r="AK425" s="9"/>
      <c r="AL425" s="9"/>
      <c r="AM425" s="9"/>
      <c r="AN425" s="9"/>
      <c r="AO425" s="9"/>
      <c r="AP425" s="9"/>
      <c r="AQ425" s="9"/>
      <c r="AR425" s="9"/>
      <c r="AS425" s="9"/>
      <c r="AT425" s="9"/>
    </row>
    <row r="426" spans="1:46" x14ac:dyDescent="0.2">
      <c r="A426" s="8"/>
      <c r="B426" s="9"/>
      <c r="C426" s="9"/>
      <c r="D426" s="9"/>
      <c r="E426" s="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  <c r="AA426" s="9"/>
      <c r="AB426" s="9"/>
      <c r="AC426" s="9"/>
      <c r="AD426" s="9"/>
      <c r="AE426" s="9"/>
      <c r="AF426" s="9"/>
      <c r="AG426" s="9"/>
      <c r="AH426" s="9"/>
      <c r="AI426" s="9"/>
      <c r="AJ426" s="9"/>
      <c r="AK426" s="9"/>
      <c r="AL426" s="9"/>
      <c r="AM426" s="9"/>
      <c r="AN426" s="9"/>
      <c r="AO426" s="9"/>
      <c r="AP426" s="9"/>
      <c r="AQ426" s="9"/>
      <c r="AR426" s="9"/>
      <c r="AS426" s="9"/>
      <c r="AT426" s="9"/>
    </row>
    <row r="427" spans="1:46" x14ac:dyDescent="0.2">
      <c r="A427" s="8"/>
      <c r="B427" s="9"/>
      <c r="C427" s="9"/>
      <c r="D427" s="9"/>
      <c r="E427" s="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  <c r="AA427" s="9"/>
      <c r="AB427" s="9"/>
      <c r="AC427" s="9"/>
      <c r="AD427" s="9"/>
      <c r="AE427" s="9"/>
      <c r="AF427" s="9"/>
      <c r="AG427" s="9"/>
      <c r="AH427" s="9"/>
      <c r="AI427" s="9"/>
      <c r="AJ427" s="9"/>
      <c r="AK427" s="9"/>
      <c r="AL427" s="9"/>
      <c r="AM427" s="9"/>
      <c r="AN427" s="9"/>
      <c r="AO427" s="9"/>
      <c r="AP427" s="9"/>
      <c r="AQ427" s="9"/>
      <c r="AR427" s="9"/>
      <c r="AS427" s="9"/>
      <c r="AT427" s="9"/>
    </row>
    <row r="428" spans="1:46" x14ac:dyDescent="0.2">
      <c r="A428" s="8"/>
      <c r="B428" s="9"/>
      <c r="C428" s="9"/>
      <c r="D428" s="9"/>
      <c r="E428" s="9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  <c r="AA428" s="9"/>
      <c r="AB428" s="9"/>
      <c r="AC428" s="9"/>
      <c r="AD428" s="9"/>
      <c r="AE428" s="9"/>
      <c r="AF428" s="9"/>
      <c r="AG428" s="9"/>
      <c r="AH428" s="9"/>
      <c r="AI428" s="9"/>
      <c r="AJ428" s="9"/>
      <c r="AK428" s="9"/>
      <c r="AL428" s="9"/>
      <c r="AM428" s="9"/>
      <c r="AN428" s="9"/>
      <c r="AO428" s="9"/>
      <c r="AP428" s="9"/>
      <c r="AQ428" s="9"/>
      <c r="AR428" s="9"/>
      <c r="AS428" s="9"/>
      <c r="AT428" s="9"/>
    </row>
    <row r="429" spans="1:46" x14ac:dyDescent="0.2">
      <c r="A429" s="8"/>
      <c r="B429" s="9"/>
      <c r="C429" s="9"/>
      <c r="D429" s="9"/>
      <c r="E429" s="9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  <c r="AA429" s="9"/>
      <c r="AB429" s="9"/>
      <c r="AC429" s="9"/>
      <c r="AD429" s="9"/>
      <c r="AE429" s="9"/>
      <c r="AF429" s="9"/>
      <c r="AG429" s="9"/>
      <c r="AH429" s="9"/>
      <c r="AI429" s="9"/>
      <c r="AJ429" s="9"/>
      <c r="AK429" s="9"/>
      <c r="AL429" s="9"/>
      <c r="AM429" s="9"/>
      <c r="AN429" s="9"/>
      <c r="AO429" s="9"/>
      <c r="AP429" s="9"/>
      <c r="AQ429" s="9"/>
      <c r="AR429" s="9"/>
      <c r="AS429" s="9"/>
      <c r="AT429" s="9"/>
    </row>
    <row r="430" spans="1:46" x14ac:dyDescent="0.2">
      <c r="A430" s="8"/>
      <c r="B430" s="9"/>
      <c r="C430" s="9"/>
      <c r="D430" s="9"/>
      <c r="E430" s="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  <c r="AA430" s="9"/>
      <c r="AB430" s="9"/>
      <c r="AC430" s="9"/>
      <c r="AD430" s="9"/>
      <c r="AE430" s="9"/>
      <c r="AF430" s="9"/>
      <c r="AG430" s="9"/>
      <c r="AH430" s="9"/>
      <c r="AI430" s="9"/>
      <c r="AJ430" s="9"/>
      <c r="AK430" s="9"/>
      <c r="AL430" s="9"/>
      <c r="AM430" s="9"/>
      <c r="AN430" s="9"/>
      <c r="AO430" s="9"/>
      <c r="AP430" s="9"/>
      <c r="AQ430" s="9"/>
      <c r="AR430" s="9"/>
      <c r="AS430" s="9"/>
      <c r="AT430" s="9"/>
    </row>
    <row r="431" spans="1:46" x14ac:dyDescent="0.2">
      <c r="A431" s="8"/>
      <c r="B431" s="9"/>
      <c r="C431" s="9"/>
      <c r="D431" s="9"/>
      <c r="E431" s="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  <c r="AA431" s="9"/>
      <c r="AB431" s="9"/>
      <c r="AC431" s="9"/>
      <c r="AD431" s="9"/>
      <c r="AE431" s="9"/>
      <c r="AF431" s="9"/>
      <c r="AG431" s="9"/>
      <c r="AH431" s="9"/>
      <c r="AI431" s="9"/>
      <c r="AJ431" s="9"/>
      <c r="AK431" s="9"/>
      <c r="AL431" s="9"/>
      <c r="AM431" s="9"/>
      <c r="AN431" s="9"/>
      <c r="AO431" s="9"/>
      <c r="AP431" s="9"/>
      <c r="AQ431" s="9"/>
      <c r="AR431" s="9"/>
      <c r="AS431" s="9"/>
      <c r="AT431" s="9"/>
    </row>
    <row r="432" spans="1:46" x14ac:dyDescent="0.2">
      <c r="A432" s="8"/>
      <c r="B432" s="9"/>
      <c r="C432" s="9"/>
      <c r="D432" s="9"/>
      <c r="E432" s="9"/>
      <c r="F432" s="9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  <c r="AA432" s="9"/>
      <c r="AB432" s="9"/>
      <c r="AC432" s="9"/>
      <c r="AD432" s="9"/>
      <c r="AE432" s="9"/>
      <c r="AF432" s="9"/>
      <c r="AG432" s="9"/>
      <c r="AH432" s="9"/>
      <c r="AI432" s="9"/>
      <c r="AJ432" s="9"/>
      <c r="AK432" s="9"/>
      <c r="AL432" s="9"/>
      <c r="AM432" s="9"/>
      <c r="AN432" s="9"/>
      <c r="AO432" s="9"/>
      <c r="AP432" s="9"/>
      <c r="AQ432" s="9"/>
      <c r="AR432" s="9"/>
      <c r="AS432" s="9"/>
      <c r="AT432" s="9"/>
    </row>
    <row r="433" spans="1:46" x14ac:dyDescent="0.2">
      <c r="A433" s="8"/>
      <c r="B433" s="9"/>
      <c r="C433" s="9"/>
      <c r="D433" s="9"/>
      <c r="E433" s="9"/>
      <c r="F433" s="9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  <c r="AA433" s="9"/>
      <c r="AB433" s="9"/>
      <c r="AC433" s="9"/>
      <c r="AD433" s="9"/>
      <c r="AE433" s="9"/>
      <c r="AF433" s="9"/>
      <c r="AG433" s="9"/>
      <c r="AH433" s="9"/>
      <c r="AI433" s="9"/>
      <c r="AJ433" s="9"/>
      <c r="AK433" s="9"/>
      <c r="AL433" s="9"/>
      <c r="AM433" s="9"/>
      <c r="AN433" s="9"/>
      <c r="AO433" s="9"/>
      <c r="AP433" s="9"/>
      <c r="AQ433" s="9"/>
      <c r="AR433" s="9"/>
      <c r="AS433" s="9"/>
      <c r="AT433" s="9"/>
    </row>
    <row r="434" spans="1:46" x14ac:dyDescent="0.2">
      <c r="A434" s="8"/>
      <c r="B434" s="9"/>
      <c r="C434" s="9"/>
      <c r="D434" s="9"/>
      <c r="E434" s="9"/>
      <c r="F434" s="9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  <c r="AA434" s="9"/>
      <c r="AB434" s="9"/>
      <c r="AC434" s="9"/>
      <c r="AD434" s="9"/>
      <c r="AE434" s="9"/>
      <c r="AF434" s="9"/>
      <c r="AG434" s="9"/>
      <c r="AH434" s="9"/>
      <c r="AI434" s="9"/>
      <c r="AJ434" s="9"/>
      <c r="AK434" s="9"/>
      <c r="AL434" s="9"/>
      <c r="AM434" s="9"/>
      <c r="AN434" s="9"/>
      <c r="AO434" s="9"/>
      <c r="AP434" s="9"/>
      <c r="AQ434" s="9"/>
      <c r="AR434" s="9"/>
      <c r="AS434" s="9"/>
      <c r="AT434" s="9"/>
    </row>
    <row r="435" spans="1:46" x14ac:dyDescent="0.2">
      <c r="A435" s="8"/>
      <c r="B435" s="9"/>
      <c r="C435" s="9"/>
      <c r="D435" s="9"/>
      <c r="E435" s="9"/>
      <c r="F435" s="9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  <c r="AA435" s="9"/>
      <c r="AB435" s="9"/>
      <c r="AC435" s="9"/>
      <c r="AD435" s="9"/>
      <c r="AE435" s="9"/>
      <c r="AF435" s="9"/>
      <c r="AG435" s="9"/>
      <c r="AH435" s="9"/>
      <c r="AI435" s="9"/>
      <c r="AJ435" s="9"/>
      <c r="AK435" s="9"/>
      <c r="AL435" s="9"/>
      <c r="AM435" s="9"/>
      <c r="AN435" s="9"/>
      <c r="AO435" s="9"/>
      <c r="AP435" s="9"/>
      <c r="AQ435" s="9"/>
      <c r="AR435" s="9"/>
      <c r="AS435" s="9"/>
      <c r="AT435" s="9"/>
    </row>
    <row r="436" spans="1:46" x14ac:dyDescent="0.2">
      <c r="A436" s="8"/>
      <c r="B436" s="9"/>
      <c r="C436" s="9"/>
      <c r="D436" s="9"/>
      <c r="E436" s="9"/>
      <c r="F436" s="9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  <c r="AA436" s="9"/>
      <c r="AB436" s="9"/>
      <c r="AC436" s="9"/>
      <c r="AD436" s="9"/>
      <c r="AE436" s="9"/>
      <c r="AF436" s="9"/>
      <c r="AG436" s="9"/>
      <c r="AH436" s="9"/>
      <c r="AI436" s="9"/>
      <c r="AJ436" s="9"/>
      <c r="AK436" s="9"/>
      <c r="AL436" s="9"/>
      <c r="AM436" s="9"/>
      <c r="AN436" s="9"/>
      <c r="AO436" s="9"/>
      <c r="AP436" s="9"/>
      <c r="AQ436" s="9"/>
      <c r="AR436" s="9"/>
      <c r="AS436" s="9"/>
      <c r="AT436" s="9"/>
    </row>
    <row r="437" spans="1:46" x14ac:dyDescent="0.2">
      <c r="A437" s="8"/>
      <c r="B437" s="9"/>
      <c r="C437" s="9"/>
      <c r="D437" s="9"/>
      <c r="E437" s="9"/>
      <c r="F437" s="9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  <c r="AA437" s="9"/>
      <c r="AB437" s="9"/>
      <c r="AC437" s="9"/>
      <c r="AD437" s="9"/>
      <c r="AE437" s="9"/>
      <c r="AF437" s="9"/>
      <c r="AG437" s="9"/>
      <c r="AH437" s="9"/>
      <c r="AI437" s="9"/>
      <c r="AJ437" s="9"/>
      <c r="AK437" s="9"/>
      <c r="AL437" s="9"/>
      <c r="AM437" s="9"/>
      <c r="AN437" s="9"/>
      <c r="AO437" s="9"/>
      <c r="AP437" s="9"/>
      <c r="AQ437" s="9"/>
      <c r="AR437" s="9"/>
      <c r="AS437" s="9"/>
      <c r="AT437" s="9"/>
    </row>
    <row r="438" spans="1:46" x14ac:dyDescent="0.2">
      <c r="A438" s="8"/>
      <c r="B438" s="9"/>
      <c r="C438" s="9"/>
      <c r="D438" s="9"/>
      <c r="E438" s="9"/>
      <c r="F438" s="9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  <c r="AA438" s="9"/>
      <c r="AB438" s="9"/>
      <c r="AC438" s="9"/>
      <c r="AD438" s="9"/>
      <c r="AE438" s="9"/>
      <c r="AF438" s="9"/>
      <c r="AG438" s="9"/>
      <c r="AH438" s="9"/>
      <c r="AI438" s="9"/>
      <c r="AJ438" s="9"/>
      <c r="AK438" s="9"/>
      <c r="AL438" s="9"/>
      <c r="AM438" s="9"/>
      <c r="AN438" s="9"/>
      <c r="AO438" s="9"/>
      <c r="AP438" s="9"/>
      <c r="AQ438" s="9"/>
      <c r="AR438" s="9"/>
      <c r="AS438" s="9"/>
      <c r="AT438" s="9"/>
    </row>
    <row r="439" spans="1:46" x14ac:dyDescent="0.2">
      <c r="A439" s="8"/>
      <c r="B439" s="9"/>
      <c r="C439" s="9"/>
      <c r="D439" s="9"/>
      <c r="E439" s="9"/>
      <c r="F439" s="9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  <c r="AA439" s="9"/>
      <c r="AB439" s="9"/>
      <c r="AC439" s="9"/>
      <c r="AD439" s="9"/>
      <c r="AE439" s="9"/>
      <c r="AF439" s="9"/>
      <c r="AG439" s="9"/>
      <c r="AH439" s="9"/>
      <c r="AI439" s="9"/>
      <c r="AJ439" s="9"/>
      <c r="AK439" s="9"/>
      <c r="AL439" s="9"/>
      <c r="AM439" s="9"/>
      <c r="AN439" s="9"/>
      <c r="AO439" s="9"/>
      <c r="AP439" s="9"/>
      <c r="AQ439" s="9"/>
      <c r="AR439" s="9"/>
      <c r="AS439" s="9"/>
      <c r="AT439" s="9"/>
    </row>
  </sheetData>
  <phoneticPr fontId="6" type="noConversion"/>
  <pageMargins left="0.75" right="0.75" top="1" bottom="1" header="0.51180555555555596" footer="0.5118055555555559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33"/>
  <sheetViews>
    <sheetView workbookViewId="0">
      <selection activeCell="I19" sqref="I19"/>
    </sheetView>
  </sheetViews>
  <sheetFormatPr baseColWidth="10" defaultColWidth="8.83203125" defaultRowHeight="15" x14ac:dyDescent="0.2"/>
  <sheetData>
    <row r="1" spans="1:10" x14ac:dyDescent="0.2">
      <c r="B1" t="s">
        <v>71</v>
      </c>
      <c r="C1" t="s">
        <v>72</v>
      </c>
      <c r="D1" t="s">
        <v>73</v>
      </c>
      <c r="E1" t="s">
        <v>74</v>
      </c>
    </row>
    <row r="2" spans="1:10" x14ac:dyDescent="0.2">
      <c r="A2" s="13" t="s">
        <v>465</v>
      </c>
      <c r="B2">
        <v>87.324509432376828</v>
      </c>
      <c r="C2">
        <v>1.7988642027085597</v>
      </c>
      <c r="D2">
        <v>0.17455439940767409</v>
      </c>
      <c r="E2">
        <v>3.0832660000000001</v>
      </c>
    </row>
    <row r="3" spans="1:10" x14ac:dyDescent="0.2">
      <c r="A3" s="13" t="s">
        <v>466</v>
      </c>
      <c r="B3">
        <v>33.142200392358866</v>
      </c>
      <c r="C3">
        <v>0.82212144718494351</v>
      </c>
      <c r="D3">
        <v>0.10987600543669161</v>
      </c>
      <c r="E3">
        <v>1.6912920000000002</v>
      </c>
    </row>
    <row r="4" spans="1:10" x14ac:dyDescent="0.2">
      <c r="A4" s="13" t="s">
        <v>467</v>
      </c>
      <c r="B4">
        <v>3.7831262271385175</v>
      </c>
      <c r="C4">
        <v>2.3933869268595762</v>
      </c>
      <c r="D4">
        <v>0.38252942257471634</v>
      </c>
      <c r="E4">
        <v>0.52017400000000003</v>
      </c>
    </row>
    <row r="5" spans="1:10" x14ac:dyDescent="0.2">
      <c r="A5" s="13" t="s">
        <v>468</v>
      </c>
      <c r="B5">
        <v>18.584349760846848</v>
      </c>
      <c r="C5">
        <v>1.8970320576940822</v>
      </c>
      <c r="D5">
        <v>1.4262073549218972</v>
      </c>
      <c r="E5">
        <v>4.7832760000000007</v>
      </c>
    </row>
    <row r="6" spans="1:10" x14ac:dyDescent="0.2">
      <c r="A6" s="13" t="s">
        <v>469</v>
      </c>
      <c r="B6">
        <v>177.43790200770772</v>
      </c>
      <c r="C6">
        <v>4.6570211130759285</v>
      </c>
      <c r="D6">
        <v>1.3599347427964852</v>
      </c>
      <c r="E6">
        <v>1.906336</v>
      </c>
    </row>
    <row r="7" spans="1:10" x14ac:dyDescent="0.2">
      <c r="A7" s="13" t="s">
        <v>470</v>
      </c>
      <c r="B7">
        <v>120.1413134105735</v>
      </c>
      <c r="C7">
        <v>1.3681473594093749</v>
      </c>
      <c r="D7">
        <v>2.1595954770660932</v>
      </c>
      <c r="E7">
        <v>0.65094400000000008</v>
      </c>
    </row>
    <row r="8" spans="1:10" x14ac:dyDescent="0.2">
      <c r="A8" s="13" t="s">
        <v>471</v>
      </c>
      <c r="B8">
        <v>84.600188710278118</v>
      </c>
      <c r="C8">
        <v>2.0471939619715136</v>
      </c>
      <c r="D8">
        <v>0.81806765318751851</v>
      </c>
      <c r="E8">
        <v>0.98513400000000018</v>
      </c>
    </row>
    <row r="9" spans="1:10" x14ac:dyDescent="0.2">
      <c r="A9" s="13"/>
      <c r="B9" t="s">
        <v>71</v>
      </c>
      <c r="C9" t="s">
        <v>72</v>
      </c>
      <c r="D9" t="s">
        <v>73</v>
      </c>
      <c r="E9" t="s">
        <v>74</v>
      </c>
    </row>
    <row r="10" spans="1:10" x14ac:dyDescent="0.2">
      <c r="A10" t="s">
        <v>482</v>
      </c>
      <c r="B10">
        <v>32.705218302339404</v>
      </c>
      <c r="C10">
        <v>0.53390204209350134</v>
      </c>
      <c r="D10">
        <v>0.16795070037190676</v>
      </c>
      <c r="E10">
        <v>1.0955620000000001</v>
      </c>
      <c r="G10">
        <v>6.0684663787462734</v>
      </c>
    </row>
    <row r="11" spans="1:10" x14ac:dyDescent="0.2">
      <c r="A11" t="s">
        <v>483</v>
      </c>
      <c r="B11">
        <f>G11*1.06068466</f>
        <v>15.091788947396239</v>
      </c>
      <c r="C11">
        <f>H11*1.06068466</f>
        <v>1.7886868779440073</v>
      </c>
      <c r="D11">
        <f>I11*1.06068466</f>
        <v>0.22059706423560582</v>
      </c>
      <c r="E11">
        <f>J11*1.06068466</f>
        <v>0.42228189820852008</v>
      </c>
      <c r="G11">
        <v>14.228346573237177</v>
      </c>
      <c r="H11">
        <v>1.6863512270876129</v>
      </c>
      <c r="I11">
        <v>0.20797610501466651</v>
      </c>
      <c r="J11">
        <v>0.39812200000000009</v>
      </c>
    </row>
    <row r="12" spans="1:10" x14ac:dyDescent="0.2">
      <c r="A12" t="s">
        <v>484</v>
      </c>
      <c r="B12">
        <v>22.267358188080827</v>
      </c>
      <c r="C12">
        <v>1.3780290120318639</v>
      </c>
      <c r="D12">
        <v>1.3471781810980346</v>
      </c>
      <c r="E12">
        <v>1.6593260000000001</v>
      </c>
      <c r="G12">
        <v>16.432030000000001</v>
      </c>
    </row>
    <row r="13" spans="1:10" x14ac:dyDescent="0.2">
      <c r="A13" t="s">
        <v>485</v>
      </c>
      <c r="B13">
        <f>G13*1.11643203</f>
        <v>149.76176051524504</v>
      </c>
      <c r="C13">
        <f>H13*1.11643203</f>
        <v>2.6893263409278325</v>
      </c>
      <c r="D13">
        <f>I13*1.11643203</f>
        <v>1.3745354568403036</v>
      </c>
      <c r="E13">
        <f>J13*1.11643203</f>
        <v>1.5293185070340933</v>
      </c>
      <c r="G13">
        <v>134.14319590530295</v>
      </c>
      <c r="H13">
        <v>2.4088581021164654</v>
      </c>
      <c r="I13">
        <v>1.2311859745194733</v>
      </c>
      <c r="J13">
        <v>1.3698267928000001</v>
      </c>
    </row>
    <row r="14" spans="1:10" x14ac:dyDescent="0.2">
      <c r="A14" t="s">
        <v>486</v>
      </c>
      <c r="B14">
        <v>10.315819729233016</v>
      </c>
      <c r="C14">
        <v>2.0330967722465139</v>
      </c>
      <c r="D14">
        <v>0.57566427754314398</v>
      </c>
      <c r="E14">
        <v>1.005476</v>
      </c>
      <c r="G14">
        <v>12.336794306311315</v>
      </c>
    </row>
    <row r="15" spans="1:10" x14ac:dyDescent="0.2">
      <c r="A15" t="s">
        <v>487</v>
      </c>
      <c r="B15">
        <f>G15*1.11233679</f>
        <v>73.714092963242805</v>
      </c>
      <c r="C15">
        <f>H15*1.11233679</f>
        <v>1.2425135636839273</v>
      </c>
      <c r="D15">
        <f>I15*1.11233679</f>
        <v>0.26728424743072277</v>
      </c>
      <c r="E15">
        <f>J15*1.11233679</f>
        <v>2.6700042878972403</v>
      </c>
      <c r="G15">
        <v>66.269580963192638</v>
      </c>
      <c r="H15">
        <v>1.1170299992360473</v>
      </c>
      <c r="I15">
        <v>0.24029075531226718</v>
      </c>
      <c r="J15">
        <v>2.4003559999999999</v>
      </c>
    </row>
    <row r="16" spans="1:10" x14ac:dyDescent="0.2">
      <c r="A16" t="s">
        <v>488</v>
      </c>
      <c r="B16">
        <v>27.411789439363947</v>
      </c>
      <c r="C16">
        <v>2.2889538089485106</v>
      </c>
      <c r="D16">
        <v>0.43127951971213613</v>
      </c>
      <c r="E16">
        <v>2.9670260000000006</v>
      </c>
      <c r="G16">
        <v>17.452456543418716</v>
      </c>
    </row>
    <row r="17" spans="1:10" x14ac:dyDescent="0.2">
      <c r="A17" t="s">
        <v>489</v>
      </c>
      <c r="B17">
        <f>G17*1.11745246</f>
        <v>75.773773127731047</v>
      </c>
      <c r="C17">
        <f>H17*1.11745246</f>
        <v>29.270941582849868</v>
      </c>
      <c r="D17">
        <f>I17*1.11745246</f>
        <v>0.98308770900263853</v>
      </c>
      <c r="E17">
        <f>J17*1.11745246</f>
        <v>2.6887783507732799</v>
      </c>
      <c r="G17">
        <v>67.809393097341299</v>
      </c>
      <c r="H17">
        <v>26.194350659758598</v>
      </c>
      <c r="I17">
        <v>0.87975797109314036</v>
      </c>
      <c r="J17">
        <v>2.4061680000000001</v>
      </c>
    </row>
    <row r="18" spans="1:10" x14ac:dyDescent="0.2">
      <c r="A18" t="s">
        <v>490</v>
      </c>
      <c r="B18">
        <v>76.38472924266064</v>
      </c>
      <c r="C18">
        <v>2.7769931494086939</v>
      </c>
      <c r="D18">
        <v>0.84972583007007163</v>
      </c>
      <c r="E18">
        <v>0.729406</v>
      </c>
    </row>
    <row r="19" spans="1:10" x14ac:dyDescent="0.2">
      <c r="B19" t="s">
        <v>71</v>
      </c>
      <c r="C19" t="s">
        <v>72</v>
      </c>
      <c r="D19" t="s">
        <v>73</v>
      </c>
      <c r="E19" t="s">
        <v>74</v>
      </c>
    </row>
    <row r="20" spans="1:10" x14ac:dyDescent="0.2">
      <c r="A20" s="13" t="s">
        <v>472</v>
      </c>
      <c r="B20">
        <v>23.520602632969737</v>
      </c>
      <c r="C20">
        <v>2.3258063767485333</v>
      </c>
      <c r="D20">
        <v>0.49443828534771356</v>
      </c>
      <c r="E20">
        <v>2.1242860000000001</v>
      </c>
    </row>
    <row r="21" spans="1:10" x14ac:dyDescent="0.2">
      <c r="A21" s="13" t="s">
        <v>473</v>
      </c>
      <c r="B21">
        <v>81.679840009273036</v>
      </c>
      <c r="C21">
        <v>19.228686480042995</v>
      </c>
      <c r="D21">
        <v>1.1302296947274766</v>
      </c>
      <c r="E21">
        <v>2.1882180000000004</v>
      </c>
    </row>
    <row r="22" spans="1:10" x14ac:dyDescent="0.2">
      <c r="A22" s="17" t="s">
        <v>503</v>
      </c>
      <c r="B22">
        <v>17.949358190915056</v>
      </c>
      <c r="C22">
        <v>7.7755384957994202</v>
      </c>
      <c r="D22">
        <v>0.67413305261421708</v>
      </c>
      <c r="E22">
        <v>4.5798560000000004</v>
      </c>
    </row>
    <row r="23" spans="1:10" x14ac:dyDescent="0.2">
      <c r="A23" s="13" t="s">
        <v>474</v>
      </c>
      <c r="B23">
        <v>127.57070200865887</v>
      </c>
      <c r="C23">
        <v>1.312271396132715</v>
      </c>
      <c r="D23">
        <v>0.69579924728415277</v>
      </c>
      <c r="E23">
        <v>2.7394862</v>
      </c>
    </row>
    <row r="24" spans="1:10" x14ac:dyDescent="0.2">
      <c r="A24" s="13" t="s">
        <v>475</v>
      </c>
      <c r="B24">
        <v>22.212117227067754</v>
      </c>
      <c r="C24">
        <v>2.183271786469382</v>
      </c>
      <c r="D24">
        <v>0.62663974512155529</v>
      </c>
      <c r="E24">
        <v>1.9458285400000002</v>
      </c>
    </row>
    <row r="25" spans="1:10" x14ac:dyDescent="0.2">
      <c r="A25" s="13" t="s">
        <v>476</v>
      </c>
      <c r="B25">
        <v>55.210650727274938</v>
      </c>
      <c r="C25">
        <v>2.5901607844880301</v>
      </c>
      <c r="D25">
        <v>3.2461555386671508</v>
      </c>
      <c r="E25">
        <v>4.6401760034405015</v>
      </c>
      <c r="G25">
        <v>49.825079789855813</v>
      </c>
      <c r="H25">
        <v>2.3375012983122914</v>
      </c>
      <c r="I25">
        <v>2.9295064737295529</v>
      </c>
      <c r="J25">
        <v>4.1875460000000002</v>
      </c>
    </row>
    <row r="26" spans="1:10" x14ac:dyDescent="0.2">
      <c r="A26" s="13" t="s">
        <v>477</v>
      </c>
      <c r="B26">
        <v>53.893971669688391</v>
      </c>
      <c r="C26">
        <v>8.4660290100721838</v>
      </c>
      <c r="D26">
        <v>0.85733503741499884</v>
      </c>
      <c r="E26">
        <v>0.63467040000000008</v>
      </c>
      <c r="G26">
        <v>5.2658326840621772</v>
      </c>
    </row>
    <row r="27" spans="1:10" x14ac:dyDescent="0.2">
      <c r="A27" s="13" t="s">
        <v>478</v>
      </c>
      <c r="B27">
        <v>6.1298053967591848</v>
      </c>
      <c r="C27">
        <v>2.0805190227718144</v>
      </c>
      <c r="D27">
        <v>0.2580734727593475</v>
      </c>
      <c r="E27">
        <v>1.2321440000000001</v>
      </c>
      <c r="G27">
        <f>G25*1.05265833</f>
        <v>52.448785283706378</v>
      </c>
      <c r="H27">
        <f>H25*1.05265833</f>
        <v>2.4605902130542487</v>
      </c>
      <c r="I27">
        <f>I25*1.05265833</f>
        <v>3.0837693923603404</v>
      </c>
      <c r="J27">
        <f>J25*1.05265833</f>
        <v>4.4080551791581808</v>
      </c>
    </row>
    <row r="28" spans="1:10" x14ac:dyDescent="0.2">
      <c r="A28" s="13" t="s">
        <v>479</v>
      </c>
      <c r="B28">
        <v>88.792300820544185</v>
      </c>
      <c r="C28">
        <v>3.1456510179515251</v>
      </c>
      <c r="D28">
        <v>1.2366015832605388</v>
      </c>
      <c r="E28">
        <v>2.1126620000000003</v>
      </c>
      <c r="G28">
        <f>G27*1.05265833</f>
        <v>55.210650727274938</v>
      </c>
      <c r="H28">
        <f>H27*1.05265833</f>
        <v>2.5901607844880301</v>
      </c>
      <c r="I28">
        <f>I27*1.05265833</f>
        <v>3.2461555386671508</v>
      </c>
      <c r="J28">
        <f>J27*1.05265833</f>
        <v>4.6401760034405015</v>
      </c>
    </row>
    <row r="29" spans="1:10" x14ac:dyDescent="0.2">
      <c r="A29" s="13" t="s">
        <v>480</v>
      </c>
      <c r="B29">
        <v>223.99116185948651</v>
      </c>
      <c r="C29">
        <v>1.7359305133936678</v>
      </c>
      <c r="D29">
        <v>0.4948042876911149</v>
      </c>
      <c r="E29">
        <v>1.1624000000000001</v>
      </c>
    </row>
    <row r="30" spans="1:10" x14ac:dyDescent="0.2">
      <c r="A30" s="13"/>
      <c r="B30" t="s">
        <v>71</v>
      </c>
      <c r="C30" t="s">
        <v>72</v>
      </c>
      <c r="D30" t="s">
        <v>73</v>
      </c>
      <c r="E30" t="s">
        <v>74</v>
      </c>
    </row>
    <row r="31" spans="1:10" x14ac:dyDescent="0.2">
      <c r="A31" t="s">
        <v>491</v>
      </c>
      <c r="B31">
        <v>9.621669304960843</v>
      </c>
      <c r="C31">
        <v>5.5833231594095816</v>
      </c>
      <c r="D31">
        <v>2.5244048487901956</v>
      </c>
      <c r="E31">
        <v>0.66837999999999997</v>
      </c>
    </row>
    <row r="32" spans="1:10" x14ac:dyDescent="0.2">
      <c r="A32" t="s">
        <v>492</v>
      </c>
      <c r="B32">
        <v>26.73519430639244</v>
      </c>
      <c r="C32">
        <v>4.9313595940680246</v>
      </c>
      <c r="D32">
        <v>0.60092214475858752</v>
      </c>
      <c r="E32">
        <v>6.695424</v>
      </c>
    </row>
    <row r="33" spans="1:5" x14ac:dyDescent="0.2">
      <c r="A33" t="s">
        <v>493</v>
      </c>
      <c r="B33">
        <v>7.4174473339152511</v>
      </c>
      <c r="C33">
        <v>2.6998600916564248</v>
      </c>
      <c r="D33">
        <v>0.63065533260221762</v>
      </c>
      <c r="E33">
        <v>0.88633000000000006</v>
      </c>
    </row>
  </sheetData>
  <phoneticPr fontId="6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K85"/>
  <sheetViews>
    <sheetView tabSelected="1" workbookViewId="0">
      <selection activeCell="B2" sqref="B2"/>
    </sheetView>
  </sheetViews>
  <sheetFormatPr baseColWidth="10" defaultColWidth="8.83203125" defaultRowHeight="15" x14ac:dyDescent="0.2"/>
  <cols>
    <col min="1" max="1" width="16.1640625" customWidth="1"/>
    <col min="2" max="2" width="14.6640625" customWidth="1"/>
  </cols>
  <sheetData>
    <row r="1" spans="1:3" ht="16" x14ac:dyDescent="0.2">
      <c r="A1" s="41" t="s">
        <v>554</v>
      </c>
      <c r="B1" s="42" t="s">
        <v>555</v>
      </c>
    </row>
    <row r="2" spans="1:3" x14ac:dyDescent="0.2">
      <c r="A2" t="s">
        <v>465</v>
      </c>
      <c r="B2" s="14">
        <v>106.16354626850698</v>
      </c>
      <c r="C2" s="12"/>
    </row>
    <row r="3" spans="1:3" x14ac:dyDescent="0.2">
      <c r="A3" t="s">
        <v>466</v>
      </c>
      <c r="B3" s="14">
        <v>27.570416316075963</v>
      </c>
    </row>
    <row r="4" spans="1:3" x14ac:dyDescent="0.2">
      <c r="A4" t="s">
        <v>467</v>
      </c>
      <c r="B4" s="14">
        <v>7.162141282770043</v>
      </c>
    </row>
    <row r="5" spans="1:3" x14ac:dyDescent="0.2">
      <c r="A5" t="s">
        <v>468</v>
      </c>
      <c r="B5" s="14">
        <v>24.801506261787971</v>
      </c>
    </row>
    <row r="6" spans="1:3" x14ac:dyDescent="0.2">
      <c r="A6" t="s">
        <v>469</v>
      </c>
      <c r="B6" s="14">
        <v>190.54175872787229</v>
      </c>
    </row>
    <row r="7" spans="1:3" x14ac:dyDescent="0.2">
      <c r="A7" t="s">
        <v>470</v>
      </c>
      <c r="B7" s="14">
        <v>137.35666081278725</v>
      </c>
    </row>
    <row r="8" spans="1:3" x14ac:dyDescent="0.2">
      <c r="A8" t="s">
        <v>471</v>
      </c>
      <c r="B8" s="14">
        <v>62.249116141425013</v>
      </c>
    </row>
    <row r="9" spans="1:3" x14ac:dyDescent="0.2">
      <c r="A9" t="s">
        <v>551</v>
      </c>
      <c r="B9" s="14">
        <v>32.034970476403707</v>
      </c>
    </row>
    <row r="10" spans="1:3" x14ac:dyDescent="0.2">
      <c r="A10" t="s">
        <v>483</v>
      </c>
      <c r="B10" s="14">
        <v>16.520795905339455</v>
      </c>
    </row>
    <row r="11" spans="1:3" x14ac:dyDescent="0.2">
      <c r="A11" t="s">
        <v>484</v>
      </c>
      <c r="B11" s="14">
        <v>26.547760058732138</v>
      </c>
    </row>
    <row r="12" spans="1:3" x14ac:dyDescent="0.2">
      <c r="A12" t="s">
        <v>485</v>
      </c>
      <c r="B12" s="14">
        <v>86.46</v>
      </c>
    </row>
    <row r="13" spans="1:3" x14ac:dyDescent="0.2">
      <c r="A13" t="s">
        <v>486</v>
      </c>
      <c r="B13" s="14">
        <v>13.486092446246873</v>
      </c>
    </row>
    <row r="14" spans="1:3" x14ac:dyDescent="0.2">
      <c r="A14" t="s">
        <v>487</v>
      </c>
      <c r="B14" s="14">
        <v>70.027257717740952</v>
      </c>
    </row>
    <row r="15" spans="1:3" x14ac:dyDescent="0.2">
      <c r="A15" t="s">
        <v>488</v>
      </c>
      <c r="B15" s="14">
        <v>36.009139754370658</v>
      </c>
    </row>
    <row r="16" spans="1:3" x14ac:dyDescent="0.2">
      <c r="A16" t="s">
        <v>489</v>
      </c>
      <c r="B16" s="14">
        <v>97.289669728193005</v>
      </c>
    </row>
    <row r="17" spans="1:2" x14ac:dyDescent="0.2">
      <c r="A17" t="s">
        <v>490</v>
      </c>
      <c r="B17" s="14">
        <v>71.0715</v>
      </c>
    </row>
    <row r="18" spans="1:2" x14ac:dyDescent="0.2">
      <c r="A18" t="s">
        <v>472</v>
      </c>
      <c r="B18" s="14">
        <v>25.747899935877459</v>
      </c>
    </row>
    <row r="19" spans="1:2" x14ac:dyDescent="0.2">
      <c r="A19" t="s">
        <v>473</v>
      </c>
      <c r="B19" s="14">
        <v>119.96125104044677</v>
      </c>
    </row>
    <row r="20" spans="1:2" x14ac:dyDescent="0.2">
      <c r="A20" t="s">
        <v>501</v>
      </c>
      <c r="B20" s="14">
        <v>37.17193345731301</v>
      </c>
    </row>
    <row r="21" spans="1:2" x14ac:dyDescent="0.2">
      <c r="A21" t="s">
        <v>474</v>
      </c>
      <c r="B21" s="14">
        <v>148.17966460963299</v>
      </c>
    </row>
    <row r="22" spans="1:2" x14ac:dyDescent="0.2">
      <c r="A22" t="s">
        <v>475</v>
      </c>
      <c r="B22" s="14">
        <v>30.125303622783605</v>
      </c>
    </row>
    <row r="23" spans="1:2" x14ac:dyDescent="0.2">
      <c r="A23" t="s">
        <v>476</v>
      </c>
      <c r="B23" s="14">
        <v>62.401200000000003</v>
      </c>
    </row>
    <row r="24" spans="1:2" x14ac:dyDescent="0.2">
      <c r="A24" t="s">
        <v>477</v>
      </c>
      <c r="B24" s="14">
        <v>86.899739203004998</v>
      </c>
    </row>
    <row r="25" spans="1:2" x14ac:dyDescent="0.2">
      <c r="A25" t="s">
        <v>478</v>
      </c>
      <c r="B25" s="14">
        <v>10.740812249691659</v>
      </c>
    </row>
    <row r="26" spans="1:2" x14ac:dyDescent="0.2">
      <c r="A26" t="s">
        <v>479</v>
      </c>
      <c r="B26" s="14">
        <v>96.20095536856762</v>
      </c>
    </row>
    <row r="27" spans="1:2" x14ac:dyDescent="0.2">
      <c r="A27" t="s">
        <v>480</v>
      </c>
      <c r="B27" s="14">
        <v>245.27753421073334</v>
      </c>
    </row>
    <row r="28" spans="1:2" x14ac:dyDescent="0.2">
      <c r="A28" t="s">
        <v>491</v>
      </c>
      <c r="B28" s="14">
        <v>15.288791462108563</v>
      </c>
    </row>
    <row r="29" spans="1:2" x14ac:dyDescent="0.2">
      <c r="A29" t="s">
        <v>492</v>
      </c>
      <c r="B29" s="14">
        <v>33.305892449640268</v>
      </c>
    </row>
    <row r="30" spans="1:2" x14ac:dyDescent="0.2">
      <c r="A30" t="s">
        <v>493</v>
      </c>
      <c r="B30" s="14">
        <v>11.83301349610616</v>
      </c>
    </row>
    <row r="31" spans="1:2" x14ac:dyDescent="0.2">
      <c r="A31" t="s">
        <v>552</v>
      </c>
      <c r="B31" t="s">
        <v>553</v>
      </c>
    </row>
    <row r="45" spans="1:11" x14ac:dyDescent="0.2">
      <c r="B45" t="s">
        <v>472</v>
      </c>
      <c r="C45" t="s">
        <v>473</v>
      </c>
      <c r="D45" t="s">
        <v>501</v>
      </c>
      <c r="E45" t="s">
        <v>474</v>
      </c>
      <c r="F45" t="s">
        <v>475</v>
      </c>
      <c r="G45" t="s">
        <v>476</v>
      </c>
      <c r="H45" t="s">
        <v>477</v>
      </c>
      <c r="I45" t="s">
        <v>478</v>
      </c>
      <c r="J45" t="s">
        <v>479</v>
      </c>
      <c r="K45" t="s">
        <v>480</v>
      </c>
    </row>
    <row r="46" spans="1:11" x14ac:dyDescent="0.2">
      <c r="A46">
        <v>2000</v>
      </c>
      <c r="C46">
        <v>64.717776795521488</v>
      </c>
      <c r="D46">
        <v>24.258835125668863</v>
      </c>
      <c r="E46">
        <v>64.062162744937112</v>
      </c>
      <c r="H46">
        <v>36.820168985741653</v>
      </c>
    </row>
    <row r="47" spans="1:11" x14ac:dyDescent="0.2">
      <c r="A47">
        <v>2001</v>
      </c>
      <c r="C47">
        <v>70.495335733109769</v>
      </c>
      <c r="D47">
        <v>25.124715735742928</v>
      </c>
      <c r="E47">
        <v>58.148442394806366</v>
      </c>
      <c r="H47">
        <v>37.807295718755476</v>
      </c>
    </row>
    <row r="48" spans="1:11" x14ac:dyDescent="0.2">
      <c r="A48">
        <v>2002</v>
      </c>
      <c r="C48">
        <v>72.374219312235027</v>
      </c>
      <c r="D48">
        <v>26.216523526135706</v>
      </c>
      <c r="E48">
        <v>58.78646441654012</v>
      </c>
      <c r="H48">
        <v>38.907023546390704</v>
      </c>
    </row>
    <row r="49" spans="1:11" x14ac:dyDescent="0.2">
      <c r="A49">
        <v>2003</v>
      </c>
      <c r="C49">
        <v>82.393364634873848</v>
      </c>
      <c r="D49">
        <v>37.604922347649946</v>
      </c>
      <c r="E49">
        <v>46.461089812416894</v>
      </c>
      <c r="H49">
        <v>43.102010042116142</v>
      </c>
    </row>
    <row r="50" spans="1:11" x14ac:dyDescent="0.2">
      <c r="A50">
        <v>2004</v>
      </c>
      <c r="B50">
        <v>39.845905924838</v>
      </c>
      <c r="C50">
        <v>96.042643402380648</v>
      </c>
      <c r="D50">
        <v>31.950820504734512</v>
      </c>
      <c r="E50">
        <v>78.079421259661132</v>
      </c>
      <c r="H50">
        <v>52.195482814261979</v>
      </c>
      <c r="K50">
        <v>87.620947100423166</v>
      </c>
    </row>
    <row r="51" spans="1:11" x14ac:dyDescent="0.2">
      <c r="A51">
        <v>2005</v>
      </c>
      <c r="B51">
        <v>44.446375917822934</v>
      </c>
      <c r="C51">
        <v>96.564455130411531</v>
      </c>
      <c r="D51">
        <v>33.506315695202858</v>
      </c>
      <c r="E51">
        <v>72.422681068157956</v>
      </c>
      <c r="G51">
        <v>39.31932636388791</v>
      </c>
      <c r="H51">
        <v>56.593624968376552</v>
      </c>
      <c r="K51">
        <v>101.7158827190549</v>
      </c>
    </row>
    <row r="52" spans="1:11" x14ac:dyDescent="0.2">
      <c r="A52">
        <v>2006</v>
      </c>
      <c r="B52">
        <v>44.521384682579033</v>
      </c>
      <c r="C52">
        <v>111.65372722185536</v>
      </c>
      <c r="D52">
        <v>35.167478143940293</v>
      </c>
      <c r="E52">
        <v>81.676488598251566</v>
      </c>
      <c r="F52">
        <v>20.804494148535994</v>
      </c>
      <c r="G52">
        <v>46.876053633120925</v>
      </c>
      <c r="H52">
        <v>60.288389728677657</v>
      </c>
      <c r="I52">
        <v>2.5452358786723783</v>
      </c>
    </row>
    <row r="53" spans="1:11" x14ac:dyDescent="0.2">
      <c r="A53">
        <v>2007</v>
      </c>
      <c r="B53">
        <v>46.99884141301817</v>
      </c>
      <c r="C53">
        <v>119.78889413385652</v>
      </c>
      <c r="E53">
        <v>138.62021970752727</v>
      </c>
      <c r="G53">
        <v>45.18410493226245</v>
      </c>
      <c r="H53">
        <v>66.857402552368924</v>
      </c>
      <c r="I53">
        <v>4.2753940933723937</v>
      </c>
      <c r="J53">
        <v>107.40845882651189</v>
      </c>
      <c r="K53">
        <v>128.77775701187733</v>
      </c>
    </row>
    <row r="54" spans="1:11" x14ac:dyDescent="0.2">
      <c r="A54">
        <v>2008</v>
      </c>
      <c r="B54">
        <v>49.450809850986793</v>
      </c>
      <c r="C54">
        <v>116.32739556366452</v>
      </c>
      <c r="E54">
        <v>141.88390281547061</v>
      </c>
      <c r="F54">
        <v>25.425257918328896</v>
      </c>
      <c r="H54">
        <v>63.278701488355374</v>
      </c>
      <c r="I54">
        <v>5.2993814030092281</v>
      </c>
      <c r="J54">
        <v>104.44589395563256</v>
      </c>
      <c r="K54">
        <v>115.9318064209057</v>
      </c>
    </row>
    <row r="55" spans="1:11" x14ac:dyDescent="0.2">
      <c r="A55">
        <v>2009</v>
      </c>
      <c r="B55">
        <v>45.78265347256967</v>
      </c>
      <c r="C55">
        <v>117.46500680678076</v>
      </c>
      <c r="E55">
        <v>160.58513094682823</v>
      </c>
      <c r="F55">
        <v>33.359560860412941</v>
      </c>
      <c r="G55">
        <v>51.763953062978608</v>
      </c>
      <c r="H55">
        <v>63.612009922603171</v>
      </c>
      <c r="I55">
        <v>5.7529688824422003</v>
      </c>
      <c r="J55">
        <v>111.57589743919098</v>
      </c>
      <c r="K55">
        <v>131.29588656021505</v>
      </c>
    </row>
    <row r="56" spans="1:11" x14ac:dyDescent="0.2">
      <c r="A56">
        <v>2010</v>
      </c>
      <c r="B56">
        <v>43.206565625989604</v>
      </c>
      <c r="C56">
        <v>120.64465665111589</v>
      </c>
      <c r="D56">
        <v>41.220131145331287</v>
      </c>
      <c r="E56">
        <v>170.706149817718</v>
      </c>
      <c r="F56">
        <v>29.72630791119197</v>
      </c>
      <c r="G56">
        <v>50.219059432773065</v>
      </c>
      <c r="H56">
        <v>69.292712689885064</v>
      </c>
      <c r="I56">
        <v>5.9389326023390403</v>
      </c>
      <c r="J56">
        <v>111.62936372362687</v>
      </c>
      <c r="K56">
        <v>132.73480958893961</v>
      </c>
    </row>
    <row r="57" spans="1:11" x14ac:dyDescent="0.2">
      <c r="A57">
        <v>2011</v>
      </c>
      <c r="B57">
        <v>33.708950350336139</v>
      </c>
      <c r="C57">
        <v>130.90891773771392</v>
      </c>
      <c r="D57">
        <v>41.586251152124021</v>
      </c>
      <c r="E57">
        <v>204.02833842295135</v>
      </c>
      <c r="F57">
        <v>29.557218582753237</v>
      </c>
      <c r="G57">
        <v>87.650606594421731</v>
      </c>
      <c r="H57">
        <v>76.160701208975595</v>
      </c>
      <c r="I57">
        <v>6.6454460995886535</v>
      </c>
      <c r="J57">
        <v>122.04685248307705</v>
      </c>
      <c r="K57">
        <v>162.05975512239914</v>
      </c>
    </row>
    <row r="58" spans="1:11" x14ac:dyDescent="0.2">
      <c r="A58">
        <v>2012</v>
      </c>
      <c r="B58">
        <v>23.076235567615374</v>
      </c>
      <c r="C58">
        <v>128.02330000416899</v>
      </c>
      <c r="D58">
        <v>41.48466703018935</v>
      </c>
      <c r="E58">
        <v>201.72515451063003</v>
      </c>
      <c r="F58">
        <v>29.839139961055572</v>
      </c>
      <c r="H58">
        <v>80.726022529051278</v>
      </c>
      <c r="I58">
        <v>8.9036979095355395</v>
      </c>
      <c r="J58">
        <v>118.65095061125172</v>
      </c>
      <c r="K58">
        <v>172.97522912005243</v>
      </c>
    </row>
    <row r="59" spans="1:11" x14ac:dyDescent="0.2">
      <c r="A59">
        <v>2013</v>
      </c>
      <c r="B59">
        <v>23.825334627237069</v>
      </c>
      <c r="C59">
        <v>124.38349031095865</v>
      </c>
      <c r="D59">
        <v>38.293457550181316</v>
      </c>
      <c r="E59">
        <v>199.19822665956198</v>
      </c>
      <c r="F59">
        <v>27.97972984450508</v>
      </c>
      <c r="G59">
        <v>59.279633561897654</v>
      </c>
      <c r="H59">
        <v>86.451448394111438</v>
      </c>
      <c r="I59">
        <v>11.965890687855083</v>
      </c>
      <c r="J59">
        <v>115.75829462355523</v>
      </c>
      <c r="K59">
        <v>187.75606831434726</v>
      </c>
    </row>
    <row r="60" spans="1:11" x14ac:dyDescent="0.2">
      <c r="A60">
        <v>2014</v>
      </c>
      <c r="B60">
        <v>25.747899935877459</v>
      </c>
      <c r="C60">
        <v>119.96125104044677</v>
      </c>
      <c r="D60">
        <v>37.17193345731301</v>
      </c>
      <c r="E60">
        <v>148.17966460963299</v>
      </c>
      <c r="F60">
        <v>30.125303622783605</v>
      </c>
      <c r="G60">
        <f>G59*1.05265833</f>
        <v>62.401200068279138</v>
      </c>
      <c r="H60">
        <v>86.899739203004998</v>
      </c>
      <c r="I60">
        <v>10.740812249691659</v>
      </c>
      <c r="J60">
        <v>96.20095536856762</v>
      </c>
      <c r="K60">
        <v>245.27753421073334</v>
      </c>
    </row>
    <row r="61" spans="1:11" x14ac:dyDescent="0.2">
      <c r="A61">
        <v>2015</v>
      </c>
      <c r="B61">
        <v>28.465133295065979</v>
      </c>
      <c r="C61">
        <v>104.22697418404353</v>
      </c>
      <c r="D61">
        <v>30.978885739328689</v>
      </c>
      <c r="E61">
        <v>132.31825885207573</v>
      </c>
      <c r="F61">
        <v>26.967857298658696</v>
      </c>
      <c r="H61">
        <v>63.852006117175584</v>
      </c>
      <c r="I61">
        <v>9.7005418922903459</v>
      </c>
      <c r="J61">
        <v>95.287215421756216</v>
      </c>
      <c r="K61">
        <v>227.38429666057127</v>
      </c>
    </row>
    <row r="62" spans="1:11" x14ac:dyDescent="0.2">
      <c r="B62">
        <v>0.96988639008454547</v>
      </c>
      <c r="C62">
        <v>1.0322790243427147</v>
      </c>
      <c r="D62">
        <v>1.0164352625211712</v>
      </c>
      <c r="E62">
        <v>1.0495453578195586</v>
      </c>
      <c r="F62">
        <v>1.0292503686086276</v>
      </c>
      <c r="G62">
        <v>1.0526583268406218</v>
      </c>
      <c r="H62">
        <v>1.0373832974324144</v>
      </c>
      <c r="I62">
        <v>1.1602808022104059</v>
      </c>
      <c r="J62">
        <v>0.98514355134153397</v>
      </c>
      <c r="K62">
        <v>1.0905616703263672</v>
      </c>
    </row>
    <row r="63" spans="1:11" x14ac:dyDescent="0.2">
      <c r="B63">
        <v>-3.0113609915454531E-2</v>
      </c>
      <c r="C63">
        <v>3.2279024342714679E-2</v>
      </c>
      <c r="D63">
        <v>1.6435262521171223E-2</v>
      </c>
      <c r="E63">
        <v>4.95453578195586E-2</v>
      </c>
      <c r="F63">
        <v>2.9250368608627619E-2</v>
      </c>
      <c r="G63">
        <v>5.2658326840621772E-2</v>
      </c>
      <c r="H63">
        <v>3.738329743241442E-2</v>
      </c>
      <c r="I63">
        <v>0.16028080221040586</v>
      </c>
      <c r="J63">
        <v>-1.4856448658466026E-2</v>
      </c>
      <c r="K63">
        <v>9.0561670326367194E-2</v>
      </c>
    </row>
    <row r="64" spans="1:11" x14ac:dyDescent="0.2">
      <c r="B64">
        <v>-3.0113609915454531</v>
      </c>
      <c r="C64">
        <v>3.2279024342714679</v>
      </c>
      <c r="D64">
        <v>1.6435262521171223</v>
      </c>
      <c r="E64">
        <v>4.95453578195586</v>
      </c>
      <c r="F64">
        <v>2.9250368608627619</v>
      </c>
      <c r="G64">
        <v>5.2658326840621772</v>
      </c>
      <c r="H64">
        <v>3.738329743241442</v>
      </c>
      <c r="I64">
        <v>16.028080221040586</v>
      </c>
      <c r="J64">
        <v>-1.4856448658466026</v>
      </c>
      <c r="K64">
        <v>9.0561670326367185</v>
      </c>
    </row>
    <row r="66" spans="1:4" x14ac:dyDescent="0.2">
      <c r="B66" t="s">
        <v>491</v>
      </c>
      <c r="C66" t="s">
        <v>492</v>
      </c>
      <c r="D66" t="s">
        <v>493</v>
      </c>
    </row>
    <row r="67" spans="1:4" x14ac:dyDescent="0.2">
      <c r="A67">
        <v>2000</v>
      </c>
    </row>
    <row r="68" spans="1:4" x14ac:dyDescent="0.2">
      <c r="A68">
        <v>2001</v>
      </c>
    </row>
    <row r="69" spans="1:4" x14ac:dyDescent="0.2">
      <c r="A69">
        <v>2002</v>
      </c>
    </row>
    <row r="70" spans="1:4" x14ac:dyDescent="0.2">
      <c r="A70">
        <v>2003</v>
      </c>
    </row>
    <row r="71" spans="1:4" x14ac:dyDescent="0.2">
      <c r="A71">
        <v>2004</v>
      </c>
      <c r="B71">
        <v>17.154039159691045</v>
      </c>
    </row>
    <row r="72" spans="1:4" x14ac:dyDescent="0.2">
      <c r="A72">
        <v>2005</v>
      </c>
    </row>
    <row r="73" spans="1:4" x14ac:dyDescent="0.2">
      <c r="A73">
        <v>2006</v>
      </c>
    </row>
    <row r="74" spans="1:4" x14ac:dyDescent="0.2">
      <c r="A74">
        <v>2007</v>
      </c>
      <c r="C74">
        <v>29.819442917146581</v>
      </c>
    </row>
    <row r="75" spans="1:4" x14ac:dyDescent="0.2">
      <c r="A75">
        <v>2008</v>
      </c>
      <c r="C75">
        <v>30.070193988061899</v>
      </c>
      <c r="D75">
        <v>13.793514509159248</v>
      </c>
    </row>
    <row r="76" spans="1:4" x14ac:dyDescent="0.2">
      <c r="A76">
        <v>2009</v>
      </c>
      <c r="B76">
        <v>16.595463137979781</v>
      </c>
      <c r="C76">
        <v>28.514706310937459</v>
      </c>
      <c r="D76">
        <v>10.432654648618882</v>
      </c>
    </row>
    <row r="77" spans="1:4" x14ac:dyDescent="0.2">
      <c r="A77">
        <v>2010</v>
      </c>
      <c r="B77">
        <v>17.684086411251769</v>
      </c>
      <c r="C77">
        <v>29.819442917146581</v>
      </c>
      <c r="D77">
        <v>10.581656987809952</v>
      </c>
    </row>
    <row r="78" spans="1:4" x14ac:dyDescent="0.2">
      <c r="A78">
        <v>2011</v>
      </c>
      <c r="B78">
        <v>18.831601809111969</v>
      </c>
      <c r="C78">
        <v>32.16912526110584</v>
      </c>
    </row>
    <row r="79" spans="1:4" x14ac:dyDescent="0.2">
      <c r="A79">
        <v>2012</v>
      </c>
      <c r="B79">
        <v>18.378344137303444</v>
      </c>
      <c r="C79">
        <v>31.386671512419817</v>
      </c>
      <c r="D79">
        <v>12.522317131820126</v>
      </c>
    </row>
    <row r="80" spans="1:4" x14ac:dyDescent="0.2">
      <c r="A80">
        <v>2013</v>
      </c>
      <c r="B80">
        <v>17.463996738560759</v>
      </c>
      <c r="C80">
        <v>32.249344685610858</v>
      </c>
      <c r="D80">
        <v>12.444094482086973</v>
      </c>
    </row>
    <row r="81" spans="1:4" x14ac:dyDescent="0.2">
      <c r="A81">
        <v>2014</v>
      </c>
      <c r="B81">
        <v>15.288791462108563</v>
      </c>
      <c r="C81">
        <v>33.305892449640268</v>
      </c>
      <c r="D81">
        <v>11.83301349610616</v>
      </c>
    </row>
    <row r="82" spans="1:4" x14ac:dyDescent="0.2">
      <c r="A82">
        <v>2015</v>
      </c>
      <c r="B82">
        <v>18.397777313160617</v>
      </c>
      <c r="C82">
        <v>38.962900045219058</v>
      </c>
      <c r="D82">
        <v>11.634292758173894</v>
      </c>
    </row>
    <row r="83" spans="1:4" x14ac:dyDescent="0.2">
      <c r="B83">
        <v>1.0063835790820124</v>
      </c>
      <c r="C83">
        <v>1.0339962615989606</v>
      </c>
      <c r="D83">
        <v>0.97597313786321704</v>
      </c>
    </row>
    <row r="84" spans="1:4" x14ac:dyDescent="0.2">
      <c r="B84">
        <v>6.3835790820123695E-3</v>
      </c>
      <c r="C84">
        <v>3.3996261598960631E-2</v>
      </c>
      <c r="D84">
        <v>-2.4026862136782956E-2</v>
      </c>
    </row>
    <row r="85" spans="1:4" x14ac:dyDescent="0.2">
      <c r="B85">
        <v>0.63835790820123695</v>
      </c>
      <c r="C85">
        <v>3.3996261598960631</v>
      </c>
      <c r="D85">
        <v>-2.4026862136782956</v>
      </c>
    </row>
  </sheetData>
  <phoneticPr fontId="6" type="noConversion"/>
  <pageMargins left="0.7" right="0.7" top="0.75" bottom="0.75" header="0.3" footer="0.3"/>
  <pageSetup paperSize="9"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K85"/>
  <sheetViews>
    <sheetView view="pageBreakPreview" zoomScaleNormal="80" zoomScaleSheetLayoutView="100" workbookViewId="0">
      <selection activeCell="I22" sqref="I22"/>
    </sheetView>
  </sheetViews>
  <sheetFormatPr baseColWidth="10" defaultColWidth="8.83203125" defaultRowHeight="15" x14ac:dyDescent="0.2"/>
  <sheetData>
    <row r="1" spans="1:8" x14ac:dyDescent="0.2">
      <c r="A1" s="11"/>
      <c r="B1" s="11" t="s">
        <v>437</v>
      </c>
      <c r="C1" s="12" t="s">
        <v>438</v>
      </c>
      <c r="D1" s="12" t="s">
        <v>439</v>
      </c>
      <c r="E1" s="12" t="s">
        <v>440</v>
      </c>
      <c r="F1" s="12" t="s">
        <v>441</v>
      </c>
      <c r="G1" s="12" t="s">
        <v>442</v>
      </c>
      <c r="H1" s="12" t="s">
        <v>443</v>
      </c>
    </row>
    <row r="2" spans="1:8" x14ac:dyDescent="0.2">
      <c r="A2" s="11">
        <v>2000</v>
      </c>
      <c r="B2" s="11"/>
      <c r="C2" s="12"/>
      <c r="D2" s="12"/>
      <c r="E2" s="12"/>
      <c r="F2">
        <v>106.40959677555276</v>
      </c>
      <c r="G2">
        <v>0</v>
      </c>
    </row>
    <row r="3" spans="1:8" x14ac:dyDescent="0.2">
      <c r="A3" s="12">
        <v>2001</v>
      </c>
      <c r="B3" s="12">
        <v>42.402563209563638</v>
      </c>
      <c r="F3">
        <v>118.59228615913712</v>
      </c>
      <c r="G3">
        <v>0</v>
      </c>
    </row>
    <row r="4" spans="1:8" x14ac:dyDescent="0.2">
      <c r="A4" s="12">
        <v>2002</v>
      </c>
      <c r="B4" s="12"/>
      <c r="D4">
        <v>14.267513642310359</v>
      </c>
      <c r="F4">
        <v>132.17812004972672</v>
      </c>
      <c r="G4">
        <v>19.539227803237793</v>
      </c>
    </row>
    <row r="5" spans="1:8" x14ac:dyDescent="0.2">
      <c r="A5" s="12">
        <v>2003</v>
      </c>
      <c r="B5" s="12">
        <v>44.762170363829952</v>
      </c>
      <c r="D5">
        <v>7.829315610613742</v>
      </c>
      <c r="F5">
        <v>141.08963473667058</v>
      </c>
      <c r="G5">
        <v>27.458057094364673</v>
      </c>
    </row>
    <row r="6" spans="1:8" x14ac:dyDescent="0.2">
      <c r="A6" s="12">
        <v>2004</v>
      </c>
      <c r="B6" s="12">
        <v>50.662880829559981</v>
      </c>
      <c r="C6">
        <v>8.7658811096332681</v>
      </c>
      <c r="F6">
        <v>112.10544549642222</v>
      </c>
      <c r="G6">
        <v>30.31912981054441</v>
      </c>
    </row>
    <row r="7" spans="1:8" x14ac:dyDescent="0.2">
      <c r="A7" s="12">
        <v>2005</v>
      </c>
      <c r="B7" s="12"/>
      <c r="D7">
        <v>17.52375806922355</v>
      </c>
      <c r="F7">
        <v>111.12750601072324</v>
      </c>
      <c r="G7">
        <v>0</v>
      </c>
    </row>
    <row r="8" spans="1:8" x14ac:dyDescent="0.2">
      <c r="A8" s="12">
        <v>2006</v>
      </c>
      <c r="B8" s="12"/>
      <c r="C8">
        <v>25.532273918603625</v>
      </c>
      <c r="D8">
        <v>13.715780408771698</v>
      </c>
      <c r="F8">
        <v>123.17561142468847</v>
      </c>
      <c r="G8">
        <v>67.950763292327665</v>
      </c>
      <c r="H8">
        <v>94.863863876852747</v>
      </c>
    </row>
    <row r="9" spans="1:8" x14ac:dyDescent="0.2">
      <c r="A9" s="12">
        <v>2007</v>
      </c>
      <c r="B9" s="12">
        <v>86.88499059708623</v>
      </c>
      <c r="C9">
        <v>30.471482779251787</v>
      </c>
      <c r="D9">
        <v>15.483618877565231</v>
      </c>
      <c r="E9">
        <v>18.467708897804176</v>
      </c>
      <c r="F9">
        <v>125.45568617225312</v>
      </c>
      <c r="G9">
        <v>73.164786218654726</v>
      </c>
      <c r="H9">
        <v>76.271366213566282</v>
      </c>
    </row>
    <row r="10" spans="1:8" x14ac:dyDescent="0.2">
      <c r="A10" s="12">
        <v>2008</v>
      </c>
      <c r="B10" s="12">
        <v>87.398818803436512</v>
      </c>
      <c r="C10">
        <v>39.06288542157111</v>
      </c>
      <c r="D10">
        <v>14.52391281390814</v>
      </c>
      <c r="E10">
        <v>22.309335565720147</v>
      </c>
      <c r="F10">
        <v>124.48636008144602</v>
      </c>
      <c r="G10">
        <v>65.468981470068783</v>
      </c>
      <c r="H10">
        <v>90.154821475442418</v>
      </c>
    </row>
    <row r="11" spans="1:8" x14ac:dyDescent="0.2">
      <c r="A11" s="12">
        <v>2009</v>
      </c>
      <c r="B11" s="12">
        <v>94.574336129265333</v>
      </c>
      <c r="C11">
        <v>42.12671260420062</v>
      </c>
      <c r="D11">
        <v>16.059025942471372</v>
      </c>
      <c r="E11">
        <v>21.535549480737615</v>
      </c>
      <c r="F11">
        <v>123.79298641661799</v>
      </c>
      <c r="G11">
        <v>74.337572619879666</v>
      </c>
      <c r="H11">
        <v>97.463337367850258</v>
      </c>
    </row>
    <row r="12" spans="1:8" x14ac:dyDescent="0.2">
      <c r="A12" s="12">
        <v>2010</v>
      </c>
      <c r="B12" s="12"/>
      <c r="C12">
        <v>38.812757459818982</v>
      </c>
      <c r="D12">
        <v>12.956809028813712</v>
      </c>
      <c r="E12">
        <v>18.051327492679842</v>
      </c>
      <c r="F12">
        <v>122.53328883035928</v>
      </c>
      <c r="G12">
        <v>49.066645590336933</v>
      </c>
      <c r="H12">
        <v>76.839572708085242</v>
      </c>
    </row>
    <row r="13" spans="1:8" x14ac:dyDescent="0.2">
      <c r="A13" s="12">
        <v>2011</v>
      </c>
      <c r="B13" s="12">
        <v>84.009543011517351</v>
      </c>
      <c r="C13">
        <v>41.303893320843081</v>
      </c>
      <c r="D13">
        <v>13.443087753342752</v>
      </c>
      <c r="E13">
        <v>25.150213466358302</v>
      </c>
      <c r="F13">
        <v>158.35441813357065</v>
      </c>
      <c r="G13">
        <v>73.903270990345803</v>
      </c>
    </row>
    <row r="14" spans="1:8" x14ac:dyDescent="0.2">
      <c r="A14" s="12">
        <v>2012</v>
      </c>
      <c r="B14" s="12">
        <v>82.944654114760283</v>
      </c>
      <c r="C14">
        <v>39.219912497948577</v>
      </c>
      <c r="E14">
        <v>18.661764414900109</v>
      </c>
      <c r="F14">
        <v>160.44065279730333</v>
      </c>
      <c r="G14">
        <v>0</v>
      </c>
      <c r="H14">
        <v>85.506768318837999</v>
      </c>
    </row>
    <row r="15" spans="1:8" x14ac:dyDescent="0.2">
      <c r="A15" s="12">
        <v>2013</v>
      </c>
      <c r="B15" s="12">
        <v>99.531470332725149</v>
      </c>
      <c r="C15">
        <v>40.971368766988761</v>
      </c>
      <c r="D15">
        <v>7.6129252391058575</v>
      </c>
      <c r="E15">
        <v>26.973851142155773</v>
      </c>
      <c r="F15">
        <v>165.72383272347821</v>
      </c>
      <c r="G15">
        <v>80.029207477251802</v>
      </c>
      <c r="H15">
        <v>79.298285713678126</v>
      </c>
    </row>
    <row r="16" spans="1:8" x14ac:dyDescent="0.2">
      <c r="A16" s="12">
        <v>2014</v>
      </c>
      <c r="B16" s="12">
        <v>106.16354626850698</v>
      </c>
      <c r="C16">
        <v>27.570416316075963</v>
      </c>
      <c r="D16">
        <v>7.162141282770043</v>
      </c>
      <c r="E16">
        <v>24.801506261787971</v>
      </c>
      <c r="F16">
        <v>190.54175872787229</v>
      </c>
      <c r="G16">
        <v>137.35666081278725</v>
      </c>
      <c r="H16">
        <v>62.249116141425013</v>
      </c>
    </row>
    <row r="17" spans="1:10" x14ac:dyDescent="0.2">
      <c r="A17" s="12">
        <v>2015</v>
      </c>
      <c r="B17" s="12">
        <v>92.381194034493063</v>
      </c>
      <c r="C17">
        <v>35.765489844980515</v>
      </c>
      <c r="D17">
        <v>7.0792165765728106</v>
      </c>
      <c r="E17">
        <v>26.690865173462822</v>
      </c>
      <c r="F17">
        <v>185.36119386358016</v>
      </c>
      <c r="G17">
        <v>124.32000024704894</v>
      </c>
      <c r="H17">
        <v>88.450584325437163</v>
      </c>
    </row>
    <row r="18" spans="1:10" x14ac:dyDescent="0.2">
      <c r="B18">
        <v>1.057198487</v>
      </c>
      <c r="C18">
        <v>1.1363584019999999</v>
      </c>
      <c r="D18">
        <v>0.94751796700000002</v>
      </c>
      <c r="E18">
        <v>1.047113368</v>
      </c>
      <c r="F18">
        <v>1.0376937509999999</v>
      </c>
      <c r="G18">
        <v>1.1529699</v>
      </c>
      <c r="H18">
        <v>0.99225251999999997</v>
      </c>
    </row>
    <row r="19" spans="1:10" x14ac:dyDescent="0.2">
      <c r="B19">
        <f>B18-1</f>
        <v>5.7198486999999965E-2</v>
      </c>
      <c r="C19">
        <f t="shared" ref="C19:H19" si="0">C18-1</f>
        <v>0.13635840199999993</v>
      </c>
      <c r="D19">
        <f t="shared" si="0"/>
        <v>-5.2482032999999984E-2</v>
      </c>
      <c r="E19">
        <f t="shared" si="0"/>
        <v>4.7113367999999989E-2</v>
      </c>
      <c r="F19">
        <f t="shared" si="0"/>
        <v>3.7693750999999942E-2</v>
      </c>
      <c r="G19">
        <f t="shared" si="0"/>
        <v>0.15296989999999999</v>
      </c>
      <c r="H19">
        <f t="shared" si="0"/>
        <v>-7.7474800000000288E-3</v>
      </c>
    </row>
    <row r="20" spans="1:10" x14ac:dyDescent="0.2">
      <c r="B20">
        <f>B19*100</f>
        <v>5.7198486999999965</v>
      </c>
      <c r="C20">
        <f t="shared" ref="C20:H20" si="1">C19*100</f>
        <v>13.635840199999993</v>
      </c>
      <c r="D20">
        <f t="shared" si="1"/>
        <v>-5.2482032999999984</v>
      </c>
      <c r="E20">
        <f t="shared" si="1"/>
        <v>4.7113367999999989</v>
      </c>
      <c r="F20">
        <f t="shared" si="1"/>
        <v>3.7693750999999942</v>
      </c>
      <c r="G20">
        <f t="shared" si="1"/>
        <v>15.296989999999999</v>
      </c>
      <c r="H20">
        <f t="shared" si="1"/>
        <v>-0.77474800000000288</v>
      </c>
    </row>
    <row r="24" spans="1:10" x14ac:dyDescent="0.2">
      <c r="B24" s="12" t="s">
        <v>444</v>
      </c>
      <c r="C24" s="12" t="s">
        <v>445</v>
      </c>
      <c r="D24" s="12" t="s">
        <v>446</v>
      </c>
      <c r="E24" s="12" t="s">
        <v>447</v>
      </c>
      <c r="F24" s="12" t="s">
        <v>448</v>
      </c>
      <c r="G24" s="12" t="s">
        <v>449</v>
      </c>
      <c r="H24" s="12" t="s">
        <v>452</v>
      </c>
      <c r="I24" s="12" t="s">
        <v>450</v>
      </c>
      <c r="J24" s="12" t="s">
        <v>451</v>
      </c>
    </row>
    <row r="25" spans="1:10" x14ac:dyDescent="0.2">
      <c r="A25">
        <v>2000</v>
      </c>
      <c r="C25">
        <v>8.16</v>
      </c>
      <c r="D25">
        <v>10.293139409629845</v>
      </c>
      <c r="E25">
        <v>8.8176609098843848</v>
      </c>
    </row>
    <row r="26" spans="1:10" x14ac:dyDescent="0.2">
      <c r="A26">
        <v>2001</v>
      </c>
      <c r="B26">
        <v>8.1577181259791658</v>
      </c>
      <c r="D26">
        <v>11.025364176522713</v>
      </c>
      <c r="G26">
        <v>15.434081002112627</v>
      </c>
    </row>
    <row r="27" spans="1:10" x14ac:dyDescent="0.2">
      <c r="A27">
        <v>2002</v>
      </c>
      <c r="B27">
        <v>8.8418150425365933</v>
      </c>
      <c r="D27">
        <v>10.970601855139428</v>
      </c>
      <c r="I27">
        <v>14.116319333550045</v>
      </c>
    </row>
    <row r="28" spans="1:10" x14ac:dyDescent="0.2">
      <c r="A28">
        <v>2003</v>
      </c>
      <c r="B28">
        <v>11.060372748382804</v>
      </c>
      <c r="C28">
        <v>7.9290863129878701</v>
      </c>
      <c r="D28">
        <v>12.511780184995523</v>
      </c>
      <c r="G28">
        <v>17.537086110130687</v>
      </c>
      <c r="I28">
        <v>12.730705822805755</v>
      </c>
    </row>
    <row r="29" spans="1:10" x14ac:dyDescent="0.2">
      <c r="A29">
        <v>2004</v>
      </c>
      <c r="D29">
        <v>14.684107830150323</v>
      </c>
      <c r="E29">
        <v>47.971735479168828</v>
      </c>
      <c r="I29">
        <v>13.533392272860446</v>
      </c>
    </row>
    <row r="30" spans="1:10" x14ac:dyDescent="0.2">
      <c r="A30">
        <v>2005</v>
      </c>
      <c r="B30">
        <v>15.977319702759232</v>
      </c>
      <c r="D30">
        <v>15.516104100439081</v>
      </c>
      <c r="F30">
        <v>3.8525019271839689</v>
      </c>
      <c r="G30">
        <v>22.362736231450874</v>
      </c>
      <c r="I30">
        <v>25.143783520377909</v>
      </c>
    </row>
    <row r="31" spans="1:10" x14ac:dyDescent="0.2">
      <c r="A31">
        <v>2006</v>
      </c>
      <c r="B31">
        <v>18.835272153428374</v>
      </c>
      <c r="C31">
        <v>11.055181676541517</v>
      </c>
      <c r="D31">
        <v>20.871393818819008</v>
      </c>
      <c r="E31">
        <v>55.25094219151525</v>
      </c>
      <c r="G31">
        <v>25.972630148520501</v>
      </c>
      <c r="I31">
        <v>31.433807301864398</v>
      </c>
      <c r="J31">
        <v>25.616070533751717</v>
      </c>
    </row>
    <row r="32" spans="1:10" x14ac:dyDescent="0.2">
      <c r="A32">
        <v>2007</v>
      </c>
      <c r="B32">
        <v>20.61829833039862</v>
      </c>
      <c r="C32">
        <v>12.754149094758008</v>
      </c>
      <c r="D32">
        <v>25.783183642215224</v>
      </c>
      <c r="E32">
        <v>43.051252267879988</v>
      </c>
      <c r="G32">
        <v>27.77569738463475</v>
      </c>
      <c r="H32">
        <v>13.802452197926534</v>
      </c>
      <c r="I32">
        <v>34.286816570423035</v>
      </c>
      <c r="J32">
        <v>29.986185404626433</v>
      </c>
    </row>
    <row r="33" spans="1:11" x14ac:dyDescent="0.2">
      <c r="A33">
        <v>2008</v>
      </c>
      <c r="B33">
        <v>21.241539653278842</v>
      </c>
      <c r="C33">
        <v>10.488914446368867</v>
      </c>
      <c r="D33">
        <v>26.208175660281253</v>
      </c>
      <c r="E33">
        <v>65.865381650229054</v>
      </c>
      <c r="F33">
        <v>6.8060525816049697</v>
      </c>
      <c r="G33">
        <v>31.700779943771483</v>
      </c>
      <c r="H33">
        <v>17.063563382681128</v>
      </c>
      <c r="I33">
        <v>35.966330146351915</v>
      </c>
      <c r="J33">
        <v>38.499210522523533</v>
      </c>
    </row>
    <row r="34" spans="1:11" x14ac:dyDescent="0.2">
      <c r="A34">
        <v>2009</v>
      </c>
      <c r="B34">
        <v>25.21259724648489</v>
      </c>
      <c r="C34">
        <v>15.659539876532186</v>
      </c>
      <c r="D34">
        <v>24.879199132097792</v>
      </c>
      <c r="F34">
        <v>11.897101705373313</v>
      </c>
      <c r="G34">
        <v>46.947431642056571</v>
      </c>
      <c r="H34">
        <v>16.176419753212173</v>
      </c>
      <c r="I34">
        <v>38.383599981105412</v>
      </c>
      <c r="J34">
        <v>36.558154954378494</v>
      </c>
    </row>
    <row r="35" spans="1:11" x14ac:dyDescent="0.2">
      <c r="A35">
        <v>2010</v>
      </c>
      <c r="B35">
        <v>25.439036131124706</v>
      </c>
      <c r="C35">
        <v>14.960053385303942</v>
      </c>
      <c r="D35">
        <v>23.962754042829875</v>
      </c>
      <c r="E35">
        <v>69.790000000000006</v>
      </c>
      <c r="F35">
        <v>11.871592239419225</v>
      </c>
      <c r="G35">
        <v>55.053247970093842</v>
      </c>
      <c r="H35">
        <v>21.065765107320324</v>
      </c>
      <c r="I35">
        <v>44.182825372387001</v>
      </c>
    </row>
    <row r="36" spans="1:11" x14ac:dyDescent="0.2">
      <c r="A36">
        <v>2011</v>
      </c>
      <c r="C36">
        <v>18.299302762271076</v>
      </c>
      <c r="D36">
        <v>27.191393191290999</v>
      </c>
      <c r="F36">
        <v>13.486862686796835</v>
      </c>
      <c r="G36">
        <v>66.024182592149003</v>
      </c>
      <c r="H36">
        <v>23.123747858494518</v>
      </c>
      <c r="I36">
        <v>53.465625566720568</v>
      </c>
    </row>
    <row r="37" spans="1:11" x14ac:dyDescent="0.2">
      <c r="A37">
        <v>2012</v>
      </c>
      <c r="B37">
        <v>28.982751006862419</v>
      </c>
      <c r="C37">
        <v>15.241424141404512</v>
      </c>
      <c r="D37">
        <v>25.783370266482009</v>
      </c>
      <c r="F37">
        <v>12.663411489384062</v>
      </c>
      <c r="G37">
        <v>71.626621613442097</v>
      </c>
      <c r="H37">
        <v>27.963214562481134</v>
      </c>
      <c r="I37">
        <v>54.531724351133221</v>
      </c>
    </row>
    <row r="38" spans="1:11" x14ac:dyDescent="0.2">
      <c r="A38">
        <v>2013</v>
      </c>
      <c r="B38">
        <v>31.568124558142003</v>
      </c>
      <c r="C38">
        <v>15.867538338696205</v>
      </c>
      <c r="D38">
        <v>28.737958585370762</v>
      </c>
      <c r="F38">
        <v>13.183771764810176</v>
      </c>
      <c r="G38">
        <v>71.947039151956034</v>
      </c>
      <c r="H38">
        <v>31.092291210934654</v>
      </c>
      <c r="I38">
        <v>72.206031198202197</v>
      </c>
    </row>
    <row r="39" spans="1:11" x14ac:dyDescent="0.2">
      <c r="A39">
        <v>2014</v>
      </c>
      <c r="B39">
        <v>32.034970476403707</v>
      </c>
      <c r="C39">
        <v>16.520795905339455</v>
      </c>
      <c r="D39">
        <v>26.547760058732138</v>
      </c>
      <c r="F39">
        <v>13.486092446246873</v>
      </c>
      <c r="G39">
        <v>70.027257717740952</v>
      </c>
      <c r="H39">
        <v>36.009139754370658</v>
      </c>
      <c r="I39">
        <v>97.289669728193005</v>
      </c>
    </row>
    <row r="40" spans="1:11" x14ac:dyDescent="0.2">
      <c r="A40">
        <v>2015</v>
      </c>
      <c r="B40">
        <v>34.502633044804831</v>
      </c>
      <c r="D40">
        <v>26.651891381210721</v>
      </c>
      <c r="F40">
        <v>13.930056779022674</v>
      </c>
      <c r="H40">
        <v>33.099048768024602</v>
      </c>
      <c r="J40">
        <v>80.740854222139404</v>
      </c>
    </row>
    <row r="41" spans="1:11" x14ac:dyDescent="0.2">
      <c r="B41">
        <f>POWER(B40/B26,1/14)</f>
        <v>1.1084970428252556</v>
      </c>
      <c r="C41">
        <f>POWER(C39/C25,1/14)</f>
        <v>1.0516748451867211</v>
      </c>
      <c r="D41">
        <f>POWER(D40/D25,1/15)</f>
        <v>1.0654801061872656</v>
      </c>
      <c r="E41">
        <f>POWER(E35/E29,1/7)</f>
        <v>1.0550140724744665</v>
      </c>
      <c r="F41">
        <f>POWER(F40/F30,1/11)</f>
        <v>1.1239483798675363</v>
      </c>
      <c r="G41">
        <f>POWER(G39/G26,1/13)</f>
        <v>1.1233679430631132</v>
      </c>
      <c r="H41">
        <f>POWER(H40/H32,1/8)</f>
        <v>1.1155329625138013</v>
      </c>
      <c r="I41">
        <f>POWER(I39/I27,1/12)</f>
        <v>1.1745245654341872</v>
      </c>
      <c r="J41">
        <f>POWER(J40/J31,1/9)</f>
        <v>1.1360511088854648</v>
      </c>
    </row>
    <row r="42" spans="1:11" x14ac:dyDescent="0.2">
      <c r="B42">
        <f>B41-1</f>
        <v>0.10849704282525563</v>
      </c>
      <c r="C42">
        <f t="shared" ref="C42:J42" si="2">C41-1</f>
        <v>5.1674845186721052E-2</v>
      </c>
      <c r="D42">
        <f t="shared" si="2"/>
        <v>6.548010618726563E-2</v>
      </c>
      <c r="E42">
        <f t="shared" si="2"/>
        <v>5.5014072474466547E-2</v>
      </c>
      <c r="F42">
        <f t="shared" si="2"/>
        <v>0.12394837986753626</v>
      </c>
      <c r="G42">
        <f t="shared" si="2"/>
        <v>0.12336794306311316</v>
      </c>
      <c r="H42">
        <f t="shared" si="2"/>
        <v>0.1155329625138013</v>
      </c>
      <c r="I42">
        <f t="shared" si="2"/>
        <v>0.17452456543418715</v>
      </c>
      <c r="J42">
        <f t="shared" si="2"/>
        <v>0.13605110888546479</v>
      </c>
    </row>
    <row r="43" spans="1:11" x14ac:dyDescent="0.2">
      <c r="B43">
        <f>B42*100</f>
        <v>10.849704282525563</v>
      </c>
      <c r="C43">
        <f t="shared" ref="C43:J43" si="3">C42*100</f>
        <v>5.1674845186721052</v>
      </c>
      <c r="D43">
        <f t="shared" si="3"/>
        <v>6.548010618726563</v>
      </c>
      <c r="E43">
        <f t="shared" si="3"/>
        <v>5.5014072474466547</v>
      </c>
      <c r="F43">
        <f t="shared" si="3"/>
        <v>12.394837986753625</v>
      </c>
      <c r="G43">
        <f t="shared" si="3"/>
        <v>12.336794306311315</v>
      </c>
      <c r="H43">
        <f t="shared" si="3"/>
        <v>11.553296251380129</v>
      </c>
      <c r="I43">
        <f t="shared" si="3"/>
        <v>17.452456543418716</v>
      </c>
      <c r="J43">
        <f t="shared" si="3"/>
        <v>13.605110888546479</v>
      </c>
    </row>
    <row r="45" spans="1:11" x14ac:dyDescent="0.2">
      <c r="B45" s="12" t="s">
        <v>453</v>
      </c>
      <c r="C45" s="12" t="s">
        <v>454</v>
      </c>
      <c r="D45" s="12" t="s">
        <v>500</v>
      </c>
      <c r="E45" s="12" t="s">
        <v>455</v>
      </c>
      <c r="F45" s="12" t="s">
        <v>456</v>
      </c>
      <c r="G45" s="12" t="s">
        <v>457</v>
      </c>
      <c r="H45" s="12" t="s">
        <v>458</v>
      </c>
      <c r="I45" s="12" t="s">
        <v>459</v>
      </c>
      <c r="J45" s="12" t="s">
        <v>460</v>
      </c>
      <c r="K45" s="12" t="s">
        <v>461</v>
      </c>
    </row>
    <row r="46" spans="1:11" x14ac:dyDescent="0.2">
      <c r="A46">
        <v>2000</v>
      </c>
      <c r="C46">
        <v>64.717776795521488</v>
      </c>
      <c r="D46">
        <v>24.258835125668863</v>
      </c>
      <c r="E46">
        <v>64.062162744937112</v>
      </c>
      <c r="H46">
        <v>36.820168985741653</v>
      </c>
    </row>
    <row r="47" spans="1:11" x14ac:dyDescent="0.2">
      <c r="A47">
        <v>2001</v>
      </c>
      <c r="C47">
        <v>70.495335733109769</v>
      </c>
      <c r="D47">
        <v>25.124715735742928</v>
      </c>
      <c r="E47">
        <v>58.148442394806366</v>
      </c>
      <c r="H47">
        <v>37.807295718755476</v>
      </c>
    </row>
    <row r="48" spans="1:11" x14ac:dyDescent="0.2">
      <c r="A48">
        <v>2002</v>
      </c>
      <c r="C48">
        <v>72.374219312235027</v>
      </c>
      <c r="D48">
        <v>26.216523526135706</v>
      </c>
      <c r="E48">
        <v>58.78646441654012</v>
      </c>
      <c r="H48">
        <v>38.907023546390704</v>
      </c>
    </row>
    <row r="49" spans="1:11" x14ac:dyDescent="0.2">
      <c r="A49">
        <v>2003</v>
      </c>
      <c r="C49">
        <v>82.393364634873848</v>
      </c>
      <c r="D49">
        <v>37.604922347649946</v>
      </c>
      <c r="E49">
        <v>46.461089812416894</v>
      </c>
      <c r="H49">
        <v>43.102010042116142</v>
      </c>
    </row>
    <row r="50" spans="1:11" x14ac:dyDescent="0.2">
      <c r="A50">
        <v>2004</v>
      </c>
      <c r="B50">
        <v>39.845905924838</v>
      </c>
      <c r="C50">
        <v>96.042643402380648</v>
      </c>
      <c r="D50">
        <v>31.950820504734512</v>
      </c>
      <c r="E50">
        <v>78.079421259661132</v>
      </c>
      <c r="H50">
        <v>52.195482814261979</v>
      </c>
      <c r="K50">
        <v>87.620947100423166</v>
      </c>
    </row>
    <row r="51" spans="1:11" x14ac:dyDescent="0.2">
      <c r="A51">
        <v>2005</v>
      </c>
      <c r="B51">
        <v>44.446375917822934</v>
      </c>
      <c r="C51">
        <v>96.564455130411531</v>
      </c>
      <c r="D51">
        <v>33.506315695202858</v>
      </c>
      <c r="E51">
        <v>72.422681068157956</v>
      </c>
      <c r="G51">
        <v>39.31932636388791</v>
      </c>
      <c r="H51">
        <v>56.593624968376552</v>
      </c>
      <c r="K51">
        <v>101.7158827190549</v>
      </c>
    </row>
    <row r="52" spans="1:11" x14ac:dyDescent="0.2">
      <c r="A52">
        <v>2006</v>
      </c>
      <c r="B52">
        <v>44.521384682579033</v>
      </c>
      <c r="C52">
        <v>111.65372722185536</v>
      </c>
      <c r="D52">
        <v>35.167478143940293</v>
      </c>
      <c r="E52">
        <v>81.676488598251566</v>
      </c>
      <c r="F52">
        <v>20.804494148535994</v>
      </c>
      <c r="G52">
        <v>46.876053633120925</v>
      </c>
      <c r="H52">
        <v>60.288389728677657</v>
      </c>
      <c r="I52">
        <v>2.5452358786723783</v>
      </c>
    </row>
    <row r="53" spans="1:11" x14ac:dyDescent="0.2">
      <c r="A53">
        <v>2007</v>
      </c>
      <c r="B53">
        <v>46.99884141301817</v>
      </c>
      <c r="C53">
        <v>119.78889413385652</v>
      </c>
      <c r="E53">
        <v>138.62021970752727</v>
      </c>
      <c r="G53">
        <v>45.18410493226245</v>
      </c>
      <c r="H53">
        <v>66.857402552368924</v>
      </c>
      <c r="I53">
        <v>4.2753940933723937</v>
      </c>
      <c r="J53">
        <v>107.40845882651189</v>
      </c>
      <c r="K53">
        <v>128.77775701187733</v>
      </c>
    </row>
    <row r="54" spans="1:11" x14ac:dyDescent="0.2">
      <c r="A54">
        <v>2008</v>
      </c>
      <c r="B54">
        <v>49.450809850986793</v>
      </c>
      <c r="C54">
        <v>116.32739556366452</v>
      </c>
      <c r="E54">
        <v>141.88390281547061</v>
      </c>
      <c r="F54">
        <v>25.425257918328896</v>
      </c>
      <c r="H54">
        <v>63.278701488355374</v>
      </c>
      <c r="I54">
        <v>5.2993814030092281</v>
      </c>
      <c r="J54">
        <v>104.44589395563256</v>
      </c>
      <c r="K54">
        <v>115.9318064209057</v>
      </c>
    </row>
    <row r="55" spans="1:11" x14ac:dyDescent="0.2">
      <c r="A55">
        <v>2009</v>
      </c>
      <c r="B55">
        <v>45.78265347256967</v>
      </c>
      <c r="C55">
        <v>117.46500680678076</v>
      </c>
      <c r="E55">
        <v>160.58513094682823</v>
      </c>
      <c r="F55">
        <v>33.359560860412941</v>
      </c>
      <c r="G55">
        <v>51.763953062978608</v>
      </c>
      <c r="H55">
        <v>63.612009922603171</v>
      </c>
      <c r="I55">
        <v>5.7529688824422003</v>
      </c>
      <c r="J55">
        <v>111.57589743919098</v>
      </c>
      <c r="K55">
        <v>131.29588656021505</v>
      </c>
    </row>
    <row r="56" spans="1:11" x14ac:dyDescent="0.2">
      <c r="A56">
        <v>2010</v>
      </c>
      <c r="B56">
        <v>43.206565625989604</v>
      </c>
      <c r="C56">
        <v>120.64465665111589</v>
      </c>
      <c r="D56">
        <v>41.220131145331287</v>
      </c>
      <c r="E56">
        <v>170.706149817718</v>
      </c>
      <c r="F56">
        <v>29.72630791119197</v>
      </c>
      <c r="G56">
        <v>50.219059432773065</v>
      </c>
      <c r="H56">
        <v>69.292712689885064</v>
      </c>
      <c r="I56">
        <v>5.9389326023390403</v>
      </c>
      <c r="J56">
        <v>111.62936372362687</v>
      </c>
      <c r="K56">
        <v>132.73480958893961</v>
      </c>
    </row>
    <row r="57" spans="1:11" x14ac:dyDescent="0.2">
      <c r="A57">
        <v>2011</v>
      </c>
      <c r="B57">
        <v>33.708950350336139</v>
      </c>
      <c r="C57">
        <v>130.90891773771392</v>
      </c>
      <c r="D57">
        <v>41.586251152124021</v>
      </c>
      <c r="E57">
        <v>204.02833842295135</v>
      </c>
      <c r="F57">
        <v>29.557218582753237</v>
      </c>
      <c r="G57">
        <v>87.650606594421731</v>
      </c>
      <c r="H57">
        <v>76.160701208975595</v>
      </c>
      <c r="I57">
        <v>6.6454460995886535</v>
      </c>
      <c r="J57">
        <v>122.04685248307705</v>
      </c>
      <c r="K57">
        <v>162.05975512239914</v>
      </c>
    </row>
    <row r="58" spans="1:11" x14ac:dyDescent="0.2">
      <c r="A58">
        <v>2012</v>
      </c>
      <c r="B58">
        <v>23.076235567615374</v>
      </c>
      <c r="C58">
        <v>128.02330000416899</v>
      </c>
      <c r="D58">
        <v>41.48466703018935</v>
      </c>
      <c r="E58">
        <v>201.72515451063003</v>
      </c>
      <c r="F58">
        <v>29.839139961055572</v>
      </c>
      <c r="H58">
        <v>80.726022529051278</v>
      </c>
      <c r="I58">
        <v>8.9036979095355395</v>
      </c>
      <c r="J58">
        <v>118.65095061125172</v>
      </c>
      <c r="K58">
        <v>172.97522912005243</v>
      </c>
    </row>
    <row r="59" spans="1:11" x14ac:dyDescent="0.2">
      <c r="A59">
        <v>2013</v>
      </c>
      <c r="B59">
        <v>23.825334627237069</v>
      </c>
      <c r="C59">
        <v>124.38349031095865</v>
      </c>
      <c r="D59">
        <v>38.293457550181316</v>
      </c>
      <c r="E59">
        <v>199.19822665956198</v>
      </c>
      <c r="F59">
        <v>27.97972984450508</v>
      </c>
      <c r="G59">
        <v>59.279633561897654</v>
      </c>
      <c r="H59">
        <v>86.451448394111438</v>
      </c>
      <c r="I59">
        <v>11.965890687855083</v>
      </c>
      <c r="J59">
        <v>115.75829462355523</v>
      </c>
      <c r="K59">
        <v>187.75606831434726</v>
      </c>
    </row>
    <row r="60" spans="1:11" x14ac:dyDescent="0.2">
      <c r="A60">
        <v>2014</v>
      </c>
      <c r="B60">
        <v>25.747899935877459</v>
      </c>
      <c r="C60">
        <v>119.96125104044677</v>
      </c>
      <c r="D60">
        <v>37.17193345731301</v>
      </c>
      <c r="E60">
        <v>148.17966460963299</v>
      </c>
      <c r="F60">
        <v>30.125303622783605</v>
      </c>
      <c r="H60">
        <v>86.899739203004998</v>
      </c>
      <c r="I60">
        <v>10.740812249691659</v>
      </c>
      <c r="J60">
        <v>96.20095536856762</v>
      </c>
      <c r="K60">
        <v>245.27753421073334</v>
      </c>
    </row>
    <row r="61" spans="1:11" x14ac:dyDescent="0.2">
      <c r="A61">
        <v>2015</v>
      </c>
      <c r="B61">
        <v>28.465133295065979</v>
      </c>
      <c r="C61">
        <v>104.22697418404353</v>
      </c>
      <c r="D61">
        <v>30.978885739328689</v>
      </c>
      <c r="E61">
        <v>132.31825885207573</v>
      </c>
      <c r="F61">
        <v>26.967857298658696</v>
      </c>
      <c r="H61">
        <v>63.852006117175584</v>
      </c>
      <c r="I61">
        <v>9.7005418922903459</v>
      </c>
      <c r="J61">
        <v>95.287215421756216</v>
      </c>
      <c r="K61">
        <v>227.38429666057127</v>
      </c>
    </row>
    <row r="62" spans="1:11" x14ac:dyDescent="0.2">
      <c r="B62">
        <f>POWER(B61/B50,1/11)</f>
        <v>0.96988639008454547</v>
      </c>
      <c r="C62">
        <f>POWER(C61/C46,1/15)</f>
        <v>1.0322790243427147</v>
      </c>
      <c r="D62">
        <f>POWER(D61/D46,1/15)</f>
        <v>1.0164352625211712</v>
      </c>
      <c r="E62">
        <f>POWER(E61/E46,1/15)</f>
        <v>1.0495453578195586</v>
      </c>
      <c r="F62">
        <f>POWER(F61/F52,1/9)</f>
        <v>1.0292503686086276</v>
      </c>
      <c r="G62">
        <f>POWER(G59/G51,1/8)</f>
        <v>1.0526583268406218</v>
      </c>
      <c r="H62">
        <f>POWER(H61/H46,1/15)</f>
        <v>1.0373832974324144</v>
      </c>
      <c r="I62">
        <f>POWER(I61/I52,1/9)</f>
        <v>1.1602808022104059</v>
      </c>
      <c r="J62">
        <f>POWER(J61/J53,1/8)</f>
        <v>0.98514355134153397</v>
      </c>
      <c r="K62">
        <f>POWER(K61/K50,1/11)</f>
        <v>1.0905616703263672</v>
      </c>
    </row>
    <row r="63" spans="1:11" x14ac:dyDescent="0.2">
      <c r="B63">
        <f>B62-1</f>
        <v>-3.0113609915454531E-2</v>
      </c>
      <c r="C63">
        <f t="shared" ref="C63:K63" si="4">C62-1</f>
        <v>3.2279024342714679E-2</v>
      </c>
      <c r="D63">
        <f t="shared" si="4"/>
        <v>1.6435262521171223E-2</v>
      </c>
      <c r="E63">
        <f t="shared" si="4"/>
        <v>4.95453578195586E-2</v>
      </c>
      <c r="F63">
        <f t="shared" si="4"/>
        <v>2.9250368608627619E-2</v>
      </c>
      <c r="G63">
        <f t="shared" si="4"/>
        <v>5.2658326840621772E-2</v>
      </c>
      <c r="H63">
        <f t="shared" si="4"/>
        <v>3.738329743241442E-2</v>
      </c>
      <c r="I63">
        <f t="shared" si="4"/>
        <v>0.16028080221040586</v>
      </c>
      <c r="J63">
        <f t="shared" si="4"/>
        <v>-1.4856448658466026E-2</v>
      </c>
      <c r="K63">
        <f t="shared" si="4"/>
        <v>9.0561670326367194E-2</v>
      </c>
    </row>
    <row r="64" spans="1:11" x14ac:dyDescent="0.2">
      <c r="B64">
        <f>B63*100</f>
        <v>-3.0113609915454531</v>
      </c>
      <c r="C64">
        <f t="shared" ref="C64:K64" si="5">C63*100</f>
        <v>3.2279024342714679</v>
      </c>
      <c r="D64">
        <f t="shared" si="5"/>
        <v>1.6435262521171223</v>
      </c>
      <c r="E64">
        <f t="shared" si="5"/>
        <v>4.95453578195586</v>
      </c>
      <c r="F64">
        <f t="shared" si="5"/>
        <v>2.9250368608627619</v>
      </c>
      <c r="G64">
        <f t="shared" si="5"/>
        <v>5.2658326840621772</v>
      </c>
      <c r="H64">
        <f t="shared" si="5"/>
        <v>3.738329743241442</v>
      </c>
      <c r="I64">
        <f t="shared" si="5"/>
        <v>16.028080221040586</v>
      </c>
      <c r="J64">
        <f t="shared" si="5"/>
        <v>-1.4856448658466026</v>
      </c>
      <c r="K64">
        <f t="shared" si="5"/>
        <v>9.0561670326367185</v>
      </c>
    </row>
    <row r="66" spans="1:4" x14ac:dyDescent="0.2">
      <c r="B66" s="12" t="s">
        <v>462</v>
      </c>
      <c r="C66" s="12" t="s">
        <v>463</v>
      </c>
      <c r="D66" s="12" t="s">
        <v>464</v>
      </c>
    </row>
    <row r="67" spans="1:4" x14ac:dyDescent="0.2">
      <c r="A67">
        <v>2000</v>
      </c>
    </row>
    <row r="68" spans="1:4" x14ac:dyDescent="0.2">
      <c r="A68">
        <v>2001</v>
      </c>
    </row>
    <row r="69" spans="1:4" x14ac:dyDescent="0.2">
      <c r="A69">
        <v>2002</v>
      </c>
    </row>
    <row r="70" spans="1:4" x14ac:dyDescent="0.2">
      <c r="A70">
        <v>2003</v>
      </c>
    </row>
    <row r="71" spans="1:4" x14ac:dyDescent="0.2">
      <c r="A71">
        <v>2004</v>
      </c>
      <c r="B71">
        <v>17.154039159691045</v>
      </c>
    </row>
    <row r="72" spans="1:4" x14ac:dyDescent="0.2">
      <c r="A72">
        <v>2005</v>
      </c>
    </row>
    <row r="73" spans="1:4" x14ac:dyDescent="0.2">
      <c r="A73">
        <v>2006</v>
      </c>
    </row>
    <row r="74" spans="1:4" x14ac:dyDescent="0.2">
      <c r="A74">
        <v>2007</v>
      </c>
      <c r="C74">
        <v>29.819442917146581</v>
      </c>
    </row>
    <row r="75" spans="1:4" x14ac:dyDescent="0.2">
      <c r="A75">
        <v>2008</v>
      </c>
      <c r="C75">
        <v>30.070193988061899</v>
      </c>
      <c r="D75">
        <v>13.793514509159248</v>
      </c>
    </row>
    <row r="76" spans="1:4" x14ac:dyDescent="0.2">
      <c r="A76">
        <v>2009</v>
      </c>
      <c r="B76">
        <v>16.595463137979781</v>
      </c>
      <c r="C76">
        <v>28.514706310937459</v>
      </c>
      <c r="D76">
        <v>10.432654648618882</v>
      </c>
    </row>
    <row r="77" spans="1:4" x14ac:dyDescent="0.2">
      <c r="A77">
        <v>2010</v>
      </c>
      <c r="B77">
        <v>17.684086411251769</v>
      </c>
      <c r="C77">
        <v>29.819442917146581</v>
      </c>
      <c r="D77">
        <v>10.581656987809952</v>
      </c>
    </row>
    <row r="78" spans="1:4" x14ac:dyDescent="0.2">
      <c r="A78">
        <v>2011</v>
      </c>
      <c r="B78">
        <v>18.831601809111969</v>
      </c>
      <c r="C78">
        <v>32.16912526110584</v>
      </c>
    </row>
    <row r="79" spans="1:4" x14ac:dyDescent="0.2">
      <c r="A79">
        <v>2012</v>
      </c>
      <c r="B79">
        <v>18.378344137303444</v>
      </c>
      <c r="C79">
        <v>31.386671512419817</v>
      </c>
      <c r="D79">
        <v>12.522317131820126</v>
      </c>
    </row>
    <row r="80" spans="1:4" x14ac:dyDescent="0.2">
      <c r="A80">
        <v>2013</v>
      </c>
      <c r="B80">
        <v>17.463996738560759</v>
      </c>
      <c r="C80">
        <v>32.249344685610858</v>
      </c>
      <c r="D80">
        <v>12.444094482086973</v>
      </c>
    </row>
    <row r="81" spans="1:4" x14ac:dyDescent="0.2">
      <c r="A81">
        <v>2014</v>
      </c>
      <c r="B81">
        <v>15.288791462108563</v>
      </c>
      <c r="C81">
        <v>33.305892449640268</v>
      </c>
      <c r="D81">
        <v>11.83301349610616</v>
      </c>
    </row>
    <row r="82" spans="1:4" x14ac:dyDescent="0.2">
      <c r="A82">
        <v>2015</v>
      </c>
      <c r="B82">
        <v>18.397777313160617</v>
      </c>
      <c r="C82">
        <v>38.962900045219058</v>
      </c>
      <c r="D82">
        <v>11.634292758173894</v>
      </c>
    </row>
    <row r="83" spans="1:4" x14ac:dyDescent="0.2">
      <c r="B83">
        <f>POWER(B82/B71,1/11)</f>
        <v>1.0063835790820124</v>
      </c>
      <c r="C83">
        <f>POWER(C82/C74,1/8)</f>
        <v>1.0339962615989606</v>
      </c>
      <c r="D83">
        <f>POWER(D82/D75,1/7)</f>
        <v>0.97597313786321704</v>
      </c>
    </row>
    <row r="84" spans="1:4" x14ac:dyDescent="0.2">
      <c r="B84">
        <f>B83-1</f>
        <v>6.3835790820123695E-3</v>
      </c>
      <c r="C84">
        <f>C83-1</f>
        <v>3.3996261598960631E-2</v>
      </c>
      <c r="D84">
        <f>D83-1</f>
        <v>-2.4026862136782956E-2</v>
      </c>
    </row>
    <row r="85" spans="1:4" x14ac:dyDescent="0.2">
      <c r="B85">
        <f>B84*100</f>
        <v>0.63835790820123695</v>
      </c>
      <c r="C85">
        <f>C84*100</f>
        <v>3.3996261598960631</v>
      </c>
      <c r="D85">
        <f>D84*100</f>
        <v>-2.4026862136782956</v>
      </c>
    </row>
  </sheetData>
  <phoneticPr fontId="10" type="noConversion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O72"/>
  <sheetViews>
    <sheetView zoomScale="90" zoomScaleNormal="90" workbookViewId="0">
      <selection activeCell="G9" sqref="G9"/>
    </sheetView>
  </sheetViews>
  <sheetFormatPr baseColWidth="10" defaultColWidth="8.83203125" defaultRowHeight="15" x14ac:dyDescent="0.2"/>
  <cols>
    <col min="2" max="2" width="12.5" bestFit="1" customWidth="1"/>
  </cols>
  <sheetData>
    <row r="1" spans="1:15" x14ac:dyDescent="0.2">
      <c r="E1">
        <v>2015</v>
      </c>
    </row>
    <row r="2" spans="1:15" x14ac:dyDescent="0.2">
      <c r="B2" s="12" t="s">
        <v>548</v>
      </c>
      <c r="C2" s="12" t="s">
        <v>549</v>
      </c>
      <c r="D2" s="12" t="s">
        <v>542</v>
      </c>
      <c r="E2" s="12" t="s">
        <v>543</v>
      </c>
      <c r="F2" s="12" t="s">
        <v>544</v>
      </c>
      <c r="G2" s="12" t="s">
        <v>545</v>
      </c>
      <c r="H2" s="12" t="s">
        <v>547</v>
      </c>
      <c r="I2" s="12" t="s">
        <v>546</v>
      </c>
      <c r="J2" s="12" t="s">
        <v>536</v>
      </c>
    </row>
    <row r="3" spans="1:15" x14ac:dyDescent="0.2">
      <c r="A3" s="28" t="s">
        <v>465</v>
      </c>
      <c r="B3" s="29">
        <f>B44/K44</f>
        <v>1.7766844615494354E-5</v>
      </c>
      <c r="C3" s="35">
        <f>C44/K44</f>
        <v>0.34654740023556735</v>
      </c>
      <c r="D3" s="29">
        <f>D44/K44</f>
        <v>1.1649844911641326E-2</v>
      </c>
      <c r="E3" s="29">
        <f>E44/K44</f>
        <v>5.2057479851377229E-2</v>
      </c>
      <c r="F3" s="35">
        <f>F44/K44</f>
        <v>0.49128333578627192</v>
      </c>
      <c r="G3" s="29">
        <f>G44/K44</f>
        <v>1.4791480892387355E-3</v>
      </c>
      <c r="H3" s="29">
        <f>H44/K44</f>
        <v>6.4926740628938648E-2</v>
      </c>
      <c r="I3" s="29">
        <f>I44/K44</f>
        <v>1.0417178727985659E-2</v>
      </c>
      <c r="J3" s="29">
        <f>J44/K44</f>
        <v>2.1621104924363831E-2</v>
      </c>
    </row>
    <row r="4" spans="1:15" x14ac:dyDescent="0.2">
      <c r="A4" s="28" t="s">
        <v>466</v>
      </c>
      <c r="B4" s="35">
        <f t="shared" ref="B4:B31" si="0">B45/K45</f>
        <v>0.52938536435496675</v>
      </c>
      <c r="C4" s="29">
        <f t="shared" ref="C4:C31" si="1">C45/K45</f>
        <v>0</v>
      </c>
      <c r="D4" s="29">
        <f t="shared" ref="D4:D31" si="2">D45/K45</f>
        <v>2.1493005422267364E-3</v>
      </c>
      <c r="E4" s="29">
        <f t="shared" ref="E4:E31" si="3">E45/K45</f>
        <v>7.1832690804102942E-2</v>
      </c>
      <c r="F4" s="29">
        <f t="shared" ref="F4:F31" si="4">F45/K45</f>
        <v>2.9613720780198133E-4</v>
      </c>
      <c r="G4" s="29">
        <f t="shared" ref="G4:G31" si="5">G45/K45</f>
        <v>1.8163288511233923E-7</v>
      </c>
      <c r="H4" s="35">
        <f t="shared" ref="H4:H31" si="6">H45/K45</f>
        <v>0.35143747249793772</v>
      </c>
      <c r="I4" s="29">
        <f t="shared" ref="I4:I31" si="7">I45/K45</f>
        <v>1.4015607108546848E-2</v>
      </c>
      <c r="J4" s="29">
        <f t="shared" ref="J4:J31" si="8">J45/K45</f>
        <v>3.0883245851532029E-2</v>
      </c>
    </row>
    <row r="5" spans="1:15" x14ac:dyDescent="0.2">
      <c r="A5" s="28" t="s">
        <v>467</v>
      </c>
      <c r="B5" s="29">
        <f t="shared" si="0"/>
        <v>0</v>
      </c>
      <c r="C5" s="29">
        <f t="shared" si="1"/>
        <v>0</v>
      </c>
      <c r="D5" s="29">
        <f t="shared" si="2"/>
        <v>7.0621468926553672E-3</v>
      </c>
      <c r="E5" s="35">
        <f t="shared" si="3"/>
        <v>7.3446327683615822E-2</v>
      </c>
      <c r="F5" s="29">
        <f t="shared" si="4"/>
        <v>0</v>
      </c>
      <c r="G5" s="29">
        <f t="shared" si="5"/>
        <v>5.6497175141242938E-3</v>
      </c>
      <c r="H5" s="29">
        <f t="shared" si="6"/>
        <v>4.6610169491525424E-2</v>
      </c>
      <c r="I5" s="29">
        <f t="shared" si="7"/>
        <v>0.11299435028248588</v>
      </c>
      <c r="J5" s="35">
        <f t="shared" si="8"/>
        <v>0.75423728813559321</v>
      </c>
    </row>
    <row r="6" spans="1:15" x14ac:dyDescent="0.2">
      <c r="A6" s="28" t="s">
        <v>468</v>
      </c>
      <c r="B6" s="29">
        <f t="shared" si="0"/>
        <v>0</v>
      </c>
      <c r="C6" s="29">
        <f t="shared" si="1"/>
        <v>0</v>
      </c>
      <c r="D6" s="29">
        <f t="shared" si="2"/>
        <v>0.16335706257025104</v>
      </c>
      <c r="E6" s="35">
        <f t="shared" si="3"/>
        <v>0.22292993630573249</v>
      </c>
      <c r="F6" s="29">
        <f t="shared" si="4"/>
        <v>2.3979018358935931E-2</v>
      </c>
      <c r="G6" s="29">
        <f t="shared" si="5"/>
        <v>0</v>
      </c>
      <c r="H6" s="35">
        <f t="shared" si="6"/>
        <v>0.44323716747845632</v>
      </c>
      <c r="I6" s="29">
        <f t="shared" si="7"/>
        <v>2.6976395653802922E-2</v>
      </c>
      <c r="J6" s="29">
        <f t="shared" si="8"/>
        <v>0.11952041963282135</v>
      </c>
    </row>
    <row r="7" spans="1:15" x14ac:dyDescent="0.2">
      <c r="A7" s="28" t="s">
        <v>469</v>
      </c>
      <c r="B7" s="29">
        <f t="shared" si="0"/>
        <v>7.934088076849273E-2</v>
      </c>
      <c r="C7" s="35">
        <f t="shared" si="1"/>
        <v>0.13641145209553091</v>
      </c>
      <c r="D7" s="29">
        <f t="shared" si="2"/>
        <v>2.5365330486870274E-5</v>
      </c>
      <c r="E7" s="29">
        <f t="shared" si="3"/>
        <v>2.2046831137631152E-2</v>
      </c>
      <c r="F7" s="35">
        <f t="shared" si="4"/>
        <v>0.59659766191976105</v>
      </c>
      <c r="G7" s="29">
        <f t="shared" si="5"/>
        <v>5.7968326710459628E-5</v>
      </c>
      <c r="H7" s="29">
        <f t="shared" si="6"/>
        <v>0.11100069175505609</v>
      </c>
      <c r="I7" s="29">
        <f t="shared" si="7"/>
        <v>9.1455854934391848E-3</v>
      </c>
      <c r="J7" s="29">
        <f t="shared" si="8"/>
        <v>4.5373563172891547E-2</v>
      </c>
    </row>
    <row r="8" spans="1:15" x14ac:dyDescent="0.2">
      <c r="A8" s="28" t="s">
        <v>470</v>
      </c>
      <c r="B8" s="29">
        <f t="shared" si="0"/>
        <v>8.7473484731383153E-2</v>
      </c>
      <c r="C8" s="35">
        <f t="shared" si="1"/>
        <v>0.28839468376937555</v>
      </c>
      <c r="D8" s="29">
        <f t="shared" si="2"/>
        <v>1.8965833709338135E-2</v>
      </c>
      <c r="E8" s="29">
        <f t="shared" si="3"/>
        <v>3.3176463076851334E-2</v>
      </c>
      <c r="F8" s="29">
        <f t="shared" si="4"/>
        <v>0.10046893409333041</v>
      </c>
      <c r="G8" s="29">
        <f t="shared" si="5"/>
        <v>3.3342800713506406E-2</v>
      </c>
      <c r="H8" s="35">
        <f t="shared" si="6"/>
        <v>0.39763700786305678</v>
      </c>
      <c r="I8" s="29">
        <f t="shared" si="7"/>
        <v>8.9659282253457193E-3</v>
      </c>
      <c r="J8" s="29">
        <f t="shared" si="8"/>
        <v>3.1574863817812555E-2</v>
      </c>
    </row>
    <row r="9" spans="1:15" x14ac:dyDescent="0.2">
      <c r="A9" s="28" t="s">
        <v>471</v>
      </c>
      <c r="B9" s="29">
        <f t="shared" si="0"/>
        <v>4.5138095346675303E-2</v>
      </c>
      <c r="C9" s="35">
        <f t="shared" si="1"/>
        <v>0.39621154808768472</v>
      </c>
      <c r="D9" s="29">
        <f t="shared" si="2"/>
        <v>4.9691949023607379E-2</v>
      </c>
      <c r="E9" s="29">
        <f t="shared" si="3"/>
        <v>3.3554078178506822E-2</v>
      </c>
      <c r="F9" s="29">
        <f t="shared" si="4"/>
        <v>0.12146981835862826</v>
      </c>
      <c r="G9" s="29">
        <f t="shared" si="5"/>
        <v>0.12886076315016137</v>
      </c>
      <c r="H9" s="35">
        <f t="shared" si="6"/>
        <v>0.15133128037614993</v>
      </c>
      <c r="I9" s="29">
        <f t="shared" si="7"/>
        <v>1.6411388306769428E-2</v>
      </c>
      <c r="J9" s="29">
        <f t="shared" si="8"/>
        <v>5.7331079171816776E-2</v>
      </c>
    </row>
    <row r="10" spans="1:15" x14ac:dyDescent="0.2">
      <c r="A10" t="s">
        <v>482</v>
      </c>
      <c r="B10" s="14">
        <f t="shared" si="0"/>
        <v>1.173507254224103E-3</v>
      </c>
      <c r="C10" s="35">
        <f t="shared" si="1"/>
        <v>0.2612660015030574</v>
      </c>
      <c r="D10" s="14">
        <f t="shared" si="2"/>
        <v>5.1043596101118105E-6</v>
      </c>
      <c r="E10" s="14">
        <f t="shared" si="3"/>
        <v>4.4319296779416838E-2</v>
      </c>
      <c r="F10" s="14">
        <f t="shared" si="4"/>
        <v>0.17935639699854519</v>
      </c>
      <c r="G10" s="14">
        <f t="shared" si="5"/>
        <v>4.0539779812547319E-2</v>
      </c>
      <c r="H10" s="35">
        <f t="shared" si="6"/>
        <v>0.45114548997160564</v>
      </c>
      <c r="I10" s="14">
        <f t="shared" si="7"/>
        <v>1.0404000865809886E-2</v>
      </c>
      <c r="J10" s="14">
        <f t="shared" si="8"/>
        <v>1.1790422455183254E-2</v>
      </c>
    </row>
    <row r="11" spans="1:15" x14ac:dyDescent="0.2">
      <c r="A11" t="s">
        <v>483</v>
      </c>
      <c r="B11" s="14">
        <f t="shared" si="0"/>
        <v>0</v>
      </c>
      <c r="C11" s="14">
        <f t="shared" si="1"/>
        <v>2.4819558420335195E-6</v>
      </c>
      <c r="D11" s="35">
        <f t="shared" si="2"/>
        <v>0.3478718875231136</v>
      </c>
      <c r="E11" s="14">
        <f t="shared" si="3"/>
        <v>4.3260735690494462E-2</v>
      </c>
      <c r="F11" s="14">
        <f t="shared" si="4"/>
        <v>2.0068042142129858E-2</v>
      </c>
      <c r="G11" s="14">
        <f t="shared" si="5"/>
        <v>3.6169157992431061E-2</v>
      </c>
      <c r="H11" s="35">
        <f t="shared" si="6"/>
        <v>0.30800457747610799</v>
      </c>
      <c r="I11" s="14">
        <f t="shared" si="7"/>
        <v>4.7703044962421337E-2</v>
      </c>
      <c r="J11" s="14">
        <f t="shared" si="8"/>
        <v>0.19692007225745969</v>
      </c>
    </row>
    <row r="12" spans="1:15" x14ac:dyDescent="0.2">
      <c r="A12" t="s">
        <v>484</v>
      </c>
      <c r="B12" s="14">
        <f t="shared" si="0"/>
        <v>5.9402332583479003E-2</v>
      </c>
      <c r="C12" s="14">
        <f t="shared" si="1"/>
        <v>3.347395188507289E-4</v>
      </c>
      <c r="D12" s="14">
        <f t="shared" si="2"/>
        <v>0.15055889141543441</v>
      </c>
      <c r="E12" s="14">
        <f t="shared" si="3"/>
        <v>0.12101400294968788</v>
      </c>
      <c r="F12" s="14">
        <f t="shared" si="4"/>
        <v>5.6414935782561919E-4</v>
      </c>
      <c r="G12" s="35">
        <f t="shared" si="5"/>
        <v>0.20607225601829574</v>
      </c>
      <c r="H12" s="35">
        <f t="shared" si="6"/>
        <v>0.35028567093554147</v>
      </c>
      <c r="I12" s="14">
        <f t="shared" si="7"/>
        <v>1.6195947245387313E-2</v>
      </c>
      <c r="J12" s="14">
        <f t="shared" si="8"/>
        <v>9.5572009975497793E-2</v>
      </c>
    </row>
    <row r="13" spans="1:15" x14ac:dyDescent="0.2">
      <c r="A13" s="23" t="s">
        <v>485</v>
      </c>
      <c r="B13" s="35">
        <f t="shared" si="0"/>
        <v>0.24293456918984335</v>
      </c>
      <c r="C13" s="14">
        <f t="shared" si="1"/>
        <v>5.4689022932344886E-2</v>
      </c>
      <c r="D13" s="14">
        <f t="shared" si="2"/>
        <v>4.9085866219886407E-2</v>
      </c>
      <c r="E13" s="14">
        <f t="shared" si="3"/>
        <v>7.1585777432818895E-2</v>
      </c>
      <c r="F13" s="14">
        <f t="shared" si="4"/>
        <v>1.1485735128705446E-2</v>
      </c>
      <c r="G13" s="14">
        <f t="shared" si="5"/>
        <v>5.2195505052778687E-2</v>
      </c>
      <c r="H13" s="35">
        <f t="shared" si="6"/>
        <v>0.39923245217927389</v>
      </c>
      <c r="I13" s="14">
        <f t="shared" si="7"/>
        <v>1.2182564071540862E-2</v>
      </c>
      <c r="J13" s="14">
        <f t="shared" si="8"/>
        <v>0.10660850779280756</v>
      </c>
      <c r="L13" s="23"/>
      <c r="M13" s="23"/>
      <c r="N13" s="23"/>
      <c r="O13" s="23"/>
    </row>
    <row r="14" spans="1:15" x14ac:dyDescent="0.2">
      <c r="A14" t="s">
        <v>486</v>
      </c>
      <c r="B14" s="14">
        <f t="shared" si="0"/>
        <v>0</v>
      </c>
      <c r="C14" s="14">
        <f t="shared" si="1"/>
        <v>6.1182712464909536E-5</v>
      </c>
      <c r="D14" s="14">
        <f t="shared" si="2"/>
        <v>0.13913301389579122</v>
      </c>
      <c r="E14" s="14">
        <f t="shared" si="3"/>
        <v>0.11968599848785332</v>
      </c>
      <c r="F14" s="14">
        <f t="shared" si="4"/>
        <v>2.2828613641892271E-3</v>
      </c>
      <c r="G14" s="14">
        <f t="shared" si="5"/>
        <v>5.7142910091594566E-4</v>
      </c>
      <c r="H14" s="35">
        <f t="shared" si="6"/>
        <v>0.45610038862074337</v>
      </c>
      <c r="I14" s="14">
        <f t="shared" si="7"/>
        <v>7.7218212971819036E-2</v>
      </c>
      <c r="J14" s="35">
        <f t="shared" si="8"/>
        <v>0.20494691284622299</v>
      </c>
    </row>
    <row r="15" spans="1:15" x14ac:dyDescent="0.2">
      <c r="A15" s="22" t="s">
        <v>487</v>
      </c>
      <c r="B15" s="35">
        <f t="shared" si="0"/>
        <v>0.81142490372272136</v>
      </c>
      <c r="C15" s="14">
        <f t="shared" si="1"/>
        <v>0</v>
      </c>
      <c r="D15" s="14">
        <f t="shared" si="2"/>
        <v>0</v>
      </c>
      <c r="E15" s="14">
        <f t="shared" si="3"/>
        <v>3.6585365853658534E-2</v>
      </c>
      <c r="F15" s="14">
        <f t="shared" si="4"/>
        <v>0</v>
      </c>
      <c r="G15" s="14">
        <f t="shared" si="5"/>
        <v>2.5673940949935811E-4</v>
      </c>
      <c r="H15" s="35">
        <f t="shared" si="6"/>
        <v>0.10282413350449293</v>
      </c>
      <c r="I15" s="14">
        <f t="shared" si="7"/>
        <v>8.8575096277278553E-3</v>
      </c>
      <c r="J15" s="14">
        <f t="shared" si="8"/>
        <v>4.0051347881899943E-2</v>
      </c>
      <c r="L15" s="22"/>
      <c r="M15" s="22"/>
      <c r="N15" s="22"/>
      <c r="O15" s="22"/>
    </row>
    <row r="16" spans="1:15" x14ac:dyDescent="0.2">
      <c r="A16" s="22" t="s">
        <v>488</v>
      </c>
      <c r="B16" s="35">
        <f t="shared" si="0"/>
        <v>0.49501634242223919</v>
      </c>
      <c r="C16" s="14">
        <f t="shared" si="1"/>
        <v>0</v>
      </c>
      <c r="D16" s="14">
        <f t="shared" si="2"/>
        <v>0</v>
      </c>
      <c r="E16" s="14">
        <f t="shared" si="3"/>
        <v>0.14321011315450802</v>
      </c>
      <c r="F16" s="14">
        <f t="shared" si="4"/>
        <v>8.5880688030356631E-4</v>
      </c>
      <c r="G16" s="14">
        <f t="shared" si="5"/>
        <v>0</v>
      </c>
      <c r="H16" s="35">
        <f t="shared" si="6"/>
        <v>0.23262769668378797</v>
      </c>
      <c r="I16" s="14">
        <f t="shared" si="7"/>
        <v>3.2303763362622126E-2</v>
      </c>
      <c r="J16" s="14">
        <f t="shared" si="8"/>
        <v>9.5983277496539107E-2</v>
      </c>
      <c r="L16" s="22"/>
      <c r="M16" s="22"/>
      <c r="N16" s="22"/>
      <c r="O16" s="22"/>
    </row>
    <row r="17" spans="1:15" x14ac:dyDescent="0.2">
      <c r="A17" s="22" t="s">
        <v>489</v>
      </c>
      <c r="B17" s="14">
        <f t="shared" si="0"/>
        <v>0.12610375275938193</v>
      </c>
      <c r="C17" s="35">
        <f t="shared" si="1"/>
        <v>0.21596762325239149</v>
      </c>
      <c r="D17" s="14">
        <f t="shared" si="2"/>
        <v>6.9904341427520236E-2</v>
      </c>
      <c r="E17" s="14">
        <f t="shared" si="3"/>
        <v>6.8708609271523183E-2</v>
      </c>
      <c r="F17" s="14">
        <f t="shared" si="4"/>
        <v>2.7335839867097277E-2</v>
      </c>
      <c r="G17" s="14">
        <f t="shared" si="5"/>
        <v>1.6751181812029718E-2</v>
      </c>
      <c r="H17" s="35">
        <f t="shared" si="6"/>
        <v>0.33360927152317887</v>
      </c>
      <c r="I17" s="14">
        <f t="shared" si="7"/>
        <v>1.1313465783664461E-2</v>
      </c>
      <c r="J17" s="14">
        <f t="shared" si="8"/>
        <v>0.13030591430321278</v>
      </c>
      <c r="L17" s="22"/>
      <c r="M17" s="22"/>
      <c r="N17" s="22"/>
      <c r="O17" s="22"/>
    </row>
    <row r="18" spans="1:15" x14ac:dyDescent="0.2">
      <c r="A18" s="22" t="s">
        <v>490</v>
      </c>
      <c r="B18" s="14">
        <f t="shared" si="0"/>
        <v>0</v>
      </c>
      <c r="C18" s="14">
        <f t="shared" si="1"/>
        <v>3.123306613100205E-2</v>
      </c>
      <c r="D18" s="14">
        <f t="shared" si="2"/>
        <v>2.0557368637468616E-3</v>
      </c>
      <c r="E18" s="14">
        <f t="shared" si="3"/>
        <v>1.2718374882504732E-2</v>
      </c>
      <c r="F18" s="14">
        <f t="shared" si="4"/>
        <v>5.9398024583912509E-2</v>
      </c>
      <c r="G18" s="35">
        <f t="shared" si="5"/>
        <v>0.25398672481099055</v>
      </c>
      <c r="H18" s="35">
        <f t="shared" si="6"/>
        <v>0.559787597579123</v>
      </c>
      <c r="I18" s="14">
        <f t="shared" si="7"/>
        <v>1.6183734621308388E-2</v>
      </c>
      <c r="J18" s="14">
        <f t="shared" si="8"/>
        <v>6.463674052741171E-2</v>
      </c>
      <c r="L18" s="22"/>
      <c r="M18" s="22"/>
      <c r="N18" s="22"/>
      <c r="O18" s="22"/>
    </row>
    <row r="19" spans="1:15" x14ac:dyDescent="0.2">
      <c r="A19" s="36" t="s">
        <v>472</v>
      </c>
      <c r="B19" s="37">
        <f t="shared" si="0"/>
        <v>8.0312544196331812E-2</v>
      </c>
      <c r="C19" s="37">
        <f t="shared" si="1"/>
        <v>3.6791467441832757E-6</v>
      </c>
      <c r="D19" s="37">
        <f t="shared" si="2"/>
        <v>8.6173787055476708E-2</v>
      </c>
      <c r="E19" s="37">
        <f t="shared" si="3"/>
        <v>0.12459913737946075</v>
      </c>
      <c r="F19" s="37">
        <f t="shared" si="4"/>
        <v>6.3452517046005069E-3</v>
      </c>
      <c r="G19" s="38">
        <f t="shared" si="5"/>
        <v>0.27950365591331416</v>
      </c>
      <c r="H19" s="38">
        <f t="shared" si="6"/>
        <v>0.23348339016261055</v>
      </c>
      <c r="I19" s="37">
        <f t="shared" si="7"/>
        <v>5.4801519483440593E-2</v>
      </c>
      <c r="J19" s="37">
        <f t="shared" si="8"/>
        <v>0.13477703495802076</v>
      </c>
    </row>
    <row r="20" spans="1:15" x14ac:dyDescent="0.2">
      <c r="A20" s="36" t="s">
        <v>473</v>
      </c>
      <c r="B20" s="37">
        <f t="shared" si="0"/>
        <v>5.3948569256902711E-4</v>
      </c>
      <c r="C20" s="37">
        <f t="shared" si="1"/>
        <v>0.17257475235371231</v>
      </c>
      <c r="D20" s="37">
        <f t="shared" si="2"/>
        <v>2.321983006249511E-4</v>
      </c>
      <c r="E20" s="37">
        <f t="shared" si="3"/>
        <v>4.4686755828690028E-2</v>
      </c>
      <c r="F20" s="37">
        <f t="shared" si="4"/>
        <v>2.4653273012708735E-3</v>
      </c>
      <c r="G20" s="38">
        <f t="shared" si="5"/>
        <v>0.18388485539528282</v>
      </c>
      <c r="H20" s="38">
        <f t="shared" si="6"/>
        <v>0.53616227642524583</v>
      </c>
      <c r="I20" s="37">
        <f t="shared" si="7"/>
        <v>2.1846448770751866E-2</v>
      </c>
      <c r="J20" s="37">
        <f t="shared" si="8"/>
        <v>3.7607899931852352E-2</v>
      </c>
    </row>
    <row r="21" spans="1:15" x14ac:dyDescent="0.2">
      <c r="A21" s="36" t="s">
        <v>501</v>
      </c>
      <c r="B21" s="37">
        <f t="shared" si="0"/>
        <v>0</v>
      </c>
      <c r="C21" s="37">
        <f t="shared" si="1"/>
        <v>0</v>
      </c>
      <c r="D21" s="37">
        <f t="shared" si="2"/>
        <v>7.0382766257465409E-2</v>
      </c>
      <c r="E21" s="38">
        <f t="shared" si="3"/>
        <v>0.22608685660137701</v>
      </c>
      <c r="F21" s="37">
        <f t="shared" si="4"/>
        <v>1.2908601749396117E-2</v>
      </c>
      <c r="G21" s="37">
        <f t="shared" si="5"/>
        <v>1.382992612338139E-3</v>
      </c>
      <c r="H21" s="38">
        <f t="shared" si="6"/>
        <v>0.31790665101530541</v>
      </c>
      <c r="I21" s="37">
        <f t="shared" si="7"/>
        <v>0.12793181100747822</v>
      </c>
      <c r="J21" s="39">
        <f t="shared" si="8"/>
        <v>0.2434003207566397</v>
      </c>
    </row>
    <row r="22" spans="1:15" x14ac:dyDescent="0.2">
      <c r="A22" s="36" t="s">
        <v>474</v>
      </c>
      <c r="B22" s="38">
        <f t="shared" si="0"/>
        <v>0.46049775489907924</v>
      </c>
      <c r="C22" s="37">
        <f t="shared" si="1"/>
        <v>0.12637302991235069</v>
      </c>
      <c r="D22" s="37">
        <f t="shared" si="2"/>
        <v>7.5140739454462833E-3</v>
      </c>
      <c r="E22" s="37">
        <f t="shared" si="3"/>
        <v>3.4477283236822386E-2</v>
      </c>
      <c r="F22" s="37">
        <f t="shared" si="4"/>
        <v>4.0520837836565814E-2</v>
      </c>
      <c r="G22" s="37">
        <f t="shared" si="5"/>
        <v>6.1140087062725168E-3</v>
      </c>
      <c r="H22" s="38">
        <f t="shared" si="6"/>
        <v>0.30146473814516733</v>
      </c>
      <c r="I22" s="37">
        <f t="shared" si="7"/>
        <v>3.6878074853837943E-3</v>
      </c>
      <c r="J22" s="37">
        <f t="shared" si="8"/>
        <v>1.9350465832912073E-2</v>
      </c>
    </row>
    <row r="23" spans="1:15" x14ac:dyDescent="0.2">
      <c r="A23" s="36" t="s">
        <v>475</v>
      </c>
      <c r="B23" s="37">
        <f t="shared" si="0"/>
        <v>0</v>
      </c>
      <c r="C23" s="37">
        <f t="shared" si="1"/>
        <v>0</v>
      </c>
      <c r="D23" s="37">
        <f t="shared" si="2"/>
        <v>2.8883361310190323E-4</v>
      </c>
      <c r="E23" s="38">
        <f t="shared" si="3"/>
        <v>0.2002855713207933</v>
      </c>
      <c r="F23" s="37">
        <f t="shared" si="4"/>
        <v>0.10844995409711412</v>
      </c>
      <c r="G23" s="37">
        <f t="shared" si="5"/>
        <v>5.6196287792804813E-4</v>
      </c>
      <c r="H23" s="38">
        <f t="shared" si="6"/>
        <v>0.52043241579461486</v>
      </c>
      <c r="I23" s="37">
        <f t="shared" si="7"/>
        <v>2.9866813934270337E-2</v>
      </c>
      <c r="J23" s="37">
        <f t="shared" si="8"/>
        <v>0.14011444836217743</v>
      </c>
    </row>
    <row r="24" spans="1:15" x14ac:dyDescent="0.2">
      <c r="A24" s="36" t="s">
        <v>476</v>
      </c>
      <c r="B24" s="37">
        <f t="shared" si="0"/>
        <v>0.1630329011831807</v>
      </c>
      <c r="C24" s="38">
        <f t="shared" si="1"/>
        <v>0.25189224105546881</v>
      </c>
      <c r="D24" s="37">
        <f t="shared" si="2"/>
        <v>2.7263228502214079E-4</v>
      </c>
      <c r="E24" s="37">
        <f t="shared" si="3"/>
        <v>0.11176679526636332</v>
      </c>
      <c r="F24" s="37">
        <f t="shared" si="4"/>
        <v>1.0993257398071684E-2</v>
      </c>
      <c r="G24" s="37">
        <f t="shared" si="5"/>
        <v>3.1463802651036488E-2</v>
      </c>
      <c r="H24" s="38">
        <f t="shared" si="6"/>
        <v>0.37475050244029723</v>
      </c>
      <c r="I24" s="37">
        <f t="shared" si="7"/>
        <v>2.193196446193155E-2</v>
      </c>
      <c r="J24" s="37">
        <f t="shared" si="8"/>
        <v>3.3895903258628159E-2</v>
      </c>
    </row>
    <row r="25" spans="1:15" x14ac:dyDescent="0.2">
      <c r="A25" s="36" t="s">
        <v>477</v>
      </c>
      <c r="B25" s="37">
        <f t="shared" si="0"/>
        <v>6.6999640959405846E-2</v>
      </c>
      <c r="C25" s="37">
        <f t="shared" si="1"/>
        <v>2.9748257396903968E-2</v>
      </c>
      <c r="D25" s="37">
        <f t="shared" si="2"/>
        <v>9.0817732587889138E-2</v>
      </c>
      <c r="E25" s="37">
        <f t="shared" si="3"/>
        <v>7.1101807141003059E-2</v>
      </c>
      <c r="F25" s="37">
        <f t="shared" si="4"/>
        <v>2.7360193450335735E-2</v>
      </c>
      <c r="G25" s="37">
        <f t="shared" si="5"/>
        <v>8.9610377638632568E-2</v>
      </c>
      <c r="H25" s="38">
        <f t="shared" si="6"/>
        <v>0.40831967728877522</v>
      </c>
      <c r="I25" s="37">
        <f t="shared" si="7"/>
        <v>9.0453789389973671E-2</v>
      </c>
      <c r="J25" s="37">
        <f t="shared" si="8"/>
        <v>0.12558852414708069</v>
      </c>
    </row>
    <row r="26" spans="1:15" x14ac:dyDescent="0.2">
      <c r="A26" s="36" t="s">
        <v>478</v>
      </c>
      <c r="B26" s="38">
        <f t="shared" si="0"/>
        <v>0.42786722881372208</v>
      </c>
      <c r="C26" s="37">
        <f t="shared" si="1"/>
        <v>0</v>
      </c>
      <c r="D26" s="37">
        <f t="shared" si="2"/>
        <v>4.9909650887666926E-2</v>
      </c>
      <c r="E26" s="37">
        <f t="shared" si="3"/>
        <v>0.12952220592714267</v>
      </c>
      <c r="F26" s="37">
        <f t="shared" si="4"/>
        <v>2.7723354092149552E-5</v>
      </c>
      <c r="G26" s="37">
        <f t="shared" si="5"/>
        <v>0</v>
      </c>
      <c r="H26" s="37">
        <f t="shared" si="6"/>
        <v>7.1257202992645541E-2</v>
      </c>
      <c r="I26" s="37">
        <f t="shared" si="7"/>
        <v>0.12208739634521627</v>
      </c>
      <c r="J26" s="38">
        <f t="shared" si="8"/>
        <v>0.19932859167951439</v>
      </c>
    </row>
    <row r="27" spans="1:15" x14ac:dyDescent="0.2">
      <c r="A27" s="36" t="s">
        <v>479</v>
      </c>
      <c r="B27" s="38">
        <f t="shared" si="0"/>
        <v>0.24148946773638738</v>
      </c>
      <c r="C27" s="38">
        <f t="shared" si="1"/>
        <v>0.21866483665377201</v>
      </c>
      <c r="D27" s="37">
        <f t="shared" si="2"/>
        <v>1.3081564333441105E-2</v>
      </c>
      <c r="E27" s="37">
        <f t="shared" si="3"/>
        <v>6.1559092299855372E-2</v>
      </c>
      <c r="F27" s="40">
        <f t="shared" si="4"/>
        <v>0.16093209681834289</v>
      </c>
      <c r="G27" s="37">
        <f t="shared" si="5"/>
        <v>2.0059389825337536E-5</v>
      </c>
      <c r="H27" s="38">
        <f t="shared" si="6"/>
        <v>0.21252929301817819</v>
      </c>
      <c r="I27" s="37">
        <f t="shared" si="7"/>
        <v>9.8261327486905588E-3</v>
      </c>
      <c r="J27" s="37">
        <f t="shared" si="8"/>
        <v>8.1897457001507107E-2</v>
      </c>
    </row>
    <row r="28" spans="1:15" x14ac:dyDescent="0.2">
      <c r="A28" s="36" t="s">
        <v>480</v>
      </c>
      <c r="B28" s="38">
        <f t="shared" si="0"/>
        <v>0.52300263131468738</v>
      </c>
      <c r="C28" s="37">
        <f t="shared" si="1"/>
        <v>0.17348994489039088</v>
      </c>
      <c r="D28" s="37">
        <f t="shared" si="2"/>
        <v>1.2202220946560793E-2</v>
      </c>
      <c r="E28" s="37">
        <f t="shared" si="3"/>
        <v>3.4846459001729099E-2</v>
      </c>
      <c r="F28" s="37">
        <f t="shared" si="4"/>
        <v>3.5386109904726726E-4</v>
      </c>
      <c r="G28" s="37">
        <f t="shared" si="5"/>
        <v>2.2724622331598158E-5</v>
      </c>
      <c r="H28" s="38">
        <f t="shared" si="6"/>
        <v>0.23317167167019159</v>
      </c>
      <c r="I28" s="37">
        <f t="shared" si="7"/>
        <v>6.1390138155248746E-3</v>
      </c>
      <c r="J28" s="37">
        <f t="shared" si="8"/>
        <v>1.6771472639536319E-2</v>
      </c>
    </row>
    <row r="29" spans="1:15" x14ac:dyDescent="0.2">
      <c r="A29" t="s">
        <v>491</v>
      </c>
      <c r="B29" s="14">
        <f t="shared" si="0"/>
        <v>0</v>
      </c>
      <c r="C29" s="14">
        <f t="shared" si="1"/>
        <v>3.8798795800547341E-4</v>
      </c>
      <c r="D29" s="35">
        <f t="shared" si="2"/>
        <v>0.23803506620992362</v>
      </c>
      <c r="E29" s="14">
        <f t="shared" si="3"/>
        <v>5.1223993358030531E-2</v>
      </c>
      <c r="F29" s="14">
        <f t="shared" si="4"/>
        <v>2.7118665102561469E-4</v>
      </c>
      <c r="G29" s="14">
        <f t="shared" si="5"/>
        <v>0</v>
      </c>
      <c r="H29" s="35">
        <f t="shared" si="6"/>
        <v>0.43502396780286418</v>
      </c>
      <c r="I29" s="14">
        <f t="shared" si="7"/>
        <v>2.6541990296484935E-2</v>
      </c>
      <c r="J29" s="14">
        <f t="shared" si="8"/>
        <v>0.24851580772366563</v>
      </c>
    </row>
    <row r="30" spans="1:15" x14ac:dyDescent="0.2">
      <c r="A30" t="s">
        <v>492</v>
      </c>
      <c r="B30" s="35">
        <f t="shared" si="0"/>
        <v>0.25088699392240232</v>
      </c>
      <c r="C30" s="14">
        <f t="shared" si="1"/>
        <v>2.3069519301432525E-2</v>
      </c>
      <c r="D30" s="14">
        <f t="shared" si="2"/>
        <v>1.0178696292530922E-4</v>
      </c>
      <c r="E30" s="14">
        <f t="shared" si="3"/>
        <v>0.21066678581550644</v>
      </c>
      <c r="F30" s="14">
        <f t="shared" si="4"/>
        <v>8.5276678416895315E-3</v>
      </c>
      <c r="G30" s="14">
        <f t="shared" si="5"/>
        <v>5.5940512048202461E-2</v>
      </c>
      <c r="H30" s="35">
        <f t="shared" si="6"/>
        <v>0.25652163871800665</v>
      </c>
      <c r="I30" s="14">
        <f t="shared" si="7"/>
        <v>8.0536089471517025E-2</v>
      </c>
      <c r="J30" s="14">
        <f t="shared" si="8"/>
        <v>0.11374900591831764</v>
      </c>
    </row>
    <row r="31" spans="1:15" x14ac:dyDescent="0.2">
      <c r="A31" t="s">
        <v>493</v>
      </c>
      <c r="B31" s="14">
        <f t="shared" si="0"/>
        <v>2.3072129957040066E-4</v>
      </c>
      <c r="C31" s="14">
        <f t="shared" si="1"/>
        <v>0</v>
      </c>
      <c r="D31" s="14">
        <f t="shared" si="2"/>
        <v>0.12254292282543139</v>
      </c>
      <c r="E31" s="14">
        <f t="shared" si="3"/>
        <v>8.3442599670740303E-2</v>
      </c>
      <c r="F31" s="14">
        <f t="shared" si="4"/>
        <v>9.1419624375481534E-5</v>
      </c>
      <c r="G31" s="14">
        <f t="shared" si="5"/>
        <v>1.0438955164927505E-3</v>
      </c>
      <c r="H31" s="35">
        <f t="shared" si="6"/>
        <v>0.42300355697891001</v>
      </c>
      <c r="I31" s="14">
        <f t="shared" si="7"/>
        <v>0.10464346803332773</v>
      </c>
      <c r="J31" s="35">
        <f t="shared" si="8"/>
        <v>0.26500141605115191</v>
      </c>
    </row>
    <row r="42" spans="1:11" x14ac:dyDescent="0.2">
      <c r="E42">
        <v>2015</v>
      </c>
    </row>
    <row r="43" spans="1:11" x14ac:dyDescent="0.2">
      <c r="B43" t="s">
        <v>2</v>
      </c>
      <c r="C43" t="s">
        <v>21</v>
      </c>
      <c r="D43" t="s">
        <v>22</v>
      </c>
      <c r="E43" t="s">
        <v>27</v>
      </c>
      <c r="F43" t="s">
        <v>28</v>
      </c>
      <c r="G43" t="s">
        <v>29</v>
      </c>
      <c r="H43" t="s">
        <v>39</v>
      </c>
      <c r="I43" t="s">
        <v>43</v>
      </c>
      <c r="J43" s="12" t="s">
        <v>536</v>
      </c>
    </row>
    <row r="44" spans="1:11" x14ac:dyDescent="0.2">
      <c r="A44" s="28" t="s">
        <v>465</v>
      </c>
      <c r="B44" s="28">
        <v>1.6413011055793681E-3</v>
      </c>
      <c r="C44" s="28">
        <v>32.014048833761706</v>
      </c>
      <c r="D44" s="28">
        <v>1.0762126729374255</v>
      </c>
      <c r="E44" s="28">
        <v>4.8090699886702275</v>
      </c>
      <c r="F44" s="28">
        <v>45.384754559935793</v>
      </c>
      <c r="G44" s="28">
        <v>0.13664370048387436</v>
      </c>
      <c r="H44" s="28">
        <v>5.9979322993013513</v>
      </c>
      <c r="I44" s="28">
        <v>0.96233897089131504</v>
      </c>
      <c r="J44" s="28">
        <v>1.9973576729127303</v>
      </c>
      <c r="K44">
        <f>B44+C44+D44+E44+F44+G44+H44+I44+J44</f>
        <v>92.379999999999981</v>
      </c>
    </row>
    <row r="45" spans="1:11" x14ac:dyDescent="0.2">
      <c r="A45" s="28" t="s">
        <v>466</v>
      </c>
      <c r="B45" s="28">
        <v>18.93611448297716</v>
      </c>
      <c r="C45" s="28">
        <v>0</v>
      </c>
      <c r="D45" s="28">
        <v>7.6880480395450368E-2</v>
      </c>
      <c r="E45" s="28">
        <v>2.5694553500627624</v>
      </c>
      <c r="F45" s="28">
        <v>1.0592827923076873E-2</v>
      </c>
      <c r="G45" s="28">
        <v>6.4970083004683743E-6</v>
      </c>
      <c r="H45" s="28">
        <v>12.570918391251233</v>
      </c>
      <c r="I45" s="28">
        <v>0.50133826627272082</v>
      </c>
      <c r="J45" s="28">
        <v>1.1046937041093008</v>
      </c>
      <c r="K45">
        <f t="shared" ref="K45:K72" si="9">B45+C45+D45+E45+F45+G45+H45+I45+J45</f>
        <v>35.770000000000003</v>
      </c>
    </row>
    <row r="46" spans="1:11" x14ac:dyDescent="0.2">
      <c r="A46" s="28" t="s">
        <v>467</v>
      </c>
      <c r="B46" s="28">
        <v>0</v>
      </c>
      <c r="C46" s="28">
        <v>0</v>
      </c>
      <c r="D46" s="28">
        <v>0.05</v>
      </c>
      <c r="E46" s="28">
        <v>0.52</v>
      </c>
      <c r="F46" s="28">
        <v>0</v>
      </c>
      <c r="G46" s="28">
        <v>0.04</v>
      </c>
      <c r="H46" s="28">
        <v>0.33</v>
      </c>
      <c r="I46" s="28">
        <v>0.8</v>
      </c>
      <c r="J46" s="28">
        <v>5.34</v>
      </c>
      <c r="K46">
        <f t="shared" si="9"/>
        <v>7.08</v>
      </c>
    </row>
    <row r="47" spans="1:11" x14ac:dyDescent="0.2">
      <c r="A47" s="28" t="s">
        <v>468</v>
      </c>
      <c r="B47" s="28">
        <v>0</v>
      </c>
      <c r="C47" s="28">
        <v>0</v>
      </c>
      <c r="D47" s="28">
        <v>4.3600000000000003</v>
      </c>
      <c r="E47" s="28">
        <v>5.95</v>
      </c>
      <c r="F47" s="28">
        <v>0.64</v>
      </c>
      <c r="G47" s="28">
        <v>0</v>
      </c>
      <c r="H47" s="28">
        <v>11.83</v>
      </c>
      <c r="I47" s="28">
        <v>0.72</v>
      </c>
      <c r="J47" s="28">
        <v>3.1900000000000022</v>
      </c>
      <c r="K47">
        <f t="shared" si="9"/>
        <v>26.69</v>
      </c>
    </row>
    <row r="48" spans="1:11" x14ac:dyDescent="0.2">
      <c r="A48" s="28" t="s">
        <v>469</v>
      </c>
      <c r="B48" s="28">
        <v>14.706625659247814</v>
      </c>
      <c r="C48" s="28">
        <v>25.285226760427609</v>
      </c>
      <c r="D48" s="28">
        <v>4.7017176590462744E-3</v>
      </c>
      <c r="E48" s="28">
        <v>4.0866006196713105</v>
      </c>
      <c r="F48" s="28">
        <v>110.58534261344691</v>
      </c>
      <c r="G48" s="28">
        <v>1.0745009039050797E-2</v>
      </c>
      <c r="H48" s="28">
        <v>20.575088223717199</v>
      </c>
      <c r="I48" s="28">
        <v>1.6952257270638873</v>
      </c>
      <c r="J48" s="28">
        <v>8.4104436697271776</v>
      </c>
      <c r="K48">
        <f t="shared" si="9"/>
        <v>185.36</v>
      </c>
    </row>
    <row r="49" spans="1:11" x14ac:dyDescent="0.2">
      <c r="A49" s="28" t="s">
        <v>470</v>
      </c>
      <c r="B49" s="28">
        <v>10.874703621805551</v>
      </c>
      <c r="C49" s="28">
        <v>35.853227086208761</v>
      </c>
      <c r="D49" s="28">
        <v>2.3578324467449163</v>
      </c>
      <c r="E49" s="28">
        <v>4.1244978897141573</v>
      </c>
      <c r="F49" s="28">
        <v>12.490297886482834</v>
      </c>
      <c r="G49" s="28">
        <v>4.1451769847031157</v>
      </c>
      <c r="H49" s="28">
        <v>49.434232817535211</v>
      </c>
      <c r="I49" s="28">
        <v>1.1146441969749796</v>
      </c>
      <c r="J49" s="28">
        <v>3.9253870698304558</v>
      </c>
      <c r="K49">
        <f t="shared" si="9"/>
        <v>124.31999999999998</v>
      </c>
    </row>
    <row r="50" spans="1:11" x14ac:dyDescent="0.2">
      <c r="A50" s="28" t="s">
        <v>471</v>
      </c>
      <c r="B50" s="28">
        <v>3.9924645334134312</v>
      </c>
      <c r="C50" s="28">
        <v>35.044911428355718</v>
      </c>
      <c r="D50" s="28">
        <v>4.3952528911380737</v>
      </c>
      <c r="E50" s="28">
        <v>2.967858214888929</v>
      </c>
      <c r="F50" s="28">
        <v>10.744005433820671</v>
      </c>
      <c r="G50" s="28">
        <v>11.397734500631776</v>
      </c>
      <c r="H50" s="28">
        <v>13.385251749270465</v>
      </c>
      <c r="I50" s="28">
        <v>1.4515872957337561</v>
      </c>
      <c r="J50" s="28">
        <v>5.0709339527471951</v>
      </c>
      <c r="K50">
        <f t="shared" si="9"/>
        <v>88.450000000000017</v>
      </c>
    </row>
    <row r="51" spans="1:11" x14ac:dyDescent="0.2">
      <c r="A51" t="s">
        <v>482</v>
      </c>
      <c r="B51">
        <v>4.0486000270731563E-2</v>
      </c>
      <c r="C51">
        <v>9.013677051855483</v>
      </c>
      <c r="D51">
        <v>1.7610040654885748E-4</v>
      </c>
      <c r="E51">
        <v>1.5290157388898813</v>
      </c>
      <c r="F51">
        <v>6.1877956964498102</v>
      </c>
      <c r="G51">
        <v>1.3986224035328827</v>
      </c>
      <c r="H51">
        <v>15.564519404020398</v>
      </c>
      <c r="I51">
        <v>0.3589380298704411</v>
      </c>
      <c r="J51">
        <v>0.40676957470382236</v>
      </c>
      <c r="K51">
        <f t="shared" si="9"/>
        <v>34.500000000000007</v>
      </c>
    </row>
    <row r="52" spans="1:11" x14ac:dyDescent="0.2">
      <c r="A52" t="s">
        <v>483</v>
      </c>
      <c r="B52">
        <v>0</v>
      </c>
      <c r="C52">
        <v>4.3483866352427261E-5</v>
      </c>
      <c r="D52">
        <v>6.0947154694049503</v>
      </c>
      <c r="E52">
        <v>0.75792808929746291</v>
      </c>
      <c r="F52">
        <v>0.35159209833011512</v>
      </c>
      <c r="G52">
        <v>0.63368364802739219</v>
      </c>
      <c r="H52">
        <v>5.3962401973814114</v>
      </c>
      <c r="I52">
        <v>0.8357573477416218</v>
      </c>
      <c r="J52">
        <v>3.4500396659506936</v>
      </c>
      <c r="K52">
        <f t="shared" si="9"/>
        <v>17.52</v>
      </c>
    </row>
    <row r="53" spans="1:11" x14ac:dyDescent="0.2">
      <c r="A53" t="s">
        <v>484</v>
      </c>
      <c r="B53">
        <v>1.5830721633497153</v>
      </c>
      <c r="C53">
        <v>8.920808177371925E-3</v>
      </c>
      <c r="D53">
        <v>4.012394456221327</v>
      </c>
      <c r="E53">
        <v>3.2250231786091819</v>
      </c>
      <c r="F53">
        <v>1.5034580386052751E-2</v>
      </c>
      <c r="G53">
        <v>5.491825622887581</v>
      </c>
      <c r="H53">
        <v>9.3351131304321804</v>
      </c>
      <c r="I53">
        <v>0.43162199408957191</v>
      </c>
      <c r="J53">
        <v>2.546994065847016</v>
      </c>
      <c r="K53">
        <f t="shared" si="9"/>
        <v>26.65</v>
      </c>
    </row>
    <row r="54" spans="1:11" x14ac:dyDescent="0.2">
      <c r="A54" s="23" t="s">
        <v>485</v>
      </c>
      <c r="B54" s="23">
        <v>22.157496768533683</v>
      </c>
      <c r="C54" s="23">
        <v>4.9880585251362337</v>
      </c>
      <c r="D54" s="23">
        <v>4.4770076394433582</v>
      </c>
      <c r="E54" s="23">
        <v>6.529172185870082</v>
      </c>
      <c r="F54" s="23">
        <v>1.0475871747986893</v>
      </c>
      <c r="G54" s="23">
        <v>4.760630561536729</v>
      </c>
      <c r="H54" s="23">
        <v>36.413062984639545</v>
      </c>
      <c r="I54" s="23">
        <v>1.1111433212153434</v>
      </c>
      <c r="J54" s="23">
        <f>K54-B54-C54-D54-E54-F54-G54-H54-I54</f>
        <v>9.7235139272064117</v>
      </c>
      <c r="K54">
        <v>91.207673088380076</v>
      </c>
    </row>
    <row r="55" spans="1:11" x14ac:dyDescent="0.2">
      <c r="A55" t="s">
        <v>486</v>
      </c>
      <c r="B55">
        <v>0</v>
      </c>
      <c r="C55">
        <v>8.522751846361898E-4</v>
      </c>
      <c r="D55">
        <v>1.9381228835683717</v>
      </c>
      <c r="E55">
        <v>1.6672259589357967</v>
      </c>
      <c r="F55">
        <v>3.1800258803155936E-2</v>
      </c>
      <c r="G55">
        <v>7.9600073757591233E-3</v>
      </c>
      <c r="H55">
        <v>6.3534784134869549</v>
      </c>
      <c r="I55">
        <v>1.0756497066974391</v>
      </c>
      <c r="J55">
        <v>2.8549104959478862</v>
      </c>
      <c r="K55">
        <f t="shared" si="9"/>
        <v>13.93</v>
      </c>
    </row>
    <row r="56" spans="1:11" x14ac:dyDescent="0.2">
      <c r="A56" s="22" t="s">
        <v>487</v>
      </c>
      <c r="B56" s="22">
        <v>63.21</v>
      </c>
      <c r="C56" s="22">
        <v>0</v>
      </c>
      <c r="D56" s="22">
        <v>0</v>
      </c>
      <c r="E56" s="22">
        <v>2.85</v>
      </c>
      <c r="F56" s="22">
        <v>0</v>
      </c>
      <c r="G56" s="22">
        <v>0.02</v>
      </c>
      <c r="H56" s="22">
        <v>8.01</v>
      </c>
      <c r="I56" s="22">
        <v>0.69</v>
      </c>
      <c r="J56" s="22">
        <v>3.1200000000000059</v>
      </c>
      <c r="K56">
        <f t="shared" si="9"/>
        <v>77.900000000000006</v>
      </c>
    </row>
    <row r="57" spans="1:11" x14ac:dyDescent="0.2">
      <c r="A57" s="22" t="s">
        <v>488</v>
      </c>
      <c r="B57" s="22">
        <v>16.385040934176118</v>
      </c>
      <c r="C57" s="22">
        <v>0</v>
      </c>
      <c r="D57" s="22">
        <v>0</v>
      </c>
      <c r="E57" s="22">
        <v>4.7402547454142159</v>
      </c>
      <c r="F57" s="22">
        <v>2.8426507738048046E-2</v>
      </c>
      <c r="G57" s="22">
        <v>0</v>
      </c>
      <c r="H57" s="22">
        <v>7.6999767602333824</v>
      </c>
      <c r="I57" s="22">
        <v>1.0692545673027924</v>
      </c>
      <c r="J57" s="22">
        <v>3.1770464851354445</v>
      </c>
      <c r="K57">
        <f t="shared" si="9"/>
        <v>33.1</v>
      </c>
    </row>
    <row r="58" spans="1:11" x14ac:dyDescent="0.2">
      <c r="A58" s="22" t="s">
        <v>489</v>
      </c>
      <c r="B58" s="22">
        <v>13.71</v>
      </c>
      <c r="C58" s="22">
        <v>23.48</v>
      </c>
      <c r="D58" s="22">
        <v>7.6</v>
      </c>
      <c r="E58" s="22">
        <v>7.47</v>
      </c>
      <c r="F58" s="22">
        <v>2.9719525103508153</v>
      </c>
      <c r="G58" s="22">
        <v>1.8211884866038708</v>
      </c>
      <c r="H58" s="22">
        <v>36.270000000000003</v>
      </c>
      <c r="I58" s="22">
        <v>1.23</v>
      </c>
      <c r="J58" s="22">
        <v>14.166859003045293</v>
      </c>
      <c r="K58">
        <f t="shared" si="9"/>
        <v>108.71999999999998</v>
      </c>
    </row>
    <row r="59" spans="1:11" x14ac:dyDescent="0.2">
      <c r="A59" s="22" t="s">
        <v>490</v>
      </c>
      <c r="B59" s="22">
        <v>0</v>
      </c>
      <c r="C59" s="22">
        <v>2.5217577594171057</v>
      </c>
      <c r="D59" s="22">
        <v>0.16598019437892161</v>
      </c>
      <c r="E59" s="22">
        <v>1.0268815880134321</v>
      </c>
      <c r="F59" s="22">
        <v>4.7957965049050966</v>
      </c>
      <c r="G59" s="22">
        <v>20.506888161239381</v>
      </c>
      <c r="H59" s="22">
        <v>45.197250628538399</v>
      </c>
      <c r="I59" s="22">
        <v>1.3066747333244393</v>
      </c>
      <c r="J59" s="22">
        <v>5.2187704301832225</v>
      </c>
      <c r="K59">
        <f t="shared" si="9"/>
        <v>80.740000000000009</v>
      </c>
    </row>
    <row r="60" spans="1:11" x14ac:dyDescent="0.2">
      <c r="A60" s="28" t="s">
        <v>472</v>
      </c>
      <c r="B60" s="28">
        <v>2.2864981332695664</v>
      </c>
      <c r="C60" s="28">
        <v>1.0474530780689784E-4</v>
      </c>
      <c r="D60" s="28">
        <v>2.4533677174694213</v>
      </c>
      <c r="E60" s="28">
        <v>3.547337441193247</v>
      </c>
      <c r="F60" s="28">
        <v>0.18064931602997641</v>
      </c>
      <c r="G60" s="28">
        <v>7.957469083852053</v>
      </c>
      <c r="H60" s="28">
        <v>6.6472721179295213</v>
      </c>
      <c r="I60" s="28">
        <v>1.5601992596935534</v>
      </c>
      <c r="J60" s="28">
        <v>3.8371021852548504</v>
      </c>
      <c r="K60">
        <f t="shared" si="9"/>
        <v>28.469999999999995</v>
      </c>
    </row>
    <row r="61" spans="1:11" x14ac:dyDescent="0.2">
      <c r="A61" s="28" t="s">
        <v>473</v>
      </c>
      <c r="B61" s="28">
        <v>5.6230593736469693E-2</v>
      </c>
      <c r="C61" s="28">
        <v>17.987466437827432</v>
      </c>
      <c r="D61" s="28">
        <v>2.4202028874138651E-2</v>
      </c>
      <c r="E61" s="28">
        <v>4.6577005600243613</v>
      </c>
      <c r="F61" s="28">
        <v>0.25696106461146312</v>
      </c>
      <c r="G61" s="28">
        <v>19.166318477850325</v>
      </c>
      <c r="H61" s="28">
        <v>55.884194071803364</v>
      </c>
      <c r="I61" s="28">
        <v>2.2770553553754667</v>
      </c>
      <c r="J61" s="28">
        <v>3.9198714098969702</v>
      </c>
      <c r="K61">
        <f t="shared" si="9"/>
        <v>104.22999999999999</v>
      </c>
    </row>
    <row r="62" spans="1:11" x14ac:dyDescent="0.2">
      <c r="A62" s="28" t="s">
        <v>501</v>
      </c>
      <c r="B62" s="28">
        <v>0</v>
      </c>
      <c r="C62" s="28">
        <v>0</v>
      </c>
      <c r="D62" s="28">
        <v>2.1804580986562785</v>
      </c>
      <c r="E62" s="28">
        <v>7.0041708175106594</v>
      </c>
      <c r="F62" s="28">
        <v>0.39990848219629171</v>
      </c>
      <c r="G62" s="28">
        <v>4.2845111130235543E-2</v>
      </c>
      <c r="H62" s="28">
        <v>9.8487480484541621</v>
      </c>
      <c r="I62" s="28">
        <v>3.9633275050116756</v>
      </c>
      <c r="J62" s="28">
        <v>7.5405419370406976</v>
      </c>
      <c r="K62">
        <f t="shared" si="9"/>
        <v>30.98</v>
      </c>
    </row>
    <row r="63" spans="1:11" x14ac:dyDescent="0.2">
      <c r="A63" s="28" t="s">
        <v>474</v>
      </c>
      <c r="B63" s="28">
        <v>60.933062928246152</v>
      </c>
      <c r="C63" s="28">
        <v>16.721679318002238</v>
      </c>
      <c r="D63" s="28">
        <v>0.99426226446145194</v>
      </c>
      <c r="E63" s="28">
        <v>4.5620341178963368</v>
      </c>
      <c r="F63" s="28">
        <v>5.3617172625343867</v>
      </c>
      <c r="G63" s="28">
        <v>0.80900563201397924</v>
      </c>
      <c r="H63" s="28">
        <v>39.889814151368533</v>
      </c>
      <c r="I63" s="28">
        <v>0.48797068646598352</v>
      </c>
      <c r="J63" s="28">
        <v>2.5604536390109249</v>
      </c>
      <c r="K63">
        <f t="shared" si="9"/>
        <v>132.31999999999996</v>
      </c>
    </row>
    <row r="64" spans="1:11" x14ac:dyDescent="0.2">
      <c r="A64" s="28" t="s">
        <v>475</v>
      </c>
      <c r="B64" s="28">
        <v>0</v>
      </c>
      <c r="C64" s="28">
        <v>0</v>
      </c>
      <c r="D64" s="28">
        <v>7.7898425453583305E-3</v>
      </c>
      <c r="E64" s="28">
        <v>5.4017018585217951</v>
      </c>
      <c r="F64" s="28">
        <v>2.9248952619991679</v>
      </c>
      <c r="G64" s="28">
        <v>1.5156138817719458E-2</v>
      </c>
      <c r="H64" s="28">
        <v>14.036062253980761</v>
      </c>
      <c r="I64" s="28">
        <v>0.80550797180727096</v>
      </c>
      <c r="J64" s="28">
        <v>3.7788866723279253</v>
      </c>
      <c r="K64">
        <f t="shared" si="9"/>
        <v>26.97</v>
      </c>
    </row>
    <row r="65" spans="1:11" x14ac:dyDescent="0.2">
      <c r="A65" s="28" t="s">
        <v>476</v>
      </c>
      <c r="B65" s="28">
        <v>10.434105675723563</v>
      </c>
      <c r="C65" s="28">
        <v>16.12110342755</v>
      </c>
      <c r="D65" s="28">
        <v>1.7448466241417007E-2</v>
      </c>
      <c r="E65" s="28">
        <v>7.1530748970472517</v>
      </c>
      <c r="F65" s="28">
        <v>0.70356847347658769</v>
      </c>
      <c r="G65" s="28">
        <v>2.0136833696663348</v>
      </c>
      <c r="H65" s="28">
        <v>23.984032156179019</v>
      </c>
      <c r="I65" s="28">
        <v>1.403645725563619</v>
      </c>
      <c r="J65" s="28">
        <v>2.1693378085522017</v>
      </c>
      <c r="K65">
        <f t="shared" si="9"/>
        <v>63.999999999999993</v>
      </c>
    </row>
    <row r="66" spans="1:11" x14ac:dyDescent="0.2">
      <c r="A66" s="28" t="s">
        <v>477</v>
      </c>
      <c r="B66" s="28">
        <v>4.2779270752580647</v>
      </c>
      <c r="C66" s="28">
        <v>1.8994262347923188</v>
      </c>
      <c r="D66" s="28">
        <v>5.7987122257367227</v>
      </c>
      <c r="E66" s="28">
        <v>4.5398503859530468</v>
      </c>
      <c r="F66" s="28">
        <v>1.746948351803937</v>
      </c>
      <c r="G66" s="28">
        <v>5.7216226122266907</v>
      </c>
      <c r="H66" s="28">
        <v>26.071211394888305</v>
      </c>
      <c r="I66" s="28">
        <v>5.7754744525498207</v>
      </c>
      <c r="J66" s="28">
        <v>8.0188272667911047</v>
      </c>
      <c r="K66">
        <f t="shared" si="9"/>
        <v>63.850000000000016</v>
      </c>
    </row>
    <row r="67" spans="1:11" x14ac:dyDescent="0.2">
      <c r="A67" s="28" t="s">
        <v>478</v>
      </c>
      <c r="B67" s="28">
        <v>4.1503121194931039</v>
      </c>
      <c r="C67" s="28">
        <v>0</v>
      </c>
      <c r="D67" s="28">
        <v>0.48412361361036915</v>
      </c>
      <c r="E67" s="28">
        <v>1.2563653974932838</v>
      </c>
      <c r="F67" s="28">
        <v>2.6891653469385062E-4</v>
      </c>
      <c r="G67" s="28">
        <v>0</v>
      </c>
      <c r="H67" s="28">
        <v>0.69119486902866167</v>
      </c>
      <c r="I67" s="28">
        <v>1.1842477445485977</v>
      </c>
      <c r="J67" s="28">
        <v>1.9334873392912895</v>
      </c>
      <c r="K67">
        <f t="shared" si="9"/>
        <v>9.6999999999999993</v>
      </c>
    </row>
    <row r="68" spans="1:11" x14ac:dyDescent="0.2">
      <c r="A68" s="28" t="s">
        <v>479</v>
      </c>
      <c r="B68" s="28">
        <v>23.011531380600356</v>
      </c>
      <c r="C68" s="28">
        <v>20.836572284737937</v>
      </c>
      <c r="D68" s="28">
        <v>1.2465422653336029</v>
      </c>
      <c r="E68" s="28">
        <v>5.8659659052532191</v>
      </c>
      <c r="F68" s="28">
        <v>15.335219505819895</v>
      </c>
      <c r="G68" s="28">
        <v>1.9114592564564139E-3</v>
      </c>
      <c r="H68" s="28">
        <v>20.251916331702201</v>
      </c>
      <c r="I68" s="28">
        <v>0.93633218962272347</v>
      </c>
      <c r="J68" s="28">
        <v>7.8040086776736128</v>
      </c>
      <c r="K68">
        <f t="shared" si="9"/>
        <v>95.29</v>
      </c>
    </row>
    <row r="69" spans="1:11" x14ac:dyDescent="0.2">
      <c r="A69" s="28" t="s">
        <v>480</v>
      </c>
      <c r="B69" s="28">
        <v>118.92033830833364</v>
      </c>
      <c r="C69" s="28">
        <v>39.448143669177085</v>
      </c>
      <c r="D69" s="28">
        <v>2.7745409988289933</v>
      </c>
      <c r="E69" s="28">
        <v>7.9233878478131636</v>
      </c>
      <c r="F69" s="28">
        <v>8.0460936701367641E-2</v>
      </c>
      <c r="G69" s="28">
        <v>5.1671246257587898E-3</v>
      </c>
      <c r="H69" s="28">
        <v>53.01857470436817</v>
      </c>
      <c r="I69" s="28">
        <v>1.3958889613740462</v>
      </c>
      <c r="J69" s="28">
        <v>3.8134974487777686</v>
      </c>
      <c r="K69">
        <f t="shared" si="9"/>
        <v>227.38000000000002</v>
      </c>
    </row>
    <row r="70" spans="1:11" x14ac:dyDescent="0.2">
      <c r="A70" t="s">
        <v>491</v>
      </c>
      <c r="B70">
        <v>0</v>
      </c>
      <c r="C70">
        <v>7.1389784273007103E-3</v>
      </c>
      <c r="D70">
        <v>4.3798452182625942</v>
      </c>
      <c r="E70">
        <v>0.94252147778776174</v>
      </c>
      <c r="F70">
        <v>4.9898343788713096E-3</v>
      </c>
      <c r="G70">
        <v>0</v>
      </c>
      <c r="H70">
        <v>8.0044410075726997</v>
      </c>
      <c r="I70">
        <v>0.48837262145532279</v>
      </c>
      <c r="J70">
        <v>4.5726908621154472</v>
      </c>
      <c r="K70">
        <f t="shared" si="9"/>
        <v>18.399999999999999</v>
      </c>
    </row>
    <row r="71" spans="1:11" x14ac:dyDescent="0.2">
      <c r="A71" t="s">
        <v>492</v>
      </c>
      <c r="B71">
        <v>9.7745572832167973</v>
      </c>
      <c r="C71">
        <v>0.8987884719838114</v>
      </c>
      <c r="D71">
        <v>3.965620075570048E-3</v>
      </c>
      <c r="E71">
        <v>8.2075779753721321</v>
      </c>
      <c r="F71">
        <v>0.33223793911222421</v>
      </c>
      <c r="G71">
        <v>2.1794423493979682</v>
      </c>
      <c r="H71">
        <v>9.9940830444535411</v>
      </c>
      <c r="I71">
        <v>3.137686045810304</v>
      </c>
      <c r="J71">
        <v>4.4316612705776564</v>
      </c>
      <c r="K71">
        <f t="shared" si="9"/>
        <v>38.960000000000008</v>
      </c>
    </row>
    <row r="72" spans="1:11" x14ac:dyDescent="0.2">
      <c r="A72" t="s">
        <v>493</v>
      </c>
      <c r="B72">
        <v>2.6832887140037596E-3</v>
      </c>
      <c r="C72">
        <v>0</v>
      </c>
      <c r="D72">
        <v>1.425174192459767</v>
      </c>
      <c r="E72">
        <v>0.9704374341707096</v>
      </c>
      <c r="F72">
        <v>1.0632102314868501E-3</v>
      </c>
      <c r="G72">
        <v>1.2140504856810687E-2</v>
      </c>
      <c r="H72">
        <v>4.9195313676647228</v>
      </c>
      <c r="I72">
        <v>1.2170035332276015</v>
      </c>
      <c r="J72">
        <v>3.0819664686748967</v>
      </c>
      <c r="K72">
        <f t="shared" si="9"/>
        <v>11.629999999999999</v>
      </c>
    </row>
  </sheetData>
  <phoneticPr fontId="6" type="noConversion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J31"/>
  <sheetViews>
    <sheetView zoomScale="80" zoomScaleNormal="80" workbookViewId="0">
      <selection activeCell="B13" sqref="B13:E13"/>
    </sheetView>
  </sheetViews>
  <sheetFormatPr baseColWidth="10" defaultColWidth="8.83203125" defaultRowHeight="15" x14ac:dyDescent="0.2"/>
  <sheetData>
    <row r="1" spans="1:10" x14ac:dyDescent="0.2">
      <c r="B1">
        <v>2015</v>
      </c>
    </row>
    <row r="2" spans="1:10" x14ac:dyDescent="0.2">
      <c r="B2" s="13" t="s">
        <v>71</v>
      </c>
      <c r="C2" s="13" t="s">
        <v>72</v>
      </c>
      <c r="D2" s="13" t="s">
        <v>73</v>
      </c>
      <c r="E2" s="13" t="s">
        <v>74</v>
      </c>
      <c r="F2" t="s">
        <v>535</v>
      </c>
      <c r="G2" s="13" t="s">
        <v>71</v>
      </c>
      <c r="H2" s="13" t="s">
        <v>72</v>
      </c>
      <c r="I2" s="13" t="s">
        <v>73</v>
      </c>
      <c r="J2" s="13" t="s">
        <v>74</v>
      </c>
    </row>
    <row r="3" spans="1:10" x14ac:dyDescent="0.2">
      <c r="A3" s="13" t="s">
        <v>465</v>
      </c>
      <c r="B3">
        <v>87.324509432376828</v>
      </c>
      <c r="C3">
        <v>1.7988642027085597</v>
      </c>
      <c r="D3">
        <v>0.17455439940767409</v>
      </c>
      <c r="E3">
        <v>3.0832660000000001</v>
      </c>
      <c r="F3">
        <f>B3+C3+D3+E3</f>
        <v>92.381194034493049</v>
      </c>
      <c r="G3" s="24">
        <f>B3/F3</f>
        <v>0.94526283563483526</v>
      </c>
      <c r="H3" s="24">
        <f>C3/F3</f>
        <v>1.9472190433443677E-2</v>
      </c>
      <c r="I3" s="24">
        <f>D3/F3</f>
        <v>1.8895014427124574E-3</v>
      </c>
      <c r="J3" s="24">
        <f>E3/F3</f>
        <v>3.3375472489008726E-2</v>
      </c>
    </row>
    <row r="4" spans="1:10" x14ac:dyDescent="0.2">
      <c r="A4" s="13" t="s">
        <v>466</v>
      </c>
      <c r="B4">
        <v>33.142200392358866</v>
      </c>
      <c r="C4">
        <v>0.82212144718494351</v>
      </c>
      <c r="D4">
        <v>0.10987600543669161</v>
      </c>
      <c r="E4">
        <v>1.6912920000000002</v>
      </c>
      <c r="F4">
        <f t="shared" ref="F4:F31" si="0">B4+C4+D4+E4</f>
        <v>35.765489844980493</v>
      </c>
      <c r="G4" s="24">
        <f t="shared" ref="G4:G31" si="1">B4/F4</f>
        <v>0.92665305399165976</v>
      </c>
      <c r="H4" s="24">
        <f t="shared" ref="H4:H31" si="2">C4/F4</f>
        <v>2.2986444495749696E-2</v>
      </c>
      <c r="I4" s="24">
        <f t="shared" ref="I4:I31" si="3">D4/F4</f>
        <v>3.0721236005135312E-3</v>
      </c>
      <c r="J4" s="24">
        <f t="shared" ref="J4:J31" si="4">E4/F4</f>
        <v>4.7288377912077295E-2</v>
      </c>
    </row>
    <row r="5" spans="1:10" x14ac:dyDescent="0.2">
      <c r="A5" s="13" t="s">
        <v>467</v>
      </c>
      <c r="B5">
        <v>3.7831262271385175</v>
      </c>
      <c r="C5">
        <v>2.3933869268595762</v>
      </c>
      <c r="D5">
        <v>0.38252942257471634</v>
      </c>
      <c r="E5">
        <v>0.52017400000000003</v>
      </c>
      <c r="F5">
        <f t="shared" si="0"/>
        <v>7.0792165765728106</v>
      </c>
      <c r="G5" s="24">
        <f t="shared" si="1"/>
        <v>0.53439899545635938</v>
      </c>
      <c r="H5" s="24">
        <f t="shared" si="2"/>
        <v>0.33808641125346983</v>
      </c>
      <c r="I5" s="24">
        <f t="shared" si="3"/>
        <v>5.4035558657806515E-2</v>
      </c>
      <c r="J5" s="24">
        <f t="shared" si="4"/>
        <v>7.347903463236416E-2</v>
      </c>
    </row>
    <row r="6" spans="1:10" x14ac:dyDescent="0.2">
      <c r="A6" s="13" t="s">
        <v>468</v>
      </c>
      <c r="B6">
        <v>18.584349760846848</v>
      </c>
      <c r="C6">
        <v>1.8970320576940822</v>
      </c>
      <c r="D6">
        <v>1.4262073549218972</v>
      </c>
      <c r="E6">
        <v>4.7832760000000007</v>
      </c>
      <c r="F6">
        <f t="shared" si="0"/>
        <v>26.690865173462829</v>
      </c>
      <c r="G6" s="24">
        <f t="shared" si="1"/>
        <v>0.69628127975874621</v>
      </c>
      <c r="H6" s="24">
        <f t="shared" si="2"/>
        <v>7.1074206301120227E-2</v>
      </c>
      <c r="I6" s="24">
        <f t="shared" si="3"/>
        <v>5.343428718601044E-2</v>
      </c>
      <c r="J6" s="24">
        <f t="shared" si="4"/>
        <v>0.1792102267541231</v>
      </c>
    </row>
    <row r="7" spans="1:10" x14ac:dyDescent="0.2">
      <c r="A7" s="13" t="s">
        <v>469</v>
      </c>
      <c r="B7">
        <v>177.43790200770772</v>
      </c>
      <c r="C7">
        <v>4.6570211130759285</v>
      </c>
      <c r="D7">
        <v>1.3599347427964852</v>
      </c>
      <c r="E7">
        <v>1.906336</v>
      </c>
      <c r="F7">
        <f t="shared" si="0"/>
        <v>185.36119386358016</v>
      </c>
      <c r="G7" s="24">
        <f t="shared" si="1"/>
        <v>0.95725485097110607</v>
      </c>
      <c r="H7" s="24">
        <f t="shared" si="2"/>
        <v>2.5124034950397143E-2</v>
      </c>
      <c r="I7" s="24">
        <f t="shared" si="3"/>
        <v>7.336674491842954E-3</v>
      </c>
      <c r="J7" s="24">
        <f t="shared" si="4"/>
        <v>1.0284439586653728E-2</v>
      </c>
    </row>
    <row r="8" spans="1:10" x14ac:dyDescent="0.2">
      <c r="A8" s="13" t="s">
        <v>470</v>
      </c>
      <c r="B8">
        <v>120.1413134105735</v>
      </c>
      <c r="C8">
        <v>1.3681473594093749</v>
      </c>
      <c r="D8">
        <v>2.1595954770660932</v>
      </c>
      <c r="E8">
        <v>0.65094400000000008</v>
      </c>
      <c r="F8">
        <f t="shared" si="0"/>
        <v>124.32000024704897</v>
      </c>
      <c r="G8" s="24">
        <f t="shared" si="1"/>
        <v>0.96638765421354911</v>
      </c>
      <c r="H8" s="24">
        <f t="shared" si="2"/>
        <v>1.1005046305426236E-2</v>
      </c>
      <c r="I8" s="24">
        <f t="shared" si="3"/>
        <v>1.7371263455393665E-2</v>
      </c>
      <c r="J8" s="24">
        <f t="shared" si="4"/>
        <v>5.2360360256309751E-3</v>
      </c>
    </row>
    <row r="9" spans="1:10" x14ac:dyDescent="0.2">
      <c r="A9" s="13" t="s">
        <v>471</v>
      </c>
      <c r="B9">
        <v>84.600188710278118</v>
      </c>
      <c r="C9">
        <v>2.0471939619715136</v>
      </c>
      <c r="D9">
        <v>0.81806765318751851</v>
      </c>
      <c r="E9">
        <v>0.98513400000000018</v>
      </c>
      <c r="F9">
        <f t="shared" si="0"/>
        <v>88.450584325437148</v>
      </c>
      <c r="G9" s="24">
        <f t="shared" si="1"/>
        <v>0.95646839820761131</v>
      </c>
      <c r="H9" s="24">
        <f t="shared" si="2"/>
        <v>2.3145058651498011E-2</v>
      </c>
      <c r="I9" s="24">
        <f t="shared" si="3"/>
        <v>9.248866578174246E-3</v>
      </c>
      <c r="J9" s="24">
        <f t="shared" si="4"/>
        <v>1.1137676562716494E-2</v>
      </c>
    </row>
    <row r="10" spans="1:10" x14ac:dyDescent="0.2">
      <c r="A10" t="s">
        <v>482</v>
      </c>
      <c r="B10">
        <v>32.705218302339404</v>
      </c>
      <c r="C10">
        <v>0.53390204209350134</v>
      </c>
      <c r="D10">
        <v>0.16795070037190676</v>
      </c>
      <c r="E10">
        <v>1.0955620000000001</v>
      </c>
      <c r="F10">
        <f t="shared" si="0"/>
        <v>34.50263304480481</v>
      </c>
      <c r="G10" s="26">
        <f t="shared" si="1"/>
        <v>0.94790499785534343</v>
      </c>
      <c r="H10" s="26">
        <f t="shared" si="2"/>
        <v>1.5474240513765454E-2</v>
      </c>
      <c r="I10" s="26">
        <f t="shared" si="3"/>
        <v>4.8677647341815187E-3</v>
      </c>
      <c r="J10" s="26">
        <f t="shared" si="4"/>
        <v>3.1752996896709684E-2</v>
      </c>
    </row>
    <row r="11" spans="1:10" x14ac:dyDescent="0.2">
      <c r="A11" t="s">
        <v>483</v>
      </c>
      <c r="B11">
        <v>15.091788947396239</v>
      </c>
      <c r="C11">
        <v>1.7886868779440073</v>
      </c>
      <c r="D11">
        <v>0.22059706423560582</v>
      </c>
      <c r="E11">
        <v>0.42228189820852008</v>
      </c>
      <c r="F11">
        <f t="shared" si="0"/>
        <v>17.523354787784371</v>
      </c>
      <c r="G11" s="26">
        <f t="shared" si="1"/>
        <v>0.86123856591186576</v>
      </c>
      <c r="H11" s="26">
        <f t="shared" si="2"/>
        <v>0.10207445432714236</v>
      </c>
      <c r="I11" s="26">
        <f t="shared" si="3"/>
        <v>1.2588746099541697E-2</v>
      </c>
      <c r="J11" s="26">
        <f t="shared" si="4"/>
        <v>2.4098233661450214E-2</v>
      </c>
    </row>
    <row r="12" spans="1:10" x14ac:dyDescent="0.2">
      <c r="A12" t="s">
        <v>484</v>
      </c>
      <c r="B12">
        <v>22.267358188080827</v>
      </c>
      <c r="C12">
        <v>1.3780290120318639</v>
      </c>
      <c r="D12">
        <v>1.3471781810980346</v>
      </c>
      <c r="E12">
        <v>1.6593260000000001</v>
      </c>
      <c r="F12">
        <f t="shared" si="0"/>
        <v>26.651891381210724</v>
      </c>
      <c r="G12" s="26">
        <f t="shared" si="1"/>
        <v>0.83548885403979467</v>
      </c>
      <c r="H12" s="26">
        <f t="shared" si="2"/>
        <v>5.170473616005198E-2</v>
      </c>
      <c r="I12" s="26">
        <f t="shared" si="3"/>
        <v>5.0547188633966129E-2</v>
      </c>
      <c r="J12" s="26">
        <f t="shared" si="4"/>
        <v>6.2259221166187317E-2</v>
      </c>
    </row>
    <row r="13" spans="1:10" x14ac:dyDescent="0.2">
      <c r="A13" t="s">
        <v>485</v>
      </c>
      <c r="B13">
        <v>86.556188986461365</v>
      </c>
      <c r="C13">
        <v>2.5891443998480406</v>
      </c>
      <c r="D13">
        <v>0.27203086817304117</v>
      </c>
      <c r="E13">
        <v>1.7903088338976216</v>
      </c>
      <c r="F13">
        <f t="shared" si="0"/>
        <v>91.207673088380076</v>
      </c>
      <c r="G13" s="26">
        <f t="shared" si="1"/>
        <v>0.94900117562026354</v>
      </c>
      <c r="H13" s="26">
        <f t="shared" si="2"/>
        <v>2.8387352863822806E-2</v>
      </c>
      <c r="I13" s="26">
        <f t="shared" si="3"/>
        <v>2.9825436716211773E-3</v>
      </c>
      <c r="J13" s="26">
        <f t="shared" si="4"/>
        <v>1.9628927844292394E-2</v>
      </c>
    </row>
    <row r="14" spans="1:10" x14ac:dyDescent="0.2">
      <c r="A14" t="s">
        <v>486</v>
      </c>
      <c r="B14">
        <v>10.315819729233016</v>
      </c>
      <c r="C14">
        <v>2.0330967722465139</v>
      </c>
      <c r="D14">
        <v>0.57566427754314398</v>
      </c>
      <c r="E14">
        <v>1.005476</v>
      </c>
      <c r="F14">
        <f t="shared" si="0"/>
        <v>13.930056779022674</v>
      </c>
      <c r="G14" s="26">
        <f t="shared" si="1"/>
        <v>0.74054398290519885</v>
      </c>
      <c r="H14" s="26">
        <f t="shared" si="2"/>
        <v>0.14595035788426663</v>
      </c>
      <c r="I14" s="26">
        <f t="shared" si="3"/>
        <v>4.1325336046730193E-2</v>
      </c>
      <c r="J14" s="26">
        <f t="shared" si="4"/>
        <v>7.2180323163804336E-2</v>
      </c>
    </row>
    <row r="15" spans="1:10" x14ac:dyDescent="0.2">
      <c r="A15" t="s">
        <v>487</v>
      </c>
      <c r="B15">
        <v>73.714092963242805</v>
      </c>
      <c r="C15">
        <v>1.2425135636839273</v>
      </c>
      <c r="D15">
        <v>0.26728424743072277</v>
      </c>
      <c r="E15">
        <v>2.6700042878972403</v>
      </c>
      <c r="F15">
        <f t="shared" si="0"/>
        <v>77.8938950622547</v>
      </c>
      <c r="G15" s="26">
        <f t="shared" si="1"/>
        <v>0.94633979857251593</v>
      </c>
      <c r="H15" s="26">
        <f t="shared" si="2"/>
        <v>1.5951360022385324E-2</v>
      </c>
      <c r="I15" s="26">
        <f t="shared" si="3"/>
        <v>3.4313889068854843E-3</v>
      </c>
      <c r="J15" s="26">
        <f t="shared" si="4"/>
        <v>3.4277452498213214E-2</v>
      </c>
    </row>
    <row r="16" spans="1:10" x14ac:dyDescent="0.2">
      <c r="A16" t="s">
        <v>488</v>
      </c>
      <c r="B16">
        <v>27.411789439363947</v>
      </c>
      <c r="C16">
        <v>2.2889538089485106</v>
      </c>
      <c r="D16">
        <v>0.43127951971213613</v>
      </c>
      <c r="E16">
        <v>2.9670260000000006</v>
      </c>
      <c r="F16">
        <f t="shared" si="0"/>
        <v>33.099048768024588</v>
      </c>
      <c r="G16" s="26">
        <f t="shared" si="1"/>
        <v>0.82817453853372269</v>
      </c>
      <c r="H16" s="26">
        <f t="shared" si="2"/>
        <v>6.915467042544618E-2</v>
      </c>
      <c r="I16" s="26">
        <f t="shared" si="3"/>
        <v>1.3029967197388907E-2</v>
      </c>
      <c r="J16" s="26">
        <f t="shared" si="4"/>
        <v>8.964082384344238E-2</v>
      </c>
    </row>
    <row r="17" spans="1:10" x14ac:dyDescent="0.2">
      <c r="A17" t="s">
        <v>489</v>
      </c>
      <c r="B17">
        <v>75.773773127731047</v>
      </c>
      <c r="C17">
        <v>29.270941582849868</v>
      </c>
      <c r="D17">
        <v>0.98308770900263853</v>
      </c>
      <c r="E17">
        <v>2.6887783507732799</v>
      </c>
      <c r="F17">
        <f t="shared" si="0"/>
        <v>108.71658077035683</v>
      </c>
      <c r="G17" s="26">
        <f t="shared" si="1"/>
        <v>0.69698451322516097</v>
      </c>
      <c r="H17" s="26">
        <f t="shared" si="2"/>
        <v>0.26924082210310851</v>
      </c>
      <c r="I17" s="26">
        <f t="shared" si="3"/>
        <v>9.0426658200300197E-3</v>
      </c>
      <c r="J17" s="26">
        <f t="shared" si="4"/>
        <v>2.4731998851700594E-2</v>
      </c>
    </row>
    <row r="18" spans="1:10" x14ac:dyDescent="0.2">
      <c r="A18" t="s">
        <v>490</v>
      </c>
      <c r="B18">
        <v>76.38472924266064</v>
      </c>
      <c r="C18">
        <v>2.7769931494086939</v>
      </c>
      <c r="D18">
        <v>0.84972583007007163</v>
      </c>
      <c r="E18">
        <v>0.729406</v>
      </c>
      <c r="F18">
        <f t="shared" si="0"/>
        <v>80.740854222139404</v>
      </c>
      <c r="G18" s="26">
        <f t="shared" si="1"/>
        <v>0.94604806920305906</v>
      </c>
      <c r="H18" s="26">
        <f t="shared" si="2"/>
        <v>3.4393903509720776E-2</v>
      </c>
      <c r="I18" s="26">
        <f t="shared" si="3"/>
        <v>1.0524112461483891E-2</v>
      </c>
      <c r="J18" s="26">
        <f t="shared" si="4"/>
        <v>9.0339148257363184E-3</v>
      </c>
    </row>
    <row r="19" spans="1:10" x14ac:dyDescent="0.2">
      <c r="A19" s="13" t="s">
        <v>472</v>
      </c>
      <c r="B19">
        <v>23.520602632969737</v>
      </c>
      <c r="C19">
        <v>2.3258063767485333</v>
      </c>
      <c r="D19">
        <v>0.49443828534771356</v>
      </c>
      <c r="E19">
        <v>2.1242860000000001</v>
      </c>
      <c r="F19">
        <f t="shared" si="0"/>
        <v>28.465133295065986</v>
      </c>
      <c r="G19" s="27">
        <f t="shared" si="1"/>
        <v>0.82629518678722258</v>
      </c>
      <c r="H19" s="27">
        <f t="shared" si="2"/>
        <v>8.1707201320279005E-2</v>
      </c>
      <c r="I19" s="27">
        <f t="shared" si="3"/>
        <v>1.7369962059282443E-2</v>
      </c>
      <c r="J19" s="27">
        <f t="shared" si="4"/>
        <v>7.4627649833215917E-2</v>
      </c>
    </row>
    <row r="20" spans="1:10" x14ac:dyDescent="0.2">
      <c r="A20" s="13" t="s">
        <v>473</v>
      </c>
      <c r="B20">
        <v>81.679840009273036</v>
      </c>
      <c r="C20">
        <v>19.228686480042995</v>
      </c>
      <c r="D20">
        <v>1.1302296947274766</v>
      </c>
      <c r="E20">
        <v>2.1882180000000004</v>
      </c>
      <c r="F20">
        <f t="shared" si="0"/>
        <v>104.22697418404351</v>
      </c>
      <c r="G20" s="27">
        <f t="shared" si="1"/>
        <v>0.78367275504940925</v>
      </c>
      <c r="H20" s="27">
        <f t="shared" si="2"/>
        <v>0.18448858014518457</v>
      </c>
      <c r="I20" s="27">
        <f t="shared" si="3"/>
        <v>1.0843926954376725E-2</v>
      </c>
      <c r="J20" s="27">
        <f t="shared" si="4"/>
        <v>2.0994737851029382E-2</v>
      </c>
    </row>
    <row r="21" spans="1:10" x14ac:dyDescent="0.2">
      <c r="A21" s="17" t="s">
        <v>500</v>
      </c>
      <c r="B21">
        <v>17.949358190915056</v>
      </c>
      <c r="C21">
        <v>7.7755384957994202</v>
      </c>
      <c r="D21">
        <v>0.67413305261421708</v>
      </c>
      <c r="E21">
        <v>4.5798560000000004</v>
      </c>
      <c r="F21">
        <f t="shared" si="0"/>
        <v>30.978885739328692</v>
      </c>
      <c r="G21" s="27">
        <f t="shared" si="1"/>
        <v>0.57940619110543956</v>
      </c>
      <c r="H21" s="27">
        <f t="shared" si="2"/>
        <v>0.25099477628816469</v>
      </c>
      <c r="I21" s="27">
        <f t="shared" si="3"/>
        <v>2.1761049066990279E-2</v>
      </c>
      <c r="J21" s="27">
        <f t="shared" si="4"/>
        <v>0.14783798353940555</v>
      </c>
    </row>
    <row r="22" spans="1:10" x14ac:dyDescent="0.2">
      <c r="A22" s="13" t="s">
        <v>474</v>
      </c>
      <c r="B22">
        <v>127.57070200865887</v>
      </c>
      <c r="C22">
        <v>1.312271396132715</v>
      </c>
      <c r="D22">
        <v>0.69579924728415277</v>
      </c>
      <c r="E22">
        <v>2.7394862</v>
      </c>
      <c r="F22">
        <f t="shared" si="0"/>
        <v>132.31825885207573</v>
      </c>
      <c r="G22" s="27">
        <f t="shared" si="1"/>
        <v>0.96412016841360981</v>
      </c>
      <c r="H22" s="27">
        <f t="shared" si="2"/>
        <v>9.9175382711146429E-3</v>
      </c>
      <c r="I22" s="27">
        <f t="shared" si="3"/>
        <v>5.258527835240159E-3</v>
      </c>
      <c r="J22" s="27">
        <f t="shared" si="4"/>
        <v>2.0703765480035444E-2</v>
      </c>
    </row>
    <row r="23" spans="1:10" x14ac:dyDescent="0.2">
      <c r="A23" s="13" t="s">
        <v>475</v>
      </c>
      <c r="B23">
        <v>22.212117227067754</v>
      </c>
      <c r="C23">
        <v>2.183271786469382</v>
      </c>
      <c r="D23">
        <v>0.62663974512155529</v>
      </c>
      <c r="E23">
        <v>1.9458285400000002</v>
      </c>
      <c r="F23">
        <f t="shared" si="0"/>
        <v>26.967857298658693</v>
      </c>
      <c r="G23" s="27">
        <f t="shared" si="1"/>
        <v>0.82365154120615003</v>
      </c>
      <c r="H23" s="27">
        <f t="shared" si="2"/>
        <v>8.0958296474595029E-2</v>
      </c>
      <c r="I23" s="27">
        <f t="shared" si="3"/>
        <v>2.3236541864700633E-2</v>
      </c>
      <c r="J23" s="27">
        <f t="shared" si="4"/>
        <v>7.2153620454554257E-2</v>
      </c>
    </row>
    <row r="24" spans="1:10" x14ac:dyDescent="0.2">
      <c r="A24" s="13" t="s">
        <v>476</v>
      </c>
      <c r="B24">
        <v>55.210650727274938</v>
      </c>
      <c r="C24">
        <v>2.5901607844880301</v>
      </c>
      <c r="D24">
        <v>3.2461555386671508</v>
      </c>
      <c r="E24">
        <v>4.6401760034405015</v>
      </c>
      <c r="F24">
        <f t="shared" si="0"/>
        <v>65.687143053870614</v>
      </c>
      <c r="G24" s="27">
        <f t="shared" si="1"/>
        <v>0.84050924062865984</v>
      </c>
      <c r="H24" s="27">
        <f t="shared" si="2"/>
        <v>3.9431777119059909E-2</v>
      </c>
      <c r="I24" s="27">
        <f t="shared" si="3"/>
        <v>4.9418430879311491E-2</v>
      </c>
      <c r="J24" s="27">
        <f t="shared" si="4"/>
        <v>7.064055137296886E-2</v>
      </c>
    </row>
    <row r="25" spans="1:10" x14ac:dyDescent="0.2">
      <c r="A25" s="13" t="s">
        <v>477</v>
      </c>
      <c r="B25">
        <v>53.893971669688391</v>
      </c>
      <c r="C25">
        <v>8.4660290100721838</v>
      </c>
      <c r="D25">
        <v>0.85733503741499884</v>
      </c>
      <c r="E25">
        <v>0.63467040000000008</v>
      </c>
      <c r="F25">
        <f t="shared" si="0"/>
        <v>63.85200611717557</v>
      </c>
      <c r="G25" s="27">
        <f t="shared" si="1"/>
        <v>0.84404508091393282</v>
      </c>
      <c r="H25" s="27">
        <f t="shared" si="2"/>
        <v>0.13258830105566416</v>
      </c>
      <c r="I25" s="27">
        <f t="shared" si="3"/>
        <v>1.3426908401933264E-2</v>
      </c>
      <c r="J25" s="27">
        <f t="shared" si="4"/>
        <v>9.9397096284697603E-3</v>
      </c>
    </row>
    <row r="26" spans="1:10" x14ac:dyDescent="0.2">
      <c r="A26" s="13" t="s">
        <v>478</v>
      </c>
      <c r="B26">
        <v>6.1298053967591848</v>
      </c>
      <c r="C26">
        <v>2.0805190227718144</v>
      </c>
      <c r="D26">
        <v>0.2580734727593475</v>
      </c>
      <c r="E26">
        <v>1.2321440000000001</v>
      </c>
      <c r="F26">
        <f t="shared" si="0"/>
        <v>9.7005418922903459</v>
      </c>
      <c r="G26" s="27">
        <f t="shared" si="1"/>
        <v>0.63190339929678996</v>
      </c>
      <c r="H26" s="27">
        <f t="shared" si="2"/>
        <v>0.21447451553457428</v>
      </c>
      <c r="I26" s="27">
        <f t="shared" si="3"/>
        <v>2.6604026416756712E-2</v>
      </c>
      <c r="J26" s="27">
        <f t="shared" si="4"/>
        <v>0.12701805875187916</v>
      </c>
    </row>
    <row r="27" spans="1:10" x14ac:dyDescent="0.2">
      <c r="A27" s="13" t="s">
        <v>479</v>
      </c>
      <c r="B27">
        <v>88.792300820544185</v>
      </c>
      <c r="C27">
        <v>3.1456510179515251</v>
      </c>
      <c r="D27">
        <v>1.2366015832605388</v>
      </c>
      <c r="E27">
        <v>2.1126620000000003</v>
      </c>
      <c r="F27">
        <f t="shared" si="0"/>
        <v>95.287215421756244</v>
      </c>
      <c r="G27" s="27">
        <f t="shared" si="1"/>
        <v>0.93183855176725916</v>
      </c>
      <c r="H27" s="27">
        <f t="shared" si="2"/>
        <v>3.3012309196237689E-2</v>
      </c>
      <c r="I27" s="27">
        <f t="shared" si="3"/>
        <v>1.2977623260236383E-2</v>
      </c>
      <c r="J27" s="27">
        <f t="shared" si="4"/>
        <v>2.2171515776266786E-2</v>
      </c>
    </row>
    <row r="28" spans="1:10" x14ac:dyDescent="0.2">
      <c r="A28" s="13" t="s">
        <v>480</v>
      </c>
      <c r="B28">
        <v>223.99116185948651</v>
      </c>
      <c r="C28">
        <v>1.7359305133936678</v>
      </c>
      <c r="D28">
        <v>0.4948042876911149</v>
      </c>
      <c r="E28">
        <v>1.1624000000000001</v>
      </c>
      <c r="F28">
        <f t="shared" si="0"/>
        <v>227.38429666057129</v>
      </c>
      <c r="G28" s="27">
        <f t="shared" si="1"/>
        <v>0.98507753239376117</v>
      </c>
      <c r="H28" s="27">
        <f t="shared" si="2"/>
        <v>7.6343465177148278E-3</v>
      </c>
      <c r="I28" s="27">
        <f t="shared" si="3"/>
        <v>2.1760706212255974E-3</v>
      </c>
      <c r="J28" s="27">
        <f t="shared" si="4"/>
        <v>5.1120504672984377E-3</v>
      </c>
    </row>
    <row r="29" spans="1:10" x14ac:dyDescent="0.2">
      <c r="A29" t="s">
        <v>491</v>
      </c>
      <c r="B29">
        <v>9.621669304960843</v>
      </c>
      <c r="C29">
        <v>5.5833231594095816</v>
      </c>
      <c r="D29">
        <v>2.5244048487901956</v>
      </c>
      <c r="E29">
        <v>0.66837999999999997</v>
      </c>
      <c r="F29">
        <f t="shared" si="0"/>
        <v>18.397777313160617</v>
      </c>
      <c r="G29" s="25">
        <f t="shared" si="1"/>
        <v>0.52297998509190036</v>
      </c>
      <c r="H29" s="25">
        <f t="shared" si="2"/>
        <v>0.30347813566672655</v>
      </c>
      <c r="I29" s="25">
        <f t="shared" si="3"/>
        <v>0.13721249071671254</v>
      </c>
      <c r="J29" s="25">
        <f t="shared" si="4"/>
        <v>3.632938852466068E-2</v>
      </c>
    </row>
    <row r="30" spans="1:10" x14ac:dyDescent="0.2">
      <c r="A30" t="s">
        <v>492</v>
      </c>
      <c r="B30">
        <v>26.73519430639244</v>
      </c>
      <c r="C30">
        <v>4.9313595940680246</v>
      </c>
      <c r="D30">
        <v>0.60092214475858752</v>
      </c>
      <c r="E30">
        <v>6.695424</v>
      </c>
      <c r="F30">
        <f t="shared" si="0"/>
        <v>38.962900045219051</v>
      </c>
      <c r="G30" s="25">
        <f t="shared" si="1"/>
        <v>0.68617054365471919</v>
      </c>
      <c r="H30" s="25">
        <f t="shared" si="2"/>
        <v>0.12656551715464845</v>
      </c>
      <c r="I30" s="25">
        <f t="shared" si="3"/>
        <v>1.5422931662201151E-2</v>
      </c>
      <c r="J30" s="25">
        <f t="shared" si="4"/>
        <v>0.17184100752843121</v>
      </c>
    </row>
    <row r="31" spans="1:10" x14ac:dyDescent="0.2">
      <c r="A31" t="s">
        <v>493</v>
      </c>
      <c r="B31">
        <v>7.4174473339152511</v>
      </c>
      <c r="C31">
        <v>2.6998600916564248</v>
      </c>
      <c r="D31">
        <v>0.63065533260221762</v>
      </c>
      <c r="E31">
        <v>0.88633000000000006</v>
      </c>
      <c r="F31">
        <f t="shared" si="0"/>
        <v>11.634292758173892</v>
      </c>
      <c r="G31" s="25">
        <f t="shared" si="1"/>
        <v>0.63755034260281818</v>
      </c>
      <c r="H31" s="25">
        <f t="shared" si="2"/>
        <v>0.23206052553212461</v>
      </c>
      <c r="I31" s="25">
        <f t="shared" si="3"/>
        <v>5.4206589580543162E-2</v>
      </c>
      <c r="J31" s="25">
        <f t="shared" si="4"/>
        <v>7.6182542284514224E-2</v>
      </c>
    </row>
  </sheetData>
  <phoneticPr fontId="6" type="noConversion"/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K76"/>
  <sheetViews>
    <sheetView workbookViewId="0">
      <selection activeCell="B60" sqref="B60:D60"/>
    </sheetView>
  </sheetViews>
  <sheetFormatPr baseColWidth="10" defaultColWidth="8.83203125" defaultRowHeight="15" x14ac:dyDescent="0.2"/>
  <sheetData>
    <row r="1" spans="1:8" x14ac:dyDescent="0.2">
      <c r="B1" t="s">
        <v>465</v>
      </c>
      <c r="C1" t="s">
        <v>466</v>
      </c>
      <c r="D1" t="s">
        <v>467</v>
      </c>
      <c r="E1" t="s">
        <v>468</v>
      </c>
      <c r="F1" t="s">
        <v>469</v>
      </c>
      <c r="G1" t="s">
        <v>470</v>
      </c>
      <c r="H1" t="s">
        <v>471</v>
      </c>
    </row>
    <row r="2" spans="1:8" x14ac:dyDescent="0.2">
      <c r="A2">
        <v>2000</v>
      </c>
    </row>
    <row r="3" spans="1:8" x14ac:dyDescent="0.2">
      <c r="A3">
        <v>2001</v>
      </c>
    </row>
    <row r="4" spans="1:8" x14ac:dyDescent="0.2">
      <c r="A4">
        <v>2002</v>
      </c>
    </row>
    <row r="5" spans="1:8" x14ac:dyDescent="0.2">
      <c r="A5">
        <v>2003</v>
      </c>
    </row>
    <row r="6" spans="1:8" x14ac:dyDescent="0.2">
      <c r="A6">
        <v>2004</v>
      </c>
    </row>
    <row r="7" spans="1:8" x14ac:dyDescent="0.2">
      <c r="A7">
        <v>2005</v>
      </c>
    </row>
    <row r="8" spans="1:8" x14ac:dyDescent="0.2">
      <c r="A8">
        <v>2006</v>
      </c>
    </row>
    <row r="9" spans="1:8" x14ac:dyDescent="0.2">
      <c r="A9">
        <v>2007</v>
      </c>
    </row>
    <row r="10" spans="1:8" x14ac:dyDescent="0.2">
      <c r="A10">
        <v>2008</v>
      </c>
    </row>
    <row r="11" spans="1:8" x14ac:dyDescent="0.2">
      <c r="A11">
        <v>2009</v>
      </c>
    </row>
    <row r="12" spans="1:8" x14ac:dyDescent="0.2">
      <c r="A12">
        <v>2010</v>
      </c>
    </row>
    <row r="13" spans="1:8" x14ac:dyDescent="0.2">
      <c r="A13">
        <v>2011</v>
      </c>
    </row>
    <row r="14" spans="1:8" x14ac:dyDescent="0.2">
      <c r="A14">
        <v>2012</v>
      </c>
    </row>
    <row r="15" spans="1:8" x14ac:dyDescent="0.2">
      <c r="A15">
        <v>2013</v>
      </c>
    </row>
    <row r="16" spans="1:8" x14ac:dyDescent="0.2">
      <c r="A16">
        <v>2014</v>
      </c>
    </row>
    <row r="17" spans="1:10" x14ac:dyDescent="0.2">
      <c r="A17">
        <v>2015</v>
      </c>
    </row>
    <row r="20" spans="1:10" x14ac:dyDescent="0.2">
      <c r="B20" t="s">
        <v>482</v>
      </c>
      <c r="C20" t="s">
        <v>483</v>
      </c>
      <c r="D20" t="s">
        <v>484</v>
      </c>
      <c r="E20" t="s">
        <v>485</v>
      </c>
      <c r="F20" t="s">
        <v>486</v>
      </c>
      <c r="G20" t="s">
        <v>487</v>
      </c>
      <c r="H20" t="s">
        <v>488</v>
      </c>
      <c r="I20" t="s">
        <v>489</v>
      </c>
      <c r="J20" t="s">
        <v>490</v>
      </c>
    </row>
    <row r="21" spans="1:10" x14ac:dyDescent="0.2">
      <c r="A21">
        <v>2000</v>
      </c>
    </row>
    <row r="22" spans="1:10" x14ac:dyDescent="0.2">
      <c r="A22">
        <v>2001</v>
      </c>
    </row>
    <row r="23" spans="1:10" x14ac:dyDescent="0.2">
      <c r="A23">
        <v>2002</v>
      </c>
    </row>
    <row r="24" spans="1:10" x14ac:dyDescent="0.2">
      <c r="A24">
        <v>2003</v>
      </c>
    </row>
    <row r="25" spans="1:10" x14ac:dyDescent="0.2">
      <c r="A25">
        <v>2004</v>
      </c>
    </row>
    <row r="26" spans="1:10" x14ac:dyDescent="0.2">
      <c r="A26">
        <v>2005</v>
      </c>
    </row>
    <row r="27" spans="1:10" x14ac:dyDescent="0.2">
      <c r="A27">
        <v>2006</v>
      </c>
    </row>
    <row r="28" spans="1:10" x14ac:dyDescent="0.2">
      <c r="A28">
        <v>2007</v>
      </c>
    </row>
    <row r="29" spans="1:10" x14ac:dyDescent="0.2">
      <c r="A29">
        <v>2008</v>
      </c>
    </row>
    <row r="30" spans="1:10" x14ac:dyDescent="0.2">
      <c r="A30">
        <v>2009</v>
      </c>
    </row>
    <row r="31" spans="1:10" x14ac:dyDescent="0.2">
      <c r="A31">
        <v>2010</v>
      </c>
    </row>
    <row r="32" spans="1:10" x14ac:dyDescent="0.2">
      <c r="A32">
        <v>2011</v>
      </c>
    </row>
    <row r="33" spans="1:11" x14ac:dyDescent="0.2">
      <c r="A33">
        <v>2012</v>
      </c>
    </row>
    <row r="34" spans="1:11" x14ac:dyDescent="0.2">
      <c r="A34">
        <v>2013</v>
      </c>
    </row>
    <row r="35" spans="1:11" x14ac:dyDescent="0.2">
      <c r="A35">
        <v>2014</v>
      </c>
    </row>
    <row r="36" spans="1:11" x14ac:dyDescent="0.2">
      <c r="A36">
        <v>2015</v>
      </c>
    </row>
    <row r="40" spans="1:11" x14ac:dyDescent="0.2">
      <c r="B40" t="s">
        <v>472</v>
      </c>
      <c r="C40" t="s">
        <v>473</v>
      </c>
      <c r="D40" t="s">
        <v>501</v>
      </c>
      <c r="E40" t="s">
        <v>474</v>
      </c>
      <c r="F40" t="s">
        <v>475</v>
      </c>
      <c r="G40" t="s">
        <v>476</v>
      </c>
      <c r="H40" t="s">
        <v>477</v>
      </c>
      <c r="I40" t="s">
        <v>478</v>
      </c>
      <c r="J40" t="s">
        <v>479</v>
      </c>
      <c r="K40" t="s">
        <v>480</v>
      </c>
    </row>
    <row r="41" spans="1:11" x14ac:dyDescent="0.2">
      <c r="A41">
        <v>2000</v>
      </c>
    </row>
    <row r="42" spans="1:11" x14ac:dyDescent="0.2">
      <c r="A42">
        <v>2001</v>
      </c>
    </row>
    <row r="43" spans="1:11" x14ac:dyDescent="0.2">
      <c r="A43">
        <v>2002</v>
      </c>
    </row>
    <row r="44" spans="1:11" x14ac:dyDescent="0.2">
      <c r="A44">
        <v>2003</v>
      </c>
    </row>
    <row r="45" spans="1:11" x14ac:dyDescent="0.2">
      <c r="A45">
        <v>2004</v>
      </c>
    </row>
    <row r="46" spans="1:11" x14ac:dyDescent="0.2">
      <c r="A46">
        <v>2005</v>
      </c>
    </row>
    <row r="47" spans="1:11" x14ac:dyDescent="0.2">
      <c r="A47">
        <v>2006</v>
      </c>
    </row>
    <row r="48" spans="1:11" x14ac:dyDescent="0.2">
      <c r="A48">
        <v>2007</v>
      </c>
    </row>
    <row r="49" spans="1:4" x14ac:dyDescent="0.2">
      <c r="A49">
        <v>2008</v>
      </c>
    </row>
    <row r="50" spans="1:4" x14ac:dyDescent="0.2">
      <c r="A50">
        <v>2009</v>
      </c>
    </row>
    <row r="51" spans="1:4" x14ac:dyDescent="0.2">
      <c r="A51">
        <v>2010</v>
      </c>
    </row>
    <row r="52" spans="1:4" x14ac:dyDescent="0.2">
      <c r="A52">
        <v>2011</v>
      </c>
    </row>
    <row r="53" spans="1:4" x14ac:dyDescent="0.2">
      <c r="A53">
        <v>2012</v>
      </c>
    </row>
    <row r="54" spans="1:4" x14ac:dyDescent="0.2">
      <c r="A54">
        <v>2013</v>
      </c>
    </row>
    <row r="55" spans="1:4" x14ac:dyDescent="0.2">
      <c r="A55">
        <v>2014</v>
      </c>
    </row>
    <row r="56" spans="1:4" x14ac:dyDescent="0.2">
      <c r="A56">
        <v>2015</v>
      </c>
    </row>
    <row r="60" spans="1:4" x14ac:dyDescent="0.2">
      <c r="B60" t="s">
        <v>491</v>
      </c>
      <c r="C60" t="s">
        <v>492</v>
      </c>
      <c r="D60" t="s">
        <v>493</v>
      </c>
    </row>
    <row r="61" spans="1:4" x14ac:dyDescent="0.2">
      <c r="A61">
        <v>2000</v>
      </c>
    </row>
    <row r="62" spans="1:4" x14ac:dyDescent="0.2">
      <c r="A62">
        <v>2001</v>
      </c>
    </row>
    <row r="63" spans="1:4" x14ac:dyDescent="0.2">
      <c r="A63">
        <v>2002</v>
      </c>
    </row>
    <row r="64" spans="1:4" x14ac:dyDescent="0.2">
      <c r="A64">
        <v>2003</v>
      </c>
    </row>
    <row r="65" spans="1:1" x14ac:dyDescent="0.2">
      <c r="A65">
        <v>2004</v>
      </c>
    </row>
    <row r="66" spans="1:1" x14ac:dyDescent="0.2">
      <c r="A66">
        <v>2005</v>
      </c>
    </row>
    <row r="67" spans="1:1" x14ac:dyDescent="0.2">
      <c r="A67">
        <v>2006</v>
      </c>
    </row>
    <row r="68" spans="1:1" x14ac:dyDescent="0.2">
      <c r="A68">
        <v>2007</v>
      </c>
    </row>
    <row r="69" spans="1:1" x14ac:dyDescent="0.2">
      <c r="A69">
        <v>2008</v>
      </c>
    </row>
    <row r="70" spans="1:1" x14ac:dyDescent="0.2">
      <c r="A70">
        <v>2009</v>
      </c>
    </row>
    <row r="71" spans="1:1" x14ac:dyDescent="0.2">
      <c r="A71">
        <v>2010</v>
      </c>
    </row>
    <row r="72" spans="1:1" x14ac:dyDescent="0.2">
      <c r="A72">
        <v>2011</v>
      </c>
    </row>
    <row r="73" spans="1:1" x14ac:dyDescent="0.2">
      <c r="A73">
        <v>2012</v>
      </c>
    </row>
    <row r="74" spans="1:1" x14ac:dyDescent="0.2">
      <c r="A74">
        <v>2013</v>
      </c>
    </row>
    <row r="75" spans="1:1" x14ac:dyDescent="0.2">
      <c r="A75">
        <v>2014</v>
      </c>
    </row>
    <row r="76" spans="1:1" x14ac:dyDescent="0.2">
      <c r="A76">
        <v>2015</v>
      </c>
    </row>
  </sheetData>
  <phoneticPr fontId="6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P21" sqref="P21"/>
    </sheetView>
  </sheetViews>
  <sheetFormatPr baseColWidth="10" defaultColWidth="8.83203125" defaultRowHeight="15" x14ac:dyDescent="0.2"/>
  <sheetData/>
  <phoneticPr fontId="6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W51"/>
  <sheetViews>
    <sheetView workbookViewId="0">
      <selection activeCell="N25" sqref="N25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6.8569970933113131</v>
      </c>
      <c r="C4" s="2">
        <v>1.7784836588123753E-3</v>
      </c>
      <c r="D4" s="2">
        <v>1.2698727215559778E-2</v>
      </c>
      <c r="E4" s="2">
        <v>0</v>
      </c>
      <c r="F4" s="2">
        <v>9.7608776379386947E-2</v>
      </c>
      <c r="G4" s="2">
        <v>0</v>
      </c>
      <c r="H4" s="2">
        <v>4.8407671459162291E-4</v>
      </c>
      <c r="I4" s="2">
        <v>0</v>
      </c>
      <c r="J4" s="2">
        <v>0</v>
      </c>
      <c r="K4" s="2">
        <v>0.40173871087791085</v>
      </c>
      <c r="L4" s="2">
        <v>1.5572334139419938E-2</v>
      </c>
      <c r="M4" s="2">
        <v>0.36512954357050442</v>
      </c>
      <c r="N4" s="2">
        <v>9.5725082172722998E-6</v>
      </c>
      <c r="O4" s="2">
        <v>2.2081577175394738E-2</v>
      </c>
      <c r="P4" s="2">
        <v>0</v>
      </c>
      <c r="Q4" s="2">
        <v>0</v>
      </c>
      <c r="R4" s="2">
        <v>1.7981614082154908E-2</v>
      </c>
      <c r="S4" s="2">
        <v>0</v>
      </c>
      <c r="T4" s="2">
        <v>0</v>
      </c>
      <c r="U4" s="2">
        <v>0</v>
      </c>
      <c r="V4" s="2">
        <v>0.97380060000000013</v>
      </c>
      <c r="W4" s="2">
        <v>8.7658811096332681</v>
      </c>
    </row>
    <row r="5" spans="1:23" x14ac:dyDescent="0.2">
      <c r="A5" s="2" t="s">
        <v>1</v>
      </c>
      <c r="B5" s="2">
        <v>1.9285530344736009E-2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3.5407883235687228E-2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5.4693413580423234E-2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3.4471236088678769E-4</v>
      </c>
      <c r="G6" s="2">
        <v>0</v>
      </c>
      <c r="H6" s="2">
        <v>0</v>
      </c>
      <c r="I6" s="2">
        <v>0</v>
      </c>
      <c r="J6" s="2">
        <v>0</v>
      </c>
      <c r="K6" s="2">
        <v>5.6673069907079588E-3</v>
      </c>
      <c r="L6" s="2">
        <v>3.2330008015303845E-5</v>
      </c>
      <c r="M6" s="2">
        <v>0</v>
      </c>
      <c r="N6" s="2">
        <v>0</v>
      </c>
      <c r="O6" s="2">
        <v>1.4374417242507382E-4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6.1880935320351247E-3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</row>
    <row r="10" spans="1:23" x14ac:dyDescent="0.2">
      <c r="A10" s="2" t="s">
        <v>6</v>
      </c>
      <c r="B10" s="2">
        <v>2.18093200372666E-5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5.1414743833226844E-4</v>
      </c>
      <c r="L10" s="2">
        <v>0</v>
      </c>
      <c r="M10" s="2">
        <v>2.0184944823175996E-4</v>
      </c>
      <c r="N10" s="2">
        <v>0</v>
      </c>
      <c r="O10" s="2">
        <v>1.3040708426192265E-5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7.5084691502748727E-4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0.16600914988540921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3.6340875754848974E-3</v>
      </c>
      <c r="L13" s="2">
        <v>0</v>
      </c>
      <c r="M13" s="2">
        <v>1.5361154948086382E-2</v>
      </c>
      <c r="N13" s="2">
        <v>0</v>
      </c>
      <c r="O13" s="2">
        <v>9.2174098194222585E-5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0.18509656650717471</v>
      </c>
    </row>
    <row r="14" spans="1:23" x14ac:dyDescent="0.2">
      <c r="A14" s="2" t="s">
        <v>10</v>
      </c>
      <c r="B14" s="2">
        <v>1.1066288093220076E-2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3.1160450808016269E-5</v>
      </c>
      <c r="L14" s="2">
        <v>0</v>
      </c>
      <c r="M14" s="2">
        <v>9.8865035868617114E-5</v>
      </c>
      <c r="N14" s="2">
        <v>0</v>
      </c>
      <c r="O14" s="2">
        <v>7.9034596522377357E-7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1.1197103925861934E-2</v>
      </c>
    </row>
    <row r="15" spans="1:23" x14ac:dyDescent="0.2">
      <c r="A15" s="2" t="s">
        <v>11</v>
      </c>
      <c r="B15" s="2">
        <v>4.0884257312241087E-3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7.790112702004067E-5</v>
      </c>
      <c r="L15" s="2">
        <v>0</v>
      </c>
      <c r="M15" s="2">
        <v>0</v>
      </c>
      <c r="N15" s="2">
        <v>0</v>
      </c>
      <c r="O15" s="2">
        <v>1.9758649130594343E-6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4.1683027231572082E-3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</row>
    <row r="17" spans="1:23" x14ac:dyDescent="0.2">
      <c r="A17" s="2" t="s">
        <v>13</v>
      </c>
      <c r="B17" s="2">
        <v>1.5582773532484774E-2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2.8823416997415048E-4</v>
      </c>
      <c r="L17" s="2">
        <v>4.0412510019129806E-6</v>
      </c>
      <c r="M17" s="2">
        <v>4.5313141439782837E-5</v>
      </c>
      <c r="N17" s="2">
        <v>0</v>
      </c>
      <c r="O17" s="2">
        <v>7.3107001783199063E-6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1.5927672795078941E-2</v>
      </c>
    </row>
    <row r="18" spans="1:23" x14ac:dyDescent="0.2">
      <c r="A18" s="2" t="s">
        <v>14</v>
      </c>
      <c r="B18" s="2">
        <v>0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</row>
    <row r="19" spans="1:23" x14ac:dyDescent="0.2">
      <c r="A19" s="2" t="s">
        <v>15</v>
      </c>
      <c r="B19" s="2">
        <v>0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</row>
    <row r="20" spans="1:23" x14ac:dyDescent="0.2">
      <c r="A20" s="2" t="s">
        <v>16</v>
      </c>
      <c r="B20" s="2">
        <v>0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</v>
      </c>
    </row>
    <row r="21" spans="1:23" x14ac:dyDescent="0.2">
      <c r="A21" s="2" t="s">
        <v>17</v>
      </c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</row>
    <row r="22" spans="1:23" x14ac:dyDescent="0.2">
      <c r="A22" s="2" t="s">
        <v>18</v>
      </c>
      <c r="B22" s="2">
        <v>0.11789282757503385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1.9085776119909964E-4</v>
      </c>
      <c r="L22" s="2">
        <v>0</v>
      </c>
      <c r="M22" s="2">
        <v>1.4829755380292564E-4</v>
      </c>
      <c r="N22" s="2">
        <v>0</v>
      </c>
      <c r="O22" s="2">
        <v>4.8408690369956123E-6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0.11823682375907288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0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</row>
    <row r="26" spans="1:23" x14ac:dyDescent="0.2">
      <c r="A26" s="2" t="s">
        <v>22</v>
      </c>
      <c r="B26" s="2">
        <v>0</v>
      </c>
      <c r="C26" s="2">
        <v>0</v>
      </c>
      <c r="D26" s="2">
        <v>0</v>
      </c>
      <c r="E26" s="2">
        <v>0</v>
      </c>
      <c r="F26" s="2">
        <v>6.9864132208135058E-4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1.0875975636542655E-2</v>
      </c>
      <c r="M26" s="2">
        <v>0</v>
      </c>
      <c r="N26" s="2">
        <v>0</v>
      </c>
      <c r="O26" s="2">
        <v>3.4577635978540099E-5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1.1609194594602546E-2</v>
      </c>
    </row>
    <row r="27" spans="1:23" x14ac:dyDescent="0.2">
      <c r="A27" s="2" t="s">
        <v>23</v>
      </c>
      <c r="B27" s="2">
        <v>0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1.7782784217534908E-6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1.7782784217534908E-6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</row>
    <row r="29" spans="1:23" x14ac:dyDescent="0.2">
      <c r="A29" s="2" t="s">
        <v>25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3.9813677998147601E-5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3.9813677998147601E-5</v>
      </c>
    </row>
    <row r="30" spans="1:23" x14ac:dyDescent="0.2">
      <c r="A30" s="2" t="s">
        <v>26</v>
      </c>
      <c r="B30" s="2">
        <v>0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0</v>
      </c>
    </row>
    <row r="31" spans="1:23" x14ac:dyDescent="0.2">
      <c r="A31" s="2" t="s">
        <v>27</v>
      </c>
      <c r="B31" s="2">
        <v>2.0562042662490905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1.7488803015999132E-3</v>
      </c>
      <c r="L31" s="2">
        <v>0</v>
      </c>
      <c r="M31" s="2">
        <v>6.0431253174692227E-3</v>
      </c>
      <c r="N31" s="2">
        <v>0</v>
      </c>
      <c r="O31" s="2">
        <v>4.4358167298184303E-5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0.97380060000000013</v>
      </c>
      <c r="W31" s="2">
        <v>3.0378412300354576</v>
      </c>
    </row>
    <row r="32" spans="1:23" x14ac:dyDescent="0.2">
      <c r="A32" s="2" t="s">
        <v>28</v>
      </c>
      <c r="B32" s="2">
        <v>0</v>
      </c>
      <c r="C32" s="2">
        <v>0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</v>
      </c>
    </row>
    <row r="33" spans="1:23" x14ac:dyDescent="0.2">
      <c r="A33" s="2" t="s">
        <v>29</v>
      </c>
      <c r="B33" s="2">
        <v>0.18095294613370194</v>
      </c>
      <c r="C33" s="2">
        <v>0</v>
      </c>
      <c r="D33" s="2">
        <v>0</v>
      </c>
      <c r="E33" s="2">
        <v>0</v>
      </c>
      <c r="F33" s="2">
        <v>9.2597400408877567E-2</v>
      </c>
      <c r="G33" s="2">
        <v>0</v>
      </c>
      <c r="H33" s="2">
        <v>0</v>
      </c>
      <c r="I33" s="2">
        <v>0</v>
      </c>
      <c r="J33" s="2">
        <v>0</v>
      </c>
      <c r="K33" s="2">
        <v>6.3878924156433338E-4</v>
      </c>
      <c r="L33" s="2">
        <v>0</v>
      </c>
      <c r="M33" s="2">
        <v>9.6393409971901685E-4</v>
      </c>
      <c r="N33" s="2">
        <v>0</v>
      </c>
      <c r="O33" s="2">
        <v>1.620209228708736E-5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0.27516927197614993</v>
      </c>
    </row>
    <row r="34" spans="1:23" x14ac:dyDescent="0.2">
      <c r="A34" s="2" t="s">
        <v>30</v>
      </c>
      <c r="B34" s="2">
        <v>0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9.7376408775050834E-5</v>
      </c>
      <c r="L34" s="2">
        <v>0</v>
      </c>
      <c r="M34" s="2">
        <v>0</v>
      </c>
      <c r="N34" s="2">
        <v>0</v>
      </c>
      <c r="O34" s="2">
        <v>2.4698311413242919E-6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9.984623991637513E-5</v>
      </c>
    </row>
    <row r="35" spans="1:23" x14ac:dyDescent="0.2">
      <c r="A35" s="2" t="s">
        <v>31</v>
      </c>
      <c r="B35" s="2">
        <v>7.4750914838905957E-3</v>
      </c>
      <c r="C35" s="2">
        <v>0</v>
      </c>
      <c r="D35" s="2">
        <v>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5.1025238198126638E-4</v>
      </c>
      <c r="L35" s="2">
        <v>0</v>
      </c>
      <c r="M35" s="2">
        <v>3.4602762554015993E-4</v>
      </c>
      <c r="N35" s="2">
        <v>0</v>
      </c>
      <c r="O35" s="2">
        <v>1.2941915180539292E-5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8.3443134065925625E-3</v>
      </c>
    </row>
    <row r="36" spans="1:23" x14ac:dyDescent="0.2">
      <c r="A36" s="2" t="s">
        <v>32</v>
      </c>
      <c r="B36" s="2">
        <v>1.6158278561137251E-3</v>
      </c>
      <c r="C36" s="2">
        <v>0</v>
      </c>
      <c r="D36" s="2">
        <v>0</v>
      </c>
      <c r="E36" s="2">
        <v>0</v>
      </c>
      <c r="F36" s="2">
        <v>3.7841756950682927E-3</v>
      </c>
      <c r="G36" s="2">
        <v>0</v>
      </c>
      <c r="H36" s="2">
        <v>0</v>
      </c>
      <c r="I36" s="2">
        <v>0</v>
      </c>
      <c r="J36" s="2">
        <v>0</v>
      </c>
      <c r="K36" s="2">
        <v>2.6096877551713628E-4</v>
      </c>
      <c r="L36" s="2">
        <v>4.0412510019129799E-5</v>
      </c>
      <c r="M36" s="2">
        <v>1.1122316535219423E-4</v>
      </c>
      <c r="N36" s="2">
        <v>0</v>
      </c>
      <c r="O36" s="2">
        <v>6.6191474587491031E-6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5.8192271495292273E-3</v>
      </c>
    </row>
    <row r="37" spans="1:23" x14ac:dyDescent="0.2">
      <c r="A37" s="2" t="s">
        <v>33</v>
      </c>
      <c r="B37" s="2">
        <v>8.5774787128279958E-3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4.2066608590821965E-4</v>
      </c>
      <c r="L37" s="2">
        <v>1.6165004007651922E-5</v>
      </c>
      <c r="M37" s="2">
        <v>1.8537194225365708E-4</v>
      </c>
      <c r="N37" s="2">
        <v>0</v>
      </c>
      <c r="O37" s="2">
        <v>1.0669670530520941E-5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9.2103514155280463E-3</v>
      </c>
    </row>
    <row r="38" spans="1:23" x14ac:dyDescent="0.2">
      <c r="A38" s="2" t="s">
        <v>34</v>
      </c>
      <c r="B38" s="2">
        <v>6.5517612803970395E-3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2.4928360646413015E-4</v>
      </c>
      <c r="L38" s="2">
        <v>0</v>
      </c>
      <c r="M38" s="2">
        <v>4.9432517934308557E-5</v>
      </c>
      <c r="N38" s="2">
        <v>0</v>
      </c>
      <c r="O38" s="2">
        <v>6.3227677217901885E-6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6.8568001725172684E-3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3.1160450808016269E-5</v>
      </c>
      <c r="L39" s="2">
        <v>0</v>
      </c>
      <c r="M39" s="2">
        <v>4.1193764945257122E-6</v>
      </c>
      <c r="N39" s="2">
        <v>0</v>
      </c>
      <c r="O39" s="2">
        <v>7.9034596522377357E-7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3.6070173267765755E-5</v>
      </c>
    </row>
    <row r="40" spans="1:23" x14ac:dyDescent="0.2">
      <c r="A40" s="2" t="s">
        <v>36</v>
      </c>
      <c r="B40" s="2">
        <v>7.8310482212187217E-4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1.9085776119909964E-4</v>
      </c>
      <c r="L40" s="2">
        <v>0</v>
      </c>
      <c r="M40" s="2">
        <v>1.1946191834124569E-4</v>
      </c>
      <c r="N40" s="2">
        <v>0</v>
      </c>
      <c r="O40" s="2">
        <v>4.8408690369956123E-6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1.0982653706992133E-3</v>
      </c>
    </row>
    <row r="41" spans="1:23" x14ac:dyDescent="0.2">
      <c r="A41" s="2" t="s">
        <v>37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4.1031027486234697</v>
      </c>
      <c r="C43" s="2">
        <v>0</v>
      </c>
      <c r="D43" s="2">
        <v>0</v>
      </c>
      <c r="E43" s="2">
        <v>0</v>
      </c>
      <c r="F43" s="2">
        <v>1.838465924729535E-4</v>
      </c>
      <c r="G43" s="2">
        <v>0</v>
      </c>
      <c r="H43" s="2">
        <v>0</v>
      </c>
      <c r="I43" s="2">
        <v>0</v>
      </c>
      <c r="J43" s="2">
        <v>0</v>
      </c>
      <c r="K43" s="2">
        <v>0.29981027744932853</v>
      </c>
      <c r="L43" s="2">
        <v>0</v>
      </c>
      <c r="M43" s="2">
        <v>0.2278633107946898</v>
      </c>
      <c r="N43" s="2">
        <v>0</v>
      </c>
      <c r="O43" s="2">
        <v>7.6043137044005367E-3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4.6385644971643618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1.713824794440895E-4</v>
      </c>
      <c r="L45" s="2">
        <v>0</v>
      </c>
      <c r="M45" s="2">
        <v>0</v>
      </c>
      <c r="N45" s="2">
        <v>0</v>
      </c>
      <c r="O45" s="2">
        <v>4.3469028087307538E-6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1.7572938225282026E-4</v>
      </c>
    </row>
    <row r="46" spans="1:23" x14ac:dyDescent="0.2">
      <c r="A46" s="2" t="s">
        <v>42</v>
      </c>
      <c r="B46" s="2">
        <v>1.2133136391514014E-3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  <c r="O46" s="2">
        <v>4.6212995143150409E-4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1.6754435905829055E-3</v>
      </c>
    </row>
    <row r="47" spans="1:23" x14ac:dyDescent="0.2">
      <c r="A47" s="2" t="s">
        <v>43</v>
      </c>
      <c r="B47" s="2">
        <v>1.1713198443518097E-3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7.2456542530510593E-2</v>
      </c>
      <c r="L47" s="2">
        <v>4.603409729833286E-3</v>
      </c>
      <c r="M47" s="2">
        <v>7.2727570914950176E-2</v>
      </c>
      <c r="N47" s="2">
        <v>9.5725082172722998E-6</v>
      </c>
      <c r="O47" s="2">
        <v>7.4728706449605066E-4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0.15171570259235917</v>
      </c>
    </row>
    <row r="48" spans="1:23" x14ac:dyDescent="0.2">
      <c r="A48" s="2" t="s">
        <v>44</v>
      </c>
      <c r="B48" s="2">
        <v>0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4.4750271306876026E-3</v>
      </c>
      <c r="L48" s="2">
        <v>0</v>
      </c>
      <c r="M48" s="2">
        <v>4.3666008485707839E-3</v>
      </c>
      <c r="N48" s="2">
        <v>0</v>
      </c>
      <c r="O48" s="2">
        <v>7.3648014395676521E-4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9.5781081232151517E-3</v>
      </c>
    </row>
    <row r="49" spans="1:23" x14ac:dyDescent="0.2">
      <c r="A49" s="2" t="s">
        <v>45</v>
      </c>
      <c r="B49" s="2">
        <v>0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1.0273550760596455E-2</v>
      </c>
      <c r="L49" s="2">
        <v>0</v>
      </c>
      <c r="M49" s="2">
        <v>1.0860016860726703E-3</v>
      </c>
      <c r="N49" s="2">
        <v>0</v>
      </c>
      <c r="O49" s="2">
        <v>5.4950203086999048E-4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1.1909054477539116E-2</v>
      </c>
    </row>
    <row r="50" spans="1:23" x14ac:dyDescent="0.2">
      <c r="A50" s="2" t="s">
        <v>46</v>
      </c>
      <c r="B50" s="2">
        <v>5.093038544138144E-2</v>
      </c>
      <c r="C50" s="2">
        <v>1.7784836588123753E-3</v>
      </c>
      <c r="D50" s="2">
        <v>1.2698727215559778E-2</v>
      </c>
      <c r="E50" s="2">
        <v>0</v>
      </c>
      <c r="F50" s="2">
        <v>0</v>
      </c>
      <c r="G50" s="2">
        <v>0</v>
      </c>
      <c r="H50" s="2">
        <v>4.8407671459162291E-4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9.3424529540060801E-3</v>
      </c>
      <c r="P50" s="2">
        <v>0</v>
      </c>
      <c r="Q50" s="2">
        <v>0</v>
      </c>
      <c r="R50" s="2">
        <v>1.7981614082154908E-2</v>
      </c>
      <c r="S50" s="2">
        <v>0</v>
      </c>
      <c r="T50" s="2">
        <v>0</v>
      </c>
      <c r="U50" s="2">
        <v>0</v>
      </c>
      <c r="V50" s="2">
        <v>0</v>
      </c>
      <c r="W50" s="2">
        <v>9.3215740066506209E-2</v>
      </c>
    </row>
    <row r="51" spans="1:23" x14ac:dyDescent="0.2">
      <c r="A51" s="2" t="s">
        <v>47</v>
      </c>
      <c r="B51" s="2">
        <v>0.10447204474267056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2.189803265267137E-3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0.1066618480079377</v>
      </c>
    </row>
  </sheetData>
  <phoneticPr fontId="6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23.423812669127031</v>
      </c>
      <c r="C4" s="2">
        <v>1.8445402373534648E-3</v>
      </c>
      <c r="D4" s="2">
        <v>2.4510848203044298E-2</v>
      </c>
      <c r="E4" s="2">
        <v>3.2267264114098945E-3</v>
      </c>
      <c r="F4" s="2">
        <v>0.200148665910857</v>
      </c>
      <c r="G4" s="2">
        <v>3.3688901630732917E-3</v>
      </c>
      <c r="H4" s="2">
        <v>0.43401782090868751</v>
      </c>
      <c r="I4" s="2">
        <v>0</v>
      </c>
      <c r="J4" s="2">
        <v>2.3338944097122863E-4</v>
      </c>
      <c r="K4" s="2">
        <v>0.13158905991881636</v>
      </c>
      <c r="L4" s="2">
        <v>1.2894534066222943E-2</v>
      </c>
      <c r="M4" s="2">
        <v>0.18695280420390636</v>
      </c>
      <c r="N4" s="2">
        <v>6.0148360918001853E-2</v>
      </c>
      <c r="O4" s="2">
        <v>2.6276304540930509E-2</v>
      </c>
      <c r="P4" s="2">
        <v>6.2016905377125842E-2</v>
      </c>
      <c r="Q4" s="2">
        <v>0</v>
      </c>
      <c r="R4" s="2">
        <v>3.1312399176195591E-2</v>
      </c>
      <c r="S4" s="2">
        <v>0</v>
      </c>
      <c r="T4" s="2">
        <v>0</v>
      </c>
      <c r="U4" s="2">
        <v>0</v>
      </c>
      <c r="V4" s="2">
        <v>0.92992000000000008</v>
      </c>
      <c r="W4" s="2">
        <v>25.532273918603625</v>
      </c>
    </row>
    <row r="5" spans="1:23" x14ac:dyDescent="0.2">
      <c r="A5" s="2" t="s">
        <v>1</v>
      </c>
      <c r="B5" s="2">
        <v>3.0060861455266662E-2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4.0774103877992953E-3</v>
      </c>
      <c r="L5" s="2">
        <v>1.0571063968368541E-4</v>
      </c>
      <c r="M5" s="2">
        <v>5.012727175431593E-2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8.4371254237065568E-2</v>
      </c>
    </row>
    <row r="6" spans="1:23" x14ac:dyDescent="0.2">
      <c r="A6" s="2" t="s">
        <v>2</v>
      </c>
      <c r="B6" s="2">
        <v>8.7120474068345413</v>
      </c>
      <c r="C6" s="2">
        <v>0</v>
      </c>
      <c r="D6" s="2">
        <v>0</v>
      </c>
      <c r="E6" s="2">
        <v>0</v>
      </c>
      <c r="F6" s="2">
        <v>9.8099458272871004E-2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5.3387685552344459E-3</v>
      </c>
      <c r="M6" s="2">
        <v>0</v>
      </c>
      <c r="N6" s="2">
        <v>7.8522965737266078E-3</v>
      </c>
      <c r="O6" s="2">
        <v>3.3949999629899336E-3</v>
      </c>
      <c r="P6" s="2">
        <v>5.9481048925656829E-3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8.8326810350919303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7.6945581320201926E-6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7.6945581320201926E-6</v>
      </c>
    </row>
    <row r="10" spans="1:23" x14ac:dyDescent="0.2">
      <c r="A10" s="2" t="s">
        <v>6</v>
      </c>
      <c r="B10" s="2">
        <v>1.7582572667173041E-3</v>
      </c>
      <c r="C10" s="2">
        <v>0</v>
      </c>
      <c r="D10" s="2">
        <v>0</v>
      </c>
      <c r="E10" s="2">
        <v>0</v>
      </c>
      <c r="F10" s="2">
        <v>1.9798341000072362E-5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6.4249560402368608E-4</v>
      </c>
      <c r="O10" s="2">
        <v>0</v>
      </c>
      <c r="P10" s="2">
        <v>6.2889239996431192E-4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3.0494436117053745E-3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0.56299134372092019</v>
      </c>
      <c r="C13" s="2">
        <v>0</v>
      </c>
      <c r="D13" s="2">
        <v>0</v>
      </c>
      <c r="E13" s="2">
        <v>8.3862328380932894E-4</v>
      </c>
      <c r="F13" s="2">
        <v>6.5266664470792846E-3</v>
      </c>
      <c r="G13" s="2">
        <v>0</v>
      </c>
      <c r="H13" s="2">
        <v>0</v>
      </c>
      <c r="I13" s="2">
        <v>0</v>
      </c>
      <c r="J13" s="2">
        <v>6.3549714306100703E-5</v>
      </c>
      <c r="K13" s="2">
        <v>0</v>
      </c>
      <c r="L13" s="2">
        <v>0</v>
      </c>
      <c r="M13" s="2">
        <v>0</v>
      </c>
      <c r="N13" s="2">
        <v>8.6679197357207496E-3</v>
      </c>
      <c r="O13" s="2">
        <v>0</v>
      </c>
      <c r="P13" s="2">
        <v>1.4594361049494384E-2</v>
      </c>
      <c r="Q13" s="2">
        <v>0</v>
      </c>
      <c r="R13" s="2">
        <v>2.2147206175298527E-3</v>
      </c>
      <c r="S13" s="2">
        <v>0</v>
      </c>
      <c r="T13" s="2">
        <v>0</v>
      </c>
      <c r="U13" s="2">
        <v>0</v>
      </c>
      <c r="V13" s="2">
        <v>0</v>
      </c>
      <c r="W13" s="2">
        <v>0.59589718456885998</v>
      </c>
    </row>
    <row r="14" spans="1:23" x14ac:dyDescent="0.2">
      <c r="A14" s="2" t="s">
        <v>10</v>
      </c>
      <c r="B14" s="2">
        <v>9.9029693803499366E-3</v>
      </c>
      <c r="C14" s="2">
        <v>0</v>
      </c>
      <c r="D14" s="2">
        <v>0</v>
      </c>
      <c r="E14" s="2">
        <v>0</v>
      </c>
      <c r="F14" s="2">
        <v>1.1480350222440146E-4</v>
      </c>
      <c r="G14" s="2">
        <v>0</v>
      </c>
      <c r="H14" s="2">
        <v>0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 s="2">
        <v>5.8093913896752471E-4</v>
      </c>
      <c r="O14" s="2">
        <v>0</v>
      </c>
      <c r="P14" s="2">
        <v>5.7208921545140608E-4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1.1170801236993268E-2</v>
      </c>
    </row>
    <row r="15" spans="1:23" x14ac:dyDescent="0.2">
      <c r="A15" s="2" t="s">
        <v>11</v>
      </c>
      <c r="B15" s="2">
        <v>1.6382594683060372E-3</v>
      </c>
      <c r="C15" s="2">
        <v>0</v>
      </c>
      <c r="D15" s="2">
        <v>0</v>
      </c>
      <c r="E15" s="2">
        <v>0</v>
      </c>
      <c r="F15" s="2">
        <v>1.8992073719526428E-5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 s="2">
        <v>3.6933879033696935E-4</v>
      </c>
      <c r="O15" s="2">
        <v>0</v>
      </c>
      <c r="P15" s="2">
        <v>2.6372907095277586E-4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2.290319403315309E-3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</row>
    <row r="17" spans="1:23" x14ac:dyDescent="0.2">
      <c r="A17" s="2" t="s">
        <v>13</v>
      </c>
      <c r="B17" s="2">
        <v>5.5406951358227152E-2</v>
      </c>
      <c r="C17" s="2">
        <v>0</v>
      </c>
      <c r="D17" s="2">
        <v>0</v>
      </c>
      <c r="E17" s="2">
        <v>0</v>
      </c>
      <c r="F17" s="2">
        <v>6.2817179679867604E-4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1.827457556354796E-3</v>
      </c>
      <c r="O17" s="2">
        <v>8.2879058447010679E-4</v>
      </c>
      <c r="P17" s="2">
        <v>3.7652396591411697E-3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6.2456610954991901E-2</v>
      </c>
    </row>
    <row r="18" spans="1:23" x14ac:dyDescent="0.2">
      <c r="A18" s="2" t="s">
        <v>14</v>
      </c>
      <c r="B18" s="2">
        <v>4.9287059198080694E-3</v>
      </c>
      <c r="C18" s="2">
        <v>0</v>
      </c>
      <c r="D18" s="2">
        <v>0</v>
      </c>
      <c r="E18" s="2">
        <v>0</v>
      </c>
      <c r="F18" s="2">
        <v>5.5878801804502875E-5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6.4249560402368608E-4</v>
      </c>
      <c r="O18" s="2">
        <v>0</v>
      </c>
      <c r="P18" s="2">
        <v>3.77335439978587E-4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6.0044157656148449E-3</v>
      </c>
    </row>
    <row r="19" spans="1:23" x14ac:dyDescent="0.2">
      <c r="A19" s="2" t="s">
        <v>15</v>
      </c>
      <c r="B19" s="2">
        <v>0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</row>
    <row r="20" spans="1:23" x14ac:dyDescent="0.2">
      <c r="A20" s="2" t="s">
        <v>16</v>
      </c>
      <c r="B20" s="2">
        <v>0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</v>
      </c>
    </row>
    <row r="21" spans="1:23" x14ac:dyDescent="0.2">
      <c r="A21" s="2" t="s">
        <v>17</v>
      </c>
      <c r="B21" s="2">
        <v>3.8638195007217851E-5</v>
      </c>
      <c r="C21" s="2">
        <v>0</v>
      </c>
      <c r="D21" s="2">
        <v>0</v>
      </c>
      <c r="E21" s="2">
        <v>0</v>
      </c>
      <c r="F21" s="2">
        <v>4.4792626696996286E-7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1.1541837198030292E-5</v>
      </c>
      <c r="O21" s="2">
        <v>0</v>
      </c>
      <c r="P21" s="2">
        <v>2.4344221934102392E-5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7.4972180406320497E-5</v>
      </c>
    </row>
    <row r="22" spans="1:23" x14ac:dyDescent="0.2">
      <c r="A22" s="2" t="s">
        <v>18</v>
      </c>
      <c r="B22" s="2">
        <v>2.9475147061256143E-2</v>
      </c>
      <c r="C22" s="2">
        <v>0</v>
      </c>
      <c r="D22" s="2">
        <v>0</v>
      </c>
      <c r="E22" s="2">
        <v>0</v>
      </c>
      <c r="F22" s="2">
        <v>3.4170055275803629E-4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 s="2">
        <v>6.3480104589166617E-4</v>
      </c>
      <c r="O22" s="2">
        <v>0</v>
      </c>
      <c r="P22" s="2">
        <v>3.9356492126798866E-4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3.0845213581173835E-2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5.0014627858131255E-5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5.0014627858131255E-5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</row>
    <row r="26" spans="1:23" x14ac:dyDescent="0.2">
      <c r="A26" s="2" t="s">
        <v>22</v>
      </c>
      <c r="B26" s="2">
        <v>0.35488837423553932</v>
      </c>
      <c r="C26" s="2">
        <v>0</v>
      </c>
      <c r="D26" s="2">
        <v>0</v>
      </c>
      <c r="E26" s="2">
        <v>0</v>
      </c>
      <c r="F26" s="2">
        <v>3.5284316326232557E-3</v>
      </c>
      <c r="G26" s="2">
        <v>0</v>
      </c>
      <c r="H26" s="2">
        <v>0.41132713747343885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5.8671005756653983E-3</v>
      </c>
      <c r="O26" s="2">
        <v>3.3151623378804272E-3</v>
      </c>
      <c r="P26" s="2">
        <v>1.8461034966694317E-3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0.78077230975181666</v>
      </c>
    </row>
    <row r="27" spans="1:23" x14ac:dyDescent="0.2">
      <c r="A27" s="2" t="s">
        <v>23</v>
      </c>
      <c r="B27" s="2">
        <v>1.1219739098089675E-2</v>
      </c>
      <c r="C27" s="2">
        <v>0</v>
      </c>
      <c r="D27" s="2">
        <v>0</v>
      </c>
      <c r="E27" s="2">
        <v>0</v>
      </c>
      <c r="F27" s="2">
        <v>1.1155080080815757E-4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6.9251023188181726E-4</v>
      </c>
      <c r="O27" s="2">
        <v>0</v>
      </c>
      <c r="P27" s="2">
        <v>4.4225336513619345E-4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1.2466053495915844E-2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</row>
    <row r="29" spans="1:23" x14ac:dyDescent="0.2">
      <c r="A29" s="2" t="s">
        <v>25</v>
      </c>
      <c r="B29" s="2">
        <v>0.17913718118618666</v>
      </c>
      <c r="C29" s="2">
        <v>0</v>
      </c>
      <c r="D29" s="2">
        <v>0</v>
      </c>
      <c r="E29" s="2">
        <v>2.3881031276005655E-3</v>
      </c>
      <c r="F29" s="2">
        <v>1.78104819025939E-3</v>
      </c>
      <c r="G29" s="2">
        <v>0</v>
      </c>
      <c r="H29" s="2">
        <v>0</v>
      </c>
      <c r="I29" s="2">
        <v>0</v>
      </c>
      <c r="J29" s="2">
        <v>1.6983972666512792E-4</v>
      </c>
      <c r="K29" s="2">
        <v>0</v>
      </c>
      <c r="L29" s="2">
        <v>0</v>
      </c>
      <c r="M29" s="2">
        <v>0</v>
      </c>
      <c r="N29" s="2">
        <v>1.5939277170479833E-2</v>
      </c>
      <c r="O29" s="2">
        <v>0</v>
      </c>
      <c r="P29" s="2">
        <v>7.2221191737837102E-4</v>
      </c>
      <c r="Q29" s="2">
        <v>0</v>
      </c>
      <c r="R29" s="2">
        <v>5.9189494150846834E-3</v>
      </c>
      <c r="S29" s="2">
        <v>0</v>
      </c>
      <c r="T29" s="2">
        <v>0</v>
      </c>
      <c r="U29" s="2">
        <v>0</v>
      </c>
      <c r="V29" s="2">
        <v>0</v>
      </c>
      <c r="W29" s="2">
        <v>0.20605661073365464</v>
      </c>
    </row>
    <row r="30" spans="1:23" x14ac:dyDescent="0.2">
      <c r="A30" s="2" t="s">
        <v>26</v>
      </c>
      <c r="B30" s="2">
        <v>3.4374628340959031E-3</v>
      </c>
      <c r="C30" s="2">
        <v>0</v>
      </c>
      <c r="D30" s="2">
        <v>0</v>
      </c>
      <c r="E30" s="2">
        <v>0</v>
      </c>
      <c r="F30" s="2">
        <v>3.4176528396900534E-5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2.4237858115863607E-4</v>
      </c>
      <c r="O30" s="2">
        <v>0</v>
      </c>
      <c r="P30" s="2">
        <v>2.1909799740692151E-4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3.9331159410583606E-3</v>
      </c>
    </row>
    <row r="31" spans="1:23" x14ac:dyDescent="0.2">
      <c r="A31" s="2" t="s">
        <v>27</v>
      </c>
      <c r="B31" s="2">
        <v>2.1945476403396849</v>
      </c>
      <c r="C31" s="2">
        <v>0</v>
      </c>
      <c r="D31" s="2">
        <v>0</v>
      </c>
      <c r="E31" s="2">
        <v>0</v>
      </c>
      <c r="F31" s="2">
        <v>2.2585405422099514E-2</v>
      </c>
      <c r="G31" s="2">
        <v>0</v>
      </c>
      <c r="H31" s="2">
        <v>0</v>
      </c>
      <c r="I31" s="2">
        <v>0</v>
      </c>
      <c r="J31" s="2">
        <v>0</v>
      </c>
      <c r="K31" s="2">
        <v>5.5565787554150238E-2</v>
      </c>
      <c r="L31" s="2">
        <v>2.6073055734865897E-3</v>
      </c>
      <c r="M31" s="2">
        <v>5.7422878632247792E-2</v>
      </c>
      <c r="N31" s="2">
        <v>3.8165008334820161E-3</v>
      </c>
      <c r="O31" s="2">
        <v>0</v>
      </c>
      <c r="P31" s="2">
        <v>1.0232687952967705E-2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0.92992000000000008</v>
      </c>
      <c r="W31" s="2">
        <v>3.2766982063081187</v>
      </c>
    </row>
    <row r="32" spans="1:23" x14ac:dyDescent="0.2">
      <c r="A32" s="2" t="s">
        <v>28</v>
      </c>
      <c r="B32" s="2">
        <v>0.16754103148640687</v>
      </c>
      <c r="C32" s="2">
        <v>0</v>
      </c>
      <c r="D32" s="2">
        <v>0</v>
      </c>
      <c r="E32" s="2">
        <v>0</v>
      </c>
      <c r="F32" s="2">
        <v>1.8548626715226169E-3</v>
      </c>
      <c r="G32" s="2">
        <v>0</v>
      </c>
      <c r="H32" s="2">
        <v>2.1187957118367212E-2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1.038765347822726E-4</v>
      </c>
      <c r="O32" s="2">
        <v>0</v>
      </c>
      <c r="P32" s="2">
        <v>2.4344221934102392E-5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0.19071207203301307</v>
      </c>
    </row>
    <row r="33" spans="1:23" x14ac:dyDescent="0.2">
      <c r="A33" s="2" t="s">
        <v>29</v>
      </c>
      <c r="B33" s="2">
        <v>0.20444173126114185</v>
      </c>
      <c r="C33" s="2">
        <v>0</v>
      </c>
      <c r="D33" s="2">
        <v>0</v>
      </c>
      <c r="E33" s="2">
        <v>0</v>
      </c>
      <c r="F33" s="2">
        <v>2.2633938233125712E-3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2.0582943003154019E-3</v>
      </c>
      <c r="O33" s="2">
        <v>6.0448487582911471E-4</v>
      </c>
      <c r="P33" s="2">
        <v>1.9962261985963965E-3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0.21136413045919533</v>
      </c>
    </row>
    <row r="34" spans="1:23" x14ac:dyDescent="0.2">
      <c r="A34" s="2" t="s">
        <v>30</v>
      </c>
      <c r="B34" s="2">
        <v>3.2443071172572062E-3</v>
      </c>
      <c r="C34" s="2">
        <v>0</v>
      </c>
      <c r="D34" s="2">
        <v>0</v>
      </c>
      <c r="E34" s="2">
        <v>0</v>
      </c>
      <c r="F34" s="2">
        <v>3.6931520711673449E-5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5.6170274363747416E-4</v>
      </c>
      <c r="O34" s="2">
        <v>0</v>
      </c>
      <c r="P34" s="2">
        <v>6.4512188125371325E-4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4.4880632628600675E-3</v>
      </c>
    </row>
    <row r="35" spans="1:23" x14ac:dyDescent="0.2">
      <c r="A35" s="2" t="s">
        <v>31</v>
      </c>
      <c r="B35" s="2">
        <v>4.3134135378257721E-2</v>
      </c>
      <c r="C35" s="2">
        <v>0</v>
      </c>
      <c r="D35" s="2">
        <v>0</v>
      </c>
      <c r="E35" s="2">
        <v>0</v>
      </c>
      <c r="F35" s="2">
        <v>4.9101677385247336E-4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3.224019857316462E-3</v>
      </c>
      <c r="O35" s="2">
        <v>0</v>
      </c>
      <c r="P35" s="2">
        <v>1.1969242450933675E-3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4.804609625452002E-2</v>
      </c>
    </row>
    <row r="36" spans="1:23" x14ac:dyDescent="0.2">
      <c r="A36" s="2" t="s">
        <v>32</v>
      </c>
      <c r="B36" s="2">
        <v>9.131475211234609E-2</v>
      </c>
      <c r="C36" s="2">
        <v>0</v>
      </c>
      <c r="D36" s="2">
        <v>0</v>
      </c>
      <c r="E36" s="2">
        <v>0</v>
      </c>
      <c r="F36" s="2">
        <v>1.0394800914438446E-3</v>
      </c>
      <c r="G36" s="2">
        <v>0</v>
      </c>
      <c r="H36" s="2">
        <v>0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 s="2">
        <v>2.4353276487843914E-3</v>
      </c>
      <c r="O36" s="2">
        <v>0</v>
      </c>
      <c r="P36" s="2">
        <v>3.1322898888545077E-3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9.792184974142884E-2</v>
      </c>
    </row>
    <row r="37" spans="1:23" x14ac:dyDescent="0.2">
      <c r="A37" s="2" t="s">
        <v>33</v>
      </c>
      <c r="B37" s="2">
        <v>2.0693524717593267E-2</v>
      </c>
      <c r="C37" s="2">
        <v>0</v>
      </c>
      <c r="D37" s="2">
        <v>0</v>
      </c>
      <c r="E37" s="2">
        <v>0</v>
      </c>
      <c r="F37" s="2">
        <v>2.355644237995035E-4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6.540374412217165E-4</v>
      </c>
      <c r="O37" s="2">
        <v>1.1405375015643676E-5</v>
      </c>
      <c r="P37" s="2">
        <v>9.0073621156178845E-4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2.2495268169191916E-2</v>
      </c>
    </row>
    <row r="38" spans="1:23" x14ac:dyDescent="0.2">
      <c r="A38" s="2" t="s">
        <v>34</v>
      </c>
      <c r="B38" s="2">
        <v>3.9413707992731112E-2</v>
      </c>
      <c r="C38" s="2">
        <v>0</v>
      </c>
      <c r="D38" s="2">
        <v>0</v>
      </c>
      <c r="E38" s="2">
        <v>0</v>
      </c>
      <c r="F38" s="2">
        <v>4.4866534531046333E-4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5.6555002270348412E-4</v>
      </c>
      <c r="O38" s="2">
        <v>0</v>
      </c>
      <c r="P38" s="2">
        <v>3.9356492126798866E-4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4.0821488282013048E-2</v>
      </c>
    </row>
    <row r="39" spans="1:23" x14ac:dyDescent="0.2">
      <c r="A39" s="2" t="s">
        <v>35</v>
      </c>
      <c r="B39" s="2">
        <v>2.5720331682173109E-2</v>
      </c>
      <c r="C39" s="2">
        <v>0</v>
      </c>
      <c r="D39" s="2">
        <v>0</v>
      </c>
      <c r="E39" s="2">
        <v>0</v>
      </c>
      <c r="F39" s="2">
        <v>2.9278700440491629E-4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1.0349180687567159E-3</v>
      </c>
      <c r="O39" s="2">
        <v>3.0414333375049799E-5</v>
      </c>
      <c r="P39" s="2">
        <v>4.3819599481384301E-4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2.7516647083523631E-2</v>
      </c>
    </row>
    <row r="40" spans="1:23" x14ac:dyDescent="0.2">
      <c r="A40" s="2" t="s">
        <v>36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2.2698946489459572E-4</v>
      </c>
      <c r="O40" s="2">
        <v>0</v>
      </c>
      <c r="P40" s="2">
        <v>3.77335439978587E-4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6.0432490487318273E-4</v>
      </c>
    </row>
    <row r="41" spans="1:23" x14ac:dyDescent="0.2">
      <c r="A41" s="2" t="s">
        <v>37</v>
      </c>
      <c r="B41" s="2">
        <v>2.2625549938421999E-3</v>
      </c>
      <c r="C41" s="2">
        <v>0</v>
      </c>
      <c r="D41" s="2">
        <v>0</v>
      </c>
      <c r="E41" s="2">
        <v>0</v>
      </c>
      <c r="F41" s="2">
        <v>2.575576035077287E-5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4.3858981352515108E-4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2.7269005677181238E-3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10.42486798367799</v>
      </c>
      <c r="C43" s="2">
        <v>0</v>
      </c>
      <c r="D43" s="2">
        <v>0</v>
      </c>
      <c r="E43" s="2">
        <v>0</v>
      </c>
      <c r="F43" s="2">
        <v>5.9613678207438472E-2</v>
      </c>
      <c r="G43" s="2">
        <v>0</v>
      </c>
      <c r="H43" s="2">
        <v>0</v>
      </c>
      <c r="I43" s="2">
        <v>0</v>
      </c>
      <c r="J43" s="2">
        <v>0</v>
      </c>
      <c r="K43" s="2">
        <v>0</v>
      </c>
      <c r="L43" s="2">
        <v>0</v>
      </c>
      <c r="M43" s="2">
        <v>9.117485821079999E-3</v>
      </c>
      <c r="N43" s="2">
        <v>8.8487418518232229E-4</v>
      </c>
      <c r="O43" s="2">
        <v>0</v>
      </c>
      <c r="P43" s="2">
        <v>1.2882150773462515E-2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10.507366172665153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1.1541837198030292E-4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1.1541837198030292E-4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6.5137192818080824E-4</v>
      </c>
      <c r="L46" s="2">
        <v>2.3642388504340445E-5</v>
      </c>
      <c r="M46" s="2">
        <v>2.065666570640552E-3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2.7406808873257004E-3</v>
      </c>
    </row>
    <row r="47" spans="1:23" x14ac:dyDescent="0.2">
      <c r="A47" s="2" t="s">
        <v>43</v>
      </c>
      <c r="B47" s="2">
        <v>3.4147056980912637E-3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5.9774142156561343E-2</v>
      </c>
      <c r="L47" s="2">
        <v>4.4702202904640231E-3</v>
      </c>
      <c r="M47" s="2">
        <v>6.1381027374118519E-2</v>
      </c>
      <c r="N47" s="2">
        <v>0</v>
      </c>
      <c r="O47" s="2">
        <v>0</v>
      </c>
      <c r="P47" s="2">
        <v>0</v>
      </c>
      <c r="Q47" s="2">
        <v>0</v>
      </c>
      <c r="R47" s="2">
        <v>5.0433669325111811E-5</v>
      </c>
      <c r="S47" s="2">
        <v>0</v>
      </c>
      <c r="T47" s="2">
        <v>0</v>
      </c>
      <c r="U47" s="2">
        <v>0</v>
      </c>
      <c r="V47" s="2">
        <v>0</v>
      </c>
      <c r="W47" s="2">
        <v>0.12909052918856026</v>
      </c>
    </row>
    <row r="48" spans="1:23" x14ac:dyDescent="0.2">
      <c r="A48" s="2" t="s">
        <v>44</v>
      </c>
      <c r="B48" s="2">
        <v>4.6372334972322304E-3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2.3192683041609284E-3</v>
      </c>
      <c r="L48" s="2">
        <v>8.6586016688674654E-5</v>
      </c>
      <c r="M48" s="2">
        <v>5.5652769122876145E-3</v>
      </c>
      <c r="N48" s="2">
        <v>0</v>
      </c>
      <c r="O48" s="2">
        <v>2.4264345096681097E-3</v>
      </c>
      <c r="P48" s="2">
        <v>0</v>
      </c>
      <c r="Q48" s="2">
        <v>0</v>
      </c>
      <c r="R48" s="2">
        <v>1.5067768270912382E-3</v>
      </c>
      <c r="S48" s="2">
        <v>0</v>
      </c>
      <c r="T48" s="2">
        <v>0</v>
      </c>
      <c r="U48" s="2">
        <v>0</v>
      </c>
      <c r="V48" s="2">
        <v>0</v>
      </c>
      <c r="W48" s="2">
        <v>1.6541576067128794E-2</v>
      </c>
    </row>
    <row r="49" spans="1:23" x14ac:dyDescent="0.2">
      <c r="A49" s="2" t="s">
        <v>45</v>
      </c>
      <c r="B49" s="2">
        <v>0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8.0296102702403279E-3</v>
      </c>
      <c r="L49" s="2">
        <v>2.6230060216118401E-4</v>
      </c>
      <c r="M49" s="2">
        <v>1.2731971392159385E-3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9.5651080116174493E-3</v>
      </c>
    </row>
    <row r="50" spans="1:23" x14ac:dyDescent="0.2">
      <c r="A50" s="2" t="s">
        <v>46</v>
      </c>
      <c r="B50" s="2">
        <v>0.11711402150800559</v>
      </c>
      <c r="C50" s="2">
        <v>1.8445402373534648E-3</v>
      </c>
      <c r="D50" s="2">
        <v>2.4510848203044298E-2</v>
      </c>
      <c r="E50" s="2">
        <v>0</v>
      </c>
      <c r="F50" s="2">
        <v>0</v>
      </c>
      <c r="G50" s="2">
        <v>3.3688901630732917E-3</v>
      </c>
      <c r="H50" s="2">
        <v>1.502726316881471E-3</v>
      </c>
      <c r="I50" s="2">
        <v>0</v>
      </c>
      <c r="J50" s="2">
        <v>0</v>
      </c>
      <c r="K50" s="2">
        <v>1.1714693177234073E-3</v>
      </c>
      <c r="L50" s="2">
        <v>0</v>
      </c>
      <c r="M50" s="2">
        <v>0</v>
      </c>
      <c r="N50" s="2">
        <v>0</v>
      </c>
      <c r="O50" s="2">
        <v>1.5664612561702124E-2</v>
      </c>
      <c r="P50" s="2">
        <v>0</v>
      </c>
      <c r="Q50" s="2">
        <v>0</v>
      </c>
      <c r="R50" s="2">
        <v>2.1621518647164703E-2</v>
      </c>
      <c r="S50" s="2">
        <v>0</v>
      </c>
      <c r="T50" s="2">
        <v>0</v>
      </c>
      <c r="U50" s="2">
        <v>0</v>
      </c>
      <c r="V50" s="2">
        <v>0</v>
      </c>
      <c r="W50" s="2">
        <v>0.18679862695494837</v>
      </c>
    </row>
    <row r="51" spans="1:23" x14ac:dyDescent="0.2">
      <c r="A51" s="2" t="s">
        <v>47</v>
      </c>
      <c r="B51" s="2">
        <v>0.12453370964996673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0.12453370964996673</v>
      </c>
    </row>
  </sheetData>
  <phoneticPr fontId="6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27.806307457105248</v>
      </c>
      <c r="C4" s="2">
        <v>1.6439163019730837E-3</v>
      </c>
      <c r="D4" s="2">
        <v>4.1402414428565494E-2</v>
      </c>
      <c r="E4" s="2">
        <v>8.6122221234113269E-2</v>
      </c>
      <c r="F4" s="2">
        <v>0.32048956977474585</v>
      </c>
      <c r="G4" s="2">
        <v>4.5397021808729942E-3</v>
      </c>
      <c r="H4" s="2">
        <v>7.260810183289336E-2</v>
      </c>
      <c r="I4" s="2">
        <v>0</v>
      </c>
      <c r="J4" s="2">
        <v>0</v>
      </c>
      <c r="K4" s="2">
        <v>0.19964149146969931</v>
      </c>
      <c r="L4" s="2">
        <v>3.5117622243385251E-2</v>
      </c>
      <c r="M4" s="2">
        <v>0.31278971805614042</v>
      </c>
      <c r="N4" s="2">
        <v>0</v>
      </c>
      <c r="O4" s="2">
        <v>1.8002891544015933E-2</v>
      </c>
      <c r="P4" s="2">
        <v>0</v>
      </c>
      <c r="Q4" s="2">
        <v>0</v>
      </c>
      <c r="R4" s="2">
        <v>3.2637673080125704E-2</v>
      </c>
      <c r="S4" s="2">
        <v>0</v>
      </c>
      <c r="T4" s="2">
        <v>0</v>
      </c>
      <c r="U4" s="2">
        <v>0</v>
      </c>
      <c r="V4" s="2">
        <v>1.5401800000000001</v>
      </c>
      <c r="W4" s="2">
        <v>30.471482779251787</v>
      </c>
    </row>
    <row r="5" spans="1:23" x14ac:dyDescent="0.2">
      <c r="A5" s="2" t="s">
        <v>1</v>
      </c>
      <c r="B5" s="2">
        <v>2.6973054713724166E-2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2.8811356003457089E-3</v>
      </c>
      <c r="L5" s="2">
        <v>0</v>
      </c>
      <c r="M5" s="2">
        <v>4.894287803366662E-2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7.8797068347736504E-2</v>
      </c>
    </row>
    <row r="6" spans="1:23" x14ac:dyDescent="0.2">
      <c r="A6" s="2" t="s">
        <v>2</v>
      </c>
      <c r="B6" s="2">
        <v>11.600220510442634</v>
      </c>
      <c r="C6" s="2">
        <v>0</v>
      </c>
      <c r="D6" s="2">
        <v>4.7961492913592592E-3</v>
      </c>
      <c r="E6" s="2">
        <v>0</v>
      </c>
      <c r="F6" s="2">
        <v>0.17963656501803263</v>
      </c>
      <c r="G6" s="2">
        <v>0</v>
      </c>
      <c r="H6" s="2">
        <v>0</v>
      </c>
      <c r="I6" s="2">
        <v>0</v>
      </c>
      <c r="J6" s="2">
        <v>0</v>
      </c>
      <c r="K6" s="2">
        <v>4.0955175301221301E-2</v>
      </c>
      <c r="L6" s="2">
        <v>9.673753175049012E-3</v>
      </c>
      <c r="M6" s="2">
        <v>5.4725572890738976E-2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11.890007726119034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</row>
    <row r="10" spans="1:23" x14ac:dyDescent="0.2">
      <c r="A10" s="2" t="s">
        <v>6</v>
      </c>
      <c r="B10" s="2">
        <v>1.0014054048352039E-4</v>
      </c>
      <c r="C10" s="2">
        <v>0</v>
      </c>
      <c r="D10" s="2">
        <v>4.1403435550557711E-8</v>
      </c>
      <c r="E10" s="2">
        <v>0</v>
      </c>
      <c r="F10" s="2">
        <v>1.5507379963436942E-6</v>
      </c>
      <c r="G10" s="2">
        <v>0</v>
      </c>
      <c r="H10" s="2">
        <v>0</v>
      </c>
      <c r="I10" s="2">
        <v>0</v>
      </c>
      <c r="J10" s="2">
        <v>0</v>
      </c>
      <c r="K10" s="2">
        <v>2.3842891430047382E-4</v>
      </c>
      <c r="L10" s="2">
        <v>5.6317729072665354E-5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3.9647932528855383E-4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0.74083409144513146</v>
      </c>
      <c r="C13" s="2">
        <v>0</v>
      </c>
      <c r="D13" s="2">
        <v>3.0630028967990438E-4</v>
      </c>
      <c r="E13" s="2">
        <v>0</v>
      </c>
      <c r="F13" s="2">
        <v>1.1811166127267202E-2</v>
      </c>
      <c r="G13" s="2">
        <v>0</v>
      </c>
      <c r="H13" s="2">
        <v>0</v>
      </c>
      <c r="I13" s="2">
        <v>0</v>
      </c>
      <c r="J13" s="2">
        <v>0</v>
      </c>
      <c r="K13" s="2">
        <v>1.4371153662814924E-2</v>
      </c>
      <c r="L13" s="2">
        <v>3.3945158909044495E-3</v>
      </c>
      <c r="M13" s="2">
        <v>8.0287140302946602E-3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0.77874594144609266</v>
      </c>
    </row>
    <row r="14" spans="1:23" x14ac:dyDescent="0.2">
      <c r="A14" s="2" t="s">
        <v>10</v>
      </c>
      <c r="B14" s="2">
        <v>6.3317234628898619E-3</v>
      </c>
      <c r="C14" s="2">
        <v>0</v>
      </c>
      <c r="D14" s="2">
        <v>2.6178718734083134E-6</v>
      </c>
      <c r="E14" s="2">
        <v>0</v>
      </c>
      <c r="F14" s="2">
        <v>1.0094707918506548E-4</v>
      </c>
      <c r="G14" s="2">
        <v>0</v>
      </c>
      <c r="H14" s="2">
        <v>0</v>
      </c>
      <c r="I14" s="2">
        <v>0</v>
      </c>
      <c r="J14" s="2">
        <v>0</v>
      </c>
      <c r="K14" s="2">
        <v>7.7157160135923816E-3</v>
      </c>
      <c r="L14" s="2">
        <v>1.8224786424498594E-3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1.5973483069990576E-2</v>
      </c>
    </row>
    <row r="15" spans="1:23" x14ac:dyDescent="0.2">
      <c r="A15" s="2" t="s">
        <v>11</v>
      </c>
      <c r="B15" s="2">
        <v>2.6224745332264652E-3</v>
      </c>
      <c r="C15" s="2">
        <v>0</v>
      </c>
      <c r="D15" s="2">
        <v>1.0842707138902379E-6</v>
      </c>
      <c r="E15" s="2">
        <v>0</v>
      </c>
      <c r="F15" s="2">
        <v>4.1810282132189594E-5</v>
      </c>
      <c r="G15" s="2">
        <v>0</v>
      </c>
      <c r="H15" s="2">
        <v>0</v>
      </c>
      <c r="I15" s="2">
        <v>0</v>
      </c>
      <c r="J15" s="2">
        <v>0</v>
      </c>
      <c r="K15" s="2">
        <v>4.7315487738661745E-4</v>
      </c>
      <c r="L15" s="2">
        <v>1.1176080834092347E-4</v>
      </c>
      <c r="M15" s="2">
        <v>1.9186908824391738E-4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3.4421538600440033E-3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</row>
    <row r="17" spans="1:23" x14ac:dyDescent="0.2">
      <c r="A17" s="2" t="s">
        <v>13</v>
      </c>
      <c r="B17" s="2">
        <v>4.6745519328620831E-2</v>
      </c>
      <c r="C17" s="2">
        <v>0</v>
      </c>
      <c r="D17" s="2">
        <v>1.9327088584252309E-5</v>
      </c>
      <c r="E17" s="2">
        <v>0</v>
      </c>
      <c r="F17" s="2">
        <v>7.2884685828153634E-4</v>
      </c>
      <c r="G17" s="2">
        <v>0</v>
      </c>
      <c r="H17" s="2">
        <v>0</v>
      </c>
      <c r="I17" s="2">
        <v>0</v>
      </c>
      <c r="J17" s="2">
        <v>0</v>
      </c>
      <c r="K17" s="2">
        <v>8.7266628390068671E-3</v>
      </c>
      <c r="L17" s="2">
        <v>2.0612677573841921E-3</v>
      </c>
      <c r="M17" s="2">
        <v>5.0372351082116863E-3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6.3318858980089363E-2</v>
      </c>
    </row>
    <row r="18" spans="1:23" x14ac:dyDescent="0.2">
      <c r="A18" s="2" t="s">
        <v>14</v>
      </c>
      <c r="B18" s="2">
        <v>1.8533718588147946E-3</v>
      </c>
      <c r="C18" s="2">
        <v>0</v>
      </c>
      <c r="D18" s="2">
        <v>7.6628268568496257E-7</v>
      </c>
      <c r="E18" s="2">
        <v>0</v>
      </c>
      <c r="F18" s="2">
        <v>2.8897406124173843E-5</v>
      </c>
      <c r="G18" s="2">
        <v>0</v>
      </c>
      <c r="H18" s="2">
        <v>0</v>
      </c>
      <c r="I18" s="2">
        <v>0</v>
      </c>
      <c r="J18" s="2">
        <v>0</v>
      </c>
      <c r="K18" s="2">
        <v>1.2956214859917031E-3</v>
      </c>
      <c r="L18" s="2">
        <v>3.060302482309287E-4</v>
      </c>
      <c r="M18" s="2">
        <v>2.6861672354148438E-4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3.7533040053887691E-3</v>
      </c>
    </row>
    <row r="19" spans="1:23" x14ac:dyDescent="0.2">
      <c r="A19" s="2" t="s">
        <v>15</v>
      </c>
      <c r="B19" s="2">
        <v>0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</row>
    <row r="20" spans="1:23" x14ac:dyDescent="0.2">
      <c r="A20" s="2" t="s">
        <v>16</v>
      </c>
      <c r="B20" s="2">
        <v>1.5693695673159808E-3</v>
      </c>
      <c r="C20" s="2">
        <v>0</v>
      </c>
      <c r="D20" s="2">
        <v>6.4886100495999256E-7</v>
      </c>
      <c r="E20" s="2">
        <v>0</v>
      </c>
      <c r="F20" s="2">
        <v>2.5020561133314609E-5</v>
      </c>
      <c r="G20" s="2">
        <v>0</v>
      </c>
      <c r="H20" s="2">
        <v>0</v>
      </c>
      <c r="I20" s="2">
        <v>0</v>
      </c>
      <c r="J20" s="2">
        <v>0</v>
      </c>
      <c r="K20" s="2">
        <v>4.1143902381444987E-5</v>
      </c>
      <c r="L20" s="2">
        <v>9.7183311600803006E-6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1.6459012229957809E-3</v>
      </c>
    </row>
    <row r="21" spans="1:23" x14ac:dyDescent="0.2">
      <c r="A21" s="2" t="s">
        <v>17</v>
      </c>
      <c r="B21" s="2">
        <v>2.8057858772037798E-5</v>
      </c>
      <c r="C21" s="2">
        <v>0</v>
      </c>
      <c r="D21" s="2">
        <v>1.1600613914660178E-8</v>
      </c>
      <c r="E21" s="2">
        <v>0</v>
      </c>
      <c r="F21" s="2">
        <v>4.4732826817606574E-7</v>
      </c>
      <c r="G21" s="2">
        <v>0</v>
      </c>
      <c r="H21" s="2">
        <v>0</v>
      </c>
      <c r="I21" s="2">
        <v>0</v>
      </c>
      <c r="J21" s="2">
        <v>0</v>
      </c>
      <c r="K21" s="2">
        <v>1.6457560952578E-5</v>
      </c>
      <c r="L21" s="2">
        <v>3.8873324640321212E-6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4.8861681070738643E-5</v>
      </c>
    </row>
    <row r="22" spans="1:23" x14ac:dyDescent="0.2">
      <c r="A22" s="2" t="s">
        <v>18</v>
      </c>
      <c r="B22" s="2">
        <v>3.7229037542657877E-2</v>
      </c>
      <c r="C22" s="2">
        <v>0</v>
      </c>
      <c r="D22" s="2">
        <v>1.5392467916232102E-5</v>
      </c>
      <c r="E22" s="2">
        <v>0</v>
      </c>
      <c r="F22" s="2">
        <v>5.9354496810054894E-4</v>
      </c>
      <c r="G22" s="2">
        <v>0</v>
      </c>
      <c r="H22" s="2">
        <v>0</v>
      </c>
      <c r="I22" s="2">
        <v>0</v>
      </c>
      <c r="J22" s="2">
        <v>0</v>
      </c>
      <c r="K22" s="2">
        <v>2.7722761424617643E-3</v>
      </c>
      <c r="L22" s="2">
        <v>6.5482115356621073E-4</v>
      </c>
      <c r="M22" s="2">
        <v>4.408192302404002E-3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4.5673264577106625E-2</v>
      </c>
    </row>
    <row r="23" spans="1:23" x14ac:dyDescent="0.2">
      <c r="A23" s="2" t="s">
        <v>19</v>
      </c>
      <c r="B23" s="2">
        <v>3.5539954444581199E-3</v>
      </c>
      <c r="C23" s="2">
        <v>0</v>
      </c>
      <c r="D23" s="2">
        <v>1.4694110958569557E-6</v>
      </c>
      <c r="E23" s="2">
        <v>0</v>
      </c>
      <c r="F23" s="2">
        <v>5.6661580635634989E-5</v>
      </c>
      <c r="G23" s="2">
        <v>0</v>
      </c>
      <c r="H23" s="2">
        <v>0</v>
      </c>
      <c r="I23" s="2">
        <v>0</v>
      </c>
      <c r="J23" s="2">
        <v>0</v>
      </c>
      <c r="K23" s="2">
        <v>9.1750902310622348E-4</v>
      </c>
      <c r="L23" s="2">
        <v>2.1671878486979071E-4</v>
      </c>
      <c r="M23" s="2">
        <v>2.1585272427440707E-4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4.9622069684400333E-3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</row>
    <row r="26" spans="1:23" x14ac:dyDescent="0.2">
      <c r="A26" s="2" t="s">
        <v>22</v>
      </c>
      <c r="B26" s="2">
        <v>0.83601942916714567</v>
      </c>
      <c r="C26" s="2">
        <v>0</v>
      </c>
      <c r="D26" s="2">
        <v>3.4565498036464296E-4</v>
      </c>
      <c r="E26" s="2">
        <v>0</v>
      </c>
      <c r="F26" s="2">
        <v>6.4512292661206127E-3</v>
      </c>
      <c r="G26" s="2">
        <v>0</v>
      </c>
      <c r="H26" s="2">
        <v>0</v>
      </c>
      <c r="I26" s="2">
        <v>0</v>
      </c>
      <c r="J26" s="2">
        <v>0</v>
      </c>
      <c r="K26" s="2">
        <v>2.5170646639411389E-3</v>
      </c>
      <c r="L26" s="2">
        <v>1.2979501904881638E-4</v>
      </c>
      <c r="M26" s="2">
        <v>1.6040255777191492E-3</v>
      </c>
      <c r="N26" s="2">
        <v>0</v>
      </c>
      <c r="O26" s="2">
        <v>2.679133706934681E-4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0.84733511204503353</v>
      </c>
    </row>
    <row r="27" spans="1:23" x14ac:dyDescent="0.2">
      <c r="A27" s="2" t="s">
        <v>23</v>
      </c>
      <c r="B27" s="2">
        <v>0</v>
      </c>
      <c r="C27" s="2">
        <v>0</v>
      </c>
      <c r="D27" s="2">
        <v>0</v>
      </c>
      <c r="E27" s="2">
        <v>1.0653524200299349E-2</v>
      </c>
      <c r="F27" s="2">
        <v>0</v>
      </c>
      <c r="G27" s="2">
        <v>0</v>
      </c>
      <c r="H27" s="2">
        <v>6.6981109434500391E-2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9.6280978982519784E-3</v>
      </c>
      <c r="S27" s="2">
        <v>0</v>
      </c>
      <c r="T27" s="2">
        <v>0</v>
      </c>
      <c r="U27" s="2">
        <v>0</v>
      </c>
      <c r="V27" s="2">
        <v>0</v>
      </c>
      <c r="W27" s="2">
        <v>8.726273153305171E-2</v>
      </c>
    </row>
    <row r="28" spans="1:23" x14ac:dyDescent="0.2">
      <c r="A28" s="2" t="s">
        <v>24</v>
      </c>
      <c r="B28" s="2">
        <v>1.4728827835525521E-3</v>
      </c>
      <c r="C28" s="2">
        <v>0</v>
      </c>
      <c r="D28" s="2">
        <v>6.0896822713254399E-7</v>
      </c>
      <c r="E28" s="2">
        <v>0</v>
      </c>
      <c r="F28" s="2">
        <v>1.136565035131462E-5</v>
      </c>
      <c r="G28" s="2">
        <v>0</v>
      </c>
      <c r="H28" s="2">
        <v>0</v>
      </c>
      <c r="I28" s="2">
        <v>0</v>
      </c>
      <c r="J28" s="2">
        <v>0</v>
      </c>
      <c r="K28" s="2">
        <v>2.4627206287337472E-5</v>
      </c>
      <c r="L28" s="2">
        <v>1.2699271317802145E-6</v>
      </c>
      <c r="M28" s="2">
        <v>2.878036323658761E-5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1.5395348987867045E-3</v>
      </c>
    </row>
    <row r="29" spans="1:23" x14ac:dyDescent="0.2">
      <c r="A29" s="2" t="s">
        <v>25</v>
      </c>
      <c r="B29" s="2">
        <v>0.46164013002978244</v>
      </c>
      <c r="C29" s="2">
        <v>0</v>
      </c>
      <c r="D29" s="2">
        <v>1.9086662882935598E-4</v>
      </c>
      <c r="E29" s="2">
        <v>0</v>
      </c>
      <c r="F29" s="2">
        <v>3.5622931876484369E-3</v>
      </c>
      <c r="G29" s="2">
        <v>0</v>
      </c>
      <c r="H29" s="2">
        <v>0</v>
      </c>
      <c r="I29" s="2">
        <v>0</v>
      </c>
      <c r="J29" s="2">
        <v>0</v>
      </c>
      <c r="K29" s="2">
        <v>6.9013641085882045E-3</v>
      </c>
      <c r="L29" s="2">
        <v>3.5587591322920885E-4</v>
      </c>
      <c r="M29" s="2">
        <v>6.2357453679273145E-3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0.47888627523600497</v>
      </c>
    </row>
    <row r="30" spans="1:23" x14ac:dyDescent="0.2">
      <c r="A30" s="2" t="s">
        <v>26</v>
      </c>
      <c r="B30" s="2">
        <v>1.0908102130423702E-2</v>
      </c>
      <c r="C30" s="2">
        <v>0</v>
      </c>
      <c r="D30" s="2">
        <v>4.5099906726609102E-6</v>
      </c>
      <c r="E30" s="2">
        <v>0</v>
      </c>
      <c r="F30" s="2">
        <v>8.4173483589641295E-5</v>
      </c>
      <c r="G30" s="2">
        <v>0</v>
      </c>
      <c r="H30" s="2">
        <v>0</v>
      </c>
      <c r="I30" s="2">
        <v>0</v>
      </c>
      <c r="J30" s="2">
        <v>0</v>
      </c>
      <c r="K30" s="2">
        <v>3.078400785917184E-4</v>
      </c>
      <c r="L30" s="2">
        <v>1.5874089147252677E-5</v>
      </c>
      <c r="M30" s="2">
        <v>2.4942981471709258E-4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1.1569929587142069E-2</v>
      </c>
    </row>
    <row r="31" spans="1:23" x14ac:dyDescent="0.2">
      <c r="A31" s="2" t="s">
        <v>27</v>
      </c>
      <c r="B31" s="2">
        <v>1.6373516735939608</v>
      </c>
      <c r="C31" s="2">
        <v>0</v>
      </c>
      <c r="D31" s="2">
        <v>6.7696843020735998E-4</v>
      </c>
      <c r="E31" s="2">
        <v>0</v>
      </c>
      <c r="F31" s="2">
        <v>2.31743180830138E-2</v>
      </c>
      <c r="G31" s="2">
        <v>0</v>
      </c>
      <c r="H31" s="2">
        <v>0</v>
      </c>
      <c r="I31" s="2">
        <v>0</v>
      </c>
      <c r="J31" s="2">
        <v>0</v>
      </c>
      <c r="K31" s="2">
        <v>5.6120282848290967E-3</v>
      </c>
      <c r="L31" s="2">
        <v>1.325580370234953E-3</v>
      </c>
      <c r="M31" s="2">
        <v>1.3311877342362988E-2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1.5401800000000001</v>
      </c>
      <c r="W31" s="2">
        <v>3.2216324461046089</v>
      </c>
    </row>
    <row r="32" spans="1:23" x14ac:dyDescent="0.2">
      <c r="A32" s="2" t="s">
        <v>28</v>
      </c>
      <c r="B32" s="2">
        <v>8.4556001706135014E-3</v>
      </c>
      <c r="C32" s="2">
        <v>0</v>
      </c>
      <c r="D32" s="2">
        <v>3.4959956778233448E-6</v>
      </c>
      <c r="E32" s="2">
        <v>0</v>
      </c>
      <c r="F32" s="2">
        <v>1.2874107558107168E-4</v>
      </c>
      <c r="G32" s="2">
        <v>0</v>
      </c>
      <c r="H32" s="2">
        <v>0</v>
      </c>
      <c r="I32" s="2">
        <v>0</v>
      </c>
      <c r="J32" s="2">
        <v>0</v>
      </c>
      <c r="K32" s="2">
        <v>1.0285975595361249E-4</v>
      </c>
      <c r="L32" s="2">
        <v>2.4295827900200751E-5</v>
      </c>
      <c r="M32" s="2">
        <v>5.276399926707727E-5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8.767756824993287E-3</v>
      </c>
    </row>
    <row r="33" spans="1:23" x14ac:dyDescent="0.2">
      <c r="A33" s="2" t="s">
        <v>29</v>
      </c>
      <c r="B33" s="2">
        <v>0.42749258068969664</v>
      </c>
      <c r="C33" s="2">
        <v>0</v>
      </c>
      <c r="D33" s="2">
        <v>1.7674821233704238E-4</v>
      </c>
      <c r="E33" s="2">
        <v>0</v>
      </c>
      <c r="F33" s="2">
        <v>6.5088052332690268E-3</v>
      </c>
      <c r="G33" s="2">
        <v>0</v>
      </c>
      <c r="H33" s="2">
        <v>0</v>
      </c>
      <c r="I33" s="2">
        <v>0</v>
      </c>
      <c r="J33" s="2">
        <v>0</v>
      </c>
      <c r="K33" s="2">
        <v>2.5842485085785603E-3</v>
      </c>
      <c r="L33" s="2">
        <v>6.104083801646438E-4</v>
      </c>
      <c r="M33" s="2">
        <v>1.0202159094649694E-3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0.43839300693351091</v>
      </c>
    </row>
    <row r="34" spans="1:23" x14ac:dyDescent="0.2">
      <c r="A34" s="2" t="s">
        <v>30</v>
      </c>
      <c r="B34" s="2">
        <v>2.333532338561779E-3</v>
      </c>
      <c r="C34" s="2">
        <v>0</v>
      </c>
      <c r="D34" s="2">
        <v>9.6480661396754182E-7</v>
      </c>
      <c r="E34" s="2">
        <v>0</v>
      </c>
      <c r="F34" s="2">
        <v>3.6531808567712032E-5</v>
      </c>
      <c r="G34" s="2">
        <v>0</v>
      </c>
      <c r="H34" s="2">
        <v>0</v>
      </c>
      <c r="I34" s="2">
        <v>0</v>
      </c>
      <c r="J34" s="2">
        <v>0</v>
      </c>
      <c r="K34" s="2">
        <v>6.6365114541270783E-3</v>
      </c>
      <c r="L34" s="2">
        <v>1.567566816120953E-3</v>
      </c>
      <c r="M34" s="2">
        <v>1.2965553638082718E-2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2.3540660862074209E-2</v>
      </c>
    </row>
    <row r="35" spans="1:23" x14ac:dyDescent="0.2">
      <c r="A35" s="2" t="s">
        <v>31</v>
      </c>
      <c r="B35" s="2">
        <v>0.18500053887681986</v>
      </c>
      <c r="C35" s="2">
        <v>0</v>
      </c>
      <c r="D35" s="2">
        <v>7.6489080758110844E-5</v>
      </c>
      <c r="E35" s="2">
        <v>0</v>
      </c>
      <c r="F35" s="2">
        <v>2.8962119613636646E-3</v>
      </c>
      <c r="G35" s="2">
        <v>0</v>
      </c>
      <c r="H35" s="2">
        <v>0</v>
      </c>
      <c r="I35" s="2">
        <v>0</v>
      </c>
      <c r="J35" s="2">
        <v>0</v>
      </c>
      <c r="K35" s="2">
        <v>3.7821532264143316E-3</v>
      </c>
      <c r="L35" s="2">
        <v>8.9335759189038187E-4</v>
      </c>
      <c r="M35" s="2">
        <v>5.5929839223101911E-4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0.19320804912947737</v>
      </c>
    </row>
    <row r="36" spans="1:23" x14ac:dyDescent="0.2">
      <c r="A36" s="2" t="s">
        <v>32</v>
      </c>
      <c r="B36" s="2">
        <v>4.8901313194464835E-2</v>
      </c>
      <c r="C36" s="2">
        <v>0</v>
      </c>
      <c r="D36" s="2">
        <v>2.0218408642580218E-5</v>
      </c>
      <c r="E36" s="2">
        <v>0</v>
      </c>
      <c r="F36" s="2">
        <v>7.6555759815651883E-4</v>
      </c>
      <c r="G36" s="2">
        <v>0</v>
      </c>
      <c r="H36" s="2">
        <v>0</v>
      </c>
      <c r="I36" s="2">
        <v>0</v>
      </c>
      <c r="J36" s="2">
        <v>0</v>
      </c>
      <c r="K36" s="2">
        <v>1.9195687656063165E-2</v>
      </c>
      <c r="L36" s="2">
        <v>4.5340874027354648E-3</v>
      </c>
      <c r="M36" s="2">
        <v>2.0837462656010039E-2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9.4254326916072606E-2</v>
      </c>
    </row>
    <row r="37" spans="1:23" x14ac:dyDescent="0.2">
      <c r="A37" s="2" t="s">
        <v>33</v>
      </c>
      <c r="B37" s="2">
        <v>2.5967928848387077E-2</v>
      </c>
      <c r="C37" s="2">
        <v>0</v>
      </c>
      <c r="D37" s="2">
        <v>1.0736525519677988E-5</v>
      </c>
      <c r="E37" s="2">
        <v>0</v>
      </c>
      <c r="F37" s="2">
        <v>4.0653193011840847E-4</v>
      </c>
      <c r="G37" s="2">
        <v>0</v>
      </c>
      <c r="H37" s="2">
        <v>0</v>
      </c>
      <c r="I37" s="2">
        <v>0</v>
      </c>
      <c r="J37" s="2">
        <v>0</v>
      </c>
      <c r="K37" s="2">
        <v>3.3157870929206527E-3</v>
      </c>
      <c r="L37" s="2">
        <v>7.8320030819087154E-4</v>
      </c>
      <c r="M37" s="2">
        <v>3.8983961349399131E-3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3.4382580840076601E-2</v>
      </c>
    </row>
    <row r="38" spans="1:23" x14ac:dyDescent="0.2">
      <c r="A38" s="2" t="s">
        <v>34</v>
      </c>
      <c r="B38" s="2">
        <v>3.6791709050597719E-2</v>
      </c>
      <c r="C38" s="2">
        <v>0</v>
      </c>
      <c r="D38" s="2">
        <v>1.5211653014015592E-5</v>
      </c>
      <c r="E38" s="2">
        <v>0</v>
      </c>
      <c r="F38" s="2">
        <v>5.7597987810350214E-4</v>
      </c>
      <c r="G38" s="2">
        <v>0</v>
      </c>
      <c r="H38" s="2">
        <v>0</v>
      </c>
      <c r="I38" s="2">
        <v>0</v>
      </c>
      <c r="J38" s="2">
        <v>0</v>
      </c>
      <c r="K38" s="2">
        <v>4.1719917014785228E-4</v>
      </c>
      <c r="L38" s="2">
        <v>9.8543877963214264E-5</v>
      </c>
      <c r="M38" s="2">
        <v>1.5781232508062205E-4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3.8056455954906934E-2</v>
      </c>
    </row>
    <row r="39" spans="1:23" x14ac:dyDescent="0.2">
      <c r="A39" s="2" t="s">
        <v>35</v>
      </c>
      <c r="B39" s="2">
        <v>2.0439838361443172E-2</v>
      </c>
      <c r="C39" s="2">
        <v>0</v>
      </c>
      <c r="D39" s="2">
        <v>8.4509183411197766E-6</v>
      </c>
      <c r="E39" s="2">
        <v>0</v>
      </c>
      <c r="F39" s="2">
        <v>3.1998882116861222E-4</v>
      </c>
      <c r="G39" s="2">
        <v>0</v>
      </c>
      <c r="H39" s="2">
        <v>0</v>
      </c>
      <c r="I39" s="2">
        <v>0</v>
      </c>
      <c r="J39" s="2">
        <v>0</v>
      </c>
      <c r="K39" s="2">
        <v>6.0728399915012821E-4</v>
      </c>
      <c r="L39" s="2">
        <v>1.4344256792278524E-4</v>
      </c>
      <c r="M39" s="2">
        <v>3.5975454045734511E-4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2.1878759208483162E-2</v>
      </c>
    </row>
    <row r="40" spans="1:23" x14ac:dyDescent="0.2">
      <c r="A40" s="2" t="s">
        <v>36</v>
      </c>
      <c r="B40" s="2">
        <v>1.2921101920379222E-2</v>
      </c>
      <c r="C40" s="2">
        <v>0</v>
      </c>
      <c r="D40" s="2">
        <v>5.3422720510545625E-6</v>
      </c>
      <c r="E40" s="2">
        <v>0</v>
      </c>
      <c r="F40" s="2">
        <v>2.0228184286921687E-4</v>
      </c>
      <c r="G40" s="2">
        <v>0</v>
      </c>
      <c r="H40" s="2">
        <v>0</v>
      </c>
      <c r="I40" s="2">
        <v>0</v>
      </c>
      <c r="J40" s="2">
        <v>0</v>
      </c>
      <c r="K40" s="2">
        <v>2.7566414595568147E-4</v>
      </c>
      <c r="L40" s="2">
        <v>6.5112818772538019E-5</v>
      </c>
      <c r="M40" s="2">
        <v>1.4869854338903598E-4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1.3618201543416749E-2</v>
      </c>
    </row>
    <row r="41" spans="1:23" x14ac:dyDescent="0.2">
      <c r="A41" s="2" t="s">
        <v>37</v>
      </c>
      <c r="B41" s="2">
        <v>5.0670987923055778E-3</v>
      </c>
      <c r="C41" s="2">
        <v>0</v>
      </c>
      <c r="D41" s="2">
        <v>2.0950086474723767E-6</v>
      </c>
      <c r="E41" s="2">
        <v>0</v>
      </c>
      <c r="F41" s="2">
        <v>7.9326212889888978E-5</v>
      </c>
      <c r="G41" s="2">
        <v>0</v>
      </c>
      <c r="H41" s="2">
        <v>0</v>
      </c>
      <c r="I41" s="2">
        <v>0</v>
      </c>
      <c r="J41" s="2">
        <v>0</v>
      </c>
      <c r="K41" s="2">
        <v>8.6402195001034489E-5</v>
      </c>
      <c r="L41" s="2">
        <v>2.0408495436168634E-5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5.2553307042801428E-3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11.399846063396431</v>
      </c>
      <c r="C43" s="2">
        <v>0</v>
      </c>
      <c r="D43" s="2">
        <v>1.0212363891378003E-2</v>
      </c>
      <c r="E43" s="2">
        <v>7.5468697033813925E-2</v>
      </c>
      <c r="F43" s="2">
        <v>8.2260775794777599E-2</v>
      </c>
      <c r="G43" s="2">
        <v>0</v>
      </c>
      <c r="H43" s="2">
        <v>0</v>
      </c>
      <c r="I43" s="2">
        <v>0</v>
      </c>
      <c r="J43" s="2">
        <v>0</v>
      </c>
      <c r="K43" s="2">
        <v>1.4606085345412973E-3</v>
      </c>
      <c r="L43" s="2">
        <v>3.4500075618285069E-4</v>
      </c>
      <c r="M43" s="2">
        <v>1.4955810380678537E-2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11.584549319787804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1.0697414619175701E-4</v>
      </c>
      <c r="L45" s="2">
        <v>2.5267661016208784E-5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1.3224180720796579E-4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9.7404525104788126E-4</v>
      </c>
      <c r="L46" s="2">
        <v>0</v>
      </c>
      <c r="M46" s="2">
        <v>2.4025135571250273E-3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3.3765588081729088E-3</v>
      </c>
    </row>
    <row r="47" spans="1:23" x14ac:dyDescent="0.2">
      <c r="A47" s="2" t="s">
        <v>43</v>
      </c>
      <c r="B47" s="2">
        <v>3.8382726745240436E-3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5.5670593404419037E-2</v>
      </c>
      <c r="L47" s="2">
        <v>5.7374127782413775E-3</v>
      </c>
      <c r="M47" s="2">
        <v>0.10755080137228372</v>
      </c>
      <c r="N47" s="2">
        <v>0</v>
      </c>
      <c r="O47" s="2">
        <v>0</v>
      </c>
      <c r="P47" s="2">
        <v>0</v>
      </c>
      <c r="Q47" s="2">
        <v>0</v>
      </c>
      <c r="R47" s="2">
        <v>5.668956330695307E-5</v>
      </c>
      <c r="S47" s="2">
        <v>0</v>
      </c>
      <c r="T47" s="2">
        <v>0</v>
      </c>
      <c r="U47" s="2">
        <v>0</v>
      </c>
      <c r="V47" s="2">
        <v>0</v>
      </c>
      <c r="W47" s="2">
        <v>0.17285376979277511</v>
      </c>
    </row>
    <row r="48" spans="1:23" x14ac:dyDescent="0.2">
      <c r="A48" s="2" t="s">
        <v>44</v>
      </c>
      <c r="B48" s="2">
        <v>5.5883503600474083E-3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2.1853213236749754E-4</v>
      </c>
      <c r="I48" s="2">
        <v>0</v>
      </c>
      <c r="J48" s="2">
        <v>0</v>
      </c>
      <c r="K48" s="2">
        <v>2.6831619575607892E-3</v>
      </c>
      <c r="L48" s="2">
        <v>1.2985178856343571E-4</v>
      </c>
      <c r="M48" s="2">
        <v>2.8363303767312952E-3</v>
      </c>
      <c r="N48" s="2">
        <v>0</v>
      </c>
      <c r="O48" s="2">
        <v>2.9420461409504568E-3</v>
      </c>
      <c r="P48" s="2">
        <v>0</v>
      </c>
      <c r="Q48" s="2">
        <v>0</v>
      </c>
      <c r="R48" s="2">
        <v>1.6837634621034751E-3</v>
      </c>
      <c r="S48" s="2">
        <v>0</v>
      </c>
      <c r="T48" s="2">
        <v>0</v>
      </c>
      <c r="U48" s="2">
        <v>0</v>
      </c>
      <c r="V48" s="2">
        <v>0</v>
      </c>
      <c r="W48" s="2">
        <v>1.6082036218324356E-2</v>
      </c>
    </row>
    <row r="49" spans="1:23" x14ac:dyDescent="0.2">
      <c r="A49" s="2" t="s">
        <v>45</v>
      </c>
      <c r="B49" s="2">
        <v>0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4.246386969449378E-3</v>
      </c>
      <c r="L49" s="2">
        <v>0</v>
      </c>
      <c r="M49" s="2">
        <v>1.7955168630602277E-3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6.0419038325096059E-3</v>
      </c>
    </row>
    <row r="50" spans="1:23" x14ac:dyDescent="0.2">
      <c r="A50" s="2" t="s">
        <v>46</v>
      </c>
      <c r="B50" s="2">
        <v>9.1588172594064737E-2</v>
      </c>
      <c r="C50" s="2">
        <v>1.6439163019730837E-3</v>
      </c>
      <c r="D50" s="2">
        <v>2.450787981832056E-2</v>
      </c>
      <c r="E50" s="2">
        <v>0</v>
      </c>
      <c r="F50" s="2">
        <v>0</v>
      </c>
      <c r="G50" s="2">
        <v>4.5397021808729942E-3</v>
      </c>
      <c r="H50" s="2">
        <v>5.4084602660254702E-3</v>
      </c>
      <c r="I50" s="2">
        <v>0</v>
      </c>
      <c r="J50" s="2">
        <v>0</v>
      </c>
      <c r="K50" s="2">
        <v>1.7285643363775833E-3</v>
      </c>
      <c r="L50" s="2">
        <v>0</v>
      </c>
      <c r="M50" s="2">
        <v>0</v>
      </c>
      <c r="N50" s="2">
        <v>0</v>
      </c>
      <c r="O50" s="2">
        <v>1.4792932032372008E-2</v>
      </c>
      <c r="P50" s="2">
        <v>0</v>
      </c>
      <c r="Q50" s="2">
        <v>0</v>
      </c>
      <c r="R50" s="2">
        <v>2.1269122156463295E-2</v>
      </c>
      <c r="S50" s="2">
        <v>0</v>
      </c>
      <c r="T50" s="2">
        <v>0</v>
      </c>
      <c r="U50" s="2">
        <v>0</v>
      </c>
      <c r="V50" s="2">
        <v>0</v>
      </c>
      <c r="W50" s="2">
        <v>0.16547874968646972</v>
      </c>
    </row>
    <row r="51" spans="1:23" x14ac:dyDescent="0.2">
      <c r="A51" s="2" t="s">
        <v>47</v>
      </c>
      <c r="B51" s="2">
        <v>0.11662179139331993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0.11662179139331993</v>
      </c>
    </row>
  </sheetData>
  <phoneticPr fontId="6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36.730858926183622</v>
      </c>
      <c r="C4" s="2">
        <v>2.2363187786740612E-3</v>
      </c>
      <c r="D4" s="2">
        <v>1.3777143096409185E-2</v>
      </c>
      <c r="E4" s="2">
        <v>2.1220354426961072E-3</v>
      </c>
      <c r="F4" s="2">
        <v>9.6587734851209348E-2</v>
      </c>
      <c r="G4" s="2">
        <v>1.0370160033600903E-2</v>
      </c>
      <c r="H4" s="2">
        <v>1.5812436430542585E-3</v>
      </c>
      <c r="I4" s="2">
        <v>0</v>
      </c>
      <c r="J4" s="2">
        <v>0</v>
      </c>
      <c r="K4" s="2">
        <v>0.26564450034419512</v>
      </c>
      <c r="L4" s="2">
        <v>2.0934607989764122E-2</v>
      </c>
      <c r="M4" s="2">
        <v>0.38079579005602177</v>
      </c>
      <c r="N4" s="2">
        <v>0</v>
      </c>
      <c r="O4" s="2">
        <v>1.5569107344691998E-2</v>
      </c>
      <c r="P4" s="2">
        <v>0</v>
      </c>
      <c r="Q4" s="2">
        <v>0</v>
      </c>
      <c r="R4" s="2">
        <v>1.395178400716207E-2</v>
      </c>
      <c r="S4" s="2">
        <v>0</v>
      </c>
      <c r="T4" s="2">
        <v>0</v>
      </c>
      <c r="U4" s="2">
        <v>0</v>
      </c>
      <c r="V4" s="2">
        <v>1.5084560698</v>
      </c>
      <c r="W4" s="2">
        <v>39.06288542157111</v>
      </c>
    </row>
    <row r="5" spans="1:23" x14ac:dyDescent="0.2">
      <c r="A5" s="2" t="s">
        <v>1</v>
      </c>
      <c r="B5" s="2">
        <v>2.3937702644020141E-2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2.8097950363842471E-3</v>
      </c>
      <c r="L5" s="2">
        <v>0</v>
      </c>
      <c r="M5" s="2">
        <v>5.4453525691900595E-2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8.1201023372304976E-2</v>
      </c>
    </row>
    <row r="6" spans="1:23" x14ac:dyDescent="0.2">
      <c r="A6" s="2" t="s">
        <v>2</v>
      </c>
      <c r="B6" s="2">
        <v>15.977852501477134</v>
      </c>
      <c r="C6" s="2">
        <v>0</v>
      </c>
      <c r="D6" s="2">
        <v>0</v>
      </c>
      <c r="E6" s="2">
        <v>0</v>
      </c>
      <c r="F6" s="2">
        <v>5.5716612694346531E-5</v>
      </c>
      <c r="G6" s="2">
        <v>0</v>
      </c>
      <c r="H6" s="2">
        <v>0</v>
      </c>
      <c r="I6" s="2">
        <v>0</v>
      </c>
      <c r="J6" s="2">
        <v>0</v>
      </c>
      <c r="K6" s="2">
        <v>3.095837286435961E-2</v>
      </c>
      <c r="L6" s="2">
        <v>8.0539095984753523E-3</v>
      </c>
      <c r="M6" s="2">
        <v>3.721994380894806E-2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16.054140444361614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</row>
    <row r="10" spans="1:23" x14ac:dyDescent="0.2">
      <c r="A10" s="2" t="s">
        <v>6</v>
      </c>
      <c r="B10" s="2">
        <v>4.4789361147861929E-5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3.3345942335587695E-5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7.8135303483449617E-5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0.76145645564713116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2.5142840521033119E-2</v>
      </c>
      <c r="L13" s="2">
        <v>0</v>
      </c>
      <c r="M13" s="2">
        <v>1.9975889910532115E-2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0.80657518607869638</v>
      </c>
    </row>
    <row r="14" spans="1:23" x14ac:dyDescent="0.2">
      <c r="A14" s="2" t="s">
        <v>10</v>
      </c>
      <c r="B14" s="2">
        <v>1.5924363057992417E-2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2.851078069692748E-3</v>
      </c>
      <c r="L14" s="2">
        <v>0</v>
      </c>
      <c r="M14" s="2">
        <v>1.9774967778028092E-3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2.0752937905487975E-2</v>
      </c>
    </row>
    <row r="15" spans="1:23" x14ac:dyDescent="0.2">
      <c r="A15" s="2" t="s">
        <v>11</v>
      </c>
      <c r="B15" s="2">
        <v>6.1214085426113127E-3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6.1023074474125469E-4</v>
      </c>
      <c r="L15" s="2">
        <v>0</v>
      </c>
      <c r="M15" s="2">
        <v>2.0444708219708184E-4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6.9360863695496489E-3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</row>
    <row r="17" spans="1:23" x14ac:dyDescent="0.2">
      <c r="A17" s="2" t="s">
        <v>13</v>
      </c>
      <c r="B17" s="2">
        <v>4.3438949658060985E-2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4.6417551731138072E-3</v>
      </c>
      <c r="L17" s="2">
        <v>2.04027765697744E-4</v>
      </c>
      <c r="M17" s="2">
        <v>4.5366102549593843E-3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5.2821342851831918E-2</v>
      </c>
    </row>
    <row r="18" spans="1:23" x14ac:dyDescent="0.2">
      <c r="A18" s="2" t="s">
        <v>14</v>
      </c>
      <c r="B18" s="2">
        <v>2.557849058206356E-3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1.7673349437861479E-3</v>
      </c>
      <c r="L18" s="2">
        <v>0</v>
      </c>
      <c r="M18" s="2">
        <v>4.8291810794827943E-4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4.8081021099407838E-3</v>
      </c>
    </row>
    <row r="19" spans="1:23" x14ac:dyDescent="0.2">
      <c r="A19" s="2" t="s">
        <v>15</v>
      </c>
      <c r="B19" s="2">
        <v>0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</row>
    <row r="20" spans="1:23" x14ac:dyDescent="0.2">
      <c r="A20" s="2" t="s">
        <v>16</v>
      </c>
      <c r="B20" s="2">
        <v>2.4761160998540279E-2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1.03038961816966E-3</v>
      </c>
      <c r="L20" s="2">
        <v>0</v>
      </c>
      <c r="M20" s="2">
        <v>5.74566799967661E-4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2.63661174166776E-2</v>
      </c>
    </row>
    <row r="21" spans="1:23" x14ac:dyDescent="0.2">
      <c r="A21" s="2" t="s">
        <v>17</v>
      </c>
      <c r="B21" s="2">
        <v>2.6283809259065459E-4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3.4580977236905757E-6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2.6629619031434519E-4</v>
      </c>
    </row>
    <row r="22" spans="1:23" x14ac:dyDescent="0.2">
      <c r="A22" s="2" t="s">
        <v>18</v>
      </c>
      <c r="B22" s="2">
        <v>3.2974398222873076E-2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5.735502081721083E-3</v>
      </c>
      <c r="L22" s="2">
        <v>0</v>
      </c>
      <c r="M22" s="2">
        <v>1.512203418319795E-3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4.0222103722913953E-2</v>
      </c>
    </row>
    <row r="23" spans="1:23" x14ac:dyDescent="0.2">
      <c r="A23" s="2" t="s">
        <v>19</v>
      </c>
      <c r="B23" s="2">
        <v>1.4220447147404724E-2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8.2364477568901617E-4</v>
      </c>
      <c r="L23" s="2">
        <v>0</v>
      </c>
      <c r="M23" s="2">
        <v>6.6974044168009565E-4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1.5713832364773837E-2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</row>
    <row r="26" spans="1:23" x14ac:dyDescent="0.2">
      <c r="A26" s="2" t="s">
        <v>22</v>
      </c>
      <c r="B26" s="2">
        <v>0.9598469066237354</v>
      </c>
      <c r="C26" s="2">
        <v>0</v>
      </c>
      <c r="D26" s="2">
        <v>0</v>
      </c>
      <c r="E26" s="2">
        <v>0</v>
      </c>
      <c r="F26" s="2">
        <v>2.6781374040804225E-2</v>
      </c>
      <c r="G26" s="2">
        <v>0</v>
      </c>
      <c r="H26" s="2">
        <v>0</v>
      </c>
      <c r="I26" s="2">
        <v>0</v>
      </c>
      <c r="J26" s="2">
        <v>0</v>
      </c>
      <c r="K26" s="2">
        <v>5.8822242279976704E-3</v>
      </c>
      <c r="L26" s="2">
        <v>1.9075213305592382E-4</v>
      </c>
      <c r="M26" s="2">
        <v>2.5414887286913106E-3</v>
      </c>
      <c r="N26" s="2">
        <v>0</v>
      </c>
      <c r="O26" s="2">
        <v>2.2381783247059779E-4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0.99546656358675523</v>
      </c>
    </row>
    <row r="27" spans="1:23" x14ac:dyDescent="0.2">
      <c r="A27" s="2" t="s">
        <v>23</v>
      </c>
      <c r="B27" s="2">
        <v>9.269573028229482E-4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3.050153345436207E-2</v>
      </c>
      <c r="L27" s="2">
        <v>0</v>
      </c>
      <c r="M27" s="2">
        <v>2.7706104587397643E-2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5.9134595344582666E-2</v>
      </c>
    </row>
    <row r="28" spans="1:23" x14ac:dyDescent="0.2">
      <c r="A28" s="2" t="s">
        <v>24</v>
      </c>
      <c r="B28" s="2">
        <v>2.3637411221985186E-3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2.1007943671420243E-4</v>
      </c>
      <c r="L28" s="2">
        <v>0</v>
      </c>
      <c r="M28" s="2">
        <v>1.6919758526655042E-4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2.7430181441792712E-3</v>
      </c>
    </row>
    <row r="29" spans="1:23" x14ac:dyDescent="0.2">
      <c r="A29" s="2" t="s">
        <v>25</v>
      </c>
      <c r="B29" s="2">
        <v>0.58047031883296807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9.6803270600211086E-3</v>
      </c>
      <c r="L29" s="2">
        <v>0</v>
      </c>
      <c r="M29" s="2">
        <v>4.5789096512760226E-3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0.59472955554426521</v>
      </c>
    </row>
    <row r="30" spans="1:23" x14ac:dyDescent="0.2">
      <c r="A30" s="2" t="s">
        <v>26</v>
      </c>
      <c r="B30" s="2">
        <v>1.633569130120692E-2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1.4438793031309473E-3</v>
      </c>
      <c r="L30" s="2">
        <v>0</v>
      </c>
      <c r="M30" s="2">
        <v>1.3289060342810319E-3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1.9108476638618897E-2</v>
      </c>
    </row>
    <row r="31" spans="1:23" x14ac:dyDescent="0.2">
      <c r="A31" s="2" t="s">
        <v>27</v>
      </c>
      <c r="B31" s="2">
        <v>1.4185002862855256</v>
      </c>
      <c r="C31" s="2">
        <v>0</v>
      </c>
      <c r="D31" s="2">
        <v>0</v>
      </c>
      <c r="E31" s="2">
        <v>2.1220354426961072E-3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1.8617039605958612E-2</v>
      </c>
      <c r="L31" s="2">
        <v>0</v>
      </c>
      <c r="M31" s="2">
        <v>2.056455650927199E-2</v>
      </c>
      <c r="N31" s="2">
        <v>0</v>
      </c>
      <c r="O31" s="2">
        <v>0</v>
      </c>
      <c r="P31" s="2">
        <v>0</v>
      </c>
      <c r="Q31" s="2">
        <v>0</v>
      </c>
      <c r="R31" s="2">
        <v>9.6011414797533248E-4</v>
      </c>
      <c r="S31" s="2">
        <v>0</v>
      </c>
      <c r="T31" s="2">
        <v>0</v>
      </c>
      <c r="U31" s="2">
        <v>0</v>
      </c>
      <c r="V31" s="2">
        <v>1.5084560698</v>
      </c>
      <c r="W31" s="2">
        <v>2.9692201017914277</v>
      </c>
    </row>
    <row r="32" spans="1:23" x14ac:dyDescent="0.2">
      <c r="A32" s="2" t="s">
        <v>28</v>
      </c>
      <c r="B32" s="2">
        <v>1.1282315227656856E-2</v>
      </c>
      <c r="C32" s="2">
        <v>0</v>
      </c>
      <c r="D32" s="2">
        <v>0</v>
      </c>
      <c r="E32" s="2">
        <v>0</v>
      </c>
      <c r="F32" s="2">
        <v>4.470438806769921E-3</v>
      </c>
      <c r="G32" s="2">
        <v>0</v>
      </c>
      <c r="H32" s="2">
        <v>0</v>
      </c>
      <c r="I32" s="2">
        <v>0</v>
      </c>
      <c r="J32" s="2">
        <v>0</v>
      </c>
      <c r="K32" s="2">
        <v>1.2337998664167449E-4</v>
      </c>
      <c r="L32" s="2">
        <v>0</v>
      </c>
      <c r="M32" s="2">
        <v>1.0574849079159407E-4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1.5981882511860047E-2</v>
      </c>
    </row>
    <row r="33" spans="1:23" x14ac:dyDescent="0.2">
      <c r="A33" s="2" t="s">
        <v>29</v>
      </c>
      <c r="B33" s="2">
        <v>0.22633341729075687</v>
      </c>
      <c r="C33" s="2">
        <v>0</v>
      </c>
      <c r="D33" s="2">
        <v>0</v>
      </c>
      <c r="E33" s="2">
        <v>0</v>
      </c>
      <c r="F33" s="2">
        <v>6.5280205390940857E-2</v>
      </c>
      <c r="G33" s="2">
        <v>0</v>
      </c>
      <c r="H33" s="2">
        <v>0</v>
      </c>
      <c r="I33" s="2">
        <v>0</v>
      </c>
      <c r="J33" s="2">
        <v>0</v>
      </c>
      <c r="K33" s="2">
        <v>2.0170960518797E-2</v>
      </c>
      <c r="L33" s="2">
        <v>3.0604164854661597E-3</v>
      </c>
      <c r="M33" s="2">
        <v>1.6391016072697078E-3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0.31648410129323062</v>
      </c>
    </row>
    <row r="34" spans="1:23" x14ac:dyDescent="0.2">
      <c r="A34" s="2" t="s">
        <v>30</v>
      </c>
      <c r="B34" s="2">
        <v>8.7482559858690547E-3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7.5962056640468765E-3</v>
      </c>
      <c r="L34" s="2">
        <v>0</v>
      </c>
      <c r="M34" s="2">
        <v>6.5317317812274593E-3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2.2876193431143391E-2</v>
      </c>
    </row>
    <row r="35" spans="1:23" x14ac:dyDescent="0.2">
      <c r="A35" s="2" t="s">
        <v>31</v>
      </c>
      <c r="B35" s="2">
        <v>0.24440659374574911</v>
      </c>
      <c r="C35" s="2">
        <v>0</v>
      </c>
      <c r="D35" s="2">
        <v>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1.9273954669969686E-3</v>
      </c>
      <c r="L35" s="2">
        <v>0</v>
      </c>
      <c r="M35" s="2">
        <v>5.5694205150239539E-4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0.24689093126424846</v>
      </c>
    </row>
    <row r="36" spans="1:23" x14ac:dyDescent="0.2">
      <c r="A36" s="2" t="s">
        <v>32</v>
      </c>
      <c r="B36" s="2">
        <v>4.6096792619357688E-2</v>
      </c>
      <c r="C36" s="2">
        <v>0</v>
      </c>
      <c r="D36" s="2">
        <v>0</v>
      </c>
      <c r="E36" s="2">
        <v>0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1.8480321242382702E-2</v>
      </c>
      <c r="L36" s="2">
        <v>0</v>
      </c>
      <c r="M36" s="2">
        <v>1.7966668585491827E-2</v>
      </c>
      <c r="N36" s="2">
        <v>0</v>
      </c>
      <c r="O36" s="2">
        <v>0</v>
      </c>
      <c r="P36" s="2">
        <v>0</v>
      </c>
      <c r="Q36" s="2">
        <v>0</v>
      </c>
      <c r="R36" s="2">
        <v>3.4465636081165788E-4</v>
      </c>
      <c r="S36" s="2">
        <v>0</v>
      </c>
      <c r="T36" s="2">
        <v>0</v>
      </c>
      <c r="U36" s="2">
        <v>0</v>
      </c>
      <c r="V36" s="2">
        <v>0</v>
      </c>
      <c r="W36" s="2">
        <v>8.2888438808043877E-2</v>
      </c>
    </row>
    <row r="37" spans="1:23" x14ac:dyDescent="0.2">
      <c r="A37" s="2" t="s">
        <v>33</v>
      </c>
      <c r="B37" s="2">
        <v>4.8948882827875878E-2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6.5591468574100987E-3</v>
      </c>
      <c r="L37" s="2">
        <v>2.5935732927679315E-3</v>
      </c>
      <c r="M37" s="2">
        <v>1.3994050281420944E-3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5.9501008006195996E-2</v>
      </c>
    </row>
    <row r="38" spans="1:23" x14ac:dyDescent="0.2">
      <c r="A38" s="2" t="s">
        <v>34</v>
      </c>
      <c r="B38" s="2">
        <v>2.5318069391473741E-2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2.2741932672870808E-3</v>
      </c>
      <c r="L38" s="2">
        <v>6.4320617660644714E-4</v>
      </c>
      <c r="M38" s="2">
        <v>2.0832452685944029E-3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3.0318714103961676E-2</v>
      </c>
    </row>
    <row r="39" spans="1:23" x14ac:dyDescent="0.2">
      <c r="A39" s="2" t="s">
        <v>35</v>
      </c>
      <c r="B39" s="2">
        <v>1.7005472492472192E-2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6.6458463074826292E-3</v>
      </c>
      <c r="L39" s="2">
        <v>6.9161954473811513E-6</v>
      </c>
      <c r="M39" s="2">
        <v>5.1570014009367357E-3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2.8815236396338938E-2</v>
      </c>
    </row>
    <row r="40" spans="1:23" x14ac:dyDescent="0.2">
      <c r="A40" s="2" t="s">
        <v>36</v>
      </c>
      <c r="B40" s="2">
        <v>1.9146847665210763E-2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4.7351238116534521E-4</v>
      </c>
      <c r="L40" s="2">
        <v>0</v>
      </c>
      <c r="M40" s="2">
        <v>2.5379637789982572E-4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1.9874156424275934E-2</v>
      </c>
    </row>
    <row r="41" spans="1:23" x14ac:dyDescent="0.2">
      <c r="A41" s="2" t="s">
        <v>37</v>
      </c>
      <c r="B41" s="2">
        <v>1.9475437993441338E-3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2.0341024824708495E-4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2.1509540475912188E-3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15.98959862638559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9.0700963152798514E-4</v>
      </c>
      <c r="L43" s="2">
        <v>0</v>
      </c>
      <c r="M43" s="2">
        <v>2.0939884812640579E-2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16.011445520829756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0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2.0922584205691183E-4</v>
      </c>
      <c r="L46" s="2">
        <v>0</v>
      </c>
      <c r="M46" s="2">
        <v>3.5281802549019916E-3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3.7374060969589036E-3</v>
      </c>
    </row>
    <row r="47" spans="1:23" x14ac:dyDescent="0.2">
      <c r="A47" s="2" t="s">
        <v>43</v>
      </c>
      <c r="B47" s="2">
        <v>3.2323812785175531E-3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5.1716084636078338E-2</v>
      </c>
      <c r="L47" s="2">
        <v>6.1783482445234919E-3</v>
      </c>
      <c r="M47" s="2">
        <v>0.13645207584593547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0.19757889000505485</v>
      </c>
    </row>
    <row r="48" spans="1:23" x14ac:dyDescent="0.2">
      <c r="A48" s="2" t="s">
        <v>44</v>
      </c>
      <c r="B48" s="2">
        <v>6.2041867150049012E-3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1.4811486639772838E-3</v>
      </c>
      <c r="L48" s="2">
        <v>0</v>
      </c>
      <c r="M48" s="2">
        <v>3.4987711755368068E-3</v>
      </c>
      <c r="N48" s="2">
        <v>0</v>
      </c>
      <c r="O48" s="2">
        <v>2.6554956928191305E-3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1.3839602247338123E-2</v>
      </c>
    </row>
    <row r="49" spans="1:23" x14ac:dyDescent="0.2">
      <c r="A49" s="2" t="s">
        <v>45</v>
      </c>
      <c r="B49" s="2">
        <v>9.6578506530242952E-4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4.1372867708862667E-3</v>
      </c>
      <c r="L49" s="2">
        <v>0</v>
      </c>
      <c r="M49" s="2">
        <v>2.1867319847105045E-3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7.2898038208992003E-3</v>
      </c>
    </row>
    <row r="50" spans="1:23" x14ac:dyDescent="0.2">
      <c r="A50" s="2" t="s">
        <v>46</v>
      </c>
      <c r="B50" s="2">
        <v>8.5628965004209079E-2</v>
      </c>
      <c r="C50" s="2">
        <v>0</v>
      </c>
      <c r="D50" s="2">
        <v>0</v>
      </c>
      <c r="E50" s="2">
        <v>0</v>
      </c>
      <c r="F50" s="2">
        <v>0</v>
      </c>
      <c r="G50" s="2">
        <v>1.0370160033600903E-2</v>
      </c>
      <c r="H50" s="2">
        <v>1.5812436430542585E-3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1.2216876452116774E-2</v>
      </c>
      <c r="P50" s="2">
        <v>0</v>
      </c>
      <c r="Q50" s="2">
        <v>0</v>
      </c>
      <c r="R50" s="2">
        <v>1.2647013498375079E-2</v>
      </c>
      <c r="S50" s="2">
        <v>0</v>
      </c>
      <c r="T50" s="2">
        <v>0</v>
      </c>
      <c r="U50" s="2">
        <v>0</v>
      </c>
      <c r="V50" s="2">
        <v>0</v>
      </c>
      <c r="W50" s="2">
        <v>0.12244425863135609</v>
      </c>
    </row>
    <row r="51" spans="1:23" x14ac:dyDescent="0.2">
      <c r="A51" s="2" t="s">
        <v>47</v>
      </c>
      <c r="B51" s="2">
        <v>0.11399802531306762</v>
      </c>
      <c r="C51" s="2">
        <v>2.2363187786740612E-3</v>
      </c>
      <c r="D51" s="2">
        <v>1.3777143096409185E-2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4.7291736728549499E-4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0.13048440455543636</v>
      </c>
    </row>
  </sheetData>
  <phoneticPr fontId="6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39.823722440225872</v>
      </c>
      <c r="C4" s="2">
        <v>5.7277736710713951E-4</v>
      </c>
      <c r="D4" s="2">
        <v>1.3951157304380471E-2</v>
      </c>
      <c r="E4" s="2">
        <v>1.9081316190814956E-6</v>
      </c>
      <c r="F4" s="2">
        <v>6.4893386034655151E-2</v>
      </c>
      <c r="G4" s="2">
        <v>1.1147854079536078E-2</v>
      </c>
      <c r="H4" s="2">
        <v>1.6214616105487787E-3</v>
      </c>
      <c r="I4" s="2">
        <v>0</v>
      </c>
      <c r="J4" s="2">
        <v>0</v>
      </c>
      <c r="K4" s="2">
        <v>0.19890821015004287</v>
      </c>
      <c r="L4" s="2">
        <v>1.767521779278822E-2</v>
      </c>
      <c r="M4" s="2">
        <v>0.28012498109294548</v>
      </c>
      <c r="N4" s="2">
        <v>2.6481659294072313E-4</v>
      </c>
      <c r="O4" s="2">
        <v>1.5217232300405876E-2</v>
      </c>
      <c r="P4" s="2">
        <v>0</v>
      </c>
      <c r="Q4" s="2">
        <v>0</v>
      </c>
      <c r="R4" s="2">
        <v>1.8943161517781859E-2</v>
      </c>
      <c r="S4" s="2">
        <v>0</v>
      </c>
      <c r="T4" s="2">
        <v>0</v>
      </c>
      <c r="U4" s="2">
        <v>0</v>
      </c>
      <c r="V4" s="2">
        <v>1.6796680000000002</v>
      </c>
      <c r="W4" s="2">
        <v>42.12671260420062</v>
      </c>
    </row>
    <row r="5" spans="1:23" x14ac:dyDescent="0.2">
      <c r="A5" s="2" t="s">
        <v>1</v>
      </c>
      <c r="B5" s="2">
        <v>2.6309991821647009E-2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4.9512283522564073E-2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7.5822275344211085E-2</v>
      </c>
    </row>
    <row r="6" spans="1:23" x14ac:dyDescent="0.2">
      <c r="A6" s="2" t="s">
        <v>2</v>
      </c>
      <c r="B6" s="2">
        <v>22.159679533908779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3.2568357511582442E-2</v>
      </c>
      <c r="L6" s="2">
        <v>8.2627660532005147E-3</v>
      </c>
      <c r="M6" s="2">
        <v>2.5005888693731822E-2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22.225516546167292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</row>
    <row r="10" spans="1:23" x14ac:dyDescent="0.2">
      <c r="A10" s="2" t="s">
        <v>6</v>
      </c>
      <c r="B10" s="2">
        <v>9.4622209596802176E-3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1.4288739648995457E-4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9.6051083561701726E-3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0.73988313650033521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3.0767311723267191E-2</v>
      </c>
      <c r="L13" s="2">
        <v>0</v>
      </c>
      <c r="M13" s="2">
        <v>2.397026646087335E-2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0.7946207146844757</v>
      </c>
    </row>
    <row r="14" spans="1:23" x14ac:dyDescent="0.2">
      <c r="A14" s="2" t="s">
        <v>10</v>
      </c>
      <c r="B14" s="2">
        <v>2.1434192883278143E-2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3.4525582547223909E-3</v>
      </c>
      <c r="L14" s="2">
        <v>0</v>
      </c>
      <c r="M14" s="2">
        <v>3.510583840198205E-6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2.489026172184073E-2</v>
      </c>
    </row>
    <row r="15" spans="1:23" x14ac:dyDescent="0.2">
      <c r="A15" s="2" t="s">
        <v>11</v>
      </c>
      <c r="B15" s="2">
        <v>6.0513277642338346E-3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2.3260738963480981E-4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6.2839351538686444E-3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</row>
    <row r="17" spans="1:23" x14ac:dyDescent="0.2">
      <c r="A17" s="2" t="s">
        <v>13</v>
      </c>
      <c r="B17" s="2">
        <v>5.1832699176643106E-2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7.187568339715622E-3</v>
      </c>
      <c r="L17" s="2">
        <v>1.4459840593100898E-4</v>
      </c>
      <c r="M17" s="2">
        <v>8.2147661860638001E-4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5.9986342540896118E-2</v>
      </c>
    </row>
    <row r="18" spans="1:23" x14ac:dyDescent="0.2">
      <c r="A18" s="2" t="s">
        <v>14</v>
      </c>
      <c r="B18" s="2">
        <v>4.6130530019741125E-3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2.1732176117309375E-3</v>
      </c>
      <c r="L18" s="2">
        <v>0</v>
      </c>
      <c r="M18" s="2">
        <v>3.4754780017962235E-4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7.1338184138846723E-3</v>
      </c>
    </row>
    <row r="19" spans="1:23" x14ac:dyDescent="0.2">
      <c r="A19" s="2" t="s">
        <v>15</v>
      </c>
      <c r="B19" s="2">
        <v>0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</row>
    <row r="20" spans="1:23" x14ac:dyDescent="0.2">
      <c r="A20" s="2" t="s">
        <v>16</v>
      </c>
      <c r="B20" s="2">
        <v>2.144321932684054E-2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5.4496588428726864E-4</v>
      </c>
      <c r="L20" s="2">
        <v>0</v>
      </c>
      <c r="M20" s="2">
        <v>1.2848736855125434E-3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2.3273058896640355E-2</v>
      </c>
    </row>
    <row r="21" spans="1:23" x14ac:dyDescent="0.2">
      <c r="A21" s="2" t="s">
        <v>17</v>
      </c>
      <c r="B21" s="2">
        <v>6.9864673172986131E-4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2.6583701672549693E-5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7.2523043340241096E-4</v>
      </c>
    </row>
    <row r="22" spans="1:23" x14ac:dyDescent="0.2">
      <c r="A22" s="2" t="s">
        <v>18</v>
      </c>
      <c r="B22" s="2">
        <v>2.7297770621414027E-2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2.947467922943947E-3</v>
      </c>
      <c r="L22" s="2">
        <v>0</v>
      </c>
      <c r="M22" s="2">
        <v>1.404233536079282E-5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3.0259280879718766E-2</v>
      </c>
    </row>
    <row r="23" spans="1:23" x14ac:dyDescent="0.2">
      <c r="A23" s="2" t="s">
        <v>19</v>
      </c>
      <c r="B23" s="2">
        <v>2.1472103946240228E-2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7.3105179599511653E-5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2.1545209125839741E-2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</row>
    <row r="26" spans="1:23" x14ac:dyDescent="0.2">
      <c r="A26" s="2" t="s">
        <v>22</v>
      </c>
      <c r="B26" s="2">
        <v>1.1257055929991191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5.3665847751459697E-3</v>
      </c>
      <c r="L26" s="2">
        <v>1.3494049019848953E-4</v>
      </c>
      <c r="M26" s="2">
        <v>4.6864442135069505E-3</v>
      </c>
      <c r="N26" s="2">
        <v>0</v>
      </c>
      <c r="O26" s="2">
        <v>1.5815783255549348E-4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1.1360517203105263</v>
      </c>
    </row>
    <row r="27" spans="1:23" x14ac:dyDescent="0.2">
      <c r="A27" s="2" t="s">
        <v>23</v>
      </c>
      <c r="B27" s="2">
        <v>8.9830543819668679E-4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3.2830871565598862E-3</v>
      </c>
      <c r="L27" s="2">
        <v>0</v>
      </c>
      <c r="M27" s="2">
        <v>2.7538538704276485E-3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6.9352464651842218E-3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</row>
    <row r="29" spans="1:23" x14ac:dyDescent="0.2">
      <c r="A29" s="2" t="s">
        <v>25</v>
      </c>
      <c r="B29" s="2">
        <v>0.40513767619295449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3.9510026610826985E-3</v>
      </c>
      <c r="L29" s="2">
        <v>0</v>
      </c>
      <c r="M29" s="2">
        <v>2.2680852308471365E-3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0.41135676408488436</v>
      </c>
    </row>
    <row r="30" spans="1:23" x14ac:dyDescent="0.2">
      <c r="A30" s="2" t="s">
        <v>26</v>
      </c>
      <c r="B30" s="2">
        <v>5.2821129192464705E-2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1.8076917137333788E-3</v>
      </c>
      <c r="L30" s="2">
        <v>0</v>
      </c>
      <c r="M30" s="2">
        <v>1.2091794913299063E-3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5.5838000397527988E-2</v>
      </c>
    </row>
    <row r="31" spans="1:23" x14ac:dyDescent="0.2">
      <c r="A31" s="2" t="s">
        <v>27</v>
      </c>
      <c r="B31" s="2">
        <v>1.3265476018905964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9.5701326021178888E-3</v>
      </c>
      <c r="L31" s="2">
        <v>0</v>
      </c>
      <c r="M31" s="2">
        <v>1.2265979937652532E-2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1.6796680000000002</v>
      </c>
      <c r="W31" s="2">
        <v>3.0280517144303669</v>
      </c>
    </row>
    <row r="32" spans="1:23" x14ac:dyDescent="0.2">
      <c r="A32" s="2" t="s">
        <v>28</v>
      </c>
      <c r="B32" s="2">
        <v>2.2973612369477984E-2</v>
      </c>
      <c r="C32" s="2">
        <v>0</v>
      </c>
      <c r="D32" s="2">
        <v>0</v>
      </c>
      <c r="E32" s="2">
        <v>0</v>
      </c>
      <c r="F32" s="2">
        <v>1.9486621127050507E-3</v>
      </c>
      <c r="G32" s="2">
        <v>0</v>
      </c>
      <c r="H32" s="2">
        <v>0</v>
      </c>
      <c r="I32" s="2">
        <v>0</v>
      </c>
      <c r="J32" s="2">
        <v>0</v>
      </c>
      <c r="K32" s="2">
        <v>3.322962709068712E-5</v>
      </c>
      <c r="L32" s="2">
        <v>0</v>
      </c>
      <c r="M32" s="2">
        <v>4.9148173762774878E-5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2.5004652283036496E-2</v>
      </c>
    </row>
    <row r="33" spans="1:23" x14ac:dyDescent="0.2">
      <c r="A33" s="2" t="s">
        <v>29</v>
      </c>
      <c r="B33" s="2">
        <v>0.34495957426309976</v>
      </c>
      <c r="C33" s="2">
        <v>0</v>
      </c>
      <c r="D33" s="2">
        <v>0</v>
      </c>
      <c r="E33" s="2">
        <v>0</v>
      </c>
      <c r="F33" s="2">
        <v>6.2944723921950094E-2</v>
      </c>
      <c r="G33" s="2">
        <v>0</v>
      </c>
      <c r="H33" s="2">
        <v>0</v>
      </c>
      <c r="I33" s="2">
        <v>0</v>
      </c>
      <c r="J33" s="2">
        <v>0</v>
      </c>
      <c r="K33" s="2">
        <v>1.1454252458159847E-2</v>
      </c>
      <c r="L33" s="2">
        <v>4.4756649454836124E-4</v>
      </c>
      <c r="M33" s="2">
        <v>1.5235933866460214E-3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0.4213297105244041</v>
      </c>
    </row>
    <row r="34" spans="1:23" x14ac:dyDescent="0.2">
      <c r="A34" s="2" t="s">
        <v>30</v>
      </c>
      <c r="B34" s="2">
        <v>5.5845954756604782E-2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2.3659494488569226E-3</v>
      </c>
      <c r="L34" s="2">
        <v>0</v>
      </c>
      <c r="M34" s="2">
        <v>1.7623130877794987E-3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5.9974217293241205E-2</v>
      </c>
    </row>
    <row r="35" spans="1:23" x14ac:dyDescent="0.2">
      <c r="A35" s="2" t="s">
        <v>31</v>
      </c>
      <c r="B35" s="2">
        <v>0.39195491435276536</v>
      </c>
      <c r="C35" s="2">
        <v>0</v>
      </c>
      <c r="D35" s="2">
        <v>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1.7811080120608293E-3</v>
      </c>
      <c r="L35" s="2">
        <v>0</v>
      </c>
      <c r="M35" s="2">
        <v>4.2829122850418109E-4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0.39416431359333037</v>
      </c>
    </row>
    <row r="36" spans="1:23" x14ac:dyDescent="0.2">
      <c r="A36" s="2" t="s">
        <v>32</v>
      </c>
      <c r="B36" s="2">
        <v>6.3448108526639041E-2</v>
      </c>
      <c r="C36" s="2">
        <v>0</v>
      </c>
      <c r="D36" s="2">
        <v>0</v>
      </c>
      <c r="E36" s="2">
        <v>0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5.0110277652756149E-3</v>
      </c>
      <c r="L36" s="2">
        <v>0</v>
      </c>
      <c r="M36" s="2">
        <v>5.4554472876680114E-3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7.3914583579582679E-2</v>
      </c>
    </row>
    <row r="37" spans="1:23" x14ac:dyDescent="0.2">
      <c r="A37" s="2" t="s">
        <v>33</v>
      </c>
      <c r="B37" s="2">
        <v>3.9814326975540992E-2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1.1932759088265741E-2</v>
      </c>
      <c r="L37" s="2">
        <v>0</v>
      </c>
      <c r="M37" s="2">
        <v>2.9418692580860965E-3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5.4688955321892829E-2</v>
      </c>
    </row>
    <row r="38" spans="1:23" x14ac:dyDescent="0.2">
      <c r="A38" s="2" t="s">
        <v>34</v>
      </c>
      <c r="B38" s="2">
        <v>3.5916729395741087E-2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4.5458129860059962E-3</v>
      </c>
      <c r="L38" s="2">
        <v>0</v>
      </c>
      <c r="M38" s="2">
        <v>3.9178115656611969E-3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4.4380353947408281E-2</v>
      </c>
    </row>
    <row r="39" spans="1:23" x14ac:dyDescent="0.2">
      <c r="A39" s="2" t="s">
        <v>35</v>
      </c>
      <c r="B39" s="2">
        <v>2.1765876295873187E-2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1.9406102220961277E-3</v>
      </c>
      <c r="L39" s="2">
        <v>1.0328457566500646E-5</v>
      </c>
      <c r="M39" s="2">
        <v>1.5902944796097871E-3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2.5307109455145603E-2</v>
      </c>
    </row>
    <row r="40" spans="1:23" x14ac:dyDescent="0.2">
      <c r="A40" s="2" t="s">
        <v>36</v>
      </c>
      <c r="B40" s="2">
        <v>2.0113074303307096E-2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6.5130069097746736E-4</v>
      </c>
      <c r="L40" s="2">
        <v>0</v>
      </c>
      <c r="M40" s="2">
        <v>3.7212188706100982E-4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2.1136496881345574E-2</v>
      </c>
    </row>
    <row r="41" spans="1:23" x14ac:dyDescent="0.2">
      <c r="A41" s="2" t="s">
        <v>37</v>
      </c>
      <c r="B41" s="2">
        <v>3.4012054352027536E-3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6.3136291472305506E-5</v>
      </c>
      <c r="L41" s="2">
        <v>0</v>
      </c>
      <c r="M41" s="2">
        <v>5.5818283059151468E-4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4.0225245572665736E-3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6.3136291472305506E-5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6.3136291472305506E-5</v>
      </c>
    </row>
    <row r="43" spans="1:23" x14ac:dyDescent="0.2">
      <c r="A43" s="2" t="s">
        <v>39</v>
      </c>
      <c r="B43" s="2">
        <v>12.611165330715938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2.5620042486919764E-3</v>
      </c>
      <c r="L43" s="2">
        <v>0</v>
      </c>
      <c r="M43" s="2">
        <v>9.8232632436850396E-3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12.623550598208315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0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1.9081316190814956E-6</v>
      </c>
      <c r="F46" s="2">
        <v>0</v>
      </c>
      <c r="G46" s="2">
        <v>0</v>
      </c>
      <c r="H46" s="2">
        <v>8.1262309685308439E-6</v>
      </c>
      <c r="I46" s="2">
        <v>0</v>
      </c>
      <c r="J46" s="2">
        <v>0</v>
      </c>
      <c r="K46" s="2">
        <v>2.8415855210876728E-3</v>
      </c>
      <c r="L46" s="2">
        <v>1.1174774521131299E-4</v>
      </c>
      <c r="M46" s="2">
        <v>5.0625801512323466E-3</v>
      </c>
      <c r="N46" s="2">
        <v>4.3204087644714059E-5</v>
      </c>
      <c r="O46" s="2">
        <v>4.2693274332512205E-6</v>
      </c>
      <c r="P46" s="2">
        <v>0</v>
      </c>
      <c r="Q46" s="2">
        <v>0</v>
      </c>
      <c r="R46" s="2">
        <v>5.3035725020814963E-4</v>
      </c>
      <c r="S46" s="2">
        <v>0</v>
      </c>
      <c r="T46" s="2">
        <v>0</v>
      </c>
      <c r="U46" s="2">
        <v>0</v>
      </c>
      <c r="V46" s="2">
        <v>0</v>
      </c>
      <c r="W46" s="2">
        <v>8.6037784454050595E-3</v>
      </c>
    </row>
    <row r="47" spans="1:23" x14ac:dyDescent="0.2">
      <c r="A47" s="2" t="s">
        <v>43</v>
      </c>
      <c r="B47" s="2">
        <v>3.074427846873431E-3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4.818429537792232E-2</v>
      </c>
      <c r="L47" s="2">
        <v>8.4506226098534781E-3</v>
      </c>
      <c r="M47" s="2">
        <v>0.11984681885505966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0.17955616468970889</v>
      </c>
    </row>
    <row r="48" spans="1:23" x14ac:dyDescent="0.2">
      <c r="A48" s="2" t="s">
        <v>44</v>
      </c>
      <c r="B48" s="2">
        <v>8.1445420472596834E-3</v>
      </c>
      <c r="C48" s="2">
        <v>3.8417061670884564E-4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1.3828722963206321E-3</v>
      </c>
      <c r="L48" s="2">
        <v>1.1264753627855209E-4</v>
      </c>
      <c r="M48" s="2">
        <v>2.6498132131653994E-3</v>
      </c>
      <c r="N48" s="2">
        <v>2.2161250529600907E-4</v>
      </c>
      <c r="O48" s="2">
        <v>2.3731616962468192E-3</v>
      </c>
      <c r="P48" s="2">
        <v>0</v>
      </c>
      <c r="Q48" s="2">
        <v>0</v>
      </c>
      <c r="R48" s="2">
        <v>2.1590733164222817E-3</v>
      </c>
      <c r="S48" s="2">
        <v>0</v>
      </c>
      <c r="T48" s="2">
        <v>0</v>
      </c>
      <c r="U48" s="2">
        <v>0</v>
      </c>
      <c r="V48" s="2">
        <v>0</v>
      </c>
      <c r="W48" s="2">
        <v>1.7427893227698221E-2</v>
      </c>
    </row>
    <row r="49" spans="1:23" x14ac:dyDescent="0.2">
      <c r="A49" s="2" t="s">
        <v>45</v>
      </c>
      <c r="B49" s="2">
        <v>0</v>
      </c>
      <c r="C49" s="2">
        <v>1.8860675039829389E-4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1.8860675039829389E-4</v>
      </c>
    </row>
    <row r="50" spans="1:23" x14ac:dyDescent="0.2">
      <c r="A50" s="2" t="s">
        <v>46</v>
      </c>
      <c r="B50" s="2">
        <v>8.5985265589187121E-2</v>
      </c>
      <c r="C50" s="2">
        <v>0</v>
      </c>
      <c r="D50" s="2">
        <v>0</v>
      </c>
      <c r="E50" s="2">
        <v>0</v>
      </c>
      <c r="F50" s="2">
        <v>0</v>
      </c>
      <c r="G50" s="2">
        <v>1.1147854079536078E-2</v>
      </c>
      <c r="H50" s="2">
        <v>1.6133353795802479E-3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1.2108683281779054E-2</v>
      </c>
      <c r="P50" s="2">
        <v>0</v>
      </c>
      <c r="Q50" s="2">
        <v>0</v>
      </c>
      <c r="R50" s="2">
        <v>1.6253730951151429E-2</v>
      </c>
      <c r="S50" s="2">
        <v>0</v>
      </c>
      <c r="T50" s="2">
        <v>0</v>
      </c>
      <c r="U50" s="2">
        <v>0</v>
      </c>
      <c r="V50" s="2">
        <v>0</v>
      </c>
      <c r="W50" s="2">
        <v>0.12710886928123394</v>
      </c>
    </row>
    <row r="51" spans="1:23" x14ac:dyDescent="0.2">
      <c r="A51" s="2" t="s">
        <v>47</v>
      </c>
      <c r="B51" s="2">
        <v>0.11387129499623111</v>
      </c>
      <c r="C51" s="2">
        <v>0</v>
      </c>
      <c r="D51" s="2">
        <v>1.3951157304380471E-2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5.7296016239125871E-4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0.12839541246300282</v>
      </c>
    </row>
  </sheetData>
  <phoneticPr fontId="6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36.942703201535416</v>
      </c>
      <c r="C4" s="2">
        <v>1.3248173169727998E-3</v>
      </c>
      <c r="D4" s="2">
        <v>3.4240662338061857E-3</v>
      </c>
      <c r="E4" s="2">
        <v>1.2629921056921813E-2</v>
      </c>
      <c r="F4" s="2">
        <v>6.861282130034721E-2</v>
      </c>
      <c r="G4" s="2">
        <v>3.1665760508762394E-2</v>
      </c>
      <c r="H4" s="2">
        <v>0</v>
      </c>
      <c r="I4" s="2">
        <v>0</v>
      </c>
      <c r="J4" s="2">
        <v>0</v>
      </c>
      <c r="K4" s="2">
        <v>0.22652443363640051</v>
      </c>
      <c r="L4" s="2">
        <v>1.4829725689223814E-2</v>
      </c>
      <c r="M4" s="2">
        <v>0.29942884943665332</v>
      </c>
      <c r="N4" s="2">
        <v>0</v>
      </c>
      <c r="O4" s="2">
        <v>2.3611139833446242E-2</v>
      </c>
      <c r="P4" s="2">
        <v>0</v>
      </c>
      <c r="Q4" s="2">
        <v>0</v>
      </c>
      <c r="R4" s="2">
        <v>4.0132723271034981E-2</v>
      </c>
      <c r="S4" s="2">
        <v>0</v>
      </c>
      <c r="T4" s="2">
        <v>0</v>
      </c>
      <c r="U4" s="2">
        <v>0</v>
      </c>
      <c r="V4" s="2">
        <v>1.1478700000000002</v>
      </c>
      <c r="W4" s="2">
        <v>38.812757459818982</v>
      </c>
    </row>
    <row r="5" spans="1:23" x14ac:dyDescent="0.2">
      <c r="A5" s="2" t="s">
        <v>1</v>
      </c>
      <c r="B5" s="2">
        <v>2.4636915828049815E-2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4.891375938889915E-2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7.3550675216948969E-2</v>
      </c>
    </row>
    <row r="6" spans="1:23" x14ac:dyDescent="0.2">
      <c r="A6" s="2" t="s">
        <v>2</v>
      </c>
      <c r="B6" s="2">
        <v>19.97221193877769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2.5115834296512974E-2</v>
      </c>
      <c r="L6" s="2">
        <v>2.7176181846146562E-3</v>
      </c>
      <c r="M6" s="2">
        <v>2.4367231031363356E-2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20.024412622290182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</row>
    <row r="10" spans="1:23" x14ac:dyDescent="0.2">
      <c r="A10" s="2" t="s">
        <v>6</v>
      </c>
      <c r="B10" s="2">
        <v>1.8715504200048472E-2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1.5339865711065312E-4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1.8868902857159125E-2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0.94801182919902505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2.1811371557920994E-2</v>
      </c>
      <c r="L13" s="2">
        <v>0</v>
      </c>
      <c r="M13" s="2">
        <v>2.247879596321805E-2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0.99230199672016406</v>
      </c>
    </row>
    <row r="14" spans="1:23" x14ac:dyDescent="0.2">
      <c r="A14" s="2" t="s">
        <v>10</v>
      </c>
      <c r="B14" s="2">
        <v>2.6624050477040761E-2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2.1731476424009192E-3</v>
      </c>
      <c r="L14" s="2">
        <v>0</v>
      </c>
      <c r="M14" s="2">
        <v>9.8644550965729951E-4</v>
      </c>
      <c r="N14" s="2">
        <v>0</v>
      </c>
      <c r="O14" s="2">
        <v>0</v>
      </c>
      <c r="P14" s="2">
        <v>0</v>
      </c>
      <c r="Q14" s="2">
        <v>0</v>
      </c>
      <c r="R14" s="2">
        <v>2.1470244007815538E-3</v>
      </c>
      <c r="S14" s="2">
        <v>0</v>
      </c>
      <c r="T14" s="2">
        <v>0</v>
      </c>
      <c r="U14" s="2">
        <v>0</v>
      </c>
      <c r="V14" s="2">
        <v>0</v>
      </c>
      <c r="W14" s="2">
        <v>3.1930668029880531E-2</v>
      </c>
    </row>
    <row r="15" spans="1:23" x14ac:dyDescent="0.2">
      <c r="A15" s="2" t="s">
        <v>11</v>
      </c>
      <c r="B15" s="2">
        <v>5.5961933298452286E-3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1.917483213883164E-4</v>
      </c>
      <c r="L15" s="2">
        <v>0</v>
      </c>
      <c r="M15" s="2">
        <v>1.4864247405794922E-4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5.9365841252914942E-3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</row>
    <row r="17" spans="1:23" x14ac:dyDescent="0.2">
      <c r="A17" s="2" t="s">
        <v>13</v>
      </c>
      <c r="B17" s="2">
        <v>3.2041861063084556E-2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5.6725545077376928E-3</v>
      </c>
      <c r="L17" s="2">
        <v>1.226242351594418E-4</v>
      </c>
      <c r="M17" s="2">
        <v>5.9794813427856846E-4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3.8434987940260262E-2</v>
      </c>
    </row>
    <row r="18" spans="1:23" x14ac:dyDescent="0.2">
      <c r="A18" s="2" t="s">
        <v>14</v>
      </c>
      <c r="B18" s="2">
        <v>1.3269054129528642E-2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2.1891266691832791E-3</v>
      </c>
      <c r="L18" s="2">
        <v>0</v>
      </c>
      <c r="M18" s="2">
        <v>4.8984451678187805E-4</v>
      </c>
      <c r="N18" s="2">
        <v>0</v>
      </c>
      <c r="O18" s="2">
        <v>0</v>
      </c>
      <c r="P18" s="2">
        <v>0</v>
      </c>
      <c r="Q18" s="2">
        <v>0</v>
      </c>
      <c r="R18" s="2">
        <v>5.8984186834658064E-4</v>
      </c>
      <c r="S18" s="2">
        <v>0</v>
      </c>
      <c r="T18" s="2">
        <v>0</v>
      </c>
      <c r="U18" s="2">
        <v>0</v>
      </c>
      <c r="V18" s="2">
        <v>0</v>
      </c>
      <c r="W18" s="2">
        <v>1.6537867183840378E-2</v>
      </c>
    </row>
    <row r="19" spans="1:23" x14ac:dyDescent="0.2">
      <c r="A19" s="2" t="s">
        <v>15</v>
      </c>
      <c r="B19" s="2">
        <v>0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</row>
    <row r="20" spans="1:23" x14ac:dyDescent="0.2">
      <c r="A20" s="2" t="s">
        <v>16</v>
      </c>
      <c r="B20" s="2">
        <v>1.6686072877936536E-2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9.2997935873333432E-4</v>
      </c>
      <c r="L20" s="2">
        <v>0</v>
      </c>
      <c r="M20" s="2">
        <v>9.4590665309604029E-4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1.856195888976591E-2</v>
      </c>
    </row>
    <row r="21" spans="1:23" x14ac:dyDescent="0.2">
      <c r="A21" s="2" t="s">
        <v>17</v>
      </c>
      <c r="B21" s="2">
        <v>1.5897289341224416E-3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2.2690218030950779E-4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1.8166311144319494E-3</v>
      </c>
    </row>
    <row r="22" spans="1:23" x14ac:dyDescent="0.2">
      <c r="A22" s="2" t="s">
        <v>18</v>
      </c>
      <c r="B22" s="2">
        <v>1.4571646525120129E-2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4.9854563560962253E-4</v>
      </c>
      <c r="L22" s="2">
        <v>0</v>
      </c>
      <c r="M22" s="2">
        <v>2.6012432960141108E-4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1.5330316490331161E-2</v>
      </c>
    </row>
    <row r="23" spans="1:23" x14ac:dyDescent="0.2">
      <c r="A23" s="2" t="s">
        <v>19</v>
      </c>
      <c r="B23" s="2">
        <v>3.1591301867921695E-2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1.6266649264442177E-3</v>
      </c>
      <c r="L23" s="2">
        <v>0</v>
      </c>
      <c r="M23" s="2">
        <v>1.7229014038535021E-3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3.494086819821942E-2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4.154546963413522E-5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4.154546963413522E-5</v>
      </c>
    </row>
    <row r="26" spans="1:23" x14ac:dyDescent="0.2">
      <c r="A26" s="2" t="s">
        <v>22</v>
      </c>
      <c r="B26" s="2">
        <v>0.93614346770637114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4.2632043455335684E-3</v>
      </c>
      <c r="L26" s="2">
        <v>1.0630834439209064E-4</v>
      </c>
      <c r="M26" s="2">
        <v>5.2801860671039683E-3</v>
      </c>
      <c r="N26" s="2">
        <v>0</v>
      </c>
      <c r="O26" s="2">
        <v>1.2405209652130547E-4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0.94591721855992217</v>
      </c>
    </row>
    <row r="27" spans="1:23" x14ac:dyDescent="0.2">
      <c r="A27" s="2" t="s">
        <v>23</v>
      </c>
      <c r="B27" s="2">
        <v>6.7585659810908815E-3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2.9401409279541839E-3</v>
      </c>
      <c r="L27" s="2">
        <v>0</v>
      </c>
      <c r="M27" s="2">
        <v>2.7059686754640293E-3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1.2404675584509096E-2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</row>
    <row r="29" spans="1:23" x14ac:dyDescent="0.2">
      <c r="A29" s="2" t="s">
        <v>25</v>
      </c>
      <c r="B29" s="2">
        <v>0.3274459975297922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2.0549028442114576E-3</v>
      </c>
      <c r="L29" s="2">
        <v>0</v>
      </c>
      <c r="M29" s="2">
        <v>1.3175128382409134E-3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0.33081841321224453</v>
      </c>
    </row>
    <row r="30" spans="1:23" x14ac:dyDescent="0.2">
      <c r="A30" s="2" t="s">
        <v>26</v>
      </c>
      <c r="B30" s="2">
        <v>3.8629196302967433E-2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7.4142684270148997E-4</v>
      </c>
      <c r="L30" s="2">
        <v>0</v>
      </c>
      <c r="M30" s="2">
        <v>2.1958547304015222E-4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3.9590208618709072E-2</v>
      </c>
    </row>
    <row r="31" spans="1:23" x14ac:dyDescent="0.2">
      <c r="A31" s="2" t="s">
        <v>27</v>
      </c>
      <c r="B31" s="2">
        <v>1.3694361387719964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1.0216989724640793E-2</v>
      </c>
      <c r="L31" s="2">
        <v>4.6398359249518519E-4</v>
      </c>
      <c r="M31" s="2">
        <v>1.0793470559435176E-2</v>
      </c>
      <c r="N31" s="2">
        <v>0</v>
      </c>
      <c r="O31" s="2">
        <v>1.7093423438193733E-5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1.1478700000000002</v>
      </c>
      <c r="W31" s="2">
        <v>2.5387976760720061</v>
      </c>
    </row>
    <row r="32" spans="1:23" x14ac:dyDescent="0.2">
      <c r="A32" s="2" t="s">
        <v>28</v>
      </c>
      <c r="B32" s="2">
        <v>1.8729555043346752E-2</v>
      </c>
      <c r="C32" s="2">
        <v>0</v>
      </c>
      <c r="D32" s="2">
        <v>0</v>
      </c>
      <c r="E32" s="2">
        <v>0</v>
      </c>
      <c r="F32" s="2">
        <v>8.6566991166341731E-3</v>
      </c>
      <c r="G32" s="2">
        <v>0</v>
      </c>
      <c r="H32" s="2">
        <v>0</v>
      </c>
      <c r="I32" s="2">
        <v>0</v>
      </c>
      <c r="J32" s="2">
        <v>0</v>
      </c>
      <c r="K32" s="2">
        <v>1.5339865711065312E-4</v>
      </c>
      <c r="L32" s="2">
        <v>0</v>
      </c>
      <c r="M32" s="2">
        <v>2.2634194913369535E-4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2.7765994766225273E-2</v>
      </c>
    </row>
    <row r="33" spans="1:23" x14ac:dyDescent="0.2">
      <c r="A33" s="2" t="s">
        <v>29</v>
      </c>
      <c r="B33" s="2">
        <v>0.30971898102860002</v>
      </c>
      <c r="C33" s="2">
        <v>0</v>
      </c>
      <c r="D33" s="2">
        <v>0</v>
      </c>
      <c r="E33" s="2">
        <v>0</v>
      </c>
      <c r="F33" s="2">
        <v>5.8897592574748699E-2</v>
      </c>
      <c r="G33" s="2">
        <v>0</v>
      </c>
      <c r="H33" s="2">
        <v>0</v>
      </c>
      <c r="I33" s="2">
        <v>0</v>
      </c>
      <c r="J33" s="2">
        <v>0</v>
      </c>
      <c r="K33" s="2">
        <v>1.3390424443617427E-2</v>
      </c>
      <c r="L33" s="2">
        <v>0</v>
      </c>
      <c r="M33" s="2">
        <v>7.3983413224297458E-4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0.38274683217920913</v>
      </c>
    </row>
    <row r="34" spans="1:23" x14ac:dyDescent="0.2">
      <c r="A34" s="2" t="s">
        <v>30</v>
      </c>
      <c r="B34" s="2">
        <v>7.4946593854306534E-2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1.9142874085266923E-3</v>
      </c>
      <c r="L34" s="2">
        <v>0</v>
      </c>
      <c r="M34" s="2">
        <v>1.972891019314599E-3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7.8833772282147815E-2</v>
      </c>
    </row>
    <row r="35" spans="1:23" x14ac:dyDescent="0.2">
      <c r="A35" s="2" t="s">
        <v>31</v>
      </c>
      <c r="B35" s="2">
        <v>0.42094867897157728</v>
      </c>
      <c r="C35" s="2">
        <v>0</v>
      </c>
      <c r="D35" s="2">
        <v>0</v>
      </c>
      <c r="E35" s="2">
        <v>0</v>
      </c>
      <c r="F35" s="2">
        <v>1.0585296089643387E-3</v>
      </c>
      <c r="G35" s="2">
        <v>0</v>
      </c>
      <c r="H35" s="2">
        <v>0</v>
      </c>
      <c r="I35" s="2">
        <v>0</v>
      </c>
      <c r="J35" s="2">
        <v>0</v>
      </c>
      <c r="K35" s="2">
        <v>3.9564070313122621E-3</v>
      </c>
      <c r="L35" s="2">
        <v>0</v>
      </c>
      <c r="M35" s="2">
        <v>6.6889113326077147E-4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0.42663250674511471</v>
      </c>
    </row>
    <row r="36" spans="1:23" x14ac:dyDescent="0.2">
      <c r="A36" s="2" t="s">
        <v>32</v>
      </c>
      <c r="B36" s="2">
        <v>9.1590972918177874E-2</v>
      </c>
      <c r="C36" s="2">
        <v>0</v>
      </c>
      <c r="D36" s="2">
        <v>0</v>
      </c>
      <c r="E36" s="2">
        <v>0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5.1388550132068804E-3</v>
      </c>
      <c r="L36" s="2">
        <v>0</v>
      </c>
      <c r="M36" s="2">
        <v>3.0775748606089032E-3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9.9807402791993655E-2</v>
      </c>
    </row>
    <row r="37" spans="1:23" x14ac:dyDescent="0.2">
      <c r="A37" s="2" t="s">
        <v>33</v>
      </c>
      <c r="B37" s="2">
        <v>6.0651926217757529E-2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3.2341550207496028E-3</v>
      </c>
      <c r="L37" s="2">
        <v>0</v>
      </c>
      <c r="M37" s="2">
        <v>9.7968903356375611E-4</v>
      </c>
      <c r="N37" s="2">
        <v>0</v>
      </c>
      <c r="O37" s="2">
        <v>0</v>
      </c>
      <c r="P37" s="2">
        <v>0</v>
      </c>
      <c r="Q37" s="2">
        <v>0</v>
      </c>
      <c r="R37" s="2">
        <v>6.1107617560705761E-3</v>
      </c>
      <c r="S37" s="2">
        <v>0</v>
      </c>
      <c r="T37" s="2">
        <v>0</v>
      </c>
      <c r="U37" s="2">
        <v>0</v>
      </c>
      <c r="V37" s="2">
        <v>0</v>
      </c>
      <c r="W37" s="2">
        <v>7.0976532028141456E-2</v>
      </c>
    </row>
    <row r="38" spans="1:23" x14ac:dyDescent="0.2">
      <c r="A38" s="2" t="s">
        <v>34</v>
      </c>
      <c r="B38" s="2">
        <v>3.4175207996032173E-2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5.0461766578691926E-3</v>
      </c>
      <c r="L38" s="2">
        <v>0</v>
      </c>
      <c r="M38" s="2">
        <v>3.3748598087248011E-3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4.2596244462626165E-2</v>
      </c>
    </row>
    <row r="39" spans="1:23" x14ac:dyDescent="0.2">
      <c r="A39" s="2" t="s">
        <v>35</v>
      </c>
      <c r="B39" s="2">
        <v>1.5989715488487842E-2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6.8390234628499494E-4</v>
      </c>
      <c r="L39" s="2">
        <v>3.3141685178227515E-6</v>
      </c>
      <c r="M39" s="2">
        <v>2.2296371108692381E-4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1.6899895714377583E-2</v>
      </c>
    </row>
    <row r="40" spans="1:23" x14ac:dyDescent="0.2">
      <c r="A40" s="2" t="s">
        <v>36</v>
      </c>
      <c r="B40" s="2">
        <v>1.401333923523556E-2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1.4157417729170694E-3</v>
      </c>
      <c r="L40" s="2">
        <v>0</v>
      </c>
      <c r="M40" s="2">
        <v>1.3512952187086291E-5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1.5442593960339715E-2</v>
      </c>
    </row>
    <row r="41" spans="1:23" x14ac:dyDescent="0.2">
      <c r="A41" s="2" t="s">
        <v>37</v>
      </c>
      <c r="B41" s="2">
        <v>1.4818398496855782E-2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2.2051056959656389E-4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1.5038909066452347E-2</v>
      </c>
    </row>
    <row r="42" spans="1:23" x14ac:dyDescent="0.2">
      <c r="A42" s="2" t="s">
        <v>38</v>
      </c>
      <c r="B42" s="2">
        <v>8.5493287559016869E-3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8.5493287559016869E-3</v>
      </c>
    </row>
    <row r="43" spans="1:23" x14ac:dyDescent="0.2">
      <c r="A43" s="2" t="s">
        <v>39</v>
      </c>
      <c r="B43" s="2">
        <v>11.92257856585695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1.2719305318758319E-3</v>
      </c>
      <c r="L43" s="2">
        <v>0</v>
      </c>
      <c r="M43" s="2">
        <v>9.1341683679413699E-3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11.932984664756768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0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3.9002450397462116E-3</v>
      </c>
      <c r="L46" s="2">
        <v>1.3703350311676629E-4</v>
      </c>
      <c r="M46" s="2">
        <v>9.0973948900914189E-3</v>
      </c>
      <c r="N46" s="2">
        <v>0</v>
      </c>
      <c r="O46" s="2">
        <v>1.8239356706037401E-5</v>
      </c>
      <c r="P46" s="2">
        <v>0</v>
      </c>
      <c r="Q46" s="2">
        <v>0</v>
      </c>
      <c r="R46" s="2">
        <v>1.2587690553421021E-3</v>
      </c>
      <c r="S46" s="2">
        <v>0</v>
      </c>
      <c r="T46" s="2">
        <v>0</v>
      </c>
      <c r="U46" s="2">
        <v>0</v>
      </c>
      <c r="V46" s="2">
        <v>0</v>
      </c>
      <c r="W46" s="2">
        <v>1.4411681845002538E-2</v>
      </c>
    </row>
    <row r="47" spans="1:23" x14ac:dyDescent="0.2">
      <c r="A47" s="2" t="s">
        <v>43</v>
      </c>
      <c r="B47" s="2">
        <v>3.5462293339262201E-3</v>
      </c>
      <c r="C47" s="2">
        <v>1.505089816204563E-4</v>
      </c>
      <c r="D47" s="2">
        <v>4.768189089943621E-4</v>
      </c>
      <c r="E47" s="2">
        <v>3.1772626557727084E-4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6.0015327653618451E-2</v>
      </c>
      <c r="L47" s="2">
        <v>1.1136491390647272E-2</v>
      </c>
      <c r="M47" s="2">
        <v>0.13815150416676425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0.2137946067011483</v>
      </c>
    </row>
    <row r="48" spans="1:23" x14ac:dyDescent="0.2">
      <c r="A48" s="2" t="s">
        <v>44</v>
      </c>
      <c r="B48" s="2">
        <v>4.1168909294425262E-3</v>
      </c>
      <c r="C48" s="2">
        <v>9.880508226081967E-5</v>
      </c>
      <c r="D48" s="2">
        <v>2.9472473248118238E-3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3.0787309883641462E-3</v>
      </c>
      <c r="L48" s="2">
        <v>1.4235227028057857E-4</v>
      </c>
      <c r="M48" s="2">
        <v>7.4625030187469143E-3</v>
      </c>
      <c r="N48" s="2">
        <v>0</v>
      </c>
      <c r="O48" s="2">
        <v>2.9284393595136512E-3</v>
      </c>
      <c r="P48" s="2">
        <v>0</v>
      </c>
      <c r="Q48" s="2">
        <v>0</v>
      </c>
      <c r="R48" s="2">
        <v>2.6059127048943037E-3</v>
      </c>
      <c r="S48" s="2">
        <v>0</v>
      </c>
      <c r="T48" s="2">
        <v>0</v>
      </c>
      <c r="U48" s="2">
        <v>0</v>
      </c>
      <c r="V48" s="2">
        <v>0</v>
      </c>
      <c r="W48" s="2">
        <v>2.3380881678314765E-2</v>
      </c>
    </row>
    <row r="49" spans="1:23" x14ac:dyDescent="0.2">
      <c r="A49" s="2" t="s">
        <v>45</v>
      </c>
      <c r="B49" s="2">
        <v>0</v>
      </c>
      <c r="C49" s="2">
        <v>1.0755032530915239E-3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5.4159999735902999E-3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6.4915032266818235E-3</v>
      </c>
    </row>
    <row r="50" spans="1:23" x14ac:dyDescent="0.2">
      <c r="A50" s="2" t="s">
        <v>46</v>
      </c>
      <c r="B50" s="2">
        <v>5.0300622955618435E-2</v>
      </c>
      <c r="C50" s="2">
        <v>0</v>
      </c>
      <c r="D50" s="2">
        <v>0</v>
      </c>
      <c r="E50" s="2">
        <v>0</v>
      </c>
      <c r="F50" s="2">
        <v>0</v>
      </c>
      <c r="G50" s="2">
        <v>3.1665760508762394E-2</v>
      </c>
      <c r="H50" s="2">
        <v>0</v>
      </c>
      <c r="I50" s="2">
        <v>0</v>
      </c>
      <c r="J50" s="2">
        <v>0</v>
      </c>
      <c r="K50" s="2">
        <v>2.8572683760753927E-2</v>
      </c>
      <c r="L50" s="2">
        <v>0</v>
      </c>
      <c r="M50" s="2">
        <v>1.934071932459166E-5</v>
      </c>
      <c r="N50" s="2">
        <v>0</v>
      </c>
      <c r="O50" s="2">
        <v>1.9559231826595892E-2</v>
      </c>
      <c r="P50" s="2">
        <v>0</v>
      </c>
      <c r="Q50" s="2">
        <v>0</v>
      </c>
      <c r="R50" s="2">
        <v>2.742041348559986E-2</v>
      </c>
      <c r="S50" s="2">
        <v>0</v>
      </c>
      <c r="T50" s="2">
        <v>0</v>
      </c>
      <c r="U50" s="2">
        <v>0</v>
      </c>
      <c r="V50" s="2">
        <v>0</v>
      </c>
      <c r="W50" s="2">
        <v>0.15753805325665513</v>
      </c>
    </row>
    <row r="51" spans="1:23" x14ac:dyDescent="0.2">
      <c r="A51" s="2" t="s">
        <v>47</v>
      </c>
      <c r="B51" s="2">
        <v>0.11406873095156397</v>
      </c>
      <c r="C51" s="2">
        <v>0</v>
      </c>
      <c r="D51" s="2">
        <v>0</v>
      </c>
      <c r="E51" s="2">
        <v>1.2312194791344542E-2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8.2681728592331732E-3</v>
      </c>
      <c r="L51" s="2">
        <v>0</v>
      </c>
      <c r="M51" s="2">
        <v>3.0590566555697557E-3</v>
      </c>
      <c r="N51" s="2">
        <v>0</v>
      </c>
      <c r="O51" s="2">
        <v>9.6408377067116341E-4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0.13867223902838263</v>
      </c>
    </row>
  </sheetData>
  <phoneticPr fontId="6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39.29875422833905</v>
      </c>
      <c r="C4" s="2">
        <v>1.3289261784716574E-3</v>
      </c>
      <c r="D4" s="2">
        <v>2.8851900104644832E-3</v>
      </c>
      <c r="E4" s="2">
        <v>2.7238304654206447E-2</v>
      </c>
      <c r="F4" s="2">
        <v>6.7208626360487203E-2</v>
      </c>
      <c r="G4" s="2">
        <v>0</v>
      </c>
      <c r="H4" s="2">
        <v>0</v>
      </c>
      <c r="I4" s="2">
        <v>0</v>
      </c>
      <c r="J4" s="2">
        <v>0</v>
      </c>
      <c r="K4" s="2">
        <v>0.21168041754661435</v>
      </c>
      <c r="L4" s="2">
        <v>1.8079203211469237E-2</v>
      </c>
      <c r="M4" s="2">
        <v>0.28709160746642148</v>
      </c>
      <c r="N4" s="2">
        <v>0</v>
      </c>
      <c r="O4" s="2">
        <v>3.5027373834711696E-2</v>
      </c>
      <c r="P4" s="2">
        <v>0</v>
      </c>
      <c r="Q4" s="2">
        <v>0</v>
      </c>
      <c r="R4" s="2">
        <v>5.5384963241170773E-2</v>
      </c>
      <c r="S4" s="2">
        <v>0</v>
      </c>
      <c r="T4" s="2">
        <v>0</v>
      </c>
      <c r="U4" s="2">
        <v>0</v>
      </c>
      <c r="V4" s="2">
        <v>1.2992144800000001</v>
      </c>
      <c r="W4" s="2">
        <v>41.303893320843081</v>
      </c>
    </row>
    <row r="5" spans="1:23" x14ac:dyDescent="0.2">
      <c r="A5" s="2" t="s">
        <v>1</v>
      </c>
      <c r="B5" s="2">
        <v>3.6822235719694195E-2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7.2033684933538351E-3</v>
      </c>
      <c r="L5" s="2">
        <v>0</v>
      </c>
      <c r="M5" s="2">
        <v>4.4110310207137092E-2</v>
      </c>
      <c r="N5" s="2">
        <v>0</v>
      </c>
      <c r="O5" s="2">
        <v>0</v>
      </c>
      <c r="P5" s="2">
        <v>0</v>
      </c>
      <c r="Q5" s="2">
        <v>0</v>
      </c>
      <c r="R5" s="2">
        <v>1.8931503463752938E-3</v>
      </c>
      <c r="S5" s="2">
        <v>0</v>
      </c>
      <c r="T5" s="2">
        <v>0</v>
      </c>
      <c r="U5" s="2">
        <v>0</v>
      </c>
      <c r="V5" s="2">
        <v>0</v>
      </c>
      <c r="W5" s="2">
        <v>9.0029064766560418E-2</v>
      </c>
    </row>
    <row r="6" spans="1:23" x14ac:dyDescent="0.2">
      <c r="A6" s="2" t="s">
        <v>2</v>
      </c>
      <c r="B6" s="2">
        <v>16.679977484561324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1.0114834148870402E-2</v>
      </c>
      <c r="L6" s="2">
        <v>0</v>
      </c>
      <c r="M6" s="2">
        <v>7.731454722388501E-3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16.697823773432582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</row>
    <row r="10" spans="1:23" x14ac:dyDescent="0.2">
      <c r="A10" s="2" t="s">
        <v>6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0.77671365940384818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1.381131433695585E-2</v>
      </c>
      <c r="L13" s="2">
        <v>0</v>
      </c>
      <c r="M13" s="2">
        <v>1.0890244346861755E-2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0.80141521808766569</v>
      </c>
    </row>
    <row r="14" spans="1:23" x14ac:dyDescent="0.2">
      <c r="A14" s="2" t="s">
        <v>10</v>
      </c>
      <c r="B14" s="2">
        <v>1.3551891435703694E-2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1.2204530787265501E-3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8.6429159807976228E-5</v>
      </c>
      <c r="S14" s="2">
        <v>0</v>
      </c>
      <c r="T14" s="2">
        <v>0</v>
      </c>
      <c r="U14" s="2">
        <v>0</v>
      </c>
      <c r="V14" s="2">
        <v>0</v>
      </c>
      <c r="W14" s="2">
        <v>1.485877367423822E-2</v>
      </c>
    </row>
    <row r="15" spans="1:23" x14ac:dyDescent="0.2">
      <c r="A15" s="2" t="s">
        <v>11</v>
      </c>
      <c r="B15" s="2">
        <v>6.8364026178937285E-3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4.4047527181857492E-3</v>
      </c>
      <c r="L15" s="2">
        <v>0</v>
      </c>
      <c r="M15" s="2">
        <v>1.7882276228653677E-3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1.3029382958944846E-2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</row>
    <row r="17" spans="1:23" x14ac:dyDescent="0.2">
      <c r="A17" s="2" t="s">
        <v>13</v>
      </c>
      <c r="B17" s="2">
        <v>9.1410657307897086E-3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1.4598609008844203E-2</v>
      </c>
      <c r="L17" s="2">
        <v>1.8210863951155553E-3</v>
      </c>
      <c r="M17" s="2">
        <v>5.7978175869371961E-3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3.135857872168666E-2</v>
      </c>
    </row>
    <row r="18" spans="1:23" x14ac:dyDescent="0.2">
      <c r="A18" s="2" t="s">
        <v>14</v>
      </c>
      <c r="B18" s="2">
        <v>1.8773429174819941E-2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7.4046673601395015E-4</v>
      </c>
      <c r="L18" s="2">
        <v>0</v>
      </c>
      <c r="M18" s="2">
        <v>6.2185770276113994E-4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2.0135753613595032E-2</v>
      </c>
    </row>
    <row r="19" spans="1:23" x14ac:dyDescent="0.2">
      <c r="A19" s="2" t="s">
        <v>15</v>
      </c>
      <c r="B19" s="2">
        <v>0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</row>
    <row r="20" spans="1:23" x14ac:dyDescent="0.2">
      <c r="A20" s="2" t="s">
        <v>16</v>
      </c>
      <c r="B20" s="2">
        <v>1.3069827206422382E-2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1.2497205386480502E-3</v>
      </c>
      <c r="L20" s="2">
        <v>0</v>
      </c>
      <c r="M20" s="2">
        <v>1.2034957531048926E-3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1.5523043498175326E-2</v>
      </c>
    </row>
    <row r="21" spans="1:23" x14ac:dyDescent="0.2">
      <c r="A21" s="2" t="s">
        <v>17</v>
      </c>
      <c r="B21" s="2">
        <v>1.6896112590651941E-3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1.2585007766245001E-4</v>
      </c>
      <c r="L21" s="2">
        <v>0</v>
      </c>
      <c r="M21" s="2">
        <v>7.1157846584608063E-5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1.8866191833122523E-3</v>
      </c>
    </row>
    <row r="22" spans="1:23" x14ac:dyDescent="0.2">
      <c r="A22" s="2" t="s">
        <v>18</v>
      </c>
      <c r="B22" s="2">
        <v>1.489944391821614E-2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7.0241903811600007E-4</v>
      </c>
      <c r="L22" s="2">
        <v>0</v>
      </c>
      <c r="M22" s="2">
        <v>5.50699856176532E-4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1.615256281250867E-2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0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</row>
    <row r="26" spans="1:23" x14ac:dyDescent="0.2">
      <c r="A26" s="2" t="s">
        <v>22</v>
      </c>
      <c r="B26" s="2">
        <v>0.44083825736399995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2.4789538553510503E-3</v>
      </c>
      <c r="L26" s="2">
        <v>7.8913743788340681E-4</v>
      </c>
      <c r="M26" s="2">
        <v>5.9710714742736333E-4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0.44470345580466181</v>
      </c>
    </row>
    <row r="27" spans="1:23" x14ac:dyDescent="0.2">
      <c r="A27" s="2" t="s">
        <v>23</v>
      </c>
      <c r="B27" s="2">
        <v>1.3468358829957008E-4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2.9267459921499999E-3</v>
      </c>
      <c r="L27" s="2">
        <v>0</v>
      </c>
      <c r="M27" s="2">
        <v>1.8006029005322561E-3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4.8620324809818261E-3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</row>
    <row r="29" spans="1:23" x14ac:dyDescent="0.2">
      <c r="A29" s="2" t="s">
        <v>25</v>
      </c>
      <c r="B29" s="2">
        <v>0.11097327175809354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3.1257647196162005E-3</v>
      </c>
      <c r="L29" s="2">
        <v>0</v>
      </c>
      <c r="M29" s="2">
        <v>1.8562916500332535E-3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0.11595532812774301</v>
      </c>
    </row>
    <row r="30" spans="1:23" x14ac:dyDescent="0.2">
      <c r="A30" s="2" t="s">
        <v>26</v>
      </c>
      <c r="B30" s="2">
        <v>1.7699310788514208E-2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4.9462007267335006E-4</v>
      </c>
      <c r="L30" s="2">
        <v>0</v>
      </c>
      <c r="M30" s="2">
        <v>4.0838416300731579E-4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1.8602315024194876E-2</v>
      </c>
    </row>
    <row r="31" spans="1:23" x14ac:dyDescent="0.2">
      <c r="A31" s="2" t="s">
        <v>27</v>
      </c>
      <c r="B31" s="2">
        <v>1.0374254459333641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6.9159007794504512E-3</v>
      </c>
      <c r="L31" s="2">
        <v>0</v>
      </c>
      <c r="M31" s="2">
        <v>5.7204721015191428E-3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1.2992144800000001</v>
      </c>
      <c r="W31" s="2">
        <v>2.3492762988143339</v>
      </c>
    </row>
    <row r="32" spans="1:23" x14ac:dyDescent="0.2">
      <c r="A32" s="2" t="s">
        <v>28</v>
      </c>
      <c r="B32" s="2">
        <v>2.9204065819595547E-3</v>
      </c>
      <c r="C32" s="2">
        <v>0</v>
      </c>
      <c r="D32" s="2">
        <v>0</v>
      </c>
      <c r="E32" s="2">
        <v>0</v>
      </c>
      <c r="F32" s="2">
        <v>8.900166493723138E-3</v>
      </c>
      <c r="G32" s="2">
        <v>0</v>
      </c>
      <c r="H32" s="2">
        <v>0</v>
      </c>
      <c r="I32" s="2">
        <v>0</v>
      </c>
      <c r="J32" s="2">
        <v>0</v>
      </c>
      <c r="K32" s="2">
        <v>8.1948887780200003E-5</v>
      </c>
      <c r="L32" s="2">
        <v>0</v>
      </c>
      <c r="M32" s="2">
        <v>7.1157846584608063E-5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1.1973679810047502E-2</v>
      </c>
    </row>
    <row r="33" spans="1:23" x14ac:dyDescent="0.2">
      <c r="A33" s="2" t="s">
        <v>29</v>
      </c>
      <c r="B33" s="2">
        <v>0.17202910694027809</v>
      </c>
      <c r="C33" s="2">
        <v>0</v>
      </c>
      <c r="D33" s="2">
        <v>0</v>
      </c>
      <c r="E33" s="2">
        <v>0</v>
      </c>
      <c r="F33" s="2">
        <v>5.7612325318774096E-2</v>
      </c>
      <c r="G33" s="2">
        <v>0</v>
      </c>
      <c r="H33" s="2">
        <v>0</v>
      </c>
      <c r="I33" s="2">
        <v>0</v>
      </c>
      <c r="J33" s="2">
        <v>0</v>
      </c>
      <c r="K33" s="2">
        <v>4.4779213679895001E-4</v>
      </c>
      <c r="L33" s="2">
        <v>0</v>
      </c>
      <c r="M33" s="2">
        <v>4.1147798242403784E-4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0.23050070237827519</v>
      </c>
    </row>
    <row r="34" spans="1:23" x14ac:dyDescent="0.2">
      <c r="A34" s="2" t="s">
        <v>30</v>
      </c>
      <c r="B34" s="2">
        <v>1.1965400702753492E-2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3.2311275753336001E-3</v>
      </c>
      <c r="L34" s="2">
        <v>0</v>
      </c>
      <c r="M34" s="2">
        <v>1.6923192209469828E-3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1.6888847499034076E-2</v>
      </c>
    </row>
    <row r="35" spans="1:23" x14ac:dyDescent="0.2">
      <c r="A35" s="2" t="s">
        <v>31</v>
      </c>
      <c r="B35" s="2">
        <v>0.34950473687109868</v>
      </c>
      <c r="C35" s="2">
        <v>0</v>
      </c>
      <c r="D35" s="2">
        <v>0</v>
      </c>
      <c r="E35" s="2">
        <v>0</v>
      </c>
      <c r="F35" s="2">
        <v>6.9613454798998049E-4</v>
      </c>
      <c r="G35" s="2">
        <v>0</v>
      </c>
      <c r="H35" s="2">
        <v>0</v>
      </c>
      <c r="I35" s="2">
        <v>0</v>
      </c>
      <c r="J35" s="2">
        <v>0</v>
      </c>
      <c r="K35" s="2">
        <v>4.0330559771827009E-3</v>
      </c>
      <c r="L35" s="2">
        <v>0</v>
      </c>
      <c r="M35" s="2">
        <v>8.9411381143268383E-4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0.35512804120770403</v>
      </c>
    </row>
    <row r="36" spans="1:23" x14ac:dyDescent="0.2">
      <c r="A36" s="2" t="s">
        <v>32</v>
      </c>
      <c r="B36" s="2">
        <v>0.11442876433743608</v>
      </c>
      <c r="C36" s="2">
        <v>0</v>
      </c>
      <c r="D36" s="2">
        <v>0</v>
      </c>
      <c r="E36" s="2">
        <v>0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7.7236826732838514E-3</v>
      </c>
      <c r="L36" s="2">
        <v>0</v>
      </c>
      <c r="M36" s="2">
        <v>2.6792476148813295E-3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0.12483169462560127</v>
      </c>
    </row>
    <row r="37" spans="1:23" x14ac:dyDescent="0.2">
      <c r="A37" s="2" t="s">
        <v>33</v>
      </c>
      <c r="B37" s="2">
        <v>1.8629407891707469E-2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7.2641835525163014E-3</v>
      </c>
      <c r="L37" s="2">
        <v>0</v>
      </c>
      <c r="M37" s="2">
        <v>1.7975090811155339E-3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2.7691100525339303E-2</v>
      </c>
    </row>
    <row r="38" spans="1:23" x14ac:dyDescent="0.2">
      <c r="A38" s="2" t="s">
        <v>34</v>
      </c>
      <c r="B38" s="2">
        <v>9.3276657881857621E-3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2.6633388528565002E-4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9.5939996734714129E-3</v>
      </c>
    </row>
    <row r="39" spans="1:23" x14ac:dyDescent="0.2">
      <c r="A39" s="2" t="s">
        <v>35</v>
      </c>
      <c r="B39" s="2">
        <v>2.1597669785741912E-2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2.0779896544265004E-4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2.1805468751184564E-2</v>
      </c>
    </row>
    <row r="40" spans="1:23" x14ac:dyDescent="0.2">
      <c r="A40" s="2" t="s">
        <v>36</v>
      </c>
      <c r="B40" s="2">
        <v>1.9368232904633072E-2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2.107257114348E-4</v>
      </c>
      <c r="L40" s="2">
        <v>0</v>
      </c>
      <c r="M40" s="2">
        <v>1.39221873752494E-4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1.9718180489820363E-2</v>
      </c>
    </row>
    <row r="41" spans="1:23" x14ac:dyDescent="0.2">
      <c r="A41" s="2" t="s">
        <v>37</v>
      </c>
      <c r="B41" s="2">
        <v>4.107283788961422E-3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8.7802379764500009E-5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4.1950861687259219E-3</v>
      </c>
    </row>
    <row r="42" spans="1:23" x14ac:dyDescent="0.2">
      <c r="A42" s="2" t="s">
        <v>38</v>
      </c>
      <c r="B42" s="2">
        <v>4.5263455645148795E-3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5.5608173850850003E-5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4.5819537383657294E-3</v>
      </c>
    </row>
    <row r="43" spans="1:23" x14ac:dyDescent="0.2">
      <c r="A43" s="2" t="s">
        <v>39</v>
      </c>
      <c r="B43" s="2">
        <v>19.203343874624696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1.3287426804361002E-3</v>
      </c>
      <c r="L43" s="2">
        <v>0</v>
      </c>
      <c r="M43" s="2">
        <v>8.532753951319522E-3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19.21320537125645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0</v>
      </c>
    </row>
    <row r="46" spans="1:23" x14ac:dyDescent="0.2">
      <c r="A46" s="2" t="s">
        <v>42</v>
      </c>
      <c r="B46" s="2">
        <v>5.2983661653134397E-3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3.3322344730723498E-3</v>
      </c>
      <c r="L46" s="2">
        <v>0</v>
      </c>
      <c r="M46" s="2">
        <v>9.557595178617883E-3</v>
      </c>
      <c r="N46" s="2">
        <v>0</v>
      </c>
      <c r="O46" s="2">
        <v>4.2775542430246E-5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1.8230971359433915E-2</v>
      </c>
    </row>
    <row r="47" spans="1:23" x14ac:dyDescent="0.2">
      <c r="A47" s="2" t="s">
        <v>43</v>
      </c>
      <c r="B47" s="2">
        <v>5.6203389703110233E-3</v>
      </c>
      <c r="C47" s="2">
        <v>2.4419329646773315E-4</v>
      </c>
      <c r="D47" s="2">
        <v>0</v>
      </c>
      <c r="E47" s="2">
        <v>1.6495839295246658E-3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6.5912146105771605E-2</v>
      </c>
      <c r="L47" s="2">
        <v>1.5347334481918183E-2</v>
      </c>
      <c r="M47" s="2">
        <v>0.15951827686781445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0.24829187365180766</v>
      </c>
    </row>
    <row r="48" spans="1:23" x14ac:dyDescent="0.2">
      <c r="A48" s="2" t="s">
        <v>44</v>
      </c>
      <c r="B48" s="2">
        <v>9.1615220759722049E-4</v>
      </c>
      <c r="C48" s="2">
        <v>1.1543482761115924E-4</v>
      </c>
      <c r="D48" s="2">
        <v>5.5308548707987809E-4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2.9325108990235688E-3</v>
      </c>
      <c r="L48" s="2">
        <v>1.2164489655208876E-4</v>
      </c>
      <c r="M48" s="2">
        <v>5.7348398150856902E-3</v>
      </c>
      <c r="N48" s="2">
        <v>0</v>
      </c>
      <c r="O48" s="2">
        <v>7.4504409210942755E-3</v>
      </c>
      <c r="P48" s="2">
        <v>0</v>
      </c>
      <c r="Q48" s="2">
        <v>0</v>
      </c>
      <c r="R48" s="2">
        <v>7.8480708187674691E-3</v>
      </c>
      <c r="S48" s="2">
        <v>0</v>
      </c>
      <c r="T48" s="2">
        <v>0</v>
      </c>
      <c r="U48" s="2">
        <v>0</v>
      </c>
      <c r="V48" s="2">
        <v>0</v>
      </c>
      <c r="W48" s="2">
        <v>2.5672179872811351E-2</v>
      </c>
    </row>
    <row r="49" spans="1:23" x14ac:dyDescent="0.2">
      <c r="A49" s="2" t="s">
        <v>45</v>
      </c>
      <c r="B49" s="2">
        <v>0</v>
      </c>
      <c r="C49" s="2">
        <v>9.6929805439276509E-4</v>
      </c>
      <c r="D49" s="2">
        <v>2.332104523384605E-3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6.0353151672377023E-3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8.9113852121054833E-3</v>
      </c>
      <c r="S49" s="2">
        <v>0</v>
      </c>
      <c r="T49" s="2">
        <v>0</v>
      </c>
      <c r="U49" s="2">
        <v>0</v>
      </c>
      <c r="V49" s="2">
        <v>0</v>
      </c>
      <c r="W49" s="2">
        <v>1.8248102957120555E-2</v>
      </c>
    </row>
    <row r="50" spans="1:23" x14ac:dyDescent="0.2">
      <c r="A50" s="2" t="s">
        <v>46</v>
      </c>
      <c r="B50" s="2">
        <v>6.4074452374742213E-2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3.2777155737514323E-2</v>
      </c>
      <c r="L50" s="2">
        <v>0</v>
      </c>
      <c r="M50" s="2">
        <v>4.8088921780132356E-3</v>
      </c>
      <c r="N50" s="2">
        <v>0</v>
      </c>
      <c r="O50" s="2">
        <v>2.2990266674725639E-2</v>
      </c>
      <c r="P50" s="2">
        <v>0</v>
      </c>
      <c r="Q50" s="2">
        <v>0</v>
      </c>
      <c r="R50" s="2">
        <v>3.6645927704114553E-2</v>
      </c>
      <c r="S50" s="2">
        <v>0</v>
      </c>
      <c r="T50" s="2">
        <v>0</v>
      </c>
      <c r="U50" s="2">
        <v>0</v>
      </c>
      <c r="V50" s="2">
        <v>0</v>
      </c>
      <c r="W50" s="2">
        <v>0.16129669466910995</v>
      </c>
    </row>
    <row r="51" spans="1:23" x14ac:dyDescent="0.2">
      <c r="A51" s="2" t="s">
        <v>47</v>
      </c>
      <c r="B51" s="2">
        <v>0.11255000237907266</v>
      </c>
      <c r="C51" s="2">
        <v>0</v>
      </c>
      <c r="D51" s="2">
        <v>0</v>
      </c>
      <c r="E51" s="2">
        <v>2.5588720724681782E-2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5.6384789702664971E-3</v>
      </c>
      <c r="L51" s="2">
        <v>0</v>
      </c>
      <c r="M51" s="2">
        <v>8.1060784370965751E-3</v>
      </c>
      <c r="N51" s="2">
        <v>0</v>
      </c>
      <c r="O51" s="2">
        <v>4.5438906964615335E-3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0.15642717120757904</v>
      </c>
    </row>
  </sheetData>
  <phoneticPr fontId="6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37.217422002950897</v>
      </c>
      <c r="C4" s="2">
        <v>0</v>
      </c>
      <c r="D4" s="2">
        <v>0</v>
      </c>
      <c r="E4" s="2">
        <v>2.7614141843455089E-2</v>
      </c>
      <c r="F4" s="2">
        <v>4.5742973579567643E-2</v>
      </c>
      <c r="G4" s="2">
        <v>0</v>
      </c>
      <c r="H4" s="2">
        <v>0</v>
      </c>
      <c r="I4" s="2">
        <v>0</v>
      </c>
      <c r="J4" s="2">
        <v>0</v>
      </c>
      <c r="K4" s="2">
        <v>0.19507825120920413</v>
      </c>
      <c r="L4" s="2">
        <v>1.1353888271553611E-2</v>
      </c>
      <c r="M4" s="2">
        <v>0.23904011544087983</v>
      </c>
      <c r="N4" s="2">
        <v>0</v>
      </c>
      <c r="O4" s="2">
        <v>5.7126575544841879E-2</v>
      </c>
      <c r="P4" s="2">
        <v>2.5689066216876341E-4</v>
      </c>
      <c r="Q4" s="2">
        <v>0</v>
      </c>
      <c r="R4" s="2">
        <v>5.1739658445992646E-2</v>
      </c>
      <c r="S4" s="2">
        <v>0</v>
      </c>
      <c r="T4" s="2">
        <v>0</v>
      </c>
      <c r="U4" s="2">
        <v>0</v>
      </c>
      <c r="V4" s="2">
        <v>1.3745380000000003</v>
      </c>
      <c r="W4" s="2">
        <v>39.219912497948577</v>
      </c>
    </row>
    <row r="5" spans="1:23" x14ac:dyDescent="0.2">
      <c r="A5" s="2" t="s">
        <v>1</v>
      </c>
      <c r="B5" s="2">
        <v>3.279817690333884E-2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9.4772899341409797E-3</v>
      </c>
      <c r="L5" s="2">
        <v>0</v>
      </c>
      <c r="M5" s="2">
        <v>4.5320887510686976E-2</v>
      </c>
      <c r="N5" s="2">
        <v>0</v>
      </c>
      <c r="O5" s="2">
        <v>4.1228873564224519E-3</v>
      </c>
      <c r="P5" s="2">
        <v>0</v>
      </c>
      <c r="Q5" s="2">
        <v>0</v>
      </c>
      <c r="R5" s="2">
        <v>9.9954279850800404E-4</v>
      </c>
      <c r="S5" s="2">
        <v>0</v>
      </c>
      <c r="T5" s="2">
        <v>0</v>
      </c>
      <c r="U5" s="2">
        <v>0</v>
      </c>
      <c r="V5" s="2">
        <v>0</v>
      </c>
      <c r="W5" s="2">
        <v>9.2718784503097243E-2</v>
      </c>
    </row>
    <row r="6" spans="1:23" x14ac:dyDescent="0.2">
      <c r="A6" s="2" t="s">
        <v>2</v>
      </c>
      <c r="B6" s="2">
        <v>17.37370575790791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8.5445802472074381E-3</v>
      </c>
      <c r="L6" s="2">
        <v>0</v>
      </c>
      <c r="M6" s="2">
        <v>5.087433008001312E-3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17.387337771163118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</row>
    <row r="10" spans="1:23" x14ac:dyDescent="0.2">
      <c r="A10" s="2" t="s">
        <v>6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0.38587378155371282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1.4663421422776905E-2</v>
      </c>
      <c r="L13" s="2">
        <v>0</v>
      </c>
      <c r="M13" s="2">
        <v>8.3880121199193698E-3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0.40892521509640906</v>
      </c>
    </row>
    <row r="14" spans="1:23" x14ac:dyDescent="0.2">
      <c r="A14" s="2" t="s">
        <v>10</v>
      </c>
      <c r="B14" s="2">
        <v>6.76971546585461E-3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1.5164761590342648E-3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8.2861916248888751E-3</v>
      </c>
    </row>
    <row r="15" spans="1:23" x14ac:dyDescent="0.2">
      <c r="A15" s="2" t="s">
        <v>11</v>
      </c>
      <c r="B15" s="2">
        <v>6.76971546585461E-3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4.6770989545574255E-3</v>
      </c>
      <c r="L15" s="2">
        <v>0</v>
      </c>
      <c r="M15" s="2">
        <v>4.3239889861020212E-3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1.5770803406514055E-2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</row>
    <row r="17" spans="1:23" x14ac:dyDescent="0.2">
      <c r="A17" s="2" t="s">
        <v>13</v>
      </c>
      <c r="B17" s="2">
        <v>8.6527857448624439E-3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1.2751478175041712E-2</v>
      </c>
      <c r="L17" s="2">
        <v>8.0731105888203305E-4</v>
      </c>
      <c r="M17" s="2">
        <v>6.6932980195825798E-3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2.8904872998368768E-2</v>
      </c>
    </row>
    <row r="18" spans="1:23" x14ac:dyDescent="0.2">
      <c r="A18" s="2" t="s">
        <v>14</v>
      </c>
      <c r="B18" s="2">
        <v>1.3844457191779911E-2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1.7718171139435249E-3</v>
      </c>
      <c r="L18" s="2">
        <v>0</v>
      </c>
      <c r="M18" s="2">
        <v>9.8721209728356659E-6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1.5626146426696273E-2</v>
      </c>
    </row>
    <row r="19" spans="1:23" x14ac:dyDescent="0.2">
      <c r="A19" s="2" t="s">
        <v>15</v>
      </c>
      <c r="B19" s="2">
        <v>0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</row>
    <row r="20" spans="1:23" x14ac:dyDescent="0.2">
      <c r="A20" s="2" t="s">
        <v>16</v>
      </c>
      <c r="B20" s="2">
        <v>2.0309146397563829E-2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8.0961766190741034E-5</v>
      </c>
      <c r="L20" s="2">
        <v>0</v>
      </c>
      <c r="M20" s="2">
        <v>1.2833757264686365E-4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2.0518445736401433E-2</v>
      </c>
    </row>
    <row r="21" spans="1:23" x14ac:dyDescent="0.2">
      <c r="A21" s="2" t="s">
        <v>17</v>
      </c>
      <c r="B21" s="2">
        <v>1.6924288664636525E-3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7.5668112247500262E-4</v>
      </c>
      <c r="L21" s="2">
        <v>0</v>
      </c>
      <c r="M21" s="2">
        <v>7.0092058907133214E-4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3.1500305780099869E-3</v>
      </c>
    </row>
    <row r="22" spans="1:23" x14ac:dyDescent="0.2">
      <c r="A22" s="2" t="s">
        <v>18</v>
      </c>
      <c r="B22" s="2">
        <v>6.76971546585461E-3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6.5703587177870601E-4</v>
      </c>
      <c r="L22" s="2">
        <v>0</v>
      </c>
      <c r="M22" s="2">
        <v>5.0347816961461881E-4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7.9302295072479351E-3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0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</row>
    <row r="26" spans="1:23" x14ac:dyDescent="0.2">
      <c r="A26" s="2" t="s">
        <v>22</v>
      </c>
      <c r="B26" s="2">
        <v>0.26786377672705153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1.6503744646574139E-3</v>
      </c>
      <c r="L26" s="2">
        <v>5.1350167187955089E-4</v>
      </c>
      <c r="M26" s="2">
        <v>4.2779190882287884E-4</v>
      </c>
      <c r="N26" s="2">
        <v>0</v>
      </c>
      <c r="O26" s="2">
        <v>4.8653805363548362E-5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0.27050409857777491</v>
      </c>
    </row>
    <row r="27" spans="1:23" x14ac:dyDescent="0.2">
      <c r="A27" s="2" t="s">
        <v>23</v>
      </c>
      <c r="B27" s="2">
        <v>0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2.4911312674074158E-3</v>
      </c>
      <c r="L27" s="2">
        <v>0</v>
      </c>
      <c r="M27" s="2">
        <v>1.2175615866497319E-3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3.7086928540571475E-3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</row>
    <row r="29" spans="1:23" x14ac:dyDescent="0.2">
      <c r="A29" s="2" t="s">
        <v>25</v>
      </c>
      <c r="B29" s="2">
        <v>0.12436532490898822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1.4106030801694497E-3</v>
      </c>
      <c r="L29" s="2">
        <v>0</v>
      </c>
      <c r="M29" s="2">
        <v>7.8318826384496257E-4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0.12655911625300262</v>
      </c>
    </row>
    <row r="30" spans="1:23" x14ac:dyDescent="0.2">
      <c r="A30" s="2" t="s">
        <v>26</v>
      </c>
      <c r="B30" s="2">
        <v>0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0</v>
      </c>
    </row>
    <row r="31" spans="1:23" x14ac:dyDescent="0.2">
      <c r="A31" s="2" t="s">
        <v>27</v>
      </c>
      <c r="B31" s="2">
        <v>1.0142123147350459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4.86393379961298E-3</v>
      </c>
      <c r="L31" s="2">
        <v>0</v>
      </c>
      <c r="M31" s="2">
        <v>5.4856085539056855E-3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1.3745380000000003</v>
      </c>
      <c r="W31" s="2">
        <v>2.3990998570885651</v>
      </c>
    </row>
    <row r="32" spans="1:23" x14ac:dyDescent="0.2">
      <c r="A32" s="2" t="s">
        <v>28</v>
      </c>
      <c r="B32" s="2">
        <v>2.8354992135142757E-2</v>
      </c>
      <c r="C32" s="2">
        <v>0</v>
      </c>
      <c r="D32" s="2">
        <v>0</v>
      </c>
      <c r="E32" s="2">
        <v>0</v>
      </c>
      <c r="F32" s="2">
        <v>9.126558759150992E-3</v>
      </c>
      <c r="G32" s="2">
        <v>0</v>
      </c>
      <c r="H32" s="2">
        <v>0</v>
      </c>
      <c r="I32" s="2">
        <v>0</v>
      </c>
      <c r="J32" s="2">
        <v>0</v>
      </c>
      <c r="K32" s="2">
        <v>5.7296019150370576E-4</v>
      </c>
      <c r="L32" s="2">
        <v>0</v>
      </c>
      <c r="M32" s="2">
        <v>1.7769817751104198E-4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3.8232209263308503E-2</v>
      </c>
    </row>
    <row r="33" spans="1:23" x14ac:dyDescent="0.2">
      <c r="A33" s="2" t="s">
        <v>29</v>
      </c>
      <c r="B33" s="2">
        <v>0.11519215554901746</v>
      </c>
      <c r="C33" s="2">
        <v>0</v>
      </c>
      <c r="D33" s="2">
        <v>0</v>
      </c>
      <c r="E33" s="2">
        <v>0</v>
      </c>
      <c r="F33" s="2">
        <v>3.6616414820416651E-2</v>
      </c>
      <c r="G33" s="2">
        <v>0</v>
      </c>
      <c r="H33" s="2">
        <v>0</v>
      </c>
      <c r="I33" s="2">
        <v>0</v>
      </c>
      <c r="J33" s="2">
        <v>0</v>
      </c>
      <c r="K33" s="2">
        <v>7.4733938022222496E-5</v>
      </c>
      <c r="L33" s="2">
        <v>0</v>
      </c>
      <c r="M33" s="2">
        <v>2.5009373131183689E-4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0.15213339803876816</v>
      </c>
    </row>
    <row r="34" spans="1:23" x14ac:dyDescent="0.2">
      <c r="A34" s="2" t="s">
        <v>30</v>
      </c>
      <c r="B34" s="2">
        <v>3.9641741885972775E-2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1.7687031998592656E-3</v>
      </c>
      <c r="L34" s="2">
        <v>0</v>
      </c>
      <c r="M34" s="2">
        <v>8.8849088755520969E-4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4.2298935973387249E-2</v>
      </c>
    </row>
    <row r="35" spans="1:23" x14ac:dyDescent="0.2">
      <c r="A35" s="2" t="s">
        <v>31</v>
      </c>
      <c r="B35" s="2">
        <v>0.23785045131583663</v>
      </c>
      <c r="C35" s="2">
        <v>0</v>
      </c>
      <c r="D35" s="2">
        <v>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3.562317712392606E-3</v>
      </c>
      <c r="L35" s="2">
        <v>0</v>
      </c>
      <c r="M35" s="2">
        <v>1.9382264176667351E-3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0.24335099544589595</v>
      </c>
    </row>
    <row r="36" spans="1:23" x14ac:dyDescent="0.2">
      <c r="A36" s="2" t="s">
        <v>32</v>
      </c>
      <c r="B36" s="2">
        <v>9.651902372236848E-2</v>
      </c>
      <c r="C36" s="2">
        <v>0</v>
      </c>
      <c r="D36" s="2">
        <v>0</v>
      </c>
      <c r="E36" s="2">
        <v>0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1.7873866843648217E-3</v>
      </c>
      <c r="L36" s="2">
        <v>0</v>
      </c>
      <c r="M36" s="2">
        <v>9.4114219941033336E-4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9.9247552606143624E-2</v>
      </c>
    </row>
    <row r="37" spans="1:23" x14ac:dyDescent="0.2">
      <c r="A37" s="2" t="s">
        <v>33</v>
      </c>
      <c r="B37" s="2">
        <v>1.0341323970253766E-2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8.0089870247148452E-3</v>
      </c>
      <c r="L37" s="2">
        <v>0</v>
      </c>
      <c r="M37" s="2">
        <v>7.1408341703511305E-4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1.9064394412003721E-2</v>
      </c>
    </row>
    <row r="38" spans="1:23" x14ac:dyDescent="0.2">
      <c r="A38" s="2" t="s">
        <v>34</v>
      </c>
      <c r="B38" s="2">
        <v>5.1706619851268829E-3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4.6708711263889055E-5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5.2173706963907721E-3</v>
      </c>
    </row>
    <row r="39" spans="1:23" x14ac:dyDescent="0.2">
      <c r="A39" s="2" t="s">
        <v>35</v>
      </c>
      <c r="B39" s="2">
        <v>1.206487796529606E-2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1.4728813618546349E-3</v>
      </c>
      <c r="L39" s="2">
        <v>0</v>
      </c>
      <c r="M39" s="2">
        <v>1.7309118772371864E-3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1.5268671204387883E-2</v>
      </c>
    </row>
    <row r="40" spans="1:23" x14ac:dyDescent="0.2">
      <c r="A40" s="2" t="s">
        <v>36</v>
      </c>
      <c r="B40" s="2">
        <v>5.1706619851268829E-3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1.0275916478055591E-4</v>
      </c>
      <c r="L40" s="2">
        <v>0</v>
      </c>
      <c r="M40" s="2">
        <v>1.513725215834802E-4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5.4247936714909182E-3</v>
      </c>
    </row>
    <row r="41" spans="1:23" x14ac:dyDescent="0.2">
      <c r="A41" s="2" t="s">
        <v>37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6.227828168518542E-5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6.227828168518542E-5</v>
      </c>
    </row>
    <row r="42" spans="1:23" x14ac:dyDescent="0.2">
      <c r="A42" s="2" t="s">
        <v>38</v>
      </c>
      <c r="B42" s="2">
        <v>1.8363825861398713E-3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1.8363825861398713E-3</v>
      </c>
    </row>
    <row r="43" spans="1:23" x14ac:dyDescent="0.2">
      <c r="A43" s="2" t="s">
        <v>39</v>
      </c>
      <c r="B43" s="2">
        <v>17.185799570808562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1.5849822688879689E-3</v>
      </c>
      <c r="L43" s="2">
        <v>0</v>
      </c>
      <c r="M43" s="2">
        <v>8.25820234049803E-3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17.19564275541795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0</v>
      </c>
    </row>
    <row r="46" spans="1:23" x14ac:dyDescent="0.2">
      <c r="A46" s="2" t="s">
        <v>42</v>
      </c>
      <c r="B46" s="2">
        <v>5.5870720662716099E-3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3.9785661166121273E-3</v>
      </c>
      <c r="L46" s="2">
        <v>0</v>
      </c>
      <c r="M46" s="2">
        <v>1.1565627533813993E-2</v>
      </c>
      <c r="N46" s="2">
        <v>0</v>
      </c>
      <c r="O46" s="2">
        <v>0</v>
      </c>
      <c r="P46" s="2">
        <v>0</v>
      </c>
      <c r="Q46" s="2">
        <v>0</v>
      </c>
      <c r="R46" s="2">
        <v>3.671570402137384E-3</v>
      </c>
      <c r="S46" s="2">
        <v>0</v>
      </c>
      <c r="T46" s="2">
        <v>0</v>
      </c>
      <c r="U46" s="2">
        <v>0</v>
      </c>
      <c r="V46" s="2">
        <v>0</v>
      </c>
      <c r="W46" s="2">
        <v>2.4802836118835117E-2</v>
      </c>
    </row>
    <row r="47" spans="1:23" x14ac:dyDescent="0.2">
      <c r="A47" s="2" t="s">
        <v>43</v>
      </c>
      <c r="B47" s="2">
        <v>0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4.3654366137853812E-2</v>
      </c>
      <c r="L47" s="2">
        <v>1.0033075540792026E-2</v>
      </c>
      <c r="M47" s="2">
        <v>0.11224794542121673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0.16593538709986255</v>
      </c>
    </row>
    <row r="48" spans="1:23" x14ac:dyDescent="0.2">
      <c r="A48" s="2" t="s">
        <v>44</v>
      </c>
      <c r="B48" s="2">
        <v>1.1808093119698132E-3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7.3662565204695996E-3</v>
      </c>
      <c r="L48" s="2">
        <v>0</v>
      </c>
      <c r="M48" s="2">
        <v>6.3291395764793756E-3</v>
      </c>
      <c r="N48" s="2">
        <v>0</v>
      </c>
      <c r="O48" s="2">
        <v>9.2386068086739159E-3</v>
      </c>
      <c r="P48" s="2">
        <v>0</v>
      </c>
      <c r="Q48" s="2">
        <v>0</v>
      </c>
      <c r="R48" s="2">
        <v>5.8937098154023763E-3</v>
      </c>
      <c r="S48" s="2">
        <v>0</v>
      </c>
      <c r="T48" s="2">
        <v>0</v>
      </c>
      <c r="U48" s="2">
        <v>0</v>
      </c>
      <c r="V48" s="2">
        <v>0</v>
      </c>
      <c r="W48" s="2">
        <v>3.0008522032995082E-2</v>
      </c>
    </row>
    <row r="49" spans="1:23" x14ac:dyDescent="0.2">
      <c r="A49" s="2" t="s">
        <v>45</v>
      </c>
      <c r="B49" s="2">
        <v>8.7165422489973235E-3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6.8037702335792842E-3</v>
      </c>
      <c r="L49" s="2">
        <v>0</v>
      </c>
      <c r="M49" s="2">
        <v>4.9165181944008614E-5</v>
      </c>
      <c r="N49" s="2">
        <v>0</v>
      </c>
      <c r="O49" s="2">
        <v>1.837337572022827E-3</v>
      </c>
      <c r="P49" s="2">
        <v>0</v>
      </c>
      <c r="Q49" s="2">
        <v>0</v>
      </c>
      <c r="R49" s="2">
        <v>1.2263232394247342E-3</v>
      </c>
      <c r="S49" s="2">
        <v>0</v>
      </c>
      <c r="T49" s="2">
        <v>0</v>
      </c>
      <c r="U49" s="2">
        <v>0</v>
      </c>
      <c r="V49" s="2">
        <v>0</v>
      </c>
      <c r="W49" s="2">
        <v>1.8633138475968179E-2</v>
      </c>
    </row>
    <row r="50" spans="1:23" x14ac:dyDescent="0.2">
      <c r="A50" s="2" t="s">
        <v>46</v>
      </c>
      <c r="B50" s="2">
        <v>7.0967224790633276E-2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3.9645663259458779E-2</v>
      </c>
      <c r="L50" s="2">
        <v>0</v>
      </c>
      <c r="M50" s="2">
        <v>5.6633564462598854E-3</v>
      </c>
      <c r="N50" s="2">
        <v>0</v>
      </c>
      <c r="O50" s="2">
        <v>3.0575749969371738E-2</v>
      </c>
      <c r="P50" s="2">
        <v>2.5689066216876341E-4</v>
      </c>
      <c r="Q50" s="2">
        <v>0</v>
      </c>
      <c r="R50" s="2">
        <v>3.9948512190520147E-2</v>
      </c>
      <c r="S50" s="2">
        <v>0</v>
      </c>
      <c r="T50" s="2">
        <v>0</v>
      </c>
      <c r="U50" s="2">
        <v>0</v>
      </c>
      <c r="V50" s="2">
        <v>0</v>
      </c>
      <c r="W50" s="2">
        <v>0.18705739731841262</v>
      </c>
    </row>
    <row r="51" spans="1:23" x14ac:dyDescent="0.2">
      <c r="A51" s="2" t="s">
        <v>47</v>
      </c>
      <c r="B51" s="2">
        <v>0.12940141328990315</v>
      </c>
      <c r="C51" s="2">
        <v>0</v>
      </c>
      <c r="D51" s="2">
        <v>0</v>
      </c>
      <c r="E51" s="2">
        <v>2.7614141843455089E-2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9.2720470229068382E-3</v>
      </c>
      <c r="L51" s="2">
        <v>0</v>
      </c>
      <c r="M51" s="2">
        <v>9.0642813015356909E-3</v>
      </c>
      <c r="N51" s="2">
        <v>0</v>
      </c>
      <c r="O51" s="2">
        <v>1.1303340032987401E-2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0.1866552234907882</v>
      </c>
    </row>
  </sheetData>
  <phoneticPr fontId="6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38.923230113298423</v>
      </c>
      <c r="C4" s="2">
        <v>0</v>
      </c>
      <c r="D4" s="2">
        <v>0</v>
      </c>
      <c r="E4" s="2">
        <v>0</v>
      </c>
      <c r="F4" s="2">
        <v>1.4483625822849389E-2</v>
      </c>
      <c r="G4" s="2">
        <v>0</v>
      </c>
      <c r="H4" s="2">
        <v>0</v>
      </c>
      <c r="I4" s="2">
        <v>0</v>
      </c>
      <c r="J4" s="2">
        <v>0</v>
      </c>
      <c r="K4" s="2">
        <v>0.18776789288622348</v>
      </c>
      <c r="L4" s="2">
        <v>1.1479299118842283E-2</v>
      </c>
      <c r="M4" s="2">
        <v>0.23567639878402366</v>
      </c>
      <c r="N4" s="2">
        <v>8.7965978800282132E-3</v>
      </c>
      <c r="O4" s="2">
        <v>5.6513903960416514E-2</v>
      </c>
      <c r="P4" s="2">
        <v>2.8267177189407087E-4</v>
      </c>
      <c r="Q4" s="2">
        <v>0</v>
      </c>
      <c r="R4" s="2">
        <v>5.9796263466070775E-2</v>
      </c>
      <c r="S4" s="2">
        <v>0</v>
      </c>
      <c r="T4" s="2">
        <v>0</v>
      </c>
      <c r="U4" s="2">
        <v>0</v>
      </c>
      <c r="V4" s="2">
        <v>1.4733420000000002</v>
      </c>
      <c r="W4" s="2">
        <v>40.971368766988761</v>
      </c>
    </row>
    <row r="5" spans="1:23" x14ac:dyDescent="0.2">
      <c r="A5" s="2" t="s">
        <v>1</v>
      </c>
      <c r="B5" s="2">
        <v>1.9284818962001456E-2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1.1047830438676102E-2</v>
      </c>
      <c r="L5" s="2">
        <v>0</v>
      </c>
      <c r="M5" s="2">
        <v>4.3968840758764137E-2</v>
      </c>
      <c r="N5" s="2">
        <v>0</v>
      </c>
      <c r="O5" s="2">
        <v>4.8940084800642427E-3</v>
      </c>
      <c r="P5" s="2">
        <v>0</v>
      </c>
      <c r="Q5" s="2">
        <v>0</v>
      </c>
      <c r="R5" s="2">
        <v>1.0723399502768939E-3</v>
      </c>
      <c r="S5" s="2">
        <v>0</v>
      </c>
      <c r="T5" s="2">
        <v>0</v>
      </c>
      <c r="U5" s="2">
        <v>0</v>
      </c>
      <c r="V5" s="2">
        <v>0</v>
      </c>
      <c r="W5" s="2">
        <v>8.0267838589782828E-2</v>
      </c>
    </row>
    <row r="6" spans="1:23" x14ac:dyDescent="0.2">
      <c r="A6" s="2" t="s">
        <v>2</v>
      </c>
      <c r="B6" s="2">
        <v>21.59851329198338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7.4051541040215984E-3</v>
      </c>
      <c r="L6" s="2">
        <v>9.7302580819574793E-5</v>
      </c>
      <c r="M6" s="2">
        <v>4.9779236457908769E-3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21.610993672314009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</row>
    <row r="10" spans="1:23" x14ac:dyDescent="0.2">
      <c r="A10" s="2" t="s">
        <v>6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4.2317267285898526E-2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1.1079063197916772E-2</v>
      </c>
      <c r="L13" s="2">
        <v>1.4557717868896483E-4</v>
      </c>
      <c r="M13" s="2">
        <v>6.4383239582784218E-4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5.4185740058332106E-2</v>
      </c>
    </row>
    <row r="14" spans="1:23" x14ac:dyDescent="0.2">
      <c r="A14" s="2" t="s">
        <v>10</v>
      </c>
      <c r="B14" s="2">
        <v>1.5679872294755207E-3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1.8259284092108053E-3</v>
      </c>
      <c r="L14" s="2">
        <v>2.3992417188388304E-5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3.4179080558747145E-3</v>
      </c>
    </row>
    <row r="15" spans="1:23" x14ac:dyDescent="0.2">
      <c r="A15" s="2" t="s">
        <v>11</v>
      </c>
      <c r="B15" s="2">
        <v>9.89603880436576E-4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2.496317583607043E-3</v>
      </c>
      <c r="L15" s="2">
        <v>3.2801227363835224E-5</v>
      </c>
      <c r="M15" s="2">
        <v>6.3205497395294255E-4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4.1507776653603966E-3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</row>
    <row r="17" spans="1:23" x14ac:dyDescent="0.2">
      <c r="A17" s="2" t="s">
        <v>13</v>
      </c>
      <c r="B17" s="2">
        <v>5.7380792979304929E-3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4.9838142570246611E-4</v>
      </c>
      <c r="L17" s="2">
        <v>6.548654933062508E-6</v>
      </c>
      <c r="M17" s="2">
        <v>2.006087526024557E-3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8.2490969045905787E-3</v>
      </c>
    </row>
    <row r="18" spans="1:23" x14ac:dyDescent="0.2">
      <c r="A18" s="2" t="s">
        <v>14</v>
      </c>
      <c r="B18" s="2">
        <v>1.5816040436029445E-2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1.5127860974862471E-3</v>
      </c>
      <c r="L18" s="2">
        <v>1.9877775593278237E-5</v>
      </c>
      <c r="M18" s="2">
        <v>1.9629036458165921E-5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1.7368333345567137E-2</v>
      </c>
    </row>
    <row r="19" spans="1:23" x14ac:dyDescent="0.2">
      <c r="A19" s="2" t="s">
        <v>15</v>
      </c>
      <c r="B19" s="2">
        <v>2.3331779093461783E-3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1.0585092227309018E-4</v>
      </c>
      <c r="L19" s="2">
        <v>1.3908647645442498E-6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2.4404196963838127E-3</v>
      </c>
    </row>
    <row r="20" spans="1:23" x14ac:dyDescent="0.2">
      <c r="A20" s="2" t="s">
        <v>16</v>
      </c>
      <c r="B20" s="2">
        <v>7.7078775214409669E-3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6.1746371325969269E-5</v>
      </c>
      <c r="L20" s="2">
        <v>8.1133777931747907E-7</v>
      </c>
      <c r="M20" s="2">
        <v>9.4219374999196423E-5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7.864654605545451E-3</v>
      </c>
    </row>
    <row r="21" spans="1:23" x14ac:dyDescent="0.2">
      <c r="A21" s="2" t="s">
        <v>17</v>
      </c>
      <c r="B21" s="2">
        <v>2.5743073916762284E-4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8.0270282723760022E-4</v>
      </c>
      <c r="L21" s="2">
        <v>1.0547391131127228E-5</v>
      </c>
      <c r="M21" s="2">
        <v>9.38267942700331E-4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2.0089489002366812E-3</v>
      </c>
    </row>
    <row r="22" spans="1:23" x14ac:dyDescent="0.2">
      <c r="A22" s="2" t="s">
        <v>18</v>
      </c>
      <c r="B22" s="2">
        <v>2.3870850359179576E-3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1.1467183246251434E-4</v>
      </c>
      <c r="L22" s="2">
        <v>1.506770161589604E-6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2.5032636385420616E-3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0</v>
      </c>
    </row>
    <row r="24" spans="1:23" x14ac:dyDescent="0.2">
      <c r="A24" s="2" t="s">
        <v>20</v>
      </c>
      <c r="B24" s="2">
        <v>1.3707351046587709E-4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1.3707351046587709E-4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</row>
    <row r="26" spans="1:23" x14ac:dyDescent="0.2">
      <c r="A26" s="2" t="s">
        <v>22</v>
      </c>
      <c r="B26" s="2">
        <v>0.1771514489639105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8.212288032462021E-4</v>
      </c>
      <c r="L26" s="2">
        <v>0</v>
      </c>
      <c r="M26" s="2">
        <v>3.6216410663458863E-4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0.17833484187379128</v>
      </c>
    </row>
    <row r="27" spans="1:23" x14ac:dyDescent="0.2">
      <c r="A27" s="2" t="s">
        <v>23</v>
      </c>
      <c r="B27" s="2">
        <v>3.0648145439894197E-4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4.345125943101599E-6</v>
      </c>
      <c r="L27" s="2">
        <v>0</v>
      </c>
      <c r="M27" s="2">
        <v>5.8413565586223971E-5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3.6924014592826753E-4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</row>
    <row r="29" spans="1:23" x14ac:dyDescent="0.2">
      <c r="A29" s="2" t="s">
        <v>25</v>
      </c>
      <c r="B29" s="2">
        <v>2.1610043527918649E-2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7.386714103272718E-5</v>
      </c>
      <c r="L29" s="2">
        <v>0</v>
      </c>
      <c r="M29" s="2">
        <v>3.6216410663458863E-4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2.2046074775585962E-2</v>
      </c>
    </row>
    <row r="30" spans="1:23" x14ac:dyDescent="0.2">
      <c r="A30" s="2" t="s">
        <v>26</v>
      </c>
      <c r="B30" s="2">
        <v>2.1610043527918649E-2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7.386714103272718E-5</v>
      </c>
      <c r="L30" s="2">
        <v>0</v>
      </c>
      <c r="M30" s="2">
        <v>3.6216410663458863E-4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2.2046074775585962E-2</v>
      </c>
    </row>
    <row r="31" spans="1:23" x14ac:dyDescent="0.2">
      <c r="A31" s="2" t="s">
        <v>27</v>
      </c>
      <c r="B31" s="2">
        <v>9.7082861389791109E-2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5.9717561982401716E-3</v>
      </c>
      <c r="L31" s="2">
        <v>7.8467953799704751E-5</v>
      </c>
      <c r="M31" s="2">
        <v>7.3098531770209889E-3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1.4733420000000002</v>
      </c>
      <c r="W31" s="2">
        <v>1.5837849387188521</v>
      </c>
    </row>
    <row r="32" spans="1:23" x14ac:dyDescent="0.2">
      <c r="A32" s="2" t="s">
        <v>28</v>
      </c>
      <c r="B32" s="2">
        <v>1.4838192136637618E-2</v>
      </c>
      <c r="C32" s="2">
        <v>0</v>
      </c>
      <c r="D32" s="2">
        <v>0</v>
      </c>
      <c r="E32" s="2">
        <v>0</v>
      </c>
      <c r="F32" s="2">
        <v>1.4483625822849389E-2</v>
      </c>
      <c r="G32" s="2">
        <v>0</v>
      </c>
      <c r="H32" s="2">
        <v>0</v>
      </c>
      <c r="I32" s="2">
        <v>0</v>
      </c>
      <c r="J32" s="2">
        <v>0</v>
      </c>
      <c r="K32" s="2">
        <v>1.129076504246295E-3</v>
      </c>
      <c r="L32" s="2">
        <v>1.4835890821805332E-5</v>
      </c>
      <c r="M32" s="2">
        <v>3.0621296874738834E-4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3.0771943323302495E-2</v>
      </c>
    </row>
    <row r="33" spans="1:23" x14ac:dyDescent="0.2">
      <c r="A33" s="2" t="s">
        <v>29</v>
      </c>
      <c r="B33" s="2">
        <v>1.0920783383329257E-2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1.3231365284136273E-5</v>
      </c>
      <c r="L33" s="2">
        <v>1.7385809556803122E-7</v>
      </c>
      <c r="M33" s="2">
        <v>6.6738723957764123E-5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1.1000927330666726E-2</v>
      </c>
    </row>
    <row r="34" spans="1:23" x14ac:dyDescent="0.2">
      <c r="A34" s="2" t="s">
        <v>30</v>
      </c>
      <c r="B34" s="2">
        <v>1.6734304605849459E-3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1.2261065163299608E-3</v>
      </c>
      <c r="L34" s="2">
        <v>1.6110850189304222E-5</v>
      </c>
      <c r="M34" s="2">
        <v>5.1035494791231385E-5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2.9666833218954425E-3</v>
      </c>
    </row>
    <row r="35" spans="1:23" x14ac:dyDescent="0.2">
      <c r="A35" s="2" t="s">
        <v>31</v>
      </c>
      <c r="B35" s="2">
        <v>0.16408300604626649</v>
      </c>
      <c r="C35" s="2">
        <v>0</v>
      </c>
      <c r="D35" s="2">
        <v>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2.1170184454618037E-4</v>
      </c>
      <c r="L35" s="2">
        <v>2.7817295290884995E-6</v>
      </c>
      <c r="M35" s="2">
        <v>1.0324873176995274E-3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0.1653299769380413</v>
      </c>
    </row>
    <row r="36" spans="1:23" x14ac:dyDescent="0.2">
      <c r="A36" s="2" t="s">
        <v>32</v>
      </c>
      <c r="B36" s="2">
        <v>8.7706141738897684E-3</v>
      </c>
      <c r="C36" s="2">
        <v>0</v>
      </c>
      <c r="D36" s="2">
        <v>0</v>
      </c>
      <c r="E36" s="2">
        <v>0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1.2349274265193854E-4</v>
      </c>
      <c r="L36" s="2">
        <v>1.6226755586349581E-6</v>
      </c>
      <c r="M36" s="2">
        <v>3.1013877603902151E-4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9.2058683681393635E-3</v>
      </c>
    </row>
    <row r="37" spans="1:23" x14ac:dyDescent="0.2">
      <c r="A37" s="2" t="s">
        <v>33</v>
      </c>
      <c r="B37" s="2">
        <v>2.9161611179878049E-3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5.2925461136545083E-4</v>
      </c>
      <c r="L37" s="2">
        <v>6.9543238227212484E-6</v>
      </c>
      <c r="M37" s="2">
        <v>5.1035494791231385E-5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3.5034055479672083E-3</v>
      </c>
    </row>
    <row r="38" spans="1:23" x14ac:dyDescent="0.2">
      <c r="A38" s="2" t="s">
        <v>34</v>
      </c>
      <c r="B38" s="2">
        <v>3.9835475867434114E-4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3.3078413210340676E-4</v>
      </c>
      <c r="L38" s="2">
        <v>4.3464523892007796E-6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7.3348534316694861E-4</v>
      </c>
    </row>
    <row r="39" spans="1:23" x14ac:dyDescent="0.2">
      <c r="A39" s="2" t="s">
        <v>35</v>
      </c>
      <c r="B39" s="2">
        <v>4.5197943772665623E-3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8.7327010875299369E-4</v>
      </c>
      <c r="L39" s="2">
        <v>1.147463430749006E-5</v>
      </c>
      <c r="M39" s="2">
        <v>7.2627434895213895E-4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6.1308134692791847E-3</v>
      </c>
    </row>
    <row r="40" spans="1:23" x14ac:dyDescent="0.2">
      <c r="A40" s="2" t="s">
        <v>36</v>
      </c>
      <c r="B40" s="2">
        <v>3.9920594405612395E-3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1.8082865888319563E-4</v>
      </c>
      <c r="L40" s="2">
        <v>2.3760606394297596E-6</v>
      </c>
      <c r="M40" s="2">
        <v>1.217000260406287E-4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4.2969641861244929E-3</v>
      </c>
    </row>
    <row r="41" spans="1:23" x14ac:dyDescent="0.2">
      <c r="A41" s="2" t="s">
        <v>37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16.555614411944866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1.6856674720879677E-3</v>
      </c>
      <c r="L43" s="2">
        <v>2.0457302578505004E-5</v>
      </c>
      <c r="M43" s="2">
        <v>8.3370296468148874E-3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16.565657566366347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0</v>
      </c>
    </row>
    <row r="46" spans="1:23" x14ac:dyDescent="0.2">
      <c r="A46" s="2" t="s">
        <v>42</v>
      </c>
      <c r="B46" s="2">
        <v>7.4786825726723951E-3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1.0468350399608063E-2</v>
      </c>
      <c r="L46" s="2">
        <v>0</v>
      </c>
      <c r="M46" s="2">
        <v>1.1027721768342888E-2</v>
      </c>
      <c r="N46" s="2">
        <v>0</v>
      </c>
      <c r="O46" s="2">
        <v>0</v>
      </c>
      <c r="P46" s="2">
        <v>0</v>
      </c>
      <c r="Q46" s="2">
        <v>0</v>
      </c>
      <c r="R46" s="2">
        <v>4.1940389075451447E-3</v>
      </c>
      <c r="S46" s="2">
        <v>0</v>
      </c>
      <c r="T46" s="2">
        <v>0</v>
      </c>
      <c r="U46" s="2">
        <v>0</v>
      </c>
      <c r="V46" s="2">
        <v>0</v>
      </c>
      <c r="W46" s="2">
        <v>3.3168793648168493E-2</v>
      </c>
    </row>
    <row r="47" spans="1:23" x14ac:dyDescent="0.2">
      <c r="A47" s="2" t="s">
        <v>43</v>
      </c>
      <c r="B47" s="2">
        <v>1.0161816409179514E-3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5.9509107353475761E-2</v>
      </c>
      <c r="L47" s="2">
        <v>1.0979341188687148E-2</v>
      </c>
      <c r="M47" s="2">
        <v>0.11290854145504174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0.1844131716381226</v>
      </c>
    </row>
    <row r="48" spans="1:23" x14ac:dyDescent="0.2">
      <c r="A48" s="2" t="s">
        <v>44</v>
      </c>
      <c r="B48" s="2">
        <v>0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1.0983051547208822E-2</v>
      </c>
      <c r="L48" s="2">
        <v>0</v>
      </c>
      <c r="M48" s="2">
        <v>6.9476378005475306E-3</v>
      </c>
      <c r="N48" s="2">
        <v>0</v>
      </c>
      <c r="O48" s="2">
        <v>1.324040886623754E-2</v>
      </c>
      <c r="P48" s="2">
        <v>0</v>
      </c>
      <c r="Q48" s="2">
        <v>0</v>
      </c>
      <c r="R48" s="2">
        <v>1.1816480659318913E-2</v>
      </c>
      <c r="S48" s="2">
        <v>0</v>
      </c>
      <c r="T48" s="2">
        <v>0</v>
      </c>
      <c r="U48" s="2">
        <v>0</v>
      </c>
      <c r="V48" s="2">
        <v>0</v>
      </c>
      <c r="W48" s="2">
        <v>4.2987578873312809E-2</v>
      </c>
    </row>
    <row r="49" spans="1:23" x14ac:dyDescent="0.2">
      <c r="A49" s="2" t="s">
        <v>45</v>
      </c>
      <c r="B49" s="2">
        <v>1.6817313279829174E-2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1.8083199413976733E-2</v>
      </c>
      <c r="L49" s="2">
        <v>0</v>
      </c>
      <c r="M49" s="2">
        <v>8.7328509843797881E-3</v>
      </c>
      <c r="N49" s="2">
        <v>0</v>
      </c>
      <c r="O49" s="2">
        <v>3.754685801057873E-3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4.738804947924357E-2</v>
      </c>
    </row>
    <row r="50" spans="1:23" x14ac:dyDescent="0.2">
      <c r="A50" s="2" t="s">
        <v>46</v>
      </c>
      <c r="B50" s="2">
        <v>4.2379893925742332E-2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2.9154413270187963E-2</v>
      </c>
      <c r="L50" s="2">
        <v>0</v>
      </c>
      <c r="M50" s="2">
        <v>1.1330402295151643E-2</v>
      </c>
      <c r="N50" s="2">
        <v>0</v>
      </c>
      <c r="O50" s="2">
        <v>2.332482815478782E-2</v>
      </c>
      <c r="P50" s="2">
        <v>2.8267177189407087E-4</v>
      </c>
      <c r="Q50" s="2">
        <v>0</v>
      </c>
      <c r="R50" s="2">
        <v>3.9961524451660117E-2</v>
      </c>
      <c r="S50" s="2">
        <v>0</v>
      </c>
      <c r="T50" s="2">
        <v>0</v>
      </c>
      <c r="U50" s="2">
        <v>0</v>
      </c>
      <c r="V50" s="2">
        <v>0</v>
      </c>
      <c r="W50" s="2">
        <v>0.14643373386942393</v>
      </c>
    </row>
    <row r="51" spans="1:23" x14ac:dyDescent="0.2">
      <c r="A51" s="2" t="s">
        <v>47</v>
      </c>
      <c r="B51" s="2">
        <v>7.3000621383769088E-2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9.3708593260994535E-3</v>
      </c>
      <c r="L51" s="2">
        <v>0</v>
      </c>
      <c r="M51" s="2">
        <v>1.199097696569724E-2</v>
      </c>
      <c r="N51" s="2">
        <v>8.7965978800282132E-3</v>
      </c>
      <c r="O51" s="2">
        <v>1.1299972658269044E-2</v>
      </c>
      <c r="P51" s="2">
        <v>0</v>
      </c>
      <c r="Q51" s="2">
        <v>0</v>
      </c>
      <c r="R51" s="2">
        <v>2.7518794972697038E-3</v>
      </c>
      <c r="S51" s="2">
        <v>0</v>
      </c>
      <c r="T51" s="2">
        <v>0</v>
      </c>
      <c r="U51" s="2">
        <v>0</v>
      </c>
      <c r="V51" s="2">
        <v>0</v>
      </c>
      <c r="W51" s="2">
        <v>0.11721090771113274</v>
      </c>
    </row>
  </sheetData>
  <phoneticPr fontId="6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24.674790293236992</v>
      </c>
      <c r="C4" s="2">
        <v>6.3388525011287528E-2</v>
      </c>
      <c r="D4" s="2">
        <v>2.1159431644254513E-4</v>
      </c>
      <c r="E4" s="2">
        <v>3.7241023372138128E-3</v>
      </c>
      <c r="F4" s="2">
        <v>2.5115592025209098E-2</v>
      </c>
      <c r="G4" s="2">
        <v>0</v>
      </c>
      <c r="H4" s="2">
        <v>2.7808385508479982E-3</v>
      </c>
      <c r="I4" s="2">
        <v>0</v>
      </c>
      <c r="J4" s="2">
        <v>0</v>
      </c>
      <c r="K4" s="2">
        <v>0.37201261188872931</v>
      </c>
      <c r="L4" s="2">
        <v>2.2084169190493799E-2</v>
      </c>
      <c r="M4" s="2">
        <v>0.43907454683502783</v>
      </c>
      <c r="N4" s="2">
        <v>8.8522992656825134E-3</v>
      </c>
      <c r="O4" s="2">
        <v>6.0131693443243213E-2</v>
      </c>
      <c r="P4" s="2">
        <v>0</v>
      </c>
      <c r="Q4" s="2">
        <v>0</v>
      </c>
      <c r="R4" s="2">
        <v>0.40747204997479319</v>
      </c>
      <c r="S4" s="2">
        <v>0</v>
      </c>
      <c r="T4" s="2">
        <v>0</v>
      </c>
      <c r="U4" s="2">
        <v>0</v>
      </c>
      <c r="V4" s="2">
        <v>1.4907780000000002</v>
      </c>
      <c r="W4" s="2">
        <v>27.570416316075963</v>
      </c>
    </row>
    <row r="5" spans="1:23" x14ac:dyDescent="0.2">
      <c r="A5" s="2" t="s">
        <v>1</v>
      </c>
      <c r="B5" s="2">
        <v>2.2072662526197485E-2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1.5628684015146142E-2</v>
      </c>
      <c r="L5" s="2">
        <v>0</v>
      </c>
      <c r="M5" s="2">
        <v>4.7093857667297928E-2</v>
      </c>
      <c r="N5" s="2">
        <v>0</v>
      </c>
      <c r="O5" s="2">
        <v>5.2544320219676819E-3</v>
      </c>
      <c r="P5" s="2">
        <v>0</v>
      </c>
      <c r="Q5" s="2">
        <v>0</v>
      </c>
      <c r="R5" s="2">
        <v>1.9779753916217939E-3</v>
      </c>
      <c r="S5" s="2">
        <v>0</v>
      </c>
      <c r="T5" s="2">
        <v>0</v>
      </c>
      <c r="U5" s="2">
        <v>0</v>
      </c>
      <c r="V5" s="2">
        <v>0</v>
      </c>
      <c r="W5" s="2">
        <v>9.202761162223104E-2</v>
      </c>
    </row>
    <row r="6" spans="1:23" x14ac:dyDescent="0.2">
      <c r="A6" s="2" t="s">
        <v>2</v>
      </c>
      <c r="B6" s="2">
        <v>11.729142199271053</v>
      </c>
      <c r="C6" s="2">
        <v>0</v>
      </c>
      <c r="D6" s="2">
        <v>0</v>
      </c>
      <c r="E6" s="2">
        <v>0</v>
      </c>
      <c r="F6" s="2">
        <v>4.1333456057131715E-3</v>
      </c>
      <c r="G6" s="2">
        <v>0</v>
      </c>
      <c r="H6" s="2">
        <v>0</v>
      </c>
      <c r="I6" s="2">
        <v>0</v>
      </c>
      <c r="J6" s="2">
        <v>0</v>
      </c>
      <c r="K6" s="2">
        <v>3.0149050245673693E-2</v>
      </c>
      <c r="L6" s="2">
        <v>5.7957511029316938E-4</v>
      </c>
      <c r="M6" s="2">
        <v>4.4144916883534863E-2</v>
      </c>
      <c r="N6" s="2">
        <v>0</v>
      </c>
      <c r="O6" s="2">
        <v>0</v>
      </c>
      <c r="P6" s="2">
        <v>0</v>
      </c>
      <c r="Q6" s="2">
        <v>0</v>
      </c>
      <c r="R6" s="2">
        <v>0.23915581985498929</v>
      </c>
      <c r="S6" s="2">
        <v>0</v>
      </c>
      <c r="T6" s="2">
        <v>0</v>
      </c>
      <c r="U6" s="2">
        <v>0</v>
      </c>
      <c r="V6" s="2">
        <v>0</v>
      </c>
      <c r="W6" s="2">
        <v>12.047304906971258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</row>
    <row r="10" spans="1:23" x14ac:dyDescent="0.2">
      <c r="A10" s="2" t="s">
        <v>6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0.12873044073385528</v>
      </c>
      <c r="C13" s="2">
        <v>0</v>
      </c>
      <c r="D13" s="2">
        <v>0</v>
      </c>
      <c r="E13" s="2">
        <v>0</v>
      </c>
      <c r="F13" s="2">
        <v>4.6704641855475981E-5</v>
      </c>
      <c r="G13" s="2">
        <v>0</v>
      </c>
      <c r="H13" s="2">
        <v>0</v>
      </c>
      <c r="I13" s="2">
        <v>0</v>
      </c>
      <c r="J13" s="2">
        <v>0</v>
      </c>
      <c r="K13" s="2">
        <v>3.8982016137048332E-2</v>
      </c>
      <c r="L13" s="2">
        <v>7.4937704896100102E-4</v>
      </c>
      <c r="M13" s="2">
        <v>2.3681908536479647E-2</v>
      </c>
      <c r="N13" s="2">
        <v>0</v>
      </c>
      <c r="O13" s="2">
        <v>0</v>
      </c>
      <c r="P13" s="2">
        <v>0</v>
      </c>
      <c r="Q13" s="2">
        <v>0</v>
      </c>
      <c r="R13" s="2">
        <v>2.7023355846511115E-3</v>
      </c>
      <c r="S13" s="2">
        <v>0</v>
      </c>
      <c r="T13" s="2">
        <v>0</v>
      </c>
      <c r="U13" s="2">
        <v>0</v>
      </c>
      <c r="V13" s="2">
        <v>0</v>
      </c>
      <c r="W13" s="2">
        <v>0.19489278268285082</v>
      </c>
    </row>
    <row r="14" spans="1:23" x14ac:dyDescent="0.2">
      <c r="A14" s="2" t="s">
        <v>10</v>
      </c>
      <c r="B14" s="2">
        <v>4.7942044616828763E-4</v>
      </c>
      <c r="C14" s="2">
        <v>0</v>
      </c>
      <c r="D14" s="2">
        <v>0</v>
      </c>
      <c r="E14" s="2">
        <v>0</v>
      </c>
      <c r="F14" s="2">
        <v>1.7393834829459753E-7</v>
      </c>
      <c r="G14" s="2">
        <v>0</v>
      </c>
      <c r="H14" s="2">
        <v>0</v>
      </c>
      <c r="I14" s="2">
        <v>0</v>
      </c>
      <c r="J14" s="2">
        <v>0</v>
      </c>
      <c r="K14" s="2">
        <v>1.3491447902579064E-2</v>
      </c>
      <c r="L14" s="2">
        <v>2.593550159104551E-4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1.0064091479096082E-5</v>
      </c>
      <c r="S14" s="2">
        <v>0</v>
      </c>
      <c r="T14" s="2">
        <v>0</v>
      </c>
      <c r="U14" s="2">
        <v>0</v>
      </c>
      <c r="V14" s="2">
        <v>0</v>
      </c>
      <c r="W14" s="2">
        <v>1.4240461394485196E-2</v>
      </c>
    </row>
    <row r="15" spans="1:23" x14ac:dyDescent="0.2">
      <c r="A15" s="2" t="s">
        <v>11</v>
      </c>
      <c r="B15" s="2">
        <v>4.505621280494197E-4</v>
      </c>
      <c r="C15" s="2">
        <v>0</v>
      </c>
      <c r="D15" s="2">
        <v>0</v>
      </c>
      <c r="E15" s="2">
        <v>0</v>
      </c>
      <c r="F15" s="2">
        <v>1.6346827296035965E-7</v>
      </c>
      <c r="G15" s="2">
        <v>0</v>
      </c>
      <c r="H15" s="2">
        <v>0</v>
      </c>
      <c r="I15" s="2">
        <v>0</v>
      </c>
      <c r="J15" s="2">
        <v>0</v>
      </c>
      <c r="K15" s="2">
        <v>1.121262336895958E-2</v>
      </c>
      <c r="L15" s="2">
        <v>2.1554766643679078E-4</v>
      </c>
      <c r="M15" s="2">
        <v>3.2648844778447655E-3</v>
      </c>
      <c r="N15" s="2">
        <v>0</v>
      </c>
      <c r="O15" s="2">
        <v>0</v>
      </c>
      <c r="P15" s="2">
        <v>0</v>
      </c>
      <c r="Q15" s="2">
        <v>0</v>
      </c>
      <c r="R15" s="2">
        <v>9.4582917978301037E-6</v>
      </c>
      <c r="S15" s="2">
        <v>0</v>
      </c>
      <c r="T15" s="2">
        <v>0</v>
      </c>
      <c r="U15" s="2">
        <v>0</v>
      </c>
      <c r="V15" s="2">
        <v>0</v>
      </c>
      <c r="W15" s="2">
        <v>1.5153239401361346E-2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</row>
    <row r="17" spans="1:23" x14ac:dyDescent="0.2">
      <c r="A17" s="2" t="s">
        <v>13</v>
      </c>
      <c r="B17" s="2">
        <v>0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1.9601924306886172E-2</v>
      </c>
      <c r="L17" s="2">
        <v>3.7682074060532483E-4</v>
      </c>
      <c r="M17" s="2">
        <v>7.3574861472558099E-3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2.7336231194747304E-2</v>
      </c>
    </row>
    <row r="18" spans="1:23" x14ac:dyDescent="0.2">
      <c r="A18" s="2" t="s">
        <v>14</v>
      </c>
      <c r="B18" s="2">
        <v>8.7402153381623375E-3</v>
      </c>
      <c r="C18" s="2">
        <v>0</v>
      </c>
      <c r="D18" s="2">
        <v>0</v>
      </c>
      <c r="E18" s="2">
        <v>0</v>
      </c>
      <c r="F18" s="2">
        <v>3.1011687651281452E-6</v>
      </c>
      <c r="G18" s="2">
        <v>0</v>
      </c>
      <c r="H18" s="2">
        <v>0</v>
      </c>
      <c r="I18" s="2">
        <v>0</v>
      </c>
      <c r="J18" s="2">
        <v>0</v>
      </c>
      <c r="K18" s="2">
        <v>5.767644394824533E-3</v>
      </c>
      <c r="L18" s="2">
        <v>1.1087523849086719E-4</v>
      </c>
      <c r="M18" s="2">
        <v>3.1499237567938938E-3</v>
      </c>
      <c r="N18" s="2">
        <v>0</v>
      </c>
      <c r="O18" s="2">
        <v>0</v>
      </c>
      <c r="P18" s="2">
        <v>0</v>
      </c>
      <c r="Q18" s="2">
        <v>0</v>
      </c>
      <c r="R18" s="2">
        <v>1.7943395720594217E-4</v>
      </c>
      <c r="S18" s="2">
        <v>0</v>
      </c>
      <c r="T18" s="2">
        <v>0</v>
      </c>
      <c r="U18" s="2">
        <v>0</v>
      </c>
      <c r="V18" s="2">
        <v>0</v>
      </c>
      <c r="W18" s="2">
        <v>1.7951193854242705E-2</v>
      </c>
    </row>
    <row r="19" spans="1:23" x14ac:dyDescent="0.2">
      <c r="A19" s="2" t="s">
        <v>15</v>
      </c>
      <c r="B19" s="2">
        <v>0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4.2349836465494813E-4</v>
      </c>
      <c r="L19" s="2">
        <v>8.1411888402384993E-6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4.3163955349518663E-4</v>
      </c>
    </row>
    <row r="20" spans="1:23" x14ac:dyDescent="0.2">
      <c r="A20" s="2" t="s">
        <v>16</v>
      </c>
      <c r="B20" s="2">
        <v>6.237120367626265E-3</v>
      </c>
      <c r="C20" s="2">
        <v>0</v>
      </c>
      <c r="D20" s="2">
        <v>0</v>
      </c>
      <c r="E20" s="2">
        <v>0</v>
      </c>
      <c r="F20" s="2">
        <v>2.2628872496578708E-6</v>
      </c>
      <c r="G20" s="2">
        <v>0</v>
      </c>
      <c r="H20" s="2">
        <v>0</v>
      </c>
      <c r="I20" s="2">
        <v>0</v>
      </c>
      <c r="J20" s="2">
        <v>0</v>
      </c>
      <c r="K20" s="2">
        <v>7.2599719655133969E-4</v>
      </c>
      <c r="L20" s="2">
        <v>1.3956323726123145E-5</v>
      </c>
      <c r="M20" s="2">
        <v>9.8866220103749954E-4</v>
      </c>
      <c r="N20" s="2">
        <v>0</v>
      </c>
      <c r="O20" s="2">
        <v>0</v>
      </c>
      <c r="P20" s="2">
        <v>0</v>
      </c>
      <c r="Q20" s="2">
        <v>0</v>
      </c>
      <c r="R20" s="2">
        <v>1.3093089885425968E-4</v>
      </c>
      <c r="S20" s="2">
        <v>0</v>
      </c>
      <c r="T20" s="2">
        <v>0</v>
      </c>
      <c r="U20" s="2">
        <v>0</v>
      </c>
      <c r="V20" s="2">
        <v>0</v>
      </c>
      <c r="W20" s="2">
        <v>8.0989298750451452E-3</v>
      </c>
    </row>
    <row r="21" spans="1:23" x14ac:dyDescent="0.2">
      <c r="A21" s="2" t="s">
        <v>17</v>
      </c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7.05830607758247E-4</v>
      </c>
      <c r="L21" s="2">
        <v>1.3568648067064166E-5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7.1939925582531115E-4</v>
      </c>
    </row>
    <row r="22" spans="1:23" x14ac:dyDescent="0.2">
      <c r="A22" s="2" t="s">
        <v>18</v>
      </c>
      <c r="B22" s="2">
        <v>2.1038644822142329E-4</v>
      </c>
      <c r="C22" s="2">
        <v>0</v>
      </c>
      <c r="D22" s="2">
        <v>0</v>
      </c>
      <c r="E22" s="2">
        <v>0</v>
      </c>
      <c r="F22" s="2">
        <v>7.6330226630250583E-8</v>
      </c>
      <c r="G22" s="2">
        <v>0</v>
      </c>
      <c r="H22" s="2">
        <v>0</v>
      </c>
      <c r="I22" s="2">
        <v>0</v>
      </c>
      <c r="J22" s="2">
        <v>0</v>
      </c>
      <c r="K22" s="2">
        <v>1.411661215516494E-3</v>
      </c>
      <c r="L22" s="2">
        <v>2.7137296134128332E-5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4.4164750956809992E-6</v>
      </c>
      <c r="S22" s="2">
        <v>0</v>
      </c>
      <c r="T22" s="2">
        <v>0</v>
      </c>
      <c r="U22" s="2">
        <v>0</v>
      </c>
      <c r="V22" s="2">
        <v>0</v>
      </c>
      <c r="W22" s="2">
        <v>1.6536777651943568E-3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0</v>
      </c>
    </row>
    <row r="24" spans="1:23" x14ac:dyDescent="0.2">
      <c r="A24" s="2" t="s">
        <v>20</v>
      </c>
      <c r="B24" s="2">
        <v>8.1641112871764707E-4</v>
      </c>
      <c r="C24" s="2">
        <v>0</v>
      </c>
      <c r="D24" s="2">
        <v>0</v>
      </c>
      <c r="E24" s="2">
        <v>0</v>
      </c>
      <c r="F24" s="2">
        <v>2.9620180864924674E-7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1.7138268402266528E-5</v>
      </c>
      <c r="S24" s="2">
        <v>0</v>
      </c>
      <c r="T24" s="2">
        <v>0</v>
      </c>
      <c r="U24" s="2">
        <v>0</v>
      </c>
      <c r="V24" s="2">
        <v>0</v>
      </c>
      <c r="W24" s="2">
        <v>8.3384559892856283E-4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</row>
    <row r="26" spans="1:23" x14ac:dyDescent="0.2">
      <c r="A26" s="2" t="s">
        <v>22</v>
      </c>
      <c r="B26" s="2">
        <v>0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1.2636638380844777E-4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1.2636638380844777E-4</v>
      </c>
    </row>
    <row r="27" spans="1:23" x14ac:dyDescent="0.2">
      <c r="A27" s="2" t="s">
        <v>23</v>
      </c>
      <c r="B27" s="2">
        <v>0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0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</row>
    <row r="29" spans="1:23" x14ac:dyDescent="0.2">
      <c r="A29" s="2" t="s">
        <v>25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</v>
      </c>
    </row>
    <row r="30" spans="1:23" x14ac:dyDescent="0.2">
      <c r="A30" s="2" t="s">
        <v>26</v>
      </c>
      <c r="B30" s="2">
        <v>0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0</v>
      </c>
    </row>
    <row r="31" spans="1:23" x14ac:dyDescent="0.2">
      <c r="A31" s="2" t="s">
        <v>27</v>
      </c>
      <c r="B31" s="2">
        <v>0.55828587462405554</v>
      </c>
      <c r="C31" s="2">
        <v>0</v>
      </c>
      <c r="D31" s="2">
        <v>0</v>
      </c>
      <c r="E31" s="2">
        <v>0</v>
      </c>
      <c r="F31" s="2">
        <v>1.798161134894925E-4</v>
      </c>
      <c r="G31" s="2">
        <v>0</v>
      </c>
      <c r="H31" s="2">
        <v>0</v>
      </c>
      <c r="I31" s="2">
        <v>0</v>
      </c>
      <c r="J31" s="2">
        <v>0</v>
      </c>
      <c r="K31" s="2">
        <v>2.7769392768088746E-2</v>
      </c>
      <c r="L31" s="2">
        <v>5.3382938252421021E-4</v>
      </c>
      <c r="M31" s="2">
        <v>3.3545538402644459E-2</v>
      </c>
      <c r="N31" s="2">
        <v>0</v>
      </c>
      <c r="O31" s="2">
        <v>0</v>
      </c>
      <c r="P31" s="2">
        <v>0</v>
      </c>
      <c r="Q31" s="2">
        <v>0</v>
      </c>
      <c r="R31" s="2">
        <v>1.040417960338872E-2</v>
      </c>
      <c r="S31" s="2">
        <v>0</v>
      </c>
      <c r="T31" s="2">
        <v>0</v>
      </c>
      <c r="U31" s="2">
        <v>0</v>
      </c>
      <c r="V31" s="2">
        <v>1.4907780000000002</v>
      </c>
      <c r="W31" s="2">
        <v>2.1214966308941916</v>
      </c>
    </row>
    <row r="32" spans="1:23" x14ac:dyDescent="0.2">
      <c r="A32" s="2" t="s">
        <v>28</v>
      </c>
      <c r="B32" s="2">
        <v>6.8195897268370333E-3</v>
      </c>
      <c r="C32" s="2">
        <v>0</v>
      </c>
      <c r="D32" s="2">
        <v>0</v>
      </c>
      <c r="E32" s="2">
        <v>0</v>
      </c>
      <c r="F32" s="2">
        <v>2.3628595818815619E-6</v>
      </c>
      <c r="G32" s="2">
        <v>0</v>
      </c>
      <c r="H32" s="2">
        <v>0</v>
      </c>
      <c r="I32" s="2">
        <v>0</v>
      </c>
      <c r="J32" s="2">
        <v>0</v>
      </c>
      <c r="K32" s="2">
        <v>4.5979822448251519E-3</v>
      </c>
      <c r="L32" s="2">
        <v>8.8390050265446576E-5</v>
      </c>
      <c r="M32" s="2">
        <v>7.3574861472558125E-4</v>
      </c>
      <c r="N32" s="2">
        <v>0</v>
      </c>
      <c r="O32" s="2">
        <v>0</v>
      </c>
      <c r="P32" s="2">
        <v>0</v>
      </c>
      <c r="Q32" s="2">
        <v>0</v>
      </c>
      <c r="R32" s="2">
        <v>1.367153087140897E-4</v>
      </c>
      <c r="S32" s="2">
        <v>0</v>
      </c>
      <c r="T32" s="2">
        <v>0</v>
      </c>
      <c r="U32" s="2">
        <v>0</v>
      </c>
      <c r="V32" s="2">
        <v>0</v>
      </c>
      <c r="W32" s="2">
        <v>1.2380788804949184E-2</v>
      </c>
    </row>
    <row r="33" spans="1:23" x14ac:dyDescent="0.2">
      <c r="A33" s="2" t="s">
        <v>29</v>
      </c>
      <c r="B33" s="2">
        <v>3.8299268205750005E-2</v>
      </c>
      <c r="C33" s="2">
        <v>0</v>
      </c>
      <c r="D33" s="2">
        <v>0</v>
      </c>
      <c r="E33" s="2">
        <v>0</v>
      </c>
      <c r="F33" s="2">
        <v>1.3269976125232501E-5</v>
      </c>
      <c r="G33" s="2">
        <v>0</v>
      </c>
      <c r="H33" s="2">
        <v>0</v>
      </c>
      <c r="I33" s="2">
        <v>0</v>
      </c>
      <c r="J33" s="2">
        <v>0</v>
      </c>
      <c r="K33" s="2">
        <v>4.0333177586185538E-5</v>
      </c>
      <c r="L33" s="2">
        <v>7.7535131811795234E-7</v>
      </c>
      <c r="M33" s="2">
        <v>3.6787430736279062E-4</v>
      </c>
      <c r="N33" s="2">
        <v>0</v>
      </c>
      <c r="O33" s="2">
        <v>0</v>
      </c>
      <c r="P33" s="2">
        <v>0</v>
      </c>
      <c r="Q33" s="2">
        <v>0</v>
      </c>
      <c r="R33" s="2">
        <v>7.6780224119162152E-4</v>
      </c>
      <c r="S33" s="2">
        <v>0</v>
      </c>
      <c r="T33" s="2">
        <v>0</v>
      </c>
      <c r="U33" s="2">
        <v>0</v>
      </c>
      <c r="V33" s="2">
        <v>0</v>
      </c>
      <c r="W33" s="2">
        <v>3.948932325933395E-2</v>
      </c>
    </row>
    <row r="34" spans="1:23" x14ac:dyDescent="0.2">
      <c r="A34" s="2" t="s">
        <v>30</v>
      </c>
      <c r="B34" s="2">
        <v>1.3992977939746272E-3</v>
      </c>
      <c r="C34" s="2">
        <v>0</v>
      </c>
      <c r="D34" s="2">
        <v>0</v>
      </c>
      <c r="E34" s="2">
        <v>0</v>
      </c>
      <c r="F34" s="2">
        <v>4.9851068365597278E-7</v>
      </c>
      <c r="G34" s="2">
        <v>0</v>
      </c>
      <c r="H34" s="2">
        <v>0</v>
      </c>
      <c r="I34" s="2">
        <v>0</v>
      </c>
      <c r="J34" s="2">
        <v>0</v>
      </c>
      <c r="K34" s="2">
        <v>6.4331418249965935E-3</v>
      </c>
      <c r="L34" s="2">
        <v>1.2366853523981342E-4</v>
      </c>
      <c r="M34" s="2">
        <v>2.9889787473226731E-3</v>
      </c>
      <c r="N34" s="2">
        <v>0</v>
      </c>
      <c r="O34" s="2">
        <v>0</v>
      </c>
      <c r="P34" s="2">
        <v>0</v>
      </c>
      <c r="Q34" s="2">
        <v>0</v>
      </c>
      <c r="R34" s="2">
        <v>2.8843881598341392E-5</v>
      </c>
      <c r="S34" s="2">
        <v>0</v>
      </c>
      <c r="T34" s="2">
        <v>0</v>
      </c>
      <c r="U34" s="2">
        <v>0</v>
      </c>
      <c r="V34" s="2">
        <v>0</v>
      </c>
      <c r="W34" s="2">
        <v>1.0974429293815703E-2</v>
      </c>
    </row>
    <row r="35" spans="1:23" x14ac:dyDescent="0.2">
      <c r="A35" s="2" t="s">
        <v>31</v>
      </c>
      <c r="B35" s="2">
        <v>3.7573421049184555E-2</v>
      </c>
      <c r="C35" s="2">
        <v>0</v>
      </c>
      <c r="D35" s="2">
        <v>0</v>
      </c>
      <c r="E35" s="2">
        <v>0</v>
      </c>
      <c r="F35" s="2">
        <v>1.3385822442640362E-5</v>
      </c>
      <c r="G35" s="2">
        <v>0</v>
      </c>
      <c r="H35" s="2">
        <v>0</v>
      </c>
      <c r="I35" s="2">
        <v>0</v>
      </c>
      <c r="J35" s="2">
        <v>0</v>
      </c>
      <c r="K35" s="2">
        <v>5.1021469646524709E-3</v>
      </c>
      <c r="L35" s="2">
        <v>9.8081941741920975E-5</v>
      </c>
      <c r="M35" s="2">
        <v>3.9546488041499982E-3</v>
      </c>
      <c r="N35" s="2">
        <v>0</v>
      </c>
      <c r="O35" s="2">
        <v>0</v>
      </c>
      <c r="P35" s="2">
        <v>0</v>
      </c>
      <c r="Q35" s="2">
        <v>0</v>
      </c>
      <c r="R35" s="2">
        <v>7.7450512153595121E-4</v>
      </c>
      <c r="S35" s="2">
        <v>0</v>
      </c>
      <c r="T35" s="2">
        <v>0</v>
      </c>
      <c r="U35" s="2">
        <v>0</v>
      </c>
      <c r="V35" s="2">
        <v>0</v>
      </c>
      <c r="W35" s="2">
        <v>4.751618970370753E-2</v>
      </c>
    </row>
    <row r="36" spans="1:23" x14ac:dyDescent="0.2">
      <c r="A36" s="2" t="s">
        <v>32</v>
      </c>
      <c r="B36" s="2">
        <v>4.3536553247084567E-2</v>
      </c>
      <c r="C36" s="2">
        <v>0</v>
      </c>
      <c r="D36" s="2">
        <v>0</v>
      </c>
      <c r="E36" s="2">
        <v>0</v>
      </c>
      <c r="F36" s="2">
        <v>1.5510234502393797E-5</v>
      </c>
      <c r="G36" s="2">
        <v>0</v>
      </c>
      <c r="H36" s="2">
        <v>0</v>
      </c>
      <c r="I36" s="2">
        <v>0</v>
      </c>
      <c r="J36" s="2">
        <v>0</v>
      </c>
      <c r="K36" s="2">
        <v>3.7509855155152556E-3</v>
      </c>
      <c r="L36" s="2">
        <v>7.2107672584969577E-5</v>
      </c>
      <c r="M36" s="2">
        <v>2.2992144210174413E-3</v>
      </c>
      <c r="N36" s="2">
        <v>0</v>
      </c>
      <c r="O36" s="2">
        <v>0</v>
      </c>
      <c r="P36" s="2">
        <v>0</v>
      </c>
      <c r="Q36" s="2">
        <v>0</v>
      </c>
      <c r="R36" s="2">
        <v>8.9742383105733856E-4</v>
      </c>
      <c r="S36" s="2">
        <v>0</v>
      </c>
      <c r="T36" s="2">
        <v>0</v>
      </c>
      <c r="U36" s="2">
        <v>0</v>
      </c>
      <c r="V36" s="2">
        <v>0</v>
      </c>
      <c r="W36" s="2">
        <v>5.0571794921761962E-2</v>
      </c>
    </row>
    <row r="37" spans="1:23" x14ac:dyDescent="0.2">
      <c r="A37" s="2" t="s">
        <v>33</v>
      </c>
      <c r="B37" s="2">
        <v>8.3616575493605783E-4</v>
      </c>
      <c r="C37" s="2">
        <v>0</v>
      </c>
      <c r="D37" s="2">
        <v>0</v>
      </c>
      <c r="E37" s="2">
        <v>0</v>
      </c>
      <c r="F37" s="2">
        <v>2.9789053047734959E-7</v>
      </c>
      <c r="G37" s="2">
        <v>0</v>
      </c>
      <c r="H37" s="2">
        <v>0</v>
      </c>
      <c r="I37" s="2">
        <v>0</v>
      </c>
      <c r="J37" s="2">
        <v>0</v>
      </c>
      <c r="K37" s="2">
        <v>2.0166588793092771E-2</v>
      </c>
      <c r="L37" s="2">
        <v>3.8767565905897615E-4</v>
      </c>
      <c r="M37" s="2">
        <v>2.942994458902325E-3</v>
      </c>
      <c r="N37" s="2">
        <v>0</v>
      </c>
      <c r="O37" s="2">
        <v>0</v>
      </c>
      <c r="P37" s="2">
        <v>0</v>
      </c>
      <c r="Q37" s="2">
        <v>0</v>
      </c>
      <c r="R37" s="2">
        <v>1.7235978028277171E-5</v>
      </c>
      <c r="S37" s="2">
        <v>0</v>
      </c>
      <c r="T37" s="2">
        <v>0</v>
      </c>
      <c r="U37" s="2">
        <v>0</v>
      </c>
      <c r="V37" s="2">
        <v>0</v>
      </c>
      <c r="W37" s="2">
        <v>2.4350958534548887E-2</v>
      </c>
    </row>
    <row r="38" spans="1:23" x14ac:dyDescent="0.2">
      <c r="A38" s="2" t="s">
        <v>34</v>
      </c>
      <c r="B38" s="2">
        <v>0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1.3108282715510304E-3</v>
      </c>
      <c r="L38" s="2">
        <v>2.5198917838833455E-5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1.3360271893898639E-3</v>
      </c>
    </row>
    <row r="39" spans="1:23" x14ac:dyDescent="0.2">
      <c r="A39" s="2" t="s">
        <v>35</v>
      </c>
      <c r="B39" s="2">
        <v>5.4701546553073167E-4</v>
      </c>
      <c r="C39" s="2">
        <v>0</v>
      </c>
      <c r="D39" s="2">
        <v>0</v>
      </c>
      <c r="E39" s="2">
        <v>0</v>
      </c>
      <c r="F39" s="2">
        <v>1.948784989630734E-7</v>
      </c>
      <c r="G39" s="2">
        <v>0</v>
      </c>
      <c r="H39" s="2">
        <v>0</v>
      </c>
      <c r="I39" s="2">
        <v>0</v>
      </c>
      <c r="J39" s="2">
        <v>0</v>
      </c>
      <c r="K39" s="2">
        <v>4.2349836465494818E-3</v>
      </c>
      <c r="L39" s="2">
        <v>8.1411888402385007E-5</v>
      </c>
      <c r="M39" s="2">
        <v>4.2995309673026141E-3</v>
      </c>
      <c r="N39" s="2">
        <v>0</v>
      </c>
      <c r="O39" s="2">
        <v>0</v>
      </c>
      <c r="P39" s="2">
        <v>0</v>
      </c>
      <c r="Q39" s="2">
        <v>0</v>
      </c>
      <c r="R39" s="2">
        <v>1.1275690841628041E-5</v>
      </c>
      <c r="S39" s="2">
        <v>0</v>
      </c>
      <c r="T39" s="2">
        <v>0</v>
      </c>
      <c r="U39" s="2">
        <v>0</v>
      </c>
      <c r="V39" s="2">
        <v>0</v>
      </c>
      <c r="W39" s="2">
        <v>9.1744125371258037E-3</v>
      </c>
    </row>
    <row r="40" spans="1:23" x14ac:dyDescent="0.2">
      <c r="A40" s="2" t="s">
        <v>36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</row>
    <row r="41" spans="1:23" x14ac:dyDescent="0.2">
      <c r="A41" s="2" t="s">
        <v>37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11.962311459632915</v>
      </c>
      <c r="C43" s="2">
        <v>0</v>
      </c>
      <c r="D43" s="2">
        <v>0</v>
      </c>
      <c r="E43" s="2">
        <v>0</v>
      </c>
      <c r="F43" s="2">
        <v>1.2782499550001354E-3</v>
      </c>
      <c r="G43" s="2">
        <v>0</v>
      </c>
      <c r="H43" s="2">
        <v>0</v>
      </c>
      <c r="I43" s="2">
        <v>0</v>
      </c>
      <c r="J43" s="2">
        <v>0</v>
      </c>
      <c r="K43" s="2">
        <v>6.8969733672377262E-3</v>
      </c>
      <c r="L43" s="2">
        <v>1.3258507539816986E-4</v>
      </c>
      <c r="M43" s="2">
        <v>2.8511958244197874E-2</v>
      </c>
      <c r="N43" s="2">
        <v>0</v>
      </c>
      <c r="O43" s="2">
        <v>0</v>
      </c>
      <c r="P43" s="2">
        <v>0</v>
      </c>
      <c r="Q43" s="2">
        <v>0</v>
      </c>
      <c r="R43" s="2">
        <v>7.3959679428963351E-2</v>
      </c>
      <c r="S43" s="2">
        <v>0</v>
      </c>
      <c r="T43" s="2">
        <v>0</v>
      </c>
      <c r="U43" s="2">
        <v>0</v>
      </c>
      <c r="V43" s="2">
        <v>0</v>
      </c>
      <c r="W43" s="2">
        <v>12.073090905703713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0</v>
      </c>
    </row>
    <row r="46" spans="1:23" x14ac:dyDescent="0.2">
      <c r="A46" s="2" t="s">
        <v>42</v>
      </c>
      <c r="B46" s="2">
        <v>7.0560371042678515E-3</v>
      </c>
      <c r="C46" s="2">
        <v>2.1607974269144167E-2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9.2846226215227631E-3</v>
      </c>
      <c r="L46" s="2">
        <v>0</v>
      </c>
      <c r="M46" s="2">
        <v>4.9996908995436793E-3</v>
      </c>
      <c r="N46" s="2">
        <v>0</v>
      </c>
      <c r="O46" s="2">
        <v>1.460609328487048E-3</v>
      </c>
      <c r="P46" s="2">
        <v>0</v>
      </c>
      <c r="Q46" s="2">
        <v>0</v>
      </c>
      <c r="R46" s="2">
        <v>4.0320935749557866E-3</v>
      </c>
      <c r="S46" s="2">
        <v>0</v>
      </c>
      <c r="T46" s="2">
        <v>0</v>
      </c>
      <c r="U46" s="2">
        <v>0</v>
      </c>
      <c r="V46" s="2">
        <v>0</v>
      </c>
      <c r="W46" s="2">
        <v>4.8441027797921289E-2</v>
      </c>
    </row>
    <row r="47" spans="1:23" x14ac:dyDescent="0.2">
      <c r="A47" s="2" t="s">
        <v>43</v>
      </c>
      <c r="B47" s="2">
        <v>1.2106904983408911E-3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8.5526798271957083E-2</v>
      </c>
      <c r="L47" s="2">
        <v>1.8186090438655794E-2</v>
      </c>
      <c r="M47" s="2">
        <v>0.17398053570248209</v>
      </c>
      <c r="N47" s="2">
        <v>1.3343306996679717E-3</v>
      </c>
      <c r="O47" s="2">
        <v>3.4597641416821997E-4</v>
      </c>
      <c r="P47" s="2">
        <v>0</v>
      </c>
      <c r="Q47" s="2">
        <v>0</v>
      </c>
      <c r="R47" s="2">
        <v>1.743034143517716E-2</v>
      </c>
      <c r="S47" s="2">
        <v>0</v>
      </c>
      <c r="T47" s="2">
        <v>0</v>
      </c>
      <c r="U47" s="2">
        <v>0</v>
      </c>
      <c r="V47" s="2">
        <v>0</v>
      </c>
      <c r="W47" s="2">
        <v>0.29801476346044919</v>
      </c>
    </row>
    <row r="48" spans="1:23" x14ac:dyDescent="0.2">
      <c r="A48" s="2" t="s">
        <v>44</v>
      </c>
      <c r="B48" s="2">
        <v>0</v>
      </c>
      <c r="C48" s="2">
        <v>1.2810288039032038E-2</v>
      </c>
      <c r="D48" s="2">
        <v>2.1159431644254513E-4</v>
      </c>
      <c r="E48" s="2">
        <v>0</v>
      </c>
      <c r="F48" s="2">
        <v>1.9425881542114255E-2</v>
      </c>
      <c r="G48" s="2">
        <v>0</v>
      </c>
      <c r="H48" s="2">
        <v>0</v>
      </c>
      <c r="I48" s="2">
        <v>0</v>
      </c>
      <c r="J48" s="2">
        <v>0</v>
      </c>
      <c r="K48" s="2">
        <v>8.9839073815080953E-3</v>
      </c>
      <c r="L48" s="2">
        <v>0</v>
      </c>
      <c r="M48" s="2">
        <v>1.4435066280991964E-2</v>
      </c>
      <c r="N48" s="2">
        <v>4.6682123603544192E-4</v>
      </c>
      <c r="O48" s="2">
        <v>1.3070220090799421E-2</v>
      </c>
      <c r="P48" s="2">
        <v>0</v>
      </c>
      <c r="Q48" s="2">
        <v>0</v>
      </c>
      <c r="R48" s="2">
        <v>2.440778404925873E-3</v>
      </c>
      <c r="S48" s="2">
        <v>0</v>
      </c>
      <c r="T48" s="2">
        <v>0</v>
      </c>
      <c r="U48" s="2">
        <v>0</v>
      </c>
      <c r="V48" s="2">
        <v>0</v>
      </c>
      <c r="W48" s="2">
        <v>7.1844557291849631E-2</v>
      </c>
    </row>
    <row r="49" spans="1:23" x14ac:dyDescent="0.2">
      <c r="A49" s="2" t="s">
        <v>45</v>
      </c>
      <c r="B49" s="2">
        <v>0</v>
      </c>
      <c r="C49" s="2">
        <v>2.897026270311133E-2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1.7608458467755869E-2</v>
      </c>
      <c r="L49" s="2">
        <v>0</v>
      </c>
      <c r="M49" s="2">
        <v>1.3998215590909312E-2</v>
      </c>
      <c r="N49" s="2">
        <v>0</v>
      </c>
      <c r="O49" s="2">
        <v>4.6130188555762661E-3</v>
      </c>
      <c r="P49" s="2">
        <v>0</v>
      </c>
      <c r="Q49" s="2">
        <v>0</v>
      </c>
      <c r="R49" s="2">
        <v>1.4326308028912733E-3</v>
      </c>
      <c r="S49" s="2">
        <v>0</v>
      </c>
      <c r="T49" s="2">
        <v>0</v>
      </c>
      <c r="U49" s="2">
        <v>0</v>
      </c>
      <c r="V49" s="2">
        <v>0</v>
      </c>
      <c r="W49" s="2">
        <v>6.6622586420244045E-2</v>
      </c>
    </row>
    <row r="50" spans="1:23" x14ac:dyDescent="0.2">
      <c r="A50" s="2" t="s">
        <v>46</v>
      </c>
      <c r="B50" s="2">
        <v>4.4636579238527138E-2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2.7808385508479982E-3</v>
      </c>
      <c r="I50" s="2">
        <v>0</v>
      </c>
      <c r="J50" s="2">
        <v>0</v>
      </c>
      <c r="K50" s="2">
        <v>2.1011351804196186E-2</v>
      </c>
      <c r="L50" s="2">
        <v>0</v>
      </c>
      <c r="M50" s="2">
        <v>1.1105392876210563E-2</v>
      </c>
      <c r="N50" s="2">
        <v>7.0511473299791003E-3</v>
      </c>
      <c r="O50" s="2">
        <v>1.8037558887507962E-2</v>
      </c>
      <c r="P50" s="2">
        <v>0</v>
      </c>
      <c r="Q50" s="2">
        <v>0</v>
      </c>
      <c r="R50" s="2">
        <v>4.7699561003859678E-2</v>
      </c>
      <c r="S50" s="2">
        <v>0</v>
      </c>
      <c r="T50" s="2">
        <v>0</v>
      </c>
      <c r="U50" s="2">
        <v>0</v>
      </c>
      <c r="V50" s="2">
        <v>0</v>
      </c>
      <c r="W50" s="2">
        <v>0.15232242969112864</v>
      </c>
    </row>
    <row r="51" spans="1:23" x14ac:dyDescent="0.2">
      <c r="A51" s="2" t="s">
        <v>47</v>
      </c>
      <c r="B51" s="2">
        <v>7.5398922507537505E-2</v>
      </c>
      <c r="C51" s="2">
        <v>0</v>
      </c>
      <c r="D51" s="2">
        <v>0</v>
      </c>
      <c r="E51" s="2">
        <v>3.7241023372138128E-3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1.1193739012095381E-2</v>
      </c>
      <c r="L51" s="2">
        <v>0</v>
      </c>
      <c r="M51" s="2">
        <v>1.1227518847020031E-2</v>
      </c>
      <c r="N51" s="2">
        <v>0</v>
      </c>
      <c r="O51" s="2">
        <v>1.7223511460928168E-2</v>
      </c>
      <c r="P51" s="2">
        <v>0</v>
      </c>
      <c r="Q51" s="2">
        <v>0</v>
      </c>
      <c r="R51" s="2">
        <v>3.2514108535668749E-3</v>
      </c>
      <c r="S51" s="2">
        <v>0</v>
      </c>
      <c r="T51" s="2">
        <v>0</v>
      </c>
      <c r="U51" s="2">
        <v>0</v>
      </c>
      <c r="V51" s="2">
        <v>0</v>
      </c>
      <c r="W51" s="2">
        <v>0.12201920501836178</v>
      </c>
    </row>
  </sheetData>
  <phoneticPr fontId="6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1:W51"/>
  <sheetViews>
    <sheetView workbookViewId="0">
      <selection activeCell="J29" sqref="J29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0.10508180601967083</v>
      </c>
      <c r="C4" s="2">
        <v>64.485895064170336</v>
      </c>
      <c r="D4" s="2">
        <v>2.2434539186878544</v>
      </c>
      <c r="E4" s="2">
        <v>1.4246392479931784</v>
      </c>
      <c r="F4" s="2">
        <v>35.758992991617113</v>
      </c>
      <c r="G4" s="2">
        <v>4.420185590773194</v>
      </c>
      <c r="H4" s="2">
        <v>3.4552112711163523</v>
      </c>
      <c r="I4" s="2">
        <v>0.79690231844374093</v>
      </c>
      <c r="J4" s="2">
        <v>33.046400147531521</v>
      </c>
      <c r="K4" s="2">
        <v>2.249034026267259</v>
      </c>
      <c r="L4" s="2">
        <v>0.1121310994717139</v>
      </c>
      <c r="M4" s="2">
        <v>2.5841503414919877</v>
      </c>
      <c r="N4" s="2">
        <v>4.1467862120889238</v>
      </c>
      <c r="O4" s="2">
        <v>0.36445625187088576</v>
      </c>
      <c r="P4" s="2">
        <v>1.30353358533227</v>
      </c>
      <c r="Q4" s="2">
        <v>0</v>
      </c>
      <c r="R4" s="2">
        <v>11.957179162448316</v>
      </c>
      <c r="S4" s="2">
        <v>0</v>
      </c>
      <c r="T4" s="2">
        <v>0</v>
      </c>
      <c r="U4" s="2">
        <v>0</v>
      </c>
      <c r="V4" s="2">
        <v>0.35453200000000001</v>
      </c>
      <c r="W4" s="2">
        <v>168.80856503532439</v>
      </c>
    </row>
    <row r="5" spans="1:23" x14ac:dyDescent="0.2">
      <c r="A5" s="2" t="s">
        <v>1</v>
      </c>
      <c r="B5" s="2">
        <v>5.4412064681987338E-3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9.9899561921994989E-3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1.5431162660398233E-2</v>
      </c>
    </row>
    <row r="6" spans="1:23" x14ac:dyDescent="0.2">
      <c r="A6" s="2" t="s">
        <v>2</v>
      </c>
      <c r="B6" s="2">
        <v>0</v>
      </c>
      <c r="C6" s="2">
        <v>5.17649079401333</v>
      </c>
      <c r="D6" s="2">
        <v>1.0138403020043456</v>
      </c>
      <c r="E6" s="2">
        <v>0.27220651327795314</v>
      </c>
      <c r="F6" s="2">
        <v>1.0421406069907844</v>
      </c>
      <c r="G6" s="2">
        <v>9.1675426050467634E-2</v>
      </c>
      <c r="H6" s="2">
        <v>3.1518871580909644E-2</v>
      </c>
      <c r="I6" s="2">
        <v>3.7465002965428748E-2</v>
      </c>
      <c r="J6" s="2">
        <v>1.0711419432070512E-3</v>
      </c>
      <c r="K6" s="2">
        <v>0.15455707896456239</v>
      </c>
      <c r="L6" s="2">
        <v>1.31613234258892E-2</v>
      </c>
      <c r="M6" s="2">
        <v>0.13793514286131534</v>
      </c>
      <c r="N6" s="2">
        <v>5.0109274593789963E-4</v>
      </c>
      <c r="O6" s="2">
        <v>0</v>
      </c>
      <c r="P6" s="2">
        <v>0</v>
      </c>
      <c r="Q6" s="2">
        <v>0</v>
      </c>
      <c r="R6" s="2">
        <v>7.3248735645552645E-3</v>
      </c>
      <c r="S6" s="2">
        <v>0</v>
      </c>
      <c r="T6" s="2">
        <v>0</v>
      </c>
      <c r="U6" s="2">
        <v>0</v>
      </c>
      <c r="V6" s="2">
        <v>0</v>
      </c>
      <c r="W6" s="2">
        <v>7.979888170388687</v>
      </c>
    </row>
    <row r="7" spans="1:23" x14ac:dyDescent="0.2">
      <c r="A7" s="2" t="s">
        <v>3</v>
      </c>
      <c r="B7" s="2">
        <v>7.4566918179008081E-6</v>
      </c>
      <c r="C7" s="2">
        <v>0</v>
      </c>
      <c r="D7" s="2">
        <v>0</v>
      </c>
      <c r="E7" s="2">
        <v>0</v>
      </c>
      <c r="F7" s="2">
        <v>5.4997400232222602E-4</v>
      </c>
      <c r="G7" s="2">
        <v>0</v>
      </c>
      <c r="H7" s="2">
        <v>0</v>
      </c>
      <c r="I7" s="2">
        <v>0</v>
      </c>
      <c r="J7" s="2">
        <v>6.8045353434243712</v>
      </c>
      <c r="K7" s="2">
        <v>0.14322944492563117</v>
      </c>
      <c r="L7" s="2">
        <v>0</v>
      </c>
      <c r="M7" s="2">
        <v>0.49548535658492115</v>
      </c>
      <c r="N7" s="2">
        <v>0.48451860960334259</v>
      </c>
      <c r="O7" s="2">
        <v>4.3410214520495536E-3</v>
      </c>
      <c r="P7" s="2">
        <v>0.18206081618318315</v>
      </c>
      <c r="Q7" s="2">
        <v>0</v>
      </c>
      <c r="R7" s="2">
        <v>1.0587045928826628</v>
      </c>
      <c r="S7" s="2">
        <v>0</v>
      </c>
      <c r="T7" s="2">
        <v>0</v>
      </c>
      <c r="U7" s="2">
        <v>0</v>
      </c>
      <c r="V7" s="2">
        <v>0</v>
      </c>
      <c r="W7" s="2">
        <v>9.1734326157503006</v>
      </c>
    </row>
    <row r="8" spans="1:23" x14ac:dyDescent="0.2">
      <c r="A8" s="2" t="s">
        <v>4</v>
      </c>
      <c r="B8" s="2">
        <v>8.7536088175089572E-6</v>
      </c>
      <c r="C8" s="2">
        <v>0</v>
      </c>
      <c r="D8" s="2">
        <v>0</v>
      </c>
      <c r="E8" s="2">
        <v>0</v>
      </c>
      <c r="F8" s="2">
        <v>0.67991113740869125</v>
      </c>
      <c r="G8" s="2">
        <v>0</v>
      </c>
      <c r="H8" s="2">
        <v>0</v>
      </c>
      <c r="I8" s="2">
        <v>0</v>
      </c>
      <c r="J8" s="2">
        <v>0</v>
      </c>
      <c r="K8" s="2">
        <v>1.1840175388139831E-2</v>
      </c>
      <c r="L8" s="2">
        <v>1.1703288707719188E-3</v>
      </c>
      <c r="M8" s="2">
        <v>0.11077484515161089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0.80370524042803138</v>
      </c>
    </row>
    <row r="9" spans="1:23" x14ac:dyDescent="0.2">
      <c r="A9" s="2" t="s">
        <v>5</v>
      </c>
      <c r="B9" s="2">
        <v>8.4992997049221697E-6</v>
      </c>
      <c r="C9" s="2">
        <v>0</v>
      </c>
      <c r="D9" s="2">
        <v>0</v>
      </c>
      <c r="E9" s="2">
        <v>2.6879063232548342E-5</v>
      </c>
      <c r="F9" s="2">
        <v>7.9709442159760696E-2</v>
      </c>
      <c r="G9" s="2">
        <v>0</v>
      </c>
      <c r="H9" s="2">
        <v>0</v>
      </c>
      <c r="I9" s="2">
        <v>0</v>
      </c>
      <c r="J9" s="2">
        <v>0</v>
      </c>
      <c r="K9" s="2">
        <v>0.11135313477622692</v>
      </c>
      <c r="L9" s="2">
        <v>3.3364125557589441E-2</v>
      </c>
      <c r="M9" s="2">
        <v>0.13187282740055184</v>
      </c>
      <c r="N9" s="2">
        <v>6.1084040545050756E-5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0.35639599229761143</v>
      </c>
    </row>
    <row r="10" spans="1:23" x14ac:dyDescent="0.2">
      <c r="A10" s="2" t="s">
        <v>6</v>
      </c>
      <c r="B10" s="2">
        <v>5.0841109045926866E-5</v>
      </c>
      <c r="C10" s="2">
        <v>0</v>
      </c>
      <c r="D10" s="2">
        <v>0</v>
      </c>
      <c r="E10" s="2">
        <v>4.031859484882252E-3</v>
      </c>
      <c r="F10" s="2">
        <v>3.3599252074643551E-2</v>
      </c>
      <c r="G10" s="2">
        <v>0</v>
      </c>
      <c r="H10" s="2">
        <v>0</v>
      </c>
      <c r="I10" s="2">
        <v>0</v>
      </c>
      <c r="J10" s="2">
        <v>0</v>
      </c>
      <c r="K10" s="2">
        <v>5.5824687135820526E-2</v>
      </c>
      <c r="L10" s="2">
        <v>0</v>
      </c>
      <c r="M10" s="2">
        <v>6.2874921767888642E-2</v>
      </c>
      <c r="N10" s="2">
        <v>9.6716397529663664E-6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0.15639123321203385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5.1724356342151758E-5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5.1724356342151758E-5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1.6946340813982252E-4</v>
      </c>
      <c r="C13" s="2">
        <v>3.3495172692791093E-4</v>
      </c>
      <c r="D13" s="2">
        <v>7.7156814731078248E-5</v>
      </c>
      <c r="E13" s="2">
        <v>6.0330848162661625E-3</v>
      </c>
      <c r="F13" s="2">
        <v>1.7192926773436242E-3</v>
      </c>
      <c r="G13" s="2">
        <v>0</v>
      </c>
      <c r="H13" s="2">
        <v>0</v>
      </c>
      <c r="I13" s="2">
        <v>0</v>
      </c>
      <c r="J13" s="2">
        <v>7.7199419330237923E-5</v>
      </c>
      <c r="K13" s="2">
        <v>0.19668891831235144</v>
      </c>
      <c r="L13" s="2">
        <v>1.5604384943625584E-4</v>
      </c>
      <c r="M13" s="2">
        <v>7.4208329641180015E-2</v>
      </c>
      <c r="N13" s="2">
        <v>1.7596225042977167E-2</v>
      </c>
      <c r="O13" s="2">
        <v>2.0120609279488083E-4</v>
      </c>
      <c r="P13" s="2">
        <v>0</v>
      </c>
      <c r="Q13" s="2">
        <v>0</v>
      </c>
      <c r="R13" s="2">
        <v>5.6446655999842943E-2</v>
      </c>
      <c r="S13" s="2">
        <v>0</v>
      </c>
      <c r="T13" s="2">
        <v>0</v>
      </c>
      <c r="U13" s="2">
        <v>0</v>
      </c>
      <c r="V13" s="2">
        <v>0</v>
      </c>
      <c r="W13" s="2">
        <v>0.3537085278013215</v>
      </c>
    </row>
    <row r="14" spans="1:23" x14ac:dyDescent="0.2">
      <c r="A14" s="2" t="s">
        <v>10</v>
      </c>
      <c r="B14" s="2">
        <v>1.3736882870750227E-4</v>
      </c>
      <c r="C14" s="2">
        <v>4.8310345229987146E-4</v>
      </c>
      <c r="D14" s="2">
        <v>0</v>
      </c>
      <c r="E14" s="2">
        <v>0</v>
      </c>
      <c r="F14" s="2">
        <v>2.7267618602530535E-3</v>
      </c>
      <c r="G14" s="2">
        <v>1.1484898797997562E-3</v>
      </c>
      <c r="H14" s="2">
        <v>0</v>
      </c>
      <c r="I14" s="2">
        <v>0</v>
      </c>
      <c r="J14" s="2">
        <v>3.666972418186302E-4</v>
      </c>
      <c r="K14" s="2">
        <v>0.1462764797356052</v>
      </c>
      <c r="L14" s="2">
        <v>0</v>
      </c>
      <c r="M14" s="2">
        <v>2.9322552840801767E-2</v>
      </c>
      <c r="N14" s="2">
        <v>2.3313742141361035E-5</v>
      </c>
      <c r="O14" s="2">
        <v>1.5643773714801984E-3</v>
      </c>
      <c r="P14" s="2">
        <v>0</v>
      </c>
      <c r="Q14" s="2">
        <v>0</v>
      </c>
      <c r="R14" s="2">
        <v>2.9681359704714461E-2</v>
      </c>
      <c r="S14" s="2">
        <v>0</v>
      </c>
      <c r="T14" s="2">
        <v>0</v>
      </c>
      <c r="U14" s="2">
        <v>0</v>
      </c>
      <c r="V14" s="2">
        <v>0</v>
      </c>
      <c r="W14" s="2">
        <v>0.2117305046576218</v>
      </c>
    </row>
    <row r="15" spans="1:23" x14ac:dyDescent="0.2">
      <c r="A15" s="2" t="s">
        <v>11</v>
      </c>
      <c r="B15" s="2">
        <v>1.1257591747529997E-4</v>
      </c>
      <c r="C15" s="2">
        <v>0</v>
      </c>
      <c r="D15" s="2">
        <v>0</v>
      </c>
      <c r="E15" s="2">
        <v>1.4666074556960042E-2</v>
      </c>
      <c r="F15" s="2">
        <v>3.6973042172922758E-4</v>
      </c>
      <c r="G15" s="2">
        <v>0</v>
      </c>
      <c r="H15" s="2">
        <v>4.6818736947341491E-3</v>
      </c>
      <c r="I15" s="2">
        <v>0</v>
      </c>
      <c r="J15" s="2">
        <v>0</v>
      </c>
      <c r="K15" s="2">
        <v>3.12274045880209E-2</v>
      </c>
      <c r="L15" s="2">
        <v>0</v>
      </c>
      <c r="M15" s="2">
        <v>1.3684073386788008E-2</v>
      </c>
      <c r="N15" s="2">
        <v>2.8812832891429224E-3</v>
      </c>
      <c r="O15" s="2">
        <v>8.0482437117952341E-5</v>
      </c>
      <c r="P15" s="2">
        <v>0</v>
      </c>
      <c r="Q15" s="2">
        <v>0</v>
      </c>
      <c r="R15" s="2">
        <v>1.5760628428000426E-2</v>
      </c>
      <c r="S15" s="2">
        <v>0</v>
      </c>
      <c r="T15" s="2">
        <v>0</v>
      </c>
      <c r="U15" s="2">
        <v>0</v>
      </c>
      <c r="V15" s="2">
        <v>0</v>
      </c>
      <c r="W15" s="2">
        <v>8.3464126719968917E-2</v>
      </c>
    </row>
    <row r="16" spans="1:23" x14ac:dyDescent="0.2">
      <c r="A16" s="2" t="s">
        <v>12</v>
      </c>
      <c r="B16" s="2">
        <v>2.8185961569734134E-5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4.0212412102011099E-4</v>
      </c>
      <c r="I16" s="2">
        <v>0</v>
      </c>
      <c r="J16" s="2">
        <v>0</v>
      </c>
      <c r="K16" s="2">
        <v>2.3887248201648272E-3</v>
      </c>
      <c r="L16" s="2">
        <v>0</v>
      </c>
      <c r="M16" s="2">
        <v>1.5701755705281051E-3</v>
      </c>
      <c r="N16" s="2">
        <v>0</v>
      </c>
      <c r="O16" s="2">
        <v>0</v>
      </c>
      <c r="P16" s="2">
        <v>0</v>
      </c>
      <c r="Q16" s="2">
        <v>0</v>
      </c>
      <c r="R16" s="2">
        <v>2.2773066627242908E-2</v>
      </c>
      <c r="S16" s="2">
        <v>0</v>
      </c>
      <c r="T16" s="2">
        <v>0</v>
      </c>
      <c r="U16" s="2">
        <v>0</v>
      </c>
      <c r="V16" s="2">
        <v>0</v>
      </c>
      <c r="W16" s="2">
        <v>2.7162277100525687E-2</v>
      </c>
    </row>
    <row r="17" spans="1:23" x14ac:dyDescent="0.2">
      <c r="A17" s="2" t="s">
        <v>13</v>
      </c>
      <c r="B17" s="2">
        <v>1.2502200927341805E-4</v>
      </c>
      <c r="C17" s="2">
        <v>1.2415544011461228E-3</v>
      </c>
      <c r="D17" s="2">
        <v>3.9051130535364881E-2</v>
      </c>
      <c r="E17" s="2">
        <v>1.626231840122663E-2</v>
      </c>
      <c r="F17" s="2">
        <v>1.1903933090599639E-3</v>
      </c>
      <c r="G17" s="2">
        <v>4.6310075798377268E-4</v>
      </c>
      <c r="H17" s="2">
        <v>1.4361575750718248E-4</v>
      </c>
      <c r="I17" s="2">
        <v>0</v>
      </c>
      <c r="J17" s="2">
        <v>1.0069699258887909E-4</v>
      </c>
      <c r="K17" s="2">
        <v>7.6171168035137848E-2</v>
      </c>
      <c r="L17" s="2">
        <v>1.1215651678230888E-4</v>
      </c>
      <c r="M17" s="2">
        <v>5.0402292839770131E-3</v>
      </c>
      <c r="N17" s="2">
        <v>1.5204835759005553E-4</v>
      </c>
      <c r="O17" s="2">
        <v>0</v>
      </c>
      <c r="P17" s="2">
        <v>0</v>
      </c>
      <c r="Q17" s="2">
        <v>0</v>
      </c>
      <c r="R17" s="2">
        <v>1.3816586154943107E-2</v>
      </c>
      <c r="S17" s="2">
        <v>0</v>
      </c>
      <c r="T17" s="2">
        <v>0</v>
      </c>
      <c r="U17" s="2">
        <v>0</v>
      </c>
      <c r="V17" s="2">
        <v>0</v>
      </c>
      <c r="W17" s="2">
        <v>0.1538700205125812</v>
      </c>
    </row>
    <row r="18" spans="1:23" x14ac:dyDescent="0.2">
      <c r="A18" s="2" t="s">
        <v>14</v>
      </c>
      <c r="B18" s="2">
        <v>9.5697626906050342E-6</v>
      </c>
      <c r="C18" s="2">
        <v>0</v>
      </c>
      <c r="D18" s="2">
        <v>0</v>
      </c>
      <c r="E18" s="2">
        <v>0</v>
      </c>
      <c r="F18" s="2">
        <v>1.9655793545180059E-3</v>
      </c>
      <c r="G18" s="2">
        <v>0</v>
      </c>
      <c r="H18" s="2">
        <v>0</v>
      </c>
      <c r="I18" s="2">
        <v>0</v>
      </c>
      <c r="J18" s="2">
        <v>1.9299854832559481E-5</v>
      </c>
      <c r="K18" s="2">
        <v>9.9404808461189854E-3</v>
      </c>
      <c r="L18" s="2">
        <v>0</v>
      </c>
      <c r="M18" s="2">
        <v>1.1060668838960208E-3</v>
      </c>
      <c r="N18" s="2">
        <v>1.7816178492306469E-5</v>
      </c>
      <c r="O18" s="2">
        <v>0</v>
      </c>
      <c r="P18" s="2">
        <v>0</v>
      </c>
      <c r="Q18" s="2">
        <v>0</v>
      </c>
      <c r="R18" s="2">
        <v>1.8746121918767028E-3</v>
      </c>
      <c r="S18" s="2">
        <v>0</v>
      </c>
      <c r="T18" s="2">
        <v>0</v>
      </c>
      <c r="U18" s="2">
        <v>0</v>
      </c>
      <c r="V18" s="2">
        <v>0</v>
      </c>
      <c r="W18" s="2">
        <v>1.4933425072425186E-2</v>
      </c>
    </row>
    <row r="19" spans="1:23" x14ac:dyDescent="0.2">
      <c r="A19" s="2" t="s">
        <v>15</v>
      </c>
      <c r="B19" s="2">
        <v>5.0628398790510397E-5</v>
      </c>
      <c r="C19" s="2">
        <v>0</v>
      </c>
      <c r="D19" s="2">
        <v>0</v>
      </c>
      <c r="E19" s="2">
        <v>4.2268679839029543E-5</v>
      </c>
      <c r="F19" s="2">
        <v>4.9289686846777647E-3</v>
      </c>
      <c r="G19" s="2">
        <v>0</v>
      </c>
      <c r="H19" s="2">
        <v>0</v>
      </c>
      <c r="I19" s="2">
        <v>0</v>
      </c>
      <c r="J19" s="2">
        <v>0</v>
      </c>
      <c r="K19" s="2">
        <v>2.6341804020794019E-2</v>
      </c>
      <c r="L19" s="2">
        <v>0</v>
      </c>
      <c r="M19" s="2">
        <v>1.3492306083261541E-3</v>
      </c>
      <c r="N19" s="2">
        <v>0</v>
      </c>
      <c r="O19" s="2">
        <v>0</v>
      </c>
      <c r="P19" s="2">
        <v>0</v>
      </c>
      <c r="Q19" s="2">
        <v>0</v>
      </c>
      <c r="R19" s="2">
        <v>8.5260139689799674E-2</v>
      </c>
      <c r="S19" s="2">
        <v>0</v>
      </c>
      <c r="T19" s="2">
        <v>0</v>
      </c>
      <c r="U19" s="2">
        <v>0</v>
      </c>
      <c r="V19" s="2">
        <v>0</v>
      </c>
      <c r="W19" s="2">
        <v>0.11797304008222714</v>
      </c>
    </row>
    <row r="20" spans="1:23" x14ac:dyDescent="0.2">
      <c r="A20" s="2" t="s">
        <v>16</v>
      </c>
      <c r="B20" s="2">
        <v>5.1775108260642751E-5</v>
      </c>
      <c r="C20" s="2">
        <v>0</v>
      </c>
      <c r="D20" s="2">
        <v>9.032992944126235E-4</v>
      </c>
      <c r="E20" s="2">
        <v>0</v>
      </c>
      <c r="F20" s="2">
        <v>7.6261521111924812E-3</v>
      </c>
      <c r="G20" s="2">
        <v>0</v>
      </c>
      <c r="H20" s="2">
        <v>0</v>
      </c>
      <c r="I20" s="2">
        <v>0</v>
      </c>
      <c r="J20" s="2">
        <v>0</v>
      </c>
      <c r="K20" s="2">
        <v>3.9018973538834122E-2</v>
      </c>
      <c r="L20" s="2">
        <v>1.2190925737207487E-4</v>
      </c>
      <c r="M20" s="2">
        <v>3.5486395369002653E-3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5.1270748846972206E-2</v>
      </c>
    </row>
    <row r="21" spans="1:23" x14ac:dyDescent="0.2">
      <c r="A21" s="2" t="s">
        <v>17</v>
      </c>
      <c r="B21" s="2">
        <v>2.3241666448353344E-6</v>
      </c>
      <c r="C21" s="2">
        <v>0</v>
      </c>
      <c r="D21" s="2">
        <v>0</v>
      </c>
      <c r="E21" s="2">
        <v>0</v>
      </c>
      <c r="F21" s="2">
        <v>1.3864890814846033E-4</v>
      </c>
      <c r="G21" s="2">
        <v>0</v>
      </c>
      <c r="H21" s="2">
        <v>0</v>
      </c>
      <c r="I21" s="2">
        <v>0</v>
      </c>
      <c r="J21" s="2">
        <v>0</v>
      </c>
      <c r="K21" s="2">
        <v>1.0048631773016211E-2</v>
      </c>
      <c r="L21" s="2">
        <v>0</v>
      </c>
      <c r="M21" s="2">
        <v>1.4713095345731718E-4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1.0336735801266823E-2</v>
      </c>
    </row>
    <row r="22" spans="1:23" x14ac:dyDescent="0.2">
      <c r="A22" s="2" t="s">
        <v>18</v>
      </c>
      <c r="B22" s="2">
        <v>0</v>
      </c>
      <c r="C22" s="2">
        <v>1.9324138091994859E-3</v>
      </c>
      <c r="D22" s="2">
        <v>0</v>
      </c>
      <c r="E22" s="2">
        <v>2.4149744486316041E-4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6.4495570144450329E-2</v>
      </c>
      <c r="L22" s="2">
        <v>1.3653836825672385E-4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6.6806019766769698E-2</v>
      </c>
    </row>
    <row r="23" spans="1:23" x14ac:dyDescent="0.2">
      <c r="A23" s="2" t="s">
        <v>19</v>
      </c>
      <c r="B23" s="2">
        <v>4.8315936451925494E-6</v>
      </c>
      <c r="C23" s="2">
        <v>0</v>
      </c>
      <c r="D23" s="2">
        <v>0</v>
      </c>
      <c r="E23" s="2">
        <v>0</v>
      </c>
      <c r="F23" s="2">
        <v>2.4032477412399796E-4</v>
      </c>
      <c r="G23" s="2">
        <v>0</v>
      </c>
      <c r="H23" s="2">
        <v>0</v>
      </c>
      <c r="I23" s="2">
        <v>0</v>
      </c>
      <c r="J23" s="2">
        <v>7.5993178403202952E-5</v>
      </c>
      <c r="K23" s="2">
        <v>1.0147378271487593E-2</v>
      </c>
      <c r="L23" s="2">
        <v>8.2898295013010906E-5</v>
      </c>
      <c r="M23" s="2">
        <v>3.2753537321339381E-3</v>
      </c>
      <c r="N23" s="2">
        <v>0</v>
      </c>
      <c r="O23" s="2">
        <v>4.5271370878848189E-5</v>
      </c>
      <c r="P23" s="2">
        <v>0</v>
      </c>
      <c r="Q23" s="2">
        <v>0</v>
      </c>
      <c r="R23" s="2">
        <v>1.6316069077445378E-3</v>
      </c>
      <c r="S23" s="2">
        <v>0</v>
      </c>
      <c r="T23" s="2">
        <v>0</v>
      </c>
      <c r="U23" s="2">
        <v>0</v>
      </c>
      <c r="V23" s="2">
        <v>0</v>
      </c>
      <c r="W23" s="2">
        <v>1.5503658123430322E-2</v>
      </c>
    </row>
    <row r="24" spans="1:23" x14ac:dyDescent="0.2">
      <c r="A24" s="2" t="s">
        <v>20</v>
      </c>
      <c r="B24" s="2">
        <v>1.9188722908191021E-6</v>
      </c>
      <c r="C24" s="2">
        <v>0</v>
      </c>
      <c r="D24" s="2">
        <v>0</v>
      </c>
      <c r="E24" s="2">
        <v>2.9806441393020702E-4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2.1959340374349888E-3</v>
      </c>
      <c r="L24" s="2">
        <v>0</v>
      </c>
      <c r="M24" s="2">
        <v>1.7118885260371627E-4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2.6671061762597315E-3</v>
      </c>
    </row>
    <row r="25" spans="1:23" x14ac:dyDescent="0.2">
      <c r="A25" s="2" t="s">
        <v>21</v>
      </c>
      <c r="B25" s="2">
        <v>0</v>
      </c>
      <c r="C25" s="2">
        <v>36.662502641442543</v>
      </c>
      <c r="D25" s="2">
        <v>0</v>
      </c>
      <c r="E25" s="2">
        <v>0</v>
      </c>
      <c r="F25" s="2">
        <v>5.2982369433798306E-4</v>
      </c>
      <c r="G25" s="2">
        <v>0.21413779049169648</v>
      </c>
      <c r="H25" s="2">
        <v>1.4217959993211071E-2</v>
      </c>
      <c r="I25" s="2">
        <v>0.25144275590391524</v>
      </c>
      <c r="J25" s="2">
        <v>26.196592845128592</v>
      </c>
      <c r="K25" s="2">
        <v>7.4812228127603157E-3</v>
      </c>
      <c r="L25" s="2">
        <v>2.8819348442758498E-3</v>
      </c>
      <c r="M25" s="2">
        <v>3.2255578574131472E-2</v>
      </c>
      <c r="N25" s="2">
        <v>0.1976789922040583</v>
      </c>
      <c r="O25" s="2">
        <v>2.5150761599360103E-5</v>
      </c>
      <c r="P25" s="2">
        <v>1.0267373250686862</v>
      </c>
      <c r="Q25" s="2">
        <v>0</v>
      </c>
      <c r="R25" s="2">
        <v>2.9160634095859825E-2</v>
      </c>
      <c r="S25" s="2">
        <v>0</v>
      </c>
      <c r="T25" s="2">
        <v>0</v>
      </c>
      <c r="U25" s="2">
        <v>0</v>
      </c>
      <c r="V25" s="2">
        <v>0</v>
      </c>
      <c r="W25" s="2">
        <v>64.635644655015668</v>
      </c>
    </row>
    <row r="26" spans="1:23" x14ac:dyDescent="0.2">
      <c r="A26" s="2" t="s">
        <v>22</v>
      </c>
      <c r="B26" s="2">
        <v>0</v>
      </c>
      <c r="C26" s="2">
        <v>0.44837933465571006</v>
      </c>
      <c r="D26" s="2">
        <v>1.4973616903303849E-2</v>
      </c>
      <c r="E26" s="2">
        <v>0.94918511335692168</v>
      </c>
      <c r="F26" s="2">
        <v>1.7875154451842701</v>
      </c>
      <c r="G26" s="2">
        <v>5.7054013383600801E-3</v>
      </c>
      <c r="H26" s="2">
        <v>0.17037616032268751</v>
      </c>
      <c r="I26" s="2">
        <v>0</v>
      </c>
      <c r="J26" s="2">
        <v>0</v>
      </c>
      <c r="K26" s="2">
        <v>0.12487268570396616</v>
      </c>
      <c r="L26" s="2">
        <v>2.4868965358860861E-3</v>
      </c>
      <c r="M26" s="2">
        <v>6.6930209796004989E-2</v>
      </c>
      <c r="N26" s="2">
        <v>2.6019357910569828E-2</v>
      </c>
      <c r="O26" s="2">
        <v>0.2742672821547445</v>
      </c>
      <c r="P26" s="2">
        <v>9.4724707463299612E-2</v>
      </c>
      <c r="Q26" s="2">
        <v>0</v>
      </c>
      <c r="R26" s="2">
        <v>1.0947863092286634</v>
      </c>
      <c r="S26" s="2">
        <v>0</v>
      </c>
      <c r="T26" s="2">
        <v>0</v>
      </c>
      <c r="U26" s="2">
        <v>0</v>
      </c>
      <c r="V26" s="2">
        <v>0</v>
      </c>
      <c r="W26" s="2">
        <v>5.0602225205543885</v>
      </c>
    </row>
    <row r="27" spans="1:23" x14ac:dyDescent="0.2">
      <c r="A27" s="2" t="s">
        <v>23</v>
      </c>
      <c r="B27" s="2">
        <v>0</v>
      </c>
      <c r="C27" s="2">
        <v>1.5312402120168877E-3</v>
      </c>
      <c r="D27" s="2">
        <v>4.1993812047622769E-3</v>
      </c>
      <c r="E27" s="2">
        <v>5.1000299166814686E-4</v>
      </c>
      <c r="F27" s="2">
        <v>1.9167212162392457E-2</v>
      </c>
      <c r="G27" s="2">
        <v>1.7783069106576871E-2</v>
      </c>
      <c r="H27" s="2">
        <v>0</v>
      </c>
      <c r="I27" s="2">
        <v>0</v>
      </c>
      <c r="J27" s="2">
        <v>2.1712336686629417E-5</v>
      </c>
      <c r="K27" s="2">
        <v>7.8481776385629948E-2</v>
      </c>
      <c r="L27" s="2">
        <v>2.6933897500571331E-4</v>
      </c>
      <c r="M27" s="2">
        <v>8.3930569607513269E-3</v>
      </c>
      <c r="N27" s="2">
        <v>5.0903367120875628E-5</v>
      </c>
      <c r="O27" s="2">
        <v>3.1144474246037771E-4</v>
      </c>
      <c r="P27" s="2">
        <v>0</v>
      </c>
      <c r="Q27" s="2">
        <v>0</v>
      </c>
      <c r="R27" s="2">
        <v>1.2165434619093356E-2</v>
      </c>
      <c r="S27" s="2">
        <v>0</v>
      </c>
      <c r="T27" s="2">
        <v>0</v>
      </c>
      <c r="U27" s="2">
        <v>0</v>
      </c>
      <c r="V27" s="2">
        <v>0</v>
      </c>
      <c r="W27" s="2">
        <v>0.14288457306416485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1.7646066771520011E-5</v>
      </c>
      <c r="G28" s="2">
        <v>0</v>
      </c>
      <c r="H28" s="2">
        <v>0</v>
      </c>
      <c r="I28" s="2">
        <v>0</v>
      </c>
      <c r="J28" s="2">
        <v>0</v>
      </c>
      <c r="K28" s="2">
        <v>3.7528252242591954E-3</v>
      </c>
      <c r="L28" s="2">
        <v>8.9779658335237767E-6</v>
      </c>
      <c r="M28" s="2">
        <v>2.3071085606539868E-3</v>
      </c>
      <c r="N28" s="2">
        <v>4.4665210383579436E-2</v>
      </c>
      <c r="O28" s="2">
        <v>6.2791278721850338E-4</v>
      </c>
      <c r="P28" s="2">
        <v>0</v>
      </c>
      <c r="Q28" s="2">
        <v>0</v>
      </c>
      <c r="R28" s="2">
        <v>8.4027170946526494E-2</v>
      </c>
      <c r="S28" s="2">
        <v>0</v>
      </c>
      <c r="T28" s="2">
        <v>0</v>
      </c>
      <c r="U28" s="2">
        <v>0</v>
      </c>
      <c r="V28" s="2">
        <v>0</v>
      </c>
      <c r="W28" s="2">
        <v>0.13540685193484264</v>
      </c>
    </row>
    <row r="29" spans="1:23" x14ac:dyDescent="0.2">
      <c r="A29" s="2" t="s">
        <v>25</v>
      </c>
      <c r="B29" s="2">
        <v>0</v>
      </c>
      <c r="C29" s="2">
        <v>0</v>
      </c>
      <c r="D29" s="2">
        <v>0</v>
      </c>
      <c r="E29" s="2">
        <v>0</v>
      </c>
      <c r="F29" s="2">
        <v>0.18348734057614732</v>
      </c>
      <c r="G29" s="2">
        <v>5.5572090958052724E-5</v>
      </c>
      <c r="H29" s="2">
        <v>0</v>
      </c>
      <c r="I29" s="2">
        <v>0</v>
      </c>
      <c r="J29" s="2">
        <v>0</v>
      </c>
      <c r="K29" s="2">
        <v>4.3106017413810108E-2</v>
      </c>
      <c r="L29" s="2">
        <v>8.9779658335237767E-6</v>
      </c>
      <c r="M29" s="2">
        <v>4.8634651819292107E-2</v>
      </c>
      <c r="N29" s="2">
        <v>2.244838490030615E-4</v>
      </c>
      <c r="O29" s="2">
        <v>0</v>
      </c>
      <c r="P29" s="2">
        <v>0</v>
      </c>
      <c r="Q29" s="2">
        <v>0</v>
      </c>
      <c r="R29" s="2">
        <v>5.1403244869408535E-4</v>
      </c>
      <c r="S29" s="2">
        <v>0</v>
      </c>
      <c r="T29" s="2">
        <v>0</v>
      </c>
      <c r="U29" s="2">
        <v>0</v>
      </c>
      <c r="V29" s="2">
        <v>0</v>
      </c>
      <c r="W29" s="2">
        <v>0.27603107616373823</v>
      </c>
    </row>
    <row r="30" spans="1:23" x14ac:dyDescent="0.2">
      <c r="A30" s="2" t="s">
        <v>26</v>
      </c>
      <c r="B30" s="2">
        <v>0</v>
      </c>
      <c r="C30" s="2">
        <v>0</v>
      </c>
      <c r="D30" s="2">
        <v>0</v>
      </c>
      <c r="E30" s="2">
        <v>2.7702435229247074E-3</v>
      </c>
      <c r="F30" s="2">
        <v>2.2454506560160431E-3</v>
      </c>
      <c r="G30" s="2">
        <v>0</v>
      </c>
      <c r="H30" s="2">
        <v>0</v>
      </c>
      <c r="I30" s="2">
        <v>0</v>
      </c>
      <c r="J30" s="2">
        <v>0</v>
      </c>
      <c r="K30" s="2">
        <v>4.6428343983914877E-2</v>
      </c>
      <c r="L30" s="2">
        <v>3.0973982125657025E-4</v>
      </c>
      <c r="M30" s="2">
        <v>3.3042874028139284E-3</v>
      </c>
      <c r="N30" s="2">
        <v>1.7459854922460334E-4</v>
      </c>
      <c r="O30" s="2">
        <v>5.1237683437029881E-4</v>
      </c>
      <c r="P30" s="2">
        <v>0</v>
      </c>
      <c r="Q30" s="2">
        <v>0</v>
      </c>
      <c r="R30" s="2">
        <v>1.0280648973881707E-3</v>
      </c>
      <c r="S30" s="2">
        <v>0</v>
      </c>
      <c r="T30" s="2">
        <v>0</v>
      </c>
      <c r="U30" s="2">
        <v>0</v>
      </c>
      <c r="V30" s="2">
        <v>0</v>
      </c>
      <c r="W30" s="2">
        <v>5.6773105667909204E-2</v>
      </c>
    </row>
    <row r="31" spans="1:23" x14ac:dyDescent="0.2">
      <c r="A31" s="2" t="s">
        <v>27</v>
      </c>
      <c r="B31" s="2">
        <v>3.295268616922606E-3</v>
      </c>
      <c r="C31" s="2">
        <v>0.25978690093519857</v>
      </c>
      <c r="D31" s="2">
        <v>0.12105607890302023</v>
      </c>
      <c r="E31" s="2">
        <v>5.8356906015739313E-2</v>
      </c>
      <c r="F31" s="2">
        <v>0.98914247779775988</v>
      </c>
      <c r="G31" s="2">
        <v>0.41897651776307887</v>
      </c>
      <c r="H31" s="2">
        <v>0.77869421158777741</v>
      </c>
      <c r="I31" s="2">
        <v>0.21370289910294349</v>
      </c>
      <c r="J31" s="2">
        <v>9.3097674748558788E-4</v>
      </c>
      <c r="K31" s="2">
        <v>0.21073913438056505</v>
      </c>
      <c r="L31" s="2">
        <v>4.7593374078058019E-3</v>
      </c>
      <c r="M31" s="2">
        <v>0.14107228967827698</v>
      </c>
      <c r="N31" s="2">
        <v>1.819899064730129</v>
      </c>
      <c r="O31" s="2">
        <v>1.7696075861309776E-2</v>
      </c>
      <c r="P31" s="2">
        <v>0</v>
      </c>
      <c r="Q31" s="2">
        <v>0</v>
      </c>
      <c r="R31" s="2">
        <v>4.1605976147485713</v>
      </c>
      <c r="S31" s="2">
        <v>0</v>
      </c>
      <c r="T31" s="2">
        <v>0</v>
      </c>
      <c r="U31" s="2">
        <v>0</v>
      </c>
      <c r="V31" s="2">
        <v>0.35453200000000001</v>
      </c>
      <c r="W31" s="2">
        <v>9.5532377542765854</v>
      </c>
    </row>
    <row r="32" spans="1:23" x14ac:dyDescent="0.2">
      <c r="A32" s="2" t="s">
        <v>28</v>
      </c>
      <c r="B32" s="2">
        <v>3.859677289336775E-4</v>
      </c>
      <c r="C32" s="2">
        <v>19.337111748210727</v>
      </c>
      <c r="D32" s="2">
        <v>0.10026995081769288</v>
      </c>
      <c r="E32" s="2">
        <v>9.317770162428159E-3</v>
      </c>
      <c r="F32" s="2">
        <v>27.818970451485644</v>
      </c>
      <c r="G32" s="2">
        <v>3.3295277336304512</v>
      </c>
      <c r="H32" s="2">
        <v>0.53013363287817972</v>
      </c>
      <c r="I32" s="2">
        <v>0.29429166047145333</v>
      </c>
      <c r="J32" s="2">
        <v>0</v>
      </c>
      <c r="K32" s="2">
        <v>1.6678753813237482E-2</v>
      </c>
      <c r="L32" s="2">
        <v>2.7795310680833063E-4</v>
      </c>
      <c r="M32" s="2">
        <v>0.12781857433035163</v>
      </c>
      <c r="N32" s="2">
        <v>0.43613470463811466</v>
      </c>
      <c r="O32" s="2">
        <v>0</v>
      </c>
      <c r="P32" s="2">
        <v>0</v>
      </c>
      <c r="Q32" s="2">
        <v>0</v>
      </c>
      <c r="R32" s="2">
        <v>0.41994784602097179</v>
      </c>
      <c r="S32" s="2">
        <v>0</v>
      </c>
      <c r="T32" s="2">
        <v>0</v>
      </c>
      <c r="U32" s="2">
        <v>0</v>
      </c>
      <c r="V32" s="2">
        <v>0</v>
      </c>
      <c r="W32" s="2">
        <v>52.420866747295001</v>
      </c>
    </row>
    <row r="33" spans="1:23" x14ac:dyDescent="0.2">
      <c r="A33" s="2" t="s">
        <v>29</v>
      </c>
      <c r="B33" s="2">
        <v>1.3954587567860774E-3</v>
      </c>
      <c r="C33" s="2">
        <v>9.2419148990177696E-2</v>
      </c>
      <c r="D33" s="2">
        <v>0.12999584123678132</v>
      </c>
      <c r="E33" s="2">
        <v>5.5079640395360778E-2</v>
      </c>
      <c r="F33" s="2">
        <v>1.1408911196532978</v>
      </c>
      <c r="G33" s="2">
        <v>3.4213883999841127E-2</v>
      </c>
      <c r="H33" s="2">
        <v>1.123994364554213</v>
      </c>
      <c r="I33" s="2">
        <v>0</v>
      </c>
      <c r="J33" s="2">
        <v>2.7984789507211246E-4</v>
      </c>
      <c r="K33" s="2">
        <v>6.2167974109053496E-2</v>
      </c>
      <c r="L33" s="2">
        <v>2.2377663283218059E-2</v>
      </c>
      <c r="M33" s="2">
        <v>0.11061916469680404</v>
      </c>
      <c r="N33" s="2">
        <v>0.5279388254338796</v>
      </c>
      <c r="O33" s="2">
        <v>5.8349766910515441E-4</v>
      </c>
      <c r="P33" s="2">
        <v>1.0736617101090001E-5</v>
      </c>
      <c r="Q33" s="2">
        <v>0</v>
      </c>
      <c r="R33" s="2">
        <v>0.98226207350280192</v>
      </c>
      <c r="S33" s="2">
        <v>0</v>
      </c>
      <c r="T33" s="2">
        <v>0</v>
      </c>
      <c r="U33" s="2">
        <v>0</v>
      </c>
      <c r="V33" s="2">
        <v>0</v>
      </c>
      <c r="W33" s="2">
        <v>4.2842292407934943</v>
      </c>
    </row>
    <row r="34" spans="1:23" x14ac:dyDescent="0.2">
      <c r="A34" s="2" t="s">
        <v>30</v>
      </c>
      <c r="B34" s="2">
        <v>3.7380763853550864E-5</v>
      </c>
      <c r="C34" s="2">
        <v>6.5598415132212451E-5</v>
      </c>
      <c r="D34" s="2">
        <v>8.8158204126151515E-4</v>
      </c>
      <c r="E34" s="2">
        <v>3.2260077439431995E-3</v>
      </c>
      <c r="F34" s="2">
        <v>0.12204690302155281</v>
      </c>
      <c r="G34" s="2">
        <v>0</v>
      </c>
      <c r="H34" s="2">
        <v>2.8148688471407775E-3</v>
      </c>
      <c r="I34" s="2">
        <v>0</v>
      </c>
      <c r="J34" s="2">
        <v>0</v>
      </c>
      <c r="K34" s="2">
        <v>3.7542478275976336E-2</v>
      </c>
      <c r="L34" s="2">
        <v>1.3166199796184084E-4</v>
      </c>
      <c r="M34" s="2">
        <v>7.6306784864865022E-3</v>
      </c>
      <c r="N34" s="2">
        <v>3.6259486467542131E-3</v>
      </c>
      <c r="O34" s="2">
        <v>1.7504930073154628E-3</v>
      </c>
      <c r="P34" s="2">
        <v>0</v>
      </c>
      <c r="Q34" s="2">
        <v>0</v>
      </c>
      <c r="R34" s="2">
        <v>1.8572546715815482E-2</v>
      </c>
      <c r="S34" s="2">
        <v>0</v>
      </c>
      <c r="T34" s="2">
        <v>0</v>
      </c>
      <c r="U34" s="2">
        <v>0</v>
      </c>
      <c r="V34" s="2">
        <v>0</v>
      </c>
      <c r="W34" s="2">
        <v>0.19832614796319392</v>
      </c>
    </row>
    <row r="35" spans="1:23" x14ac:dyDescent="0.2">
      <c r="A35" s="2" t="s">
        <v>31</v>
      </c>
      <c r="B35" s="2">
        <v>5.8769015046271635E-5</v>
      </c>
      <c r="C35" s="2">
        <v>0</v>
      </c>
      <c r="D35" s="2">
        <v>1.7248344285551384E-4</v>
      </c>
      <c r="E35" s="2">
        <v>2.0931384036422668E-2</v>
      </c>
      <c r="F35" s="2">
        <v>0.71354634576684806</v>
      </c>
      <c r="G35" s="2">
        <v>0</v>
      </c>
      <c r="H35" s="2">
        <v>4.248154107062458E-2</v>
      </c>
      <c r="I35" s="2">
        <v>0</v>
      </c>
      <c r="J35" s="2">
        <v>2.4607314911513343E-6</v>
      </c>
      <c r="K35" s="2">
        <v>8.629033302134792E-2</v>
      </c>
      <c r="L35" s="2">
        <v>7.1926461849524158E-3</v>
      </c>
      <c r="M35" s="2">
        <v>5.7891854847585925E-2</v>
      </c>
      <c r="N35" s="2">
        <v>0.15565175604517514</v>
      </c>
      <c r="O35" s="2">
        <v>6.4637457310355462E-3</v>
      </c>
      <c r="P35" s="2">
        <v>0</v>
      </c>
      <c r="Q35" s="2">
        <v>0</v>
      </c>
      <c r="R35" s="2">
        <v>0.14278296194794221</v>
      </c>
      <c r="S35" s="2">
        <v>0</v>
      </c>
      <c r="T35" s="2">
        <v>0</v>
      </c>
      <c r="U35" s="2">
        <v>0</v>
      </c>
      <c r="V35" s="2">
        <v>0</v>
      </c>
      <c r="W35" s="2">
        <v>1.2334662818413273</v>
      </c>
    </row>
    <row r="36" spans="1:23" x14ac:dyDescent="0.2">
      <c r="A36" s="2" t="s">
        <v>32</v>
      </c>
      <c r="B36" s="2">
        <v>7.4165509630330469E-5</v>
      </c>
      <c r="C36" s="2">
        <v>2.9945676507854967E-3</v>
      </c>
      <c r="D36" s="2">
        <v>0</v>
      </c>
      <c r="E36" s="2">
        <v>6.7577772108700252E-4</v>
      </c>
      <c r="F36" s="2">
        <v>0.36201821486237756</v>
      </c>
      <c r="G36" s="2">
        <v>0</v>
      </c>
      <c r="H36" s="2">
        <v>0.44244185134429403</v>
      </c>
      <c r="I36" s="2">
        <v>0</v>
      </c>
      <c r="J36" s="2">
        <v>1.9434953816387397E-4</v>
      </c>
      <c r="K36" s="2">
        <v>7.5776182041252332E-2</v>
      </c>
      <c r="L36" s="2">
        <v>1.0874305757589075E-3</v>
      </c>
      <c r="M36" s="2">
        <v>6.2626986228751763E-2</v>
      </c>
      <c r="N36" s="2">
        <v>0.1193663597637685</v>
      </c>
      <c r="O36" s="2">
        <v>7.6860727447644484E-3</v>
      </c>
      <c r="P36" s="2">
        <v>0</v>
      </c>
      <c r="Q36" s="2">
        <v>0</v>
      </c>
      <c r="R36" s="2">
        <v>1.4059591439075269E-2</v>
      </c>
      <c r="S36" s="2">
        <v>0</v>
      </c>
      <c r="T36" s="2">
        <v>0</v>
      </c>
      <c r="U36" s="2">
        <v>0</v>
      </c>
      <c r="V36" s="2">
        <v>0</v>
      </c>
      <c r="W36" s="2">
        <v>1.0890015494197096</v>
      </c>
    </row>
    <row r="37" spans="1:23" x14ac:dyDescent="0.2">
      <c r="A37" s="2" t="s">
        <v>33</v>
      </c>
      <c r="B37" s="2">
        <v>5.0304974216077511E-5</v>
      </c>
      <c r="C37" s="2">
        <v>0</v>
      </c>
      <c r="D37" s="2">
        <v>0</v>
      </c>
      <c r="E37" s="2">
        <v>7.7814142834673871E-3</v>
      </c>
      <c r="F37" s="2">
        <v>0.71699204843215369</v>
      </c>
      <c r="G37" s="2">
        <v>0</v>
      </c>
      <c r="H37" s="2">
        <v>0</v>
      </c>
      <c r="I37" s="2">
        <v>0</v>
      </c>
      <c r="J37" s="2">
        <v>7.5751930217795986E-4</v>
      </c>
      <c r="K37" s="2">
        <v>6.7086490175770841E-2</v>
      </c>
      <c r="L37" s="2">
        <v>5.1982107343452721E-3</v>
      </c>
      <c r="M37" s="2">
        <v>5.5263032301809852E-2</v>
      </c>
      <c r="N37" s="2">
        <v>3.8177525340656721E-3</v>
      </c>
      <c r="O37" s="2">
        <v>1.8480779623209806E-2</v>
      </c>
      <c r="P37" s="2">
        <v>0</v>
      </c>
      <c r="Q37" s="2">
        <v>0</v>
      </c>
      <c r="R37" s="2">
        <v>3.7631103999895298E-2</v>
      </c>
      <c r="S37" s="2">
        <v>0</v>
      </c>
      <c r="T37" s="2">
        <v>0</v>
      </c>
      <c r="U37" s="2">
        <v>0</v>
      </c>
      <c r="V37" s="2">
        <v>0</v>
      </c>
      <c r="W37" s="2">
        <v>0.91305865636111183</v>
      </c>
    </row>
    <row r="38" spans="1:23" x14ac:dyDescent="0.2">
      <c r="A38" s="2" t="s">
        <v>34</v>
      </c>
      <c r="B38" s="2">
        <v>0</v>
      </c>
      <c r="C38" s="2">
        <v>2.8371314544681876E-3</v>
      </c>
      <c r="D38" s="2">
        <v>0</v>
      </c>
      <c r="E38" s="2">
        <v>2.8958737097072541E-3</v>
      </c>
      <c r="F38" s="2">
        <v>0</v>
      </c>
      <c r="G38" s="2">
        <v>1.0558697282030017E-3</v>
      </c>
      <c r="H38" s="2">
        <v>8.1669494102417778E-3</v>
      </c>
      <c r="I38" s="2">
        <v>0</v>
      </c>
      <c r="J38" s="2">
        <v>0</v>
      </c>
      <c r="K38" s="2">
        <v>4.2823064837088733E-2</v>
      </c>
      <c r="L38" s="2">
        <v>1.0289141322203119E-3</v>
      </c>
      <c r="M38" s="2">
        <v>0</v>
      </c>
      <c r="N38" s="2">
        <v>0</v>
      </c>
      <c r="O38" s="2">
        <v>9.4365657520799097E-3</v>
      </c>
      <c r="P38" s="2">
        <v>0</v>
      </c>
      <c r="Q38" s="2">
        <v>0</v>
      </c>
      <c r="R38" s="2">
        <v>1.0838729973106376</v>
      </c>
      <c r="S38" s="2">
        <v>0</v>
      </c>
      <c r="T38" s="2">
        <v>0</v>
      </c>
      <c r="U38" s="2">
        <v>0</v>
      </c>
      <c r="V38" s="2">
        <v>0</v>
      </c>
      <c r="W38" s="2">
        <v>1.1521173663346467</v>
      </c>
    </row>
    <row r="39" spans="1:23" x14ac:dyDescent="0.2">
      <c r="A39" s="2" t="s">
        <v>35</v>
      </c>
      <c r="B39" s="2">
        <v>2.0264015892711668E-5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5.7446303002873001E-5</v>
      </c>
      <c r="I39" s="2">
        <v>0</v>
      </c>
      <c r="J39" s="2">
        <v>0</v>
      </c>
      <c r="K39" s="2">
        <v>1.5427964832599997E-2</v>
      </c>
      <c r="L39" s="2">
        <v>6.5977290089766901E-3</v>
      </c>
      <c r="M39" s="2">
        <v>5.9619848248258266E-3</v>
      </c>
      <c r="N39" s="2">
        <v>2.2906515204394032E-4</v>
      </c>
      <c r="O39" s="2">
        <v>4.0090313989380013E-3</v>
      </c>
      <c r="P39" s="2">
        <v>0</v>
      </c>
      <c r="Q39" s="2">
        <v>0</v>
      </c>
      <c r="R39" s="2">
        <v>0.56682718275857047</v>
      </c>
      <c r="S39" s="2">
        <v>0</v>
      </c>
      <c r="T39" s="2">
        <v>0</v>
      </c>
      <c r="U39" s="2">
        <v>0</v>
      </c>
      <c r="V39" s="2">
        <v>0</v>
      </c>
      <c r="W39" s="2">
        <v>0.59913066829485051</v>
      </c>
    </row>
    <row r="40" spans="1:23" x14ac:dyDescent="0.2">
      <c r="A40" s="2" t="s">
        <v>36</v>
      </c>
      <c r="B40" s="2">
        <v>5.1896625674439908E-6</v>
      </c>
      <c r="C40" s="2">
        <v>0</v>
      </c>
      <c r="D40" s="2">
        <v>0</v>
      </c>
      <c r="E40" s="2">
        <v>0</v>
      </c>
      <c r="F40" s="2">
        <v>2.4136464093511135E-3</v>
      </c>
      <c r="G40" s="2">
        <v>5.5572090958052724E-5</v>
      </c>
      <c r="H40" s="2">
        <v>0</v>
      </c>
      <c r="I40" s="2">
        <v>0</v>
      </c>
      <c r="J40" s="2">
        <v>0</v>
      </c>
      <c r="K40" s="2">
        <v>1.5018872196075703E-2</v>
      </c>
      <c r="L40" s="2">
        <v>2.7649019571986577E-3</v>
      </c>
      <c r="M40" s="2">
        <v>1.5213638825905765E-3</v>
      </c>
      <c r="N40" s="2">
        <v>5.9709649632787119E-5</v>
      </c>
      <c r="O40" s="2">
        <v>5.0804538430707406E-4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2.2347301232681409E-2</v>
      </c>
    </row>
    <row r="41" spans="1:23" x14ac:dyDescent="0.2">
      <c r="A41" s="2" t="s">
        <v>37</v>
      </c>
      <c r="B41" s="2">
        <v>5.5196134453968519E-5</v>
      </c>
      <c r="C41" s="2">
        <v>0</v>
      </c>
      <c r="D41" s="2">
        <v>1.4565268507798948E-4</v>
      </c>
      <c r="E41" s="2">
        <v>2.215664659301648E-5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4.2183563704131226E-2</v>
      </c>
      <c r="L41" s="2">
        <v>1.8530207120555378E-4</v>
      </c>
      <c r="M41" s="2">
        <v>1.4107671354816134E-3</v>
      </c>
      <c r="N41" s="2">
        <v>0</v>
      </c>
      <c r="O41" s="2">
        <v>8.0683643210747221E-3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5.2071002698018093E-2</v>
      </c>
    </row>
    <row r="42" spans="1:23" x14ac:dyDescent="0.2">
      <c r="A42" s="2" t="s">
        <v>38</v>
      </c>
      <c r="B42" s="2">
        <v>3.3781558805734982E-7</v>
      </c>
      <c r="C42" s="2">
        <v>0</v>
      </c>
      <c r="D42" s="2">
        <v>0</v>
      </c>
      <c r="E42" s="2">
        <v>0</v>
      </c>
      <c r="F42" s="2">
        <v>6.1282817401619475E-3</v>
      </c>
      <c r="G42" s="2">
        <v>0</v>
      </c>
      <c r="H42" s="2">
        <v>0</v>
      </c>
      <c r="I42" s="2">
        <v>0</v>
      </c>
      <c r="J42" s="2">
        <v>0</v>
      </c>
      <c r="K42" s="2">
        <v>1.2272779095728735E-3</v>
      </c>
      <c r="L42" s="2">
        <v>0</v>
      </c>
      <c r="M42" s="2">
        <v>8.9034109402954891E-4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8.2462385593524267E-3</v>
      </c>
    </row>
    <row r="43" spans="1:23" x14ac:dyDescent="0.2">
      <c r="A43" s="2" t="s">
        <v>39</v>
      </c>
      <c r="B43" s="2">
        <v>1.903267556119213E-2</v>
      </c>
      <c r="C43" s="2">
        <v>3.5571873399744144E-2</v>
      </c>
      <c r="D43" s="2">
        <v>0.81140811077709851</v>
      </c>
      <c r="E43" s="2">
        <v>0</v>
      </c>
      <c r="F43" s="2">
        <v>3.6826444060707113E-2</v>
      </c>
      <c r="G43" s="2">
        <v>0.30538716384481912</v>
      </c>
      <c r="H43" s="2">
        <v>0.290898504022715</v>
      </c>
      <c r="I43" s="2">
        <v>0</v>
      </c>
      <c r="J43" s="2">
        <v>4.1374063797299382E-2</v>
      </c>
      <c r="K43" s="2">
        <v>6.1533175190308917E-2</v>
      </c>
      <c r="L43" s="2">
        <v>2.9258221769297967E-5</v>
      </c>
      <c r="M43" s="2">
        <v>0.66237047968080165</v>
      </c>
      <c r="N43" s="2">
        <v>0.30547538197521279</v>
      </c>
      <c r="O43" s="2">
        <v>0</v>
      </c>
      <c r="P43" s="2">
        <v>0</v>
      </c>
      <c r="Q43" s="2">
        <v>0</v>
      </c>
      <c r="R43" s="2">
        <v>1.387525457354073</v>
      </c>
      <c r="S43" s="2">
        <v>0</v>
      </c>
      <c r="T43" s="2">
        <v>0</v>
      </c>
      <c r="U43" s="2">
        <v>0</v>
      </c>
      <c r="V43" s="2">
        <v>0</v>
      </c>
      <c r="W43" s="2">
        <v>3.9574325878857408</v>
      </c>
    </row>
    <row r="44" spans="1:23" x14ac:dyDescent="0.2">
      <c r="A44" s="2" t="s">
        <v>40</v>
      </c>
      <c r="B44" s="2">
        <v>0</v>
      </c>
      <c r="C44" s="2">
        <v>2.4613046172189432</v>
      </c>
      <c r="D44" s="2">
        <v>0</v>
      </c>
      <c r="E44" s="2">
        <v>0</v>
      </c>
      <c r="F44" s="2">
        <v>0</v>
      </c>
      <c r="G44" s="2">
        <v>0</v>
      </c>
      <c r="H44" s="2">
        <v>1.3940302862030513E-2</v>
      </c>
      <c r="I44" s="2">
        <v>0</v>
      </c>
      <c r="J44" s="2">
        <v>0</v>
      </c>
      <c r="K44" s="2">
        <v>4.6834053560711958E-3</v>
      </c>
      <c r="L44" s="2">
        <v>0</v>
      </c>
      <c r="M44" s="2">
        <v>1.4597776490319226E-3</v>
      </c>
      <c r="N44" s="2">
        <v>0</v>
      </c>
      <c r="O44" s="2">
        <v>0</v>
      </c>
      <c r="P44" s="2">
        <v>0</v>
      </c>
      <c r="Q44" s="2">
        <v>0</v>
      </c>
      <c r="R44" s="2">
        <v>0.61886502860344406</v>
      </c>
      <c r="S44" s="2">
        <v>0</v>
      </c>
      <c r="T44" s="2">
        <v>0</v>
      </c>
      <c r="U44" s="2">
        <v>0</v>
      </c>
      <c r="V44" s="2">
        <v>0</v>
      </c>
      <c r="W44" s="2">
        <v>3.100253131689521</v>
      </c>
    </row>
    <row r="45" spans="1:23" x14ac:dyDescent="0.2">
      <c r="A45" s="2" t="s">
        <v>41</v>
      </c>
      <c r="B45" s="2">
        <v>2.8542274144263407E-6</v>
      </c>
      <c r="C45" s="2">
        <v>0</v>
      </c>
      <c r="D45" s="2">
        <v>0</v>
      </c>
      <c r="E45" s="2">
        <v>7.8397267761599326E-5</v>
      </c>
      <c r="F45" s="2">
        <v>2.3787531008004177E-4</v>
      </c>
      <c r="G45" s="2">
        <v>0</v>
      </c>
      <c r="H45" s="2">
        <v>0</v>
      </c>
      <c r="I45" s="2">
        <v>0</v>
      </c>
      <c r="J45" s="2">
        <v>0</v>
      </c>
      <c r="K45" s="2">
        <v>8.9671225040439465E-3</v>
      </c>
      <c r="L45" s="2">
        <v>0</v>
      </c>
      <c r="M45" s="2">
        <v>2.5539149961611328E-3</v>
      </c>
      <c r="N45" s="2">
        <v>0</v>
      </c>
      <c r="O45" s="2">
        <v>5.0301523198720213E-6</v>
      </c>
      <c r="P45" s="2">
        <v>0</v>
      </c>
      <c r="Q45" s="2">
        <v>0</v>
      </c>
      <c r="R45" s="2">
        <v>1.0414512177092795E-4</v>
      </c>
      <c r="S45" s="2">
        <v>0</v>
      </c>
      <c r="T45" s="2">
        <v>0</v>
      </c>
      <c r="U45" s="2">
        <v>0</v>
      </c>
      <c r="V45" s="2">
        <v>0</v>
      </c>
      <c r="W45" s="2">
        <v>1.1949339579551946E-2</v>
      </c>
    </row>
    <row r="46" spans="1:23" x14ac:dyDescent="0.2">
      <c r="A46" s="2" t="s">
        <v>42</v>
      </c>
      <c r="B46" s="2">
        <v>1.2194046847929703E-3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  <c r="O46" s="2">
        <v>4.6444992421980477E-4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1.6838546090127749E-3</v>
      </c>
    </row>
    <row r="47" spans="1:23" x14ac:dyDescent="0.2">
      <c r="A47" s="2" t="s">
        <v>43</v>
      </c>
      <c r="B47" s="2">
        <v>1.584919709417274E-3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9.8041370072054615E-2</v>
      </c>
      <c r="L47" s="2">
        <v>6.2289005402905448E-3</v>
      </c>
      <c r="M47" s="2">
        <v>9.8408100158957221E-2</v>
      </c>
      <c r="N47" s="2">
        <v>1.2952616670222506E-5</v>
      </c>
      <c r="O47" s="2">
        <v>1.0111584831620363E-3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0.20528740158055192</v>
      </c>
    </row>
    <row r="48" spans="1:23" x14ac:dyDescent="0.2">
      <c r="A48" s="2" t="s">
        <v>44</v>
      </c>
      <c r="B48" s="2">
        <v>0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1.9975012918460591E-3</v>
      </c>
      <c r="L48" s="2">
        <v>0</v>
      </c>
      <c r="M48" s="2">
        <v>1.9491034537383984E-3</v>
      </c>
      <c r="N48" s="2">
        <v>0</v>
      </c>
      <c r="O48" s="2">
        <v>3.2873991509109972E-4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4.2753446606755572E-3</v>
      </c>
    </row>
    <row r="49" spans="1:23" x14ac:dyDescent="0.2">
      <c r="A49" s="2" t="s">
        <v>45</v>
      </c>
      <c r="B49" s="2">
        <v>0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4.928777361783104E-3</v>
      </c>
      <c r="L49" s="2">
        <v>0</v>
      </c>
      <c r="M49" s="2">
        <v>5.2101368357501524E-4</v>
      </c>
      <c r="N49" s="2">
        <v>0</v>
      </c>
      <c r="O49" s="2">
        <v>2.6362581283908594E-4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5.7134168581972049E-3</v>
      </c>
    </row>
    <row r="50" spans="1:23" x14ac:dyDescent="0.2">
      <c r="A50" s="2" t="s">
        <v>46</v>
      </c>
      <c r="B50" s="2">
        <v>2.5986452968364219E-2</v>
      </c>
      <c r="C50" s="2">
        <v>9.074441819790503E-4</v>
      </c>
      <c r="D50" s="2">
        <v>6.4793320271459565E-3</v>
      </c>
      <c r="E50" s="2">
        <v>0</v>
      </c>
      <c r="F50" s="2">
        <v>0</v>
      </c>
      <c r="G50" s="2">
        <v>0</v>
      </c>
      <c r="H50" s="2">
        <v>2.4699276606288091E-4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4.7668442363912582E-3</v>
      </c>
      <c r="P50" s="2">
        <v>0</v>
      </c>
      <c r="Q50" s="2">
        <v>0</v>
      </c>
      <c r="R50" s="2">
        <v>9.1748445371380612E-3</v>
      </c>
      <c r="S50" s="2">
        <v>0</v>
      </c>
      <c r="T50" s="2">
        <v>0</v>
      </c>
      <c r="U50" s="2">
        <v>0</v>
      </c>
      <c r="V50" s="2">
        <v>0</v>
      </c>
      <c r="W50" s="2">
        <v>4.7561910717081421E-2</v>
      </c>
    </row>
    <row r="51" spans="1:23" x14ac:dyDescent="0.2">
      <c r="A51" s="2" t="s">
        <v>47</v>
      </c>
      <c r="B51" s="2">
        <v>4.5666774669525664E-2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9.5720584900834576E-4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4.662398051853401E-2</v>
      </c>
    </row>
  </sheetData>
  <phoneticPr fontId="6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12.116741156210045</v>
      </c>
      <c r="C4" s="2">
        <v>2.0251518978709924</v>
      </c>
      <c r="D4" s="2">
        <v>7.2782368710324133E-2</v>
      </c>
      <c r="E4" s="2">
        <v>1.6571309933610015E-2</v>
      </c>
      <c r="F4" s="2">
        <v>4.3635769475704391</v>
      </c>
      <c r="G4" s="2">
        <v>0.34232111345593624</v>
      </c>
      <c r="H4" s="2">
        <v>0.82237560071286286</v>
      </c>
      <c r="I4" s="2">
        <v>0.20029497865625012</v>
      </c>
      <c r="J4" s="2">
        <v>0</v>
      </c>
      <c r="K4" s="2">
        <v>0.12003315656640949</v>
      </c>
      <c r="L4" s="2">
        <v>1.2599203168926624E-2</v>
      </c>
      <c r="M4" s="2">
        <v>0.32588617259564517</v>
      </c>
      <c r="N4" s="2">
        <v>5.2472480563384221E-3</v>
      </c>
      <c r="O4" s="2">
        <v>8.0669891584113102E-3</v>
      </c>
      <c r="P4" s="2">
        <v>0</v>
      </c>
      <c r="Q4" s="2">
        <v>0</v>
      </c>
      <c r="R4" s="2">
        <v>0.14334345301265422</v>
      </c>
      <c r="S4" s="2">
        <v>0</v>
      </c>
      <c r="T4" s="2">
        <v>0</v>
      </c>
      <c r="U4" s="2">
        <v>0</v>
      </c>
      <c r="V4" s="2">
        <v>0.66654805760000013</v>
      </c>
      <c r="W4" s="2">
        <v>21.241539653278842</v>
      </c>
    </row>
    <row r="5" spans="1:23" x14ac:dyDescent="0.2">
      <c r="A5" s="2" t="s">
        <v>1</v>
      </c>
      <c r="B5" s="2">
        <v>8.3259176924674536E-3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9.772918710510808E-4</v>
      </c>
      <c r="L5" s="2">
        <v>0</v>
      </c>
      <c r="M5" s="2">
        <v>1.893981138113451E-2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2.8243020944653044E-2</v>
      </c>
    </row>
    <row r="6" spans="1:23" x14ac:dyDescent="0.2">
      <c r="A6" s="2" t="s">
        <v>2</v>
      </c>
      <c r="B6" s="2">
        <v>0.40479708849551416</v>
      </c>
      <c r="C6" s="2">
        <v>0</v>
      </c>
      <c r="D6" s="2">
        <v>0</v>
      </c>
      <c r="E6" s="2">
        <v>3.0102646774549601E-3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1.0401993430828071E-3</v>
      </c>
      <c r="L6" s="2">
        <v>0</v>
      </c>
      <c r="M6" s="2">
        <v>2.7901857122897972E-3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0.41163773822834171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2.2583603154776363E-3</v>
      </c>
      <c r="C8" s="2">
        <v>0</v>
      </c>
      <c r="D8" s="2">
        <v>0</v>
      </c>
      <c r="E8" s="2">
        <v>2.6232127765385824E-6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1.9070321289851465E-4</v>
      </c>
      <c r="L8" s="2">
        <v>0</v>
      </c>
      <c r="M8" s="2">
        <v>6.0989661512093733E-4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3.061583356273627E-3</v>
      </c>
    </row>
    <row r="9" spans="1:23" x14ac:dyDescent="0.2">
      <c r="A9" s="2" t="s">
        <v>5</v>
      </c>
      <c r="B9" s="2">
        <v>5.0271719351385744E-5</v>
      </c>
      <c r="C9" s="2">
        <v>0</v>
      </c>
      <c r="D9" s="2">
        <v>0</v>
      </c>
      <c r="E9" s="2">
        <v>5.8393435094180775E-8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8.6683278590233927E-5</v>
      </c>
      <c r="L9" s="2">
        <v>0</v>
      </c>
      <c r="M9" s="2">
        <v>5.8068001080376671E-4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7.1769340218048058E-4</v>
      </c>
    </row>
    <row r="10" spans="1:23" x14ac:dyDescent="0.2">
      <c r="A10" s="2" t="s">
        <v>6</v>
      </c>
      <c r="B10" s="2">
        <v>8.528790540729329E-3</v>
      </c>
      <c r="C10" s="2">
        <v>0</v>
      </c>
      <c r="D10" s="2">
        <v>0</v>
      </c>
      <c r="E10" s="2">
        <v>9.9066708538627441E-6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4.0172830936109647E-5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8.5788700425193012E-3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3.8140642579702932E-5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3.8140642579702932E-5</v>
      </c>
    </row>
    <row r="14" spans="1:23" x14ac:dyDescent="0.2">
      <c r="A14" s="2" t="s">
        <v>10</v>
      </c>
      <c r="B14" s="2">
        <v>2.1165619544164091E-3</v>
      </c>
      <c r="C14" s="2">
        <v>0</v>
      </c>
      <c r="D14" s="2">
        <v>0</v>
      </c>
      <c r="E14" s="2">
        <v>2.4585059891057833E-6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4.8542636010530988E-5</v>
      </c>
      <c r="L14" s="2">
        <v>0</v>
      </c>
      <c r="M14" s="2">
        <v>1.826037769823166E-5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2.1858234741142777E-3</v>
      </c>
    </row>
    <row r="15" spans="1:23" x14ac:dyDescent="0.2">
      <c r="A15" s="2" t="s">
        <v>11</v>
      </c>
      <c r="B15" s="2">
        <v>5.6679538406643496E-3</v>
      </c>
      <c r="C15" s="2">
        <v>0</v>
      </c>
      <c r="D15" s="2">
        <v>0</v>
      </c>
      <c r="E15" s="2">
        <v>6.5836478040117603E-6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1.8723588175490529E-4</v>
      </c>
      <c r="L15" s="2">
        <v>0</v>
      </c>
      <c r="M15" s="2">
        <v>1.1321434172903627E-4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5.9749877119523028E-3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</row>
    <row r="17" spans="1:23" x14ac:dyDescent="0.2">
      <c r="A17" s="2" t="s">
        <v>13</v>
      </c>
      <c r="B17" s="2">
        <v>3.552665506124844E-4</v>
      </c>
      <c r="C17" s="2">
        <v>0</v>
      </c>
      <c r="D17" s="2">
        <v>0</v>
      </c>
      <c r="E17" s="2">
        <v>4.1266211961679711E-7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6.5879291728577775E-5</v>
      </c>
      <c r="L17" s="2">
        <v>0</v>
      </c>
      <c r="M17" s="2">
        <v>8.3997737411865649E-5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5.0555624187254467E-4</v>
      </c>
    </row>
    <row r="18" spans="1:23" x14ac:dyDescent="0.2">
      <c r="A18" s="2" t="s">
        <v>14</v>
      </c>
      <c r="B18" s="2">
        <v>0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</row>
    <row r="19" spans="1:23" x14ac:dyDescent="0.2">
      <c r="A19" s="2" t="s">
        <v>15</v>
      </c>
      <c r="B19" s="2">
        <v>4.4168273859930497E-4</v>
      </c>
      <c r="C19" s="2">
        <v>0</v>
      </c>
      <c r="D19" s="2">
        <v>0</v>
      </c>
      <c r="E19" s="2">
        <v>5.1303939195601788E-7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4.4219577799126098E-4</v>
      </c>
    </row>
    <row r="20" spans="1:23" x14ac:dyDescent="0.2">
      <c r="A20" s="2" t="s">
        <v>16</v>
      </c>
      <c r="B20" s="2">
        <v>0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2.7738649148874856E-5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2.7738649148874856E-5</v>
      </c>
    </row>
    <row r="21" spans="1:23" x14ac:dyDescent="0.2">
      <c r="A21" s="2" t="s">
        <v>17</v>
      </c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</row>
    <row r="22" spans="1:23" x14ac:dyDescent="0.2">
      <c r="A22" s="2" t="s">
        <v>18</v>
      </c>
      <c r="B22" s="2">
        <v>2.4752694373742917E-2</v>
      </c>
      <c r="C22" s="2">
        <v>0</v>
      </c>
      <c r="D22" s="2">
        <v>0</v>
      </c>
      <c r="E22" s="2">
        <v>2.8751649455558315E-5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2.5658250462709238E-4</v>
      </c>
      <c r="L22" s="2">
        <v>0</v>
      </c>
      <c r="M22" s="2">
        <v>5.8433208634341317E-5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2.5096461736459911E-2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0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3.4673311436093567E-5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3.4673311436093567E-5</v>
      </c>
    </row>
    <row r="25" spans="1:23" x14ac:dyDescent="0.2">
      <c r="A25" s="2" t="s">
        <v>21</v>
      </c>
      <c r="B25" s="2">
        <v>1.379803077116003E-3</v>
      </c>
      <c r="C25" s="2">
        <v>1.1770514183860608</v>
      </c>
      <c r="D25" s="2">
        <v>0</v>
      </c>
      <c r="E25" s="2">
        <v>1.6027190330044535E-6</v>
      </c>
      <c r="F25" s="2">
        <v>0</v>
      </c>
      <c r="G25" s="2">
        <v>0.10747935086489827</v>
      </c>
      <c r="H25" s="2">
        <v>0</v>
      </c>
      <c r="I25" s="2">
        <v>0.18474238316032335</v>
      </c>
      <c r="J25" s="2">
        <v>0</v>
      </c>
      <c r="K25" s="2">
        <v>6.8999889757826198E-4</v>
      </c>
      <c r="L25" s="2">
        <v>0</v>
      </c>
      <c r="M25" s="2">
        <v>2.0707268309794703E-3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1.4734152839359893</v>
      </c>
    </row>
    <row r="26" spans="1:23" x14ac:dyDescent="0.2">
      <c r="A26" s="2" t="s">
        <v>22</v>
      </c>
      <c r="B26" s="2">
        <v>0.14824891363945522</v>
      </c>
      <c r="C26" s="2">
        <v>0</v>
      </c>
      <c r="D26" s="2">
        <v>0</v>
      </c>
      <c r="E26" s="2">
        <v>2.600078939517023E-4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5.6517497640832517E-4</v>
      </c>
      <c r="L26" s="2">
        <v>0</v>
      </c>
      <c r="M26" s="2">
        <v>2.2642868345807256E-3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0.15133838334439595</v>
      </c>
    </row>
    <row r="27" spans="1:23" x14ac:dyDescent="0.2">
      <c r="A27" s="2" t="s">
        <v>23</v>
      </c>
      <c r="B27" s="2">
        <v>1.9428836448399476E-3</v>
      </c>
      <c r="C27" s="2">
        <v>0</v>
      </c>
      <c r="D27" s="2">
        <v>0</v>
      </c>
      <c r="E27" s="2">
        <v>3.4075466206559534E-6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1.3869324574437427E-4</v>
      </c>
      <c r="L27" s="2">
        <v>0</v>
      </c>
      <c r="M27" s="2">
        <v>0</v>
      </c>
      <c r="N27" s="2">
        <v>0</v>
      </c>
      <c r="O27" s="2">
        <v>7.7611815865324097E-5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2.1625962530703018E-3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1.0401993430828071E-5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1.0401993430828071E-5</v>
      </c>
    </row>
    <row r="29" spans="1:23" x14ac:dyDescent="0.2">
      <c r="A29" s="2" t="s">
        <v>25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4.0830448600062662E-5</v>
      </c>
      <c r="H29" s="2">
        <v>0</v>
      </c>
      <c r="I29" s="2">
        <v>0</v>
      </c>
      <c r="J29" s="2">
        <v>0</v>
      </c>
      <c r="K29" s="2">
        <v>1.0401993430828071E-5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5.1232442030890732E-5</v>
      </c>
    </row>
    <row r="30" spans="1:23" x14ac:dyDescent="0.2">
      <c r="A30" s="2" t="s">
        <v>26</v>
      </c>
      <c r="B30" s="2">
        <v>8.6144227090447894E-5</v>
      </c>
      <c r="C30" s="2">
        <v>0</v>
      </c>
      <c r="D30" s="2">
        <v>0</v>
      </c>
      <c r="E30" s="2">
        <v>1.5108494566346316E-7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8.3215947446624568E-5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1.6951125948273593E-4</v>
      </c>
    </row>
    <row r="31" spans="1:23" x14ac:dyDescent="0.2">
      <c r="A31" s="2" t="s">
        <v>27</v>
      </c>
      <c r="B31" s="2">
        <v>0.26435128961711146</v>
      </c>
      <c r="C31" s="2">
        <v>5.3267895572630904E-2</v>
      </c>
      <c r="D31" s="2">
        <v>1.0218677852396781E-2</v>
      </c>
      <c r="E31" s="2">
        <v>3.0705892043245337E-4</v>
      </c>
      <c r="F31" s="2">
        <v>0</v>
      </c>
      <c r="G31" s="2">
        <v>0.16329457410118395</v>
      </c>
      <c r="H31" s="2">
        <v>0</v>
      </c>
      <c r="I31" s="2">
        <v>1.5552595495926785E-2</v>
      </c>
      <c r="J31" s="2">
        <v>0</v>
      </c>
      <c r="K31" s="2">
        <v>1.3591938082948675E-3</v>
      </c>
      <c r="L31" s="2">
        <v>1.7914062908878283E-5</v>
      </c>
      <c r="M31" s="2">
        <v>2.8267064676862604E-3</v>
      </c>
      <c r="N31" s="2">
        <v>2.4235329583088367E-3</v>
      </c>
      <c r="O31" s="2">
        <v>0</v>
      </c>
      <c r="P31" s="2">
        <v>0</v>
      </c>
      <c r="Q31" s="2">
        <v>0</v>
      </c>
      <c r="R31" s="2">
        <v>5.4328122216665666E-3</v>
      </c>
      <c r="S31" s="2">
        <v>0</v>
      </c>
      <c r="T31" s="2">
        <v>0</v>
      </c>
      <c r="U31" s="2">
        <v>0</v>
      </c>
      <c r="V31" s="2">
        <v>0.66654805760000013</v>
      </c>
      <c r="W31" s="2">
        <v>1.185600308678548</v>
      </c>
    </row>
    <row r="32" spans="1:23" x14ac:dyDescent="0.2">
      <c r="A32" s="2" t="s">
        <v>28</v>
      </c>
      <c r="B32" s="2">
        <v>0</v>
      </c>
      <c r="C32" s="2">
        <v>0.79169611885303282</v>
      </c>
      <c r="D32" s="2">
        <v>5.6083065442300094E-2</v>
      </c>
      <c r="E32" s="2">
        <v>0</v>
      </c>
      <c r="F32" s="2">
        <v>3.6388167152561017</v>
      </c>
      <c r="G32" s="2">
        <v>4.1034600843062978E-2</v>
      </c>
      <c r="H32" s="2">
        <v>0.82163908564286681</v>
      </c>
      <c r="I32" s="2">
        <v>0</v>
      </c>
      <c r="J32" s="2">
        <v>0</v>
      </c>
      <c r="K32" s="2">
        <v>4.1261240608951339E-4</v>
      </c>
      <c r="L32" s="2">
        <v>0</v>
      </c>
      <c r="M32" s="2">
        <v>3.9588498849766228E-3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5.3536410483284298</v>
      </c>
    </row>
    <row r="33" spans="1:23" x14ac:dyDescent="0.2">
      <c r="A33" s="2" t="s">
        <v>29</v>
      </c>
      <c r="B33" s="2">
        <v>0.76569015874811686</v>
      </c>
      <c r="C33" s="2">
        <v>0</v>
      </c>
      <c r="D33" s="2">
        <v>0</v>
      </c>
      <c r="E33" s="2">
        <v>8.8939226992797605E-4</v>
      </c>
      <c r="F33" s="2">
        <v>0.6826270369013544</v>
      </c>
      <c r="G33" s="2">
        <v>2.5137946188105244E-2</v>
      </c>
      <c r="H33" s="2">
        <v>0</v>
      </c>
      <c r="I33" s="2">
        <v>0</v>
      </c>
      <c r="J33" s="2">
        <v>0</v>
      </c>
      <c r="K33" s="2">
        <v>1.272510529704634E-3</v>
      </c>
      <c r="L33" s="2">
        <v>6.0907813890186161E-5</v>
      </c>
      <c r="M33" s="2">
        <v>1.8479502230610435E-3</v>
      </c>
      <c r="N33" s="2">
        <v>2.8237150980295854E-3</v>
      </c>
      <c r="O33" s="2">
        <v>0</v>
      </c>
      <c r="P33" s="2">
        <v>0</v>
      </c>
      <c r="Q33" s="2">
        <v>0</v>
      </c>
      <c r="R33" s="2">
        <v>2.8796455390899315E-2</v>
      </c>
      <c r="S33" s="2">
        <v>0</v>
      </c>
      <c r="T33" s="2">
        <v>0</v>
      </c>
      <c r="U33" s="2">
        <v>0</v>
      </c>
      <c r="V33" s="2">
        <v>0</v>
      </c>
      <c r="W33" s="2">
        <v>1.509146073163089</v>
      </c>
    </row>
    <row r="34" spans="1:23" x14ac:dyDescent="0.2">
      <c r="A34" s="2" t="s">
        <v>30</v>
      </c>
      <c r="B34" s="2">
        <v>2.1038473424249423E-5</v>
      </c>
      <c r="C34" s="2">
        <v>0</v>
      </c>
      <c r="D34" s="2">
        <v>0</v>
      </c>
      <c r="E34" s="2">
        <v>2.4437372507445218E-8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2.0457253747295203E-4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2.2563544826970889E-4</v>
      </c>
    </row>
    <row r="35" spans="1:23" x14ac:dyDescent="0.2">
      <c r="A35" s="2" t="s">
        <v>31</v>
      </c>
      <c r="B35" s="2">
        <v>6.1631251602092131E-2</v>
      </c>
      <c r="C35" s="2">
        <v>0</v>
      </c>
      <c r="D35" s="2">
        <v>0</v>
      </c>
      <c r="E35" s="2">
        <v>7.1588171970901325E-5</v>
      </c>
      <c r="F35" s="2">
        <v>8.4891189984250405E-4</v>
      </c>
      <c r="G35" s="2">
        <v>0</v>
      </c>
      <c r="H35" s="2">
        <v>0</v>
      </c>
      <c r="I35" s="2">
        <v>0</v>
      </c>
      <c r="J35" s="2">
        <v>0</v>
      </c>
      <c r="K35" s="2">
        <v>8.2175748103541766E-4</v>
      </c>
      <c r="L35" s="2">
        <v>0</v>
      </c>
      <c r="M35" s="2">
        <v>6.5737359713633967E-4</v>
      </c>
      <c r="N35" s="2">
        <v>0</v>
      </c>
      <c r="O35" s="2">
        <v>0</v>
      </c>
      <c r="P35" s="2">
        <v>0</v>
      </c>
      <c r="Q35" s="2">
        <v>0</v>
      </c>
      <c r="R35" s="2">
        <v>0.10319792605099964</v>
      </c>
      <c r="S35" s="2">
        <v>0</v>
      </c>
      <c r="T35" s="2">
        <v>0</v>
      </c>
      <c r="U35" s="2">
        <v>0</v>
      </c>
      <c r="V35" s="2">
        <v>0</v>
      </c>
      <c r="W35" s="2">
        <v>0.16722880880307694</v>
      </c>
    </row>
    <row r="36" spans="1:23" x14ac:dyDescent="0.2">
      <c r="A36" s="2" t="s">
        <v>32</v>
      </c>
      <c r="B36" s="2">
        <v>0</v>
      </c>
      <c r="C36" s="2">
        <v>0</v>
      </c>
      <c r="D36" s="2">
        <v>0</v>
      </c>
      <c r="E36" s="2">
        <v>0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3.606024389353732E-4</v>
      </c>
      <c r="L36" s="2">
        <v>0</v>
      </c>
      <c r="M36" s="2">
        <v>1.4608302158585329E-5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3.7521074109395851E-4</v>
      </c>
    </row>
    <row r="37" spans="1:23" x14ac:dyDescent="0.2">
      <c r="A37" s="2" t="s">
        <v>33</v>
      </c>
      <c r="B37" s="2">
        <v>3.9361071188277561E-3</v>
      </c>
      <c r="C37" s="2">
        <v>0</v>
      </c>
      <c r="D37" s="2">
        <v>0</v>
      </c>
      <c r="E37" s="2">
        <v>4.5720102382111142E-6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7.6281285159405864E-5</v>
      </c>
      <c r="L37" s="2">
        <v>4.6576563563083538E-5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4.0635369777884565E-3</v>
      </c>
    </row>
    <row r="38" spans="1:23" x14ac:dyDescent="0.2">
      <c r="A38" s="2" t="s">
        <v>34</v>
      </c>
      <c r="B38" s="2">
        <v>7.1530809642448047E-3</v>
      </c>
      <c r="C38" s="2">
        <v>2.0845238684778734E-3</v>
      </c>
      <c r="D38" s="2">
        <v>0</v>
      </c>
      <c r="E38" s="2">
        <v>8.308706652531374E-6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9.7085272021062E-4</v>
      </c>
      <c r="L38" s="2">
        <v>0</v>
      </c>
      <c r="M38" s="2">
        <v>1.2051849280832894E-4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1.033728475239416E-2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8.6683278590233927E-5</v>
      </c>
      <c r="L39" s="2">
        <v>3.9410938399532224E-5</v>
      </c>
      <c r="M39" s="2">
        <v>6.5737359713633972E-5</v>
      </c>
      <c r="N39" s="2">
        <v>0</v>
      </c>
      <c r="O39" s="2">
        <v>0</v>
      </c>
      <c r="P39" s="2">
        <v>0</v>
      </c>
      <c r="Q39" s="2">
        <v>0</v>
      </c>
      <c r="R39" s="2">
        <v>2.5506160665101245E-5</v>
      </c>
      <c r="S39" s="2">
        <v>0</v>
      </c>
      <c r="T39" s="2">
        <v>0</v>
      </c>
      <c r="U39" s="2">
        <v>0</v>
      </c>
      <c r="V39" s="2">
        <v>0</v>
      </c>
      <c r="W39" s="2">
        <v>2.1733773736850136E-4</v>
      </c>
    </row>
    <row r="40" spans="1:23" x14ac:dyDescent="0.2">
      <c r="A40" s="2" t="s">
        <v>36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4.0830448600062662E-5</v>
      </c>
      <c r="H40" s="2">
        <v>0</v>
      </c>
      <c r="I40" s="2">
        <v>0</v>
      </c>
      <c r="J40" s="2">
        <v>0</v>
      </c>
      <c r="K40" s="2">
        <v>2.2884385547821754E-4</v>
      </c>
      <c r="L40" s="2">
        <v>0</v>
      </c>
      <c r="M40" s="2">
        <v>2.1912453237877987E-5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2.9158675731615817E-4</v>
      </c>
    </row>
    <row r="41" spans="1:23" x14ac:dyDescent="0.2">
      <c r="A41" s="2" t="s">
        <v>37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1.7336655718046783E-5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1.7336655718046783E-5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10.299649828182325</v>
      </c>
      <c r="C43" s="2">
        <v>0</v>
      </c>
      <c r="D43" s="2">
        <v>0</v>
      </c>
      <c r="E43" s="2">
        <v>1.1963623713183704E-2</v>
      </c>
      <c r="F43" s="2">
        <v>4.128428351314066E-2</v>
      </c>
      <c r="G43" s="2">
        <v>4.6274508413404351E-4</v>
      </c>
      <c r="H43" s="2">
        <v>0</v>
      </c>
      <c r="I43" s="2">
        <v>0</v>
      </c>
      <c r="J43" s="2">
        <v>0</v>
      </c>
      <c r="K43" s="2">
        <v>2.118539328745317E-3</v>
      </c>
      <c r="L43" s="2">
        <v>0</v>
      </c>
      <c r="M43" s="2">
        <v>7.1215473023103467E-3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10.362600567123838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6.2411960584968416E-5</v>
      </c>
      <c r="L44" s="2">
        <v>0</v>
      </c>
      <c r="M44" s="2">
        <v>2.9216604317170659E-5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9.1628564902139075E-5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5.5477298297749712E-5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5.5477298297749712E-5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1.8880149942028694E-4</v>
      </c>
      <c r="L46" s="2">
        <v>0</v>
      </c>
      <c r="M46" s="2">
        <v>3.183764088612687E-3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3.372565588032974E-3</v>
      </c>
    </row>
    <row r="47" spans="1:23" x14ac:dyDescent="0.2">
      <c r="A47" s="2" t="s">
        <v>43</v>
      </c>
      <c r="B47" s="2">
        <v>6.5054121435564969E-3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0.10408253730606816</v>
      </c>
      <c r="L47" s="2">
        <v>1.2434393790164944E-2</v>
      </c>
      <c r="M47" s="2">
        <v>0.27462013751940501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0.39764248075919462</v>
      </c>
    </row>
    <row r="48" spans="1:23" x14ac:dyDescent="0.2">
      <c r="A48" s="2" t="s">
        <v>44</v>
      </c>
      <c r="B48" s="2">
        <v>4.8514900251418157E-3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1.158214331567267E-3</v>
      </c>
      <c r="L48" s="2">
        <v>0</v>
      </c>
      <c r="M48" s="2">
        <v>2.7359353027396945E-3</v>
      </c>
      <c r="N48" s="2">
        <v>0</v>
      </c>
      <c r="O48" s="2">
        <v>2.0765188827024023E-3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1.0822158542151178E-2</v>
      </c>
    </row>
    <row r="49" spans="1:23" x14ac:dyDescent="0.2">
      <c r="A49" s="2" t="s">
        <v>45</v>
      </c>
      <c r="B49" s="2">
        <v>4.9123239281108951E-4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2.1043701680888006E-3</v>
      </c>
      <c r="L49" s="2">
        <v>0</v>
      </c>
      <c r="M49" s="2">
        <v>1.1122491161628253E-3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3.7078516770627156E-3</v>
      </c>
    </row>
    <row r="50" spans="1:23" x14ac:dyDescent="0.2">
      <c r="A50" s="2" t="s">
        <v>46</v>
      </c>
      <c r="B50" s="2">
        <v>3.9884443760953035E-2</v>
      </c>
      <c r="C50" s="2">
        <v>0</v>
      </c>
      <c r="D50" s="2">
        <v>0</v>
      </c>
      <c r="E50" s="2">
        <v>0</v>
      </c>
      <c r="F50" s="2">
        <v>0</v>
      </c>
      <c r="G50" s="2">
        <v>4.8302354773517029E-3</v>
      </c>
      <c r="H50" s="2">
        <v>7.3651506999602295E-4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5.6904030285197483E-3</v>
      </c>
      <c r="P50" s="2">
        <v>0</v>
      </c>
      <c r="Q50" s="2">
        <v>0</v>
      </c>
      <c r="R50" s="2">
        <v>5.8907531884235687E-3</v>
      </c>
      <c r="S50" s="2">
        <v>0</v>
      </c>
      <c r="T50" s="2">
        <v>0</v>
      </c>
      <c r="U50" s="2">
        <v>0</v>
      </c>
      <c r="V50" s="2">
        <v>0</v>
      </c>
      <c r="W50" s="2">
        <v>5.7032350525244073E-2</v>
      </c>
    </row>
    <row r="51" spans="1:23" x14ac:dyDescent="0.2">
      <c r="A51" s="2" t="s">
        <v>47</v>
      </c>
      <c r="B51" s="2">
        <v>5.3623490371362742E-2</v>
      </c>
      <c r="C51" s="2">
        <v>1.0519411907899063E-3</v>
      </c>
      <c r="D51" s="2">
        <v>6.4806254156272525E-3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2.2245543132383541E-4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6.1378512409103733E-2</v>
      </c>
    </row>
  </sheetData>
  <phoneticPr fontId="6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17.033376694102504</v>
      </c>
      <c r="C4" s="2">
        <v>1.846221223027805</v>
      </c>
      <c r="D4" s="2">
        <v>0.14963882995442293</v>
      </c>
      <c r="E4" s="2">
        <v>1.1750011213420241E-2</v>
      </c>
      <c r="F4" s="2">
        <v>4.2587089516664483</v>
      </c>
      <c r="G4" s="2">
        <v>0.43170723555515966</v>
      </c>
      <c r="H4" s="2">
        <v>3.7254293587583596</v>
      </c>
      <c r="I4" s="2">
        <v>0.27219792545215538</v>
      </c>
      <c r="J4" s="2">
        <v>0</v>
      </c>
      <c r="K4" s="2">
        <v>0.10914564157390479</v>
      </c>
      <c r="L4" s="2">
        <v>1.4880981294927539E-2</v>
      </c>
      <c r="M4" s="2">
        <v>0.22199601521701703</v>
      </c>
      <c r="N4" s="2">
        <v>0</v>
      </c>
      <c r="O4" s="2">
        <v>2.9596478134901297E-2</v>
      </c>
      <c r="P4" s="2">
        <v>1.178722786722086E-4</v>
      </c>
      <c r="Q4" s="2">
        <v>0</v>
      </c>
      <c r="R4" s="2">
        <v>0.19507378863271599</v>
      </c>
      <c r="S4" s="2">
        <v>0</v>
      </c>
      <c r="T4" s="2">
        <v>0</v>
      </c>
      <c r="U4" s="2">
        <v>0</v>
      </c>
      <c r="V4" s="2">
        <v>0.68291000000000013</v>
      </c>
      <c r="W4" s="2">
        <v>28.982751006862419</v>
      </c>
    </row>
    <row r="5" spans="1:23" x14ac:dyDescent="0.2">
      <c r="A5" s="2" t="s">
        <v>1</v>
      </c>
      <c r="B5" s="2">
        <v>1.1030042178475214E-2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3.1872170218269651E-3</v>
      </c>
      <c r="L5" s="2">
        <v>0</v>
      </c>
      <c r="M5" s="2">
        <v>1.5241435592047166E-2</v>
      </c>
      <c r="N5" s="2">
        <v>0</v>
      </c>
      <c r="O5" s="2">
        <v>1.3865289394732305E-3</v>
      </c>
      <c r="P5" s="2">
        <v>0</v>
      </c>
      <c r="Q5" s="2">
        <v>0</v>
      </c>
      <c r="R5" s="2">
        <v>3.3614670898406238E-4</v>
      </c>
      <c r="S5" s="2">
        <v>0</v>
      </c>
      <c r="T5" s="2">
        <v>0</v>
      </c>
      <c r="U5" s="2">
        <v>0</v>
      </c>
      <c r="V5" s="2">
        <v>0</v>
      </c>
      <c r="W5" s="2">
        <v>3.1181370440806638E-2</v>
      </c>
    </row>
    <row r="6" spans="1:23" x14ac:dyDescent="0.2">
      <c r="A6" s="2" t="s">
        <v>2</v>
      </c>
      <c r="B6" s="2">
        <v>0.3497033724028365</v>
      </c>
      <c r="C6" s="2">
        <v>0</v>
      </c>
      <c r="D6" s="2">
        <v>0</v>
      </c>
      <c r="E6" s="2">
        <v>0</v>
      </c>
      <c r="F6" s="2">
        <v>9.7299486102641455E-2</v>
      </c>
      <c r="G6" s="2">
        <v>0</v>
      </c>
      <c r="H6" s="2">
        <v>0</v>
      </c>
      <c r="I6" s="2">
        <v>0</v>
      </c>
      <c r="J6" s="2">
        <v>0</v>
      </c>
      <c r="K6" s="2">
        <v>1.6861425831033957E-4</v>
      </c>
      <c r="L6" s="2">
        <v>0</v>
      </c>
      <c r="M6" s="2">
        <v>4.4902671160396715E-4</v>
      </c>
      <c r="N6" s="2">
        <v>0</v>
      </c>
      <c r="O6" s="2">
        <v>0</v>
      </c>
      <c r="P6" s="2">
        <v>0</v>
      </c>
      <c r="Q6" s="2">
        <v>0</v>
      </c>
      <c r="R6" s="2">
        <v>4.4047781876237662E-3</v>
      </c>
      <c r="S6" s="2">
        <v>0</v>
      </c>
      <c r="T6" s="2">
        <v>0</v>
      </c>
      <c r="U6" s="2">
        <v>0</v>
      </c>
      <c r="V6" s="2">
        <v>0</v>
      </c>
      <c r="W6" s="2">
        <v>0.45202527766301598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1.0019112830345898E-2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1.459161850762554E-4</v>
      </c>
      <c r="L8" s="2">
        <v>0</v>
      </c>
      <c r="M8" s="2">
        <v>1.4053507767757751E-4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1.0305564093099731E-2</v>
      </c>
    </row>
    <row r="9" spans="1:23" x14ac:dyDescent="0.2">
      <c r="A9" s="2" t="s">
        <v>5</v>
      </c>
      <c r="B9" s="2">
        <v>2.1232316630147977E-4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1.9455491343500726E-5</v>
      </c>
      <c r="L9" s="2">
        <v>0</v>
      </c>
      <c r="M9" s="2">
        <v>4.4217134196115844E-4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6.7394999960613893E-4</v>
      </c>
    </row>
    <row r="10" spans="1:23" x14ac:dyDescent="0.2">
      <c r="A10" s="2" t="s">
        <v>6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6.4851637811669078E-6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2.1545110700333644E-4</v>
      </c>
      <c r="S13" s="2">
        <v>0</v>
      </c>
      <c r="T13" s="2">
        <v>0</v>
      </c>
      <c r="U13" s="2">
        <v>0</v>
      </c>
      <c r="V13" s="2">
        <v>0</v>
      </c>
      <c r="W13" s="2">
        <v>2.2193627078450335E-4</v>
      </c>
    </row>
    <row r="14" spans="1:23" x14ac:dyDescent="0.2">
      <c r="A14" s="2" t="s">
        <v>10</v>
      </c>
      <c r="B14" s="2">
        <v>1.4030762277042622E-3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9.727745671750363E-6</v>
      </c>
      <c r="L14" s="2">
        <v>0</v>
      </c>
      <c r="M14" s="2">
        <v>1.3710739285617318E-5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1.4265147126616301E-3</v>
      </c>
    </row>
    <row r="15" spans="1:23" x14ac:dyDescent="0.2">
      <c r="A15" s="2" t="s">
        <v>11</v>
      </c>
      <c r="B15" s="2">
        <v>9.654081029065632E-3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6.8094219702252527E-5</v>
      </c>
      <c r="L15" s="2">
        <v>0</v>
      </c>
      <c r="M15" s="2">
        <v>8.9119805356512556E-5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9.8112950541243971E-3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</row>
    <row r="17" spans="1:23" x14ac:dyDescent="0.2">
      <c r="A17" s="2" t="s">
        <v>13</v>
      </c>
      <c r="B17" s="2">
        <v>6.3082916631721688E-5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6.4851637811669078E-6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6.9568080412888596E-5</v>
      </c>
    </row>
    <row r="18" spans="1:23" x14ac:dyDescent="0.2">
      <c r="A18" s="2" t="s">
        <v>14</v>
      </c>
      <c r="B18" s="2">
        <v>0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</row>
    <row r="19" spans="1:23" x14ac:dyDescent="0.2">
      <c r="A19" s="2" t="s">
        <v>15</v>
      </c>
      <c r="B19" s="2">
        <v>2.2709849987419809E-4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2.2709849987419809E-4</v>
      </c>
    </row>
    <row r="20" spans="1:23" x14ac:dyDescent="0.2">
      <c r="A20" s="2" t="s">
        <v>16</v>
      </c>
      <c r="B20" s="2">
        <v>0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3.8910982687001452E-5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3.8910982687001452E-5</v>
      </c>
    </row>
    <row r="21" spans="1:23" x14ac:dyDescent="0.2">
      <c r="A21" s="2" t="s">
        <v>17</v>
      </c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</row>
    <row r="22" spans="1:23" x14ac:dyDescent="0.2">
      <c r="A22" s="2" t="s">
        <v>18</v>
      </c>
      <c r="B22" s="2">
        <v>0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1.9455491343500726E-5</v>
      </c>
      <c r="L22" s="2">
        <v>0</v>
      </c>
      <c r="M22" s="2">
        <v>2.0566108928425974E-5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4.0021600271926704E-5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0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</row>
    <row r="25" spans="1:23" x14ac:dyDescent="0.2">
      <c r="A25" s="2" t="s">
        <v>21</v>
      </c>
      <c r="B25" s="2">
        <v>0</v>
      </c>
      <c r="C25" s="2">
        <v>0.95978989869724818</v>
      </c>
      <c r="D25" s="2">
        <v>0</v>
      </c>
      <c r="E25" s="2">
        <v>0</v>
      </c>
      <c r="F25" s="2">
        <v>0</v>
      </c>
      <c r="G25" s="2">
        <v>0.14105222641403148</v>
      </c>
      <c r="H25" s="2">
        <v>0</v>
      </c>
      <c r="I25" s="2">
        <v>0.21502234106189086</v>
      </c>
      <c r="J25" s="2">
        <v>0</v>
      </c>
      <c r="K25" s="2">
        <v>3.0156011582426119E-4</v>
      </c>
      <c r="L25" s="2">
        <v>0</v>
      </c>
      <c r="M25" s="2">
        <v>2.88953830444385E-3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1.3190555645934385</v>
      </c>
    </row>
    <row r="26" spans="1:23" x14ac:dyDescent="0.2">
      <c r="A26" s="2" t="s">
        <v>22</v>
      </c>
      <c r="B26" s="2">
        <v>0.1611258969788483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1.8482716776325683E-4</v>
      </c>
      <c r="L26" s="2">
        <v>0</v>
      </c>
      <c r="M26" s="2">
        <v>4.9015892946081905E-4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0.16180088307607238</v>
      </c>
    </row>
    <row r="27" spans="1:23" x14ac:dyDescent="0.2">
      <c r="A27" s="2" t="s">
        <v>23</v>
      </c>
      <c r="B27" s="2">
        <v>1.9269748257407424E-3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3.8910982687001452E-5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1.9658858084277437E-3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6.4851637811669078E-6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6.4851637811669078E-6</v>
      </c>
    </row>
    <row r="29" spans="1:23" x14ac:dyDescent="0.2">
      <c r="A29" s="2" t="s">
        <v>25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2.9183237015251079E-5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2.9183237015251079E-5</v>
      </c>
    </row>
    <row r="30" spans="1:23" x14ac:dyDescent="0.2">
      <c r="A30" s="2" t="s">
        <v>26</v>
      </c>
      <c r="B30" s="2">
        <v>0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2.9183237015251079E-5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2.9183237015251079E-5</v>
      </c>
    </row>
    <row r="31" spans="1:23" x14ac:dyDescent="0.2">
      <c r="A31" s="2" t="s">
        <v>27</v>
      </c>
      <c r="B31" s="2">
        <v>8.2466731185582273E-2</v>
      </c>
      <c r="C31" s="2">
        <v>0</v>
      </c>
      <c r="D31" s="2">
        <v>0</v>
      </c>
      <c r="E31" s="2">
        <v>0</v>
      </c>
      <c r="F31" s="2">
        <v>0</v>
      </c>
      <c r="G31" s="2">
        <v>0.13675777660657282</v>
      </c>
      <c r="H31" s="2">
        <v>0</v>
      </c>
      <c r="I31" s="2">
        <v>3.8771139222375057E-3</v>
      </c>
      <c r="J31" s="2">
        <v>0</v>
      </c>
      <c r="K31" s="2">
        <v>7.7173448995886194E-4</v>
      </c>
      <c r="L31" s="2">
        <v>3.3626775161606171E-6</v>
      </c>
      <c r="M31" s="2">
        <v>9.2204721695776453E-4</v>
      </c>
      <c r="N31" s="2">
        <v>0</v>
      </c>
      <c r="O31" s="2">
        <v>0</v>
      </c>
      <c r="P31" s="2">
        <v>0</v>
      </c>
      <c r="Q31" s="2">
        <v>0</v>
      </c>
      <c r="R31" s="2">
        <v>7.8759349115664068E-3</v>
      </c>
      <c r="S31" s="2">
        <v>0</v>
      </c>
      <c r="T31" s="2">
        <v>0</v>
      </c>
      <c r="U31" s="2">
        <v>0</v>
      </c>
      <c r="V31" s="2">
        <v>0.68291000000000013</v>
      </c>
      <c r="W31" s="2">
        <v>0.91558470101039191</v>
      </c>
    </row>
    <row r="32" spans="1:23" x14ac:dyDescent="0.2">
      <c r="A32" s="2" t="s">
        <v>28</v>
      </c>
      <c r="B32" s="2">
        <v>0.22353038658452673</v>
      </c>
      <c r="C32" s="2">
        <v>0.88478926624754139</v>
      </c>
      <c r="D32" s="2">
        <v>0.14963882995442293</v>
      </c>
      <c r="E32" s="2">
        <v>0</v>
      </c>
      <c r="F32" s="2">
        <v>3.7539116964168717</v>
      </c>
      <c r="G32" s="2">
        <v>4.5628529204249049E-2</v>
      </c>
      <c r="H32" s="2">
        <v>3.7254293587583596</v>
      </c>
      <c r="I32" s="2">
        <v>0</v>
      </c>
      <c r="J32" s="2">
        <v>0</v>
      </c>
      <c r="K32" s="2">
        <v>5.2205568438393603E-4</v>
      </c>
      <c r="L32" s="2">
        <v>0</v>
      </c>
      <c r="M32" s="2">
        <v>4.8570293919299344E-3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8.788307152242286</v>
      </c>
    </row>
    <row r="33" spans="1:23" x14ac:dyDescent="0.2">
      <c r="A33" s="2" t="s">
        <v>29</v>
      </c>
      <c r="B33" s="2">
        <v>0.56012258925418268</v>
      </c>
      <c r="C33" s="2">
        <v>0</v>
      </c>
      <c r="D33" s="2">
        <v>0</v>
      </c>
      <c r="E33" s="2">
        <v>0</v>
      </c>
      <c r="F33" s="2">
        <v>0.39789211401711699</v>
      </c>
      <c r="G33" s="2">
        <v>0.10826870333030632</v>
      </c>
      <c r="H33" s="2">
        <v>0</v>
      </c>
      <c r="I33" s="2">
        <v>5.3298470468027027E-2</v>
      </c>
      <c r="J33" s="2">
        <v>0</v>
      </c>
      <c r="K33" s="2">
        <v>3.0156011582426119E-4</v>
      </c>
      <c r="L33" s="2">
        <v>0</v>
      </c>
      <c r="M33" s="2">
        <v>2.3719578964117947E-3</v>
      </c>
      <c r="N33" s="2">
        <v>0</v>
      </c>
      <c r="O33" s="2">
        <v>0</v>
      </c>
      <c r="P33" s="2">
        <v>0</v>
      </c>
      <c r="Q33" s="2">
        <v>0</v>
      </c>
      <c r="R33" s="2">
        <v>7.670059409318776E-2</v>
      </c>
      <c r="S33" s="2">
        <v>0</v>
      </c>
      <c r="T33" s="2">
        <v>0</v>
      </c>
      <c r="U33" s="2">
        <v>0</v>
      </c>
      <c r="V33" s="2">
        <v>0</v>
      </c>
      <c r="W33" s="2">
        <v>1.198955989175057</v>
      </c>
    </row>
    <row r="34" spans="1:23" x14ac:dyDescent="0.2">
      <c r="A34" s="2" t="s">
        <v>30</v>
      </c>
      <c r="B34" s="2">
        <v>3.3187351905862077E-2</v>
      </c>
      <c r="C34" s="2">
        <v>0</v>
      </c>
      <c r="D34" s="2">
        <v>0</v>
      </c>
      <c r="E34" s="2">
        <v>0</v>
      </c>
      <c r="F34" s="2">
        <v>9.6056551298185806E-3</v>
      </c>
      <c r="G34" s="2">
        <v>0</v>
      </c>
      <c r="H34" s="2">
        <v>0</v>
      </c>
      <c r="I34" s="2">
        <v>0</v>
      </c>
      <c r="J34" s="2">
        <v>0</v>
      </c>
      <c r="K34" s="2">
        <v>4.7990211980635097E-4</v>
      </c>
      <c r="L34" s="2">
        <v>0</v>
      </c>
      <c r="M34" s="2">
        <v>3.9075606964009352E-4</v>
      </c>
      <c r="N34" s="2">
        <v>0</v>
      </c>
      <c r="O34" s="2">
        <v>0</v>
      </c>
      <c r="P34" s="2">
        <v>0</v>
      </c>
      <c r="Q34" s="2">
        <v>0</v>
      </c>
      <c r="R34" s="2">
        <v>7.8759349115664096E-2</v>
      </c>
      <c r="S34" s="2">
        <v>0</v>
      </c>
      <c r="T34" s="2">
        <v>0</v>
      </c>
      <c r="U34" s="2">
        <v>0</v>
      </c>
      <c r="V34" s="2">
        <v>0</v>
      </c>
      <c r="W34" s="2">
        <v>0.1224230143407912</v>
      </c>
    </row>
    <row r="35" spans="1:23" x14ac:dyDescent="0.2">
      <c r="A35" s="2" t="s">
        <v>31</v>
      </c>
      <c r="B35" s="2">
        <v>3.1395866769446546E-3</v>
      </c>
      <c r="C35" s="2">
        <v>0</v>
      </c>
      <c r="D35" s="2">
        <v>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1.5564393074800581E-4</v>
      </c>
      <c r="L35" s="2">
        <v>2.0176065096963706E-5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3.3154066727896243E-3</v>
      </c>
    </row>
    <row r="36" spans="1:23" x14ac:dyDescent="0.2">
      <c r="A36" s="2" t="s">
        <v>32</v>
      </c>
      <c r="B36" s="2">
        <v>2.566957660395001E-4</v>
      </c>
      <c r="C36" s="2">
        <v>0</v>
      </c>
      <c r="D36" s="2">
        <v>0</v>
      </c>
      <c r="E36" s="2">
        <v>0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2.5616396935609285E-4</v>
      </c>
      <c r="L36" s="2">
        <v>6.7253550323212342E-6</v>
      </c>
      <c r="M36" s="2">
        <v>6.8553696428086592E-6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5.2644046007072282E-4</v>
      </c>
    </row>
    <row r="37" spans="1:23" x14ac:dyDescent="0.2">
      <c r="A37" s="2" t="s">
        <v>33</v>
      </c>
      <c r="B37" s="2">
        <v>1.4899124882012939E-4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6.4851637811669078E-6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1.554764126012963E-4</v>
      </c>
    </row>
    <row r="38" spans="1:23" x14ac:dyDescent="0.2">
      <c r="A38" s="2" t="s">
        <v>34</v>
      </c>
      <c r="B38" s="2">
        <v>5.5647333896674846E-3</v>
      </c>
      <c r="C38" s="2">
        <v>1.6420580830154921E-3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4.3774855522876619E-4</v>
      </c>
      <c r="L38" s="2">
        <v>0</v>
      </c>
      <c r="M38" s="2">
        <v>2.7421478571234637E-5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7.6719615064829777E-3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1.6212909452917268E-5</v>
      </c>
      <c r="L39" s="2">
        <v>1.0088032548481853E-5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2.3939011889259602E-5</v>
      </c>
      <c r="S39" s="2">
        <v>0</v>
      </c>
      <c r="T39" s="2">
        <v>0</v>
      </c>
      <c r="U39" s="2">
        <v>0</v>
      </c>
      <c r="V39" s="2">
        <v>0</v>
      </c>
      <c r="W39" s="2">
        <v>5.0239953890658727E-5</v>
      </c>
    </row>
    <row r="40" spans="1:23" x14ac:dyDescent="0.2">
      <c r="A40" s="2" t="s">
        <v>36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2.0752524099734105E-4</v>
      </c>
      <c r="L40" s="2">
        <v>0</v>
      </c>
      <c r="M40" s="2">
        <v>6.8553696428086592E-6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2.1438061064014971E-4</v>
      </c>
    </row>
    <row r="41" spans="1:23" x14ac:dyDescent="0.2">
      <c r="A41" s="2" t="s">
        <v>37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3.2425818905834539E-6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3.2425818905834539E-6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15.481265577039045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1.2029978814064614E-3</v>
      </c>
      <c r="L43" s="2">
        <v>0</v>
      </c>
      <c r="M43" s="2">
        <v>8.2058774624419635E-3</v>
      </c>
      <c r="N43" s="2">
        <v>0</v>
      </c>
      <c r="O43" s="2">
        <v>0</v>
      </c>
      <c r="P43" s="2">
        <v>0</v>
      </c>
      <c r="Q43" s="2">
        <v>0</v>
      </c>
      <c r="R43" s="2">
        <v>7.1817035667778796E-5</v>
      </c>
      <c r="S43" s="2">
        <v>0</v>
      </c>
      <c r="T43" s="2">
        <v>0</v>
      </c>
      <c r="U43" s="2">
        <v>0</v>
      </c>
      <c r="V43" s="2">
        <v>0</v>
      </c>
      <c r="W43" s="2">
        <v>15.490746269418562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6.4851637811669073E-5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6.4851637811669073E-5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0</v>
      </c>
    </row>
    <row r="46" spans="1:23" x14ac:dyDescent="0.2">
      <c r="A46" s="2" t="s">
        <v>42</v>
      </c>
      <c r="B46" s="2">
        <v>3.5602454809930489E-3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2.5352585163543133E-3</v>
      </c>
      <c r="L46" s="2">
        <v>0</v>
      </c>
      <c r="M46" s="2">
        <v>7.3699556178426252E-3</v>
      </c>
      <c r="N46" s="2">
        <v>0</v>
      </c>
      <c r="O46" s="2">
        <v>0</v>
      </c>
      <c r="P46" s="2">
        <v>0</v>
      </c>
      <c r="Q46" s="2">
        <v>0</v>
      </c>
      <c r="R46" s="2">
        <v>2.3396318818347571E-3</v>
      </c>
      <c r="S46" s="2">
        <v>0</v>
      </c>
      <c r="T46" s="2">
        <v>0</v>
      </c>
      <c r="U46" s="2">
        <v>0</v>
      </c>
      <c r="V46" s="2">
        <v>0</v>
      </c>
      <c r="W46" s="2">
        <v>1.5805091497024745E-2</v>
      </c>
    </row>
    <row r="47" spans="1:23" x14ac:dyDescent="0.2">
      <c r="A47" s="2" t="s">
        <v>43</v>
      </c>
      <c r="B47" s="2">
        <v>0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6.457224971937664E-2</v>
      </c>
      <c r="L47" s="2">
        <v>1.4840629164733611E-2</v>
      </c>
      <c r="M47" s="2">
        <v>0.16603384732096138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0.24544672620507163</v>
      </c>
    </row>
    <row r="48" spans="1:23" x14ac:dyDescent="0.2">
      <c r="A48" s="2" t="s">
        <v>44</v>
      </c>
      <c r="B48" s="2">
        <v>1.0330546299326961E-3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6.4445167620236134E-3</v>
      </c>
      <c r="L48" s="2">
        <v>0</v>
      </c>
      <c r="M48" s="2">
        <v>5.5371742725038994E-3</v>
      </c>
      <c r="N48" s="2">
        <v>0</v>
      </c>
      <c r="O48" s="2">
        <v>8.0825798383205045E-3</v>
      </c>
      <c r="P48" s="2">
        <v>0</v>
      </c>
      <c r="Q48" s="2">
        <v>0</v>
      </c>
      <c r="R48" s="2">
        <v>5.1562298421617206E-3</v>
      </c>
      <c r="S48" s="2">
        <v>0</v>
      </c>
      <c r="T48" s="2">
        <v>0</v>
      </c>
      <c r="U48" s="2">
        <v>0</v>
      </c>
      <c r="V48" s="2">
        <v>0</v>
      </c>
      <c r="W48" s="2">
        <v>2.6253555344942434E-2</v>
      </c>
    </row>
    <row r="49" spans="1:23" x14ac:dyDescent="0.2">
      <c r="A49" s="2" t="s">
        <v>45</v>
      </c>
      <c r="B49" s="2">
        <v>6.1117219696380483E-3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4.770555895340178E-3</v>
      </c>
      <c r="L49" s="2">
        <v>0</v>
      </c>
      <c r="M49" s="2">
        <v>3.4472834989472399E-5</v>
      </c>
      <c r="N49" s="2">
        <v>0</v>
      </c>
      <c r="O49" s="2">
        <v>1.2882741899019722E-3</v>
      </c>
      <c r="P49" s="2">
        <v>0</v>
      </c>
      <c r="Q49" s="2">
        <v>0</v>
      </c>
      <c r="R49" s="2">
        <v>8.5985319294838562E-4</v>
      </c>
      <c r="S49" s="2">
        <v>0</v>
      </c>
      <c r="T49" s="2">
        <v>0</v>
      </c>
      <c r="U49" s="2">
        <v>0</v>
      </c>
      <c r="V49" s="2">
        <v>0</v>
      </c>
      <c r="W49" s="2">
        <v>1.3064878082818056E-2</v>
      </c>
    </row>
    <row r="50" spans="1:23" x14ac:dyDescent="0.2">
      <c r="A50" s="2" t="s">
        <v>46</v>
      </c>
      <c r="B50" s="2">
        <v>3.2562758126332338E-2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1.8191103671932902E-2</v>
      </c>
      <c r="L50" s="2">
        <v>0</v>
      </c>
      <c r="M50" s="2">
        <v>2.5985869771126512E-3</v>
      </c>
      <c r="N50" s="2">
        <v>0</v>
      </c>
      <c r="O50" s="2">
        <v>1.4029444630548315E-2</v>
      </c>
      <c r="P50" s="2">
        <v>1.178722786722086E-4</v>
      </c>
      <c r="Q50" s="2">
        <v>0</v>
      </c>
      <c r="R50" s="2">
        <v>1.8330063544184681E-2</v>
      </c>
      <c r="S50" s="2">
        <v>0</v>
      </c>
      <c r="T50" s="2">
        <v>0</v>
      </c>
      <c r="U50" s="2">
        <v>0</v>
      </c>
      <c r="V50" s="2">
        <v>0</v>
      </c>
      <c r="W50" s="2">
        <v>8.58298292287831E-2</v>
      </c>
    </row>
    <row r="51" spans="1:23" x14ac:dyDescent="0.2">
      <c r="A51" s="2" t="s">
        <v>47</v>
      </c>
      <c r="B51" s="2">
        <v>5.5061209789112456E-2</v>
      </c>
      <c r="C51" s="2">
        <v>0</v>
      </c>
      <c r="D51" s="2">
        <v>0</v>
      </c>
      <c r="E51" s="2">
        <v>1.1750011213420241E-2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3.9453211006206558E-3</v>
      </c>
      <c r="L51" s="2">
        <v>0</v>
      </c>
      <c r="M51" s="2">
        <v>3.856915327603524E-3</v>
      </c>
      <c r="N51" s="2">
        <v>0</v>
      </c>
      <c r="O51" s="2">
        <v>4.8096505366572754E-3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7.9423107967414155E-2</v>
      </c>
    </row>
  </sheetData>
  <phoneticPr fontId="6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18.396787143050574</v>
      </c>
      <c r="C4" s="2">
        <v>2.0286044913469623</v>
      </c>
      <c r="D4" s="2">
        <v>0.14141575537901468</v>
      </c>
      <c r="E4" s="2">
        <v>0</v>
      </c>
      <c r="F4" s="2">
        <v>4.6289741341455537</v>
      </c>
      <c r="G4" s="2">
        <v>0.4253430094882758</v>
      </c>
      <c r="H4" s="2">
        <v>4.3736153098833306</v>
      </c>
      <c r="I4" s="2">
        <v>0.26961166166136996</v>
      </c>
      <c r="J4" s="2">
        <v>0</v>
      </c>
      <c r="K4" s="2">
        <v>0.14366820578330577</v>
      </c>
      <c r="L4" s="2">
        <v>1.6283531085645123E-2</v>
      </c>
      <c r="M4" s="2">
        <v>0.23079780943258221</v>
      </c>
      <c r="N4" s="2">
        <v>3.7456059470391779E-3</v>
      </c>
      <c r="O4" s="2">
        <v>3.1313739986009552E-2</v>
      </c>
      <c r="P4" s="2">
        <v>1.3029826934646407E-4</v>
      </c>
      <c r="Q4" s="2">
        <v>0</v>
      </c>
      <c r="R4" s="2">
        <v>0.20945386268299104</v>
      </c>
      <c r="S4" s="2">
        <v>0</v>
      </c>
      <c r="T4" s="2">
        <v>0</v>
      </c>
      <c r="U4" s="2">
        <v>0</v>
      </c>
      <c r="V4" s="2">
        <v>0.66837999999999997</v>
      </c>
      <c r="W4" s="2">
        <v>31.568124558142003</v>
      </c>
    </row>
    <row r="5" spans="1:23" x14ac:dyDescent="0.2">
      <c r="A5" s="2" t="s">
        <v>1</v>
      </c>
      <c r="B5" s="2">
        <v>6.7964700040698198E-3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3.8935417716111603E-3</v>
      </c>
      <c r="L5" s="2">
        <v>0</v>
      </c>
      <c r="M5" s="2">
        <v>1.5495759017467532E-2</v>
      </c>
      <c r="N5" s="2">
        <v>0</v>
      </c>
      <c r="O5" s="2">
        <v>1.724775425683742E-3</v>
      </c>
      <c r="P5" s="2">
        <v>0</v>
      </c>
      <c r="Q5" s="2">
        <v>0</v>
      </c>
      <c r="R5" s="2">
        <v>3.7792039015678894E-4</v>
      </c>
      <c r="S5" s="2">
        <v>0</v>
      </c>
      <c r="T5" s="2">
        <v>0</v>
      </c>
      <c r="U5" s="2">
        <v>0</v>
      </c>
      <c r="V5" s="2">
        <v>0</v>
      </c>
      <c r="W5" s="2">
        <v>2.8288466608989045E-2</v>
      </c>
    </row>
    <row r="6" spans="1:23" x14ac:dyDescent="0.2">
      <c r="A6" s="2" t="s">
        <v>2</v>
      </c>
      <c r="B6" s="2">
        <v>0.24721899634195602</v>
      </c>
      <c r="C6" s="2">
        <v>1.3625504010459062E-5</v>
      </c>
      <c r="D6" s="2">
        <v>0</v>
      </c>
      <c r="E6" s="2">
        <v>0</v>
      </c>
      <c r="F6" s="2">
        <v>0.1914485168045591</v>
      </c>
      <c r="G6" s="2">
        <v>0</v>
      </c>
      <c r="H6" s="2">
        <v>0</v>
      </c>
      <c r="I6" s="2">
        <v>0</v>
      </c>
      <c r="J6" s="2">
        <v>0</v>
      </c>
      <c r="K6" s="2">
        <v>1.7068187355847518E-4</v>
      </c>
      <c r="L6" s="2">
        <v>0</v>
      </c>
      <c r="M6" s="2">
        <v>4.6297801506049729E-4</v>
      </c>
      <c r="N6" s="2">
        <v>0</v>
      </c>
      <c r="O6" s="2">
        <v>0</v>
      </c>
      <c r="P6" s="2">
        <v>0</v>
      </c>
      <c r="Q6" s="2">
        <v>0</v>
      </c>
      <c r="R6" s="2">
        <v>8.6304496731710815E-3</v>
      </c>
      <c r="S6" s="2">
        <v>0</v>
      </c>
      <c r="T6" s="2">
        <v>0</v>
      </c>
      <c r="U6" s="2">
        <v>0</v>
      </c>
      <c r="V6" s="2">
        <v>0</v>
      </c>
      <c r="W6" s="2">
        <v>0.44794524821231563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1.2162060883037097E-2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2.3831054044013515E-4</v>
      </c>
      <c r="L8" s="2">
        <v>0</v>
      </c>
      <c r="M8" s="2">
        <v>2.4510600797320443E-4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1.2645477431450437E-2</v>
      </c>
    </row>
    <row r="9" spans="1:23" x14ac:dyDescent="0.2">
      <c r="A9" s="2" t="s">
        <v>5</v>
      </c>
      <c r="B9" s="2">
        <v>2.0366225248713576E-4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5.1526603338407603E-5</v>
      </c>
      <c r="L9" s="2">
        <v>0</v>
      </c>
      <c r="M9" s="2">
        <v>6.434032709296617E-4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8.98592126755205E-4</v>
      </c>
    </row>
    <row r="10" spans="1:23" x14ac:dyDescent="0.2">
      <c r="A10" s="2" t="s">
        <v>6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1.223674622458747E-3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6.4408254173009504E-6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5.2305755594976263E-4</v>
      </c>
      <c r="S13" s="2">
        <v>0</v>
      </c>
      <c r="T13" s="2">
        <v>0</v>
      </c>
      <c r="U13" s="2">
        <v>0</v>
      </c>
      <c r="V13" s="2">
        <v>0</v>
      </c>
      <c r="W13" s="2">
        <v>1.7531730038258106E-3</v>
      </c>
    </row>
    <row r="14" spans="1:23" x14ac:dyDescent="0.2">
      <c r="A14" s="2" t="s">
        <v>10</v>
      </c>
      <c r="B14" s="2">
        <v>2.2915451799692416E-3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2.5763301669203802E-5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2.3173084816384454E-3</v>
      </c>
    </row>
    <row r="15" spans="1:23" x14ac:dyDescent="0.2">
      <c r="A15" s="2" t="s">
        <v>11</v>
      </c>
      <c r="B15" s="2">
        <v>7.4453335755608743E-3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5.4747016047058081E-5</v>
      </c>
      <c r="L15" s="2">
        <v>0</v>
      </c>
      <c r="M15" s="2">
        <v>1.0212750332216851E-4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7.6022080949301003E-3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</row>
    <row r="17" spans="1:23" x14ac:dyDescent="0.2">
      <c r="A17" s="2" t="s">
        <v>13</v>
      </c>
      <c r="B17" s="2">
        <v>9.8452554433528302E-5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6.4408254173009504E-6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1.0489337985082926E-4</v>
      </c>
    </row>
    <row r="18" spans="1:23" x14ac:dyDescent="0.2">
      <c r="A18" s="2" t="s">
        <v>14</v>
      </c>
      <c r="B18" s="2">
        <v>0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</row>
    <row r="19" spans="1:23" x14ac:dyDescent="0.2">
      <c r="A19" s="2" t="s">
        <v>15</v>
      </c>
      <c r="B19" s="2">
        <v>8.2342136435314576E-5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1.9322476251902853E-5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1.0166461268721743E-4</v>
      </c>
    </row>
    <row r="20" spans="1:23" x14ac:dyDescent="0.2">
      <c r="A20" s="2" t="s">
        <v>16</v>
      </c>
      <c r="B20" s="2">
        <v>0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</v>
      </c>
    </row>
    <row r="21" spans="1:23" x14ac:dyDescent="0.2">
      <c r="A21" s="2" t="s">
        <v>17</v>
      </c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</row>
    <row r="22" spans="1:23" x14ac:dyDescent="0.2">
      <c r="A22" s="2" t="s">
        <v>18</v>
      </c>
      <c r="B22" s="2">
        <v>0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0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</row>
    <row r="25" spans="1:23" x14ac:dyDescent="0.2">
      <c r="A25" s="2" t="s">
        <v>21</v>
      </c>
      <c r="B25" s="2">
        <v>0</v>
      </c>
      <c r="C25" s="2">
        <v>0.93552604922114435</v>
      </c>
      <c r="D25" s="2">
        <v>0</v>
      </c>
      <c r="E25" s="2">
        <v>0</v>
      </c>
      <c r="F25" s="2">
        <v>3.1652230603382507E-6</v>
      </c>
      <c r="G25" s="2">
        <v>0.12204491160190929</v>
      </c>
      <c r="H25" s="2">
        <v>0</v>
      </c>
      <c r="I25" s="2">
        <v>0.21621252460661533</v>
      </c>
      <c r="J25" s="2">
        <v>0</v>
      </c>
      <c r="K25" s="2">
        <v>2.8339631836124177E-4</v>
      </c>
      <c r="L25" s="2">
        <v>0</v>
      </c>
      <c r="M25" s="2">
        <v>2.0527628167755869E-3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1.2761228097878663</v>
      </c>
    </row>
    <row r="26" spans="1:23" x14ac:dyDescent="0.2">
      <c r="A26" s="2" t="s">
        <v>22</v>
      </c>
      <c r="B26" s="2">
        <v>0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2.5441260398338753E-4</v>
      </c>
      <c r="L26" s="2">
        <v>0</v>
      </c>
      <c r="M26" s="2">
        <v>3.8468026251350143E-4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6.3909286649688896E-4</v>
      </c>
    </row>
    <row r="27" spans="1:23" x14ac:dyDescent="0.2">
      <c r="A27" s="2" t="s">
        <v>23</v>
      </c>
      <c r="B27" s="2">
        <v>0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2.2542888960553324E-5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3.8040549523619092E-4</v>
      </c>
      <c r="S27" s="2">
        <v>0</v>
      </c>
      <c r="T27" s="2">
        <v>0</v>
      </c>
      <c r="U27" s="2">
        <v>0</v>
      </c>
      <c r="V27" s="2">
        <v>0</v>
      </c>
      <c r="W27" s="2">
        <v>4.0294838419674428E-4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9.6612381259514264E-6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9.6612381259514264E-6</v>
      </c>
    </row>
    <row r="29" spans="1:23" x14ac:dyDescent="0.2">
      <c r="A29" s="2" t="s">
        <v>25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3.220412708650475E-5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3.220412708650475E-5</v>
      </c>
    </row>
    <row r="30" spans="1:23" x14ac:dyDescent="0.2">
      <c r="A30" s="2" t="s">
        <v>26</v>
      </c>
      <c r="B30" s="2">
        <v>0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3.220412708650475E-5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3.220412708650475E-5</v>
      </c>
    </row>
    <row r="31" spans="1:23" x14ac:dyDescent="0.2">
      <c r="A31" s="2" t="s">
        <v>27</v>
      </c>
      <c r="B31" s="2">
        <v>4.1738265038367792E-2</v>
      </c>
      <c r="C31" s="2">
        <v>0</v>
      </c>
      <c r="D31" s="2">
        <v>0</v>
      </c>
      <c r="E31" s="2">
        <v>0</v>
      </c>
      <c r="F31" s="2">
        <v>0</v>
      </c>
      <c r="G31" s="2">
        <v>0.1675770516995447</v>
      </c>
      <c r="H31" s="2">
        <v>0</v>
      </c>
      <c r="I31" s="2">
        <v>0</v>
      </c>
      <c r="J31" s="2">
        <v>0</v>
      </c>
      <c r="K31" s="2">
        <v>9.2103803467403589E-4</v>
      </c>
      <c r="L31" s="2">
        <v>6.6793745068306145E-6</v>
      </c>
      <c r="M31" s="2">
        <v>4.5276526472828036E-4</v>
      </c>
      <c r="N31" s="2">
        <v>0</v>
      </c>
      <c r="O31" s="2">
        <v>0</v>
      </c>
      <c r="P31" s="2">
        <v>0</v>
      </c>
      <c r="Q31" s="2">
        <v>0</v>
      </c>
      <c r="R31" s="2">
        <v>3.3119053429000879E-2</v>
      </c>
      <c r="S31" s="2">
        <v>0</v>
      </c>
      <c r="T31" s="2">
        <v>0</v>
      </c>
      <c r="U31" s="2">
        <v>0</v>
      </c>
      <c r="V31" s="2">
        <v>0.66837999999999997</v>
      </c>
      <c r="W31" s="2">
        <v>0.91219485284082247</v>
      </c>
    </row>
    <row r="32" spans="1:23" x14ac:dyDescent="0.2">
      <c r="A32" s="2" t="s">
        <v>28</v>
      </c>
      <c r="B32" s="2">
        <v>0.25113204260609856</v>
      </c>
      <c r="C32" s="2">
        <v>1.0930648166218075</v>
      </c>
      <c r="D32" s="2">
        <v>0.14141575537901468</v>
      </c>
      <c r="E32" s="2">
        <v>0</v>
      </c>
      <c r="F32" s="2">
        <v>4.1407004944116546</v>
      </c>
      <c r="G32" s="2">
        <v>2.7479134982300993E-2</v>
      </c>
      <c r="H32" s="2">
        <v>4.3736153098833306</v>
      </c>
      <c r="I32" s="2">
        <v>0</v>
      </c>
      <c r="J32" s="2">
        <v>0</v>
      </c>
      <c r="K32" s="2">
        <v>5.5069057317923124E-4</v>
      </c>
      <c r="L32" s="2">
        <v>0</v>
      </c>
      <c r="M32" s="2">
        <v>5.5659489310581848E-3</v>
      </c>
      <c r="N32" s="2">
        <v>0</v>
      </c>
      <c r="O32" s="2">
        <v>0</v>
      </c>
      <c r="P32" s="2">
        <v>0</v>
      </c>
      <c r="Q32" s="2">
        <v>0</v>
      </c>
      <c r="R32" s="2">
        <v>5.8748873670539242E-2</v>
      </c>
      <c r="S32" s="2">
        <v>0</v>
      </c>
      <c r="T32" s="2">
        <v>0</v>
      </c>
      <c r="U32" s="2">
        <v>0</v>
      </c>
      <c r="V32" s="2">
        <v>0</v>
      </c>
      <c r="W32" s="2">
        <v>10.092273067058985</v>
      </c>
    </row>
    <row r="33" spans="1:23" x14ac:dyDescent="0.2">
      <c r="A33" s="2" t="s">
        <v>29</v>
      </c>
      <c r="B33" s="2">
        <v>0.733728718913634</v>
      </c>
      <c r="C33" s="2">
        <v>0</v>
      </c>
      <c r="D33" s="2">
        <v>0</v>
      </c>
      <c r="E33" s="2">
        <v>0</v>
      </c>
      <c r="F33" s="2">
        <v>0.29682195770627989</v>
      </c>
      <c r="G33" s="2">
        <v>9.7268018425347033E-2</v>
      </c>
      <c r="H33" s="2">
        <v>0</v>
      </c>
      <c r="I33" s="2">
        <v>5.339913705475461E-2</v>
      </c>
      <c r="J33" s="2">
        <v>0</v>
      </c>
      <c r="K33" s="2">
        <v>5.89335525683037E-4</v>
      </c>
      <c r="L33" s="2">
        <v>0</v>
      </c>
      <c r="M33" s="2">
        <v>2.9582933462321483E-3</v>
      </c>
      <c r="N33" s="2">
        <v>0</v>
      </c>
      <c r="O33" s="2">
        <v>0</v>
      </c>
      <c r="P33" s="2">
        <v>0</v>
      </c>
      <c r="Q33" s="2">
        <v>0</v>
      </c>
      <c r="R33" s="2">
        <v>7.1421131730594847E-2</v>
      </c>
      <c r="S33" s="2">
        <v>0</v>
      </c>
      <c r="T33" s="2">
        <v>0</v>
      </c>
      <c r="U33" s="2">
        <v>0</v>
      </c>
      <c r="V33" s="2">
        <v>0</v>
      </c>
      <c r="W33" s="2">
        <v>1.2561865927025255</v>
      </c>
    </row>
    <row r="34" spans="1:23" x14ac:dyDescent="0.2">
      <c r="A34" s="2" t="s">
        <v>30</v>
      </c>
      <c r="B34" s="2">
        <v>6.9975000137000578E-3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2.57633016692038E-4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7.2551330303920955E-3</v>
      </c>
    </row>
    <row r="35" spans="1:23" x14ac:dyDescent="0.2">
      <c r="A35" s="2" t="s">
        <v>31</v>
      </c>
      <c r="B35" s="2">
        <v>1.1766496838323661E-4</v>
      </c>
      <c r="C35" s="2">
        <v>0</v>
      </c>
      <c r="D35" s="2">
        <v>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8.3730730424912367E-5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2.0139569880814898E-4</v>
      </c>
    </row>
    <row r="36" spans="1:23" x14ac:dyDescent="0.2">
      <c r="A36" s="2" t="s">
        <v>32</v>
      </c>
      <c r="B36" s="2">
        <v>2.424611469715179E-4</v>
      </c>
      <c r="C36" s="2">
        <v>0</v>
      </c>
      <c r="D36" s="2">
        <v>0</v>
      </c>
      <c r="E36" s="2">
        <v>0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3.0271879461314476E-4</v>
      </c>
      <c r="L36" s="2">
        <v>0</v>
      </c>
      <c r="M36" s="2">
        <v>3.4042501107389505E-6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5.485841916954016E-4</v>
      </c>
    </row>
    <row r="37" spans="1:23" x14ac:dyDescent="0.2">
      <c r="A37" s="2" t="s">
        <v>33</v>
      </c>
      <c r="B37" s="2">
        <v>9.0031528838688637E-4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5.7967428755708559E-5</v>
      </c>
      <c r="L37" s="2">
        <v>2.3377810773907152E-5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9.2723839463821581E-4</v>
      </c>
      <c r="S37" s="2">
        <v>0</v>
      </c>
      <c r="T37" s="2">
        <v>0</v>
      </c>
      <c r="U37" s="2">
        <v>0</v>
      </c>
      <c r="V37" s="2">
        <v>0</v>
      </c>
      <c r="W37" s="2">
        <v>1.908898922554718E-3</v>
      </c>
    </row>
    <row r="38" spans="1:23" x14ac:dyDescent="0.2">
      <c r="A38" s="2" t="s">
        <v>34</v>
      </c>
      <c r="B38" s="2">
        <v>4.435612747537768E-3</v>
      </c>
      <c r="C38" s="2">
        <v>0</v>
      </c>
      <c r="D38" s="2">
        <v>0</v>
      </c>
      <c r="E38" s="2">
        <v>0</v>
      </c>
      <c r="F38" s="2">
        <v>0</v>
      </c>
      <c r="G38" s="2">
        <v>1.0935833035430957E-2</v>
      </c>
      <c r="H38" s="2">
        <v>0</v>
      </c>
      <c r="I38" s="2">
        <v>0</v>
      </c>
      <c r="J38" s="2">
        <v>0</v>
      </c>
      <c r="K38" s="2">
        <v>4.2509447754186282E-4</v>
      </c>
      <c r="L38" s="2">
        <v>0</v>
      </c>
      <c r="M38" s="2">
        <v>2.7234000885911604E-5</v>
      </c>
      <c r="N38" s="2">
        <v>0</v>
      </c>
      <c r="O38" s="2">
        <v>0</v>
      </c>
      <c r="P38" s="2">
        <v>0</v>
      </c>
      <c r="Q38" s="2">
        <v>0</v>
      </c>
      <c r="R38" s="2">
        <v>2.6152877797488128E-3</v>
      </c>
      <c r="S38" s="2">
        <v>0</v>
      </c>
      <c r="T38" s="2">
        <v>0</v>
      </c>
      <c r="U38" s="2">
        <v>0</v>
      </c>
      <c r="V38" s="2">
        <v>0</v>
      </c>
      <c r="W38" s="2">
        <v>1.8439062041145312E-2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1.9322476251902853E-5</v>
      </c>
      <c r="L39" s="2">
        <v>6.6793745068306145E-6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2.3775343452261933E-5</v>
      </c>
      <c r="S39" s="2">
        <v>0</v>
      </c>
      <c r="T39" s="2">
        <v>0</v>
      </c>
      <c r="U39" s="2">
        <v>0</v>
      </c>
      <c r="V39" s="2">
        <v>0</v>
      </c>
      <c r="W39" s="2">
        <v>4.9777194210995398E-5</v>
      </c>
    </row>
    <row r="40" spans="1:23" x14ac:dyDescent="0.2">
      <c r="A40" s="2" t="s">
        <v>36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3.8059743742799162E-5</v>
      </c>
      <c r="H40" s="2">
        <v>0</v>
      </c>
      <c r="I40" s="2">
        <v>0</v>
      </c>
      <c r="J40" s="2">
        <v>0</v>
      </c>
      <c r="K40" s="2">
        <v>2.7373508023529036E-4</v>
      </c>
      <c r="L40" s="2">
        <v>0</v>
      </c>
      <c r="M40" s="2">
        <v>1.021275033221685E-5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3.2200757431030637E-4</v>
      </c>
    </row>
    <row r="41" spans="1:23" x14ac:dyDescent="0.2">
      <c r="A41" s="2" t="s">
        <v>37</v>
      </c>
      <c r="B41" s="2">
        <v>0.13961126778926153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1.9322476251902853E-5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0.13963059026551344</v>
      </c>
    </row>
    <row r="42" spans="1:23" x14ac:dyDescent="0.2">
      <c r="A42" s="2" t="s">
        <v>38</v>
      </c>
      <c r="B42" s="2">
        <v>1.8235293273757502E-3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3.220412708650475E-5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1.855733454462255E-3</v>
      </c>
    </row>
    <row r="43" spans="1:23" x14ac:dyDescent="0.2">
      <c r="A43" s="2" t="s">
        <v>39</v>
      </c>
      <c r="B43" s="2">
        <v>16.870210616342312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1.1432465115709185E-3</v>
      </c>
      <c r="L43" s="2">
        <v>0</v>
      </c>
      <c r="M43" s="2">
        <v>6.3114797053100136E-3</v>
      </c>
      <c r="N43" s="2">
        <v>0</v>
      </c>
      <c r="O43" s="2">
        <v>0</v>
      </c>
      <c r="P43" s="2">
        <v>0</v>
      </c>
      <c r="Q43" s="2">
        <v>0</v>
      </c>
      <c r="R43" s="2">
        <v>4.0418083868845286E-4</v>
      </c>
      <c r="S43" s="2">
        <v>0</v>
      </c>
      <c r="T43" s="2">
        <v>0</v>
      </c>
      <c r="U43" s="2">
        <v>0</v>
      </c>
      <c r="V43" s="2">
        <v>0</v>
      </c>
      <c r="W43" s="2">
        <v>16.878069523397883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6.44082541730095E-5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6.44082541730095E-5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0</v>
      </c>
    </row>
    <row r="46" spans="1:23" x14ac:dyDescent="0.2">
      <c r="A46" s="2" t="s">
        <v>42</v>
      </c>
      <c r="B46" s="2">
        <v>4.4755725727194393E-3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6.2647212894557467E-3</v>
      </c>
      <c r="L46" s="2">
        <v>0</v>
      </c>
      <c r="M46" s="2">
        <v>6.5994737183156247E-3</v>
      </c>
      <c r="N46" s="2">
        <v>0</v>
      </c>
      <c r="O46" s="2">
        <v>0</v>
      </c>
      <c r="P46" s="2">
        <v>0</v>
      </c>
      <c r="Q46" s="2">
        <v>0</v>
      </c>
      <c r="R46" s="2">
        <v>2.5098973410259094E-3</v>
      </c>
      <c r="S46" s="2">
        <v>0</v>
      </c>
      <c r="T46" s="2">
        <v>0</v>
      </c>
      <c r="U46" s="2">
        <v>0</v>
      </c>
      <c r="V46" s="2">
        <v>0</v>
      </c>
      <c r="W46" s="2">
        <v>1.984966492151672E-2</v>
      </c>
    </row>
    <row r="47" spans="1:23" x14ac:dyDescent="0.2">
      <c r="A47" s="2" t="s">
        <v>43</v>
      </c>
      <c r="B47" s="2">
        <v>1.5037053714984211E-3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8.8059221675825181E-2</v>
      </c>
      <c r="L47" s="2">
        <v>1.6246794525857554E-2</v>
      </c>
      <c r="M47" s="2">
        <v>0.16707759069592054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0.27288731226910168</v>
      </c>
    </row>
    <row r="48" spans="1:23" x14ac:dyDescent="0.2">
      <c r="A48" s="2" t="s">
        <v>44</v>
      </c>
      <c r="B48" s="2">
        <v>0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9.4624307263222306E-3</v>
      </c>
      <c r="L48" s="2">
        <v>0</v>
      </c>
      <c r="M48" s="2">
        <v>5.9857263818420296E-3</v>
      </c>
      <c r="N48" s="2">
        <v>0</v>
      </c>
      <c r="O48" s="2">
        <v>1.1407253361821383E-2</v>
      </c>
      <c r="P48" s="2">
        <v>0</v>
      </c>
      <c r="Q48" s="2">
        <v>0</v>
      </c>
      <c r="R48" s="2">
        <v>1.0180470262487947E-2</v>
      </c>
      <c r="S48" s="2">
        <v>0</v>
      </c>
      <c r="T48" s="2">
        <v>0</v>
      </c>
      <c r="U48" s="2">
        <v>0</v>
      </c>
      <c r="V48" s="2">
        <v>0</v>
      </c>
      <c r="W48" s="2">
        <v>3.7035880732473589E-2</v>
      </c>
    </row>
    <row r="49" spans="1:23" x14ac:dyDescent="0.2">
      <c r="A49" s="2" t="s">
        <v>45</v>
      </c>
      <c r="B49" s="2">
        <v>1.1728428412478262E-2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1.2611259971577891E-2</v>
      </c>
      <c r="L49" s="2">
        <v>0</v>
      </c>
      <c r="M49" s="2">
        <v>6.0903080000290644E-3</v>
      </c>
      <c r="N49" s="2">
        <v>0</v>
      </c>
      <c r="O49" s="2">
        <v>2.6185254978792418E-3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3.3048521881964457E-2</v>
      </c>
    </row>
    <row r="50" spans="1:23" x14ac:dyDescent="0.2">
      <c r="A50" s="2" t="s">
        <v>46</v>
      </c>
      <c r="B50" s="2">
        <v>1.9535119465980105E-2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1.3438800653715921E-2</v>
      </c>
      <c r="L50" s="2">
        <v>0</v>
      </c>
      <c r="M50" s="2">
        <v>5.2227776412379365E-3</v>
      </c>
      <c r="N50" s="2">
        <v>0</v>
      </c>
      <c r="O50" s="2">
        <v>1.0751638626694726E-2</v>
      </c>
      <c r="P50" s="2">
        <v>1.3029826934646407E-4</v>
      </c>
      <c r="Q50" s="2">
        <v>0</v>
      </c>
      <c r="R50" s="2">
        <v>1.8420365930450863E-2</v>
      </c>
      <c r="S50" s="2">
        <v>0</v>
      </c>
      <c r="T50" s="2">
        <v>0</v>
      </c>
      <c r="U50" s="2">
        <v>0</v>
      </c>
      <c r="V50" s="2">
        <v>0</v>
      </c>
      <c r="W50" s="2">
        <v>6.7499000587426014E-2</v>
      </c>
    </row>
    <row r="51" spans="1:23" x14ac:dyDescent="0.2">
      <c r="A51" s="2" t="s">
        <v>47</v>
      </c>
      <c r="B51" s="2">
        <v>3.1083785495458375E-2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3.9901274219201989E-3</v>
      </c>
      <c r="L51" s="2">
        <v>0</v>
      </c>
      <c r="M51" s="2">
        <v>5.1057778525373876E-3</v>
      </c>
      <c r="N51" s="2">
        <v>3.7456059470391779E-3</v>
      </c>
      <c r="O51" s="2">
        <v>4.8115470739304592E-3</v>
      </c>
      <c r="P51" s="2">
        <v>0</v>
      </c>
      <c r="Q51" s="2">
        <v>0</v>
      </c>
      <c r="R51" s="2">
        <v>1.1717548478498289E-3</v>
      </c>
      <c r="S51" s="2">
        <v>0</v>
      </c>
      <c r="T51" s="2">
        <v>0</v>
      </c>
      <c r="U51" s="2">
        <v>0</v>
      </c>
      <c r="V51" s="2">
        <v>0</v>
      </c>
      <c r="W51" s="2">
        <v>4.9908598638735424E-2</v>
      </c>
    </row>
  </sheetData>
  <phoneticPr fontId="6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18.384253509414517</v>
      </c>
      <c r="C4" s="2">
        <v>1.9347275461101665</v>
      </c>
      <c r="D4" s="2">
        <v>0.18559245088196483</v>
      </c>
      <c r="E4" s="2">
        <v>1.5756404047171852E-3</v>
      </c>
      <c r="F4" s="2">
        <v>4.7920746109461438</v>
      </c>
      <c r="G4" s="2">
        <v>0.51025863149023265</v>
      </c>
      <c r="H4" s="2">
        <v>4.5159869299515396</v>
      </c>
      <c r="I4" s="2">
        <v>0.39752322031350523</v>
      </c>
      <c r="J4" s="2">
        <v>0</v>
      </c>
      <c r="K4" s="2">
        <v>0.14760905922697015</v>
      </c>
      <c r="L4" s="2">
        <v>2.0325146225081921E-2</v>
      </c>
      <c r="M4" s="2">
        <v>0.26741151710016159</v>
      </c>
      <c r="N4" s="2">
        <v>5.2606440035195519E-3</v>
      </c>
      <c r="O4" s="2">
        <v>3.4497011286377249E-2</v>
      </c>
      <c r="P4" s="2">
        <v>0</v>
      </c>
      <c r="Q4" s="2">
        <v>0</v>
      </c>
      <c r="R4" s="2">
        <v>0.17385355904880614</v>
      </c>
      <c r="S4" s="2">
        <v>0</v>
      </c>
      <c r="T4" s="2">
        <v>0</v>
      </c>
      <c r="U4" s="2">
        <v>0</v>
      </c>
      <c r="V4" s="2">
        <v>0.66402100000000008</v>
      </c>
      <c r="W4" s="2">
        <v>32.034970476403707</v>
      </c>
    </row>
    <row r="5" spans="1:23" x14ac:dyDescent="0.2">
      <c r="A5" s="2" t="s">
        <v>1</v>
      </c>
      <c r="B5" s="2">
        <v>7.5580314800320339E-3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5.3515105229263527E-3</v>
      </c>
      <c r="L5" s="2">
        <v>0</v>
      </c>
      <c r="M5" s="2">
        <v>1.612568752605778E-2</v>
      </c>
      <c r="N5" s="2">
        <v>0</v>
      </c>
      <c r="O5" s="2">
        <v>1.7992012782592757E-3</v>
      </c>
      <c r="P5" s="2">
        <v>0</v>
      </c>
      <c r="Q5" s="2">
        <v>0</v>
      </c>
      <c r="R5" s="2">
        <v>6.7729030237575127E-4</v>
      </c>
      <c r="S5" s="2">
        <v>0</v>
      </c>
      <c r="T5" s="2">
        <v>0</v>
      </c>
      <c r="U5" s="2">
        <v>0</v>
      </c>
      <c r="V5" s="2">
        <v>0</v>
      </c>
      <c r="W5" s="2">
        <v>3.1511721109651197E-2</v>
      </c>
    </row>
    <row r="6" spans="1:23" x14ac:dyDescent="0.2">
      <c r="A6" s="2" t="s">
        <v>2</v>
      </c>
      <c r="B6" s="2">
        <v>0.21073653975740089</v>
      </c>
      <c r="C6" s="2">
        <v>2.2520667445268253E-6</v>
      </c>
      <c r="D6" s="2">
        <v>0</v>
      </c>
      <c r="E6" s="2">
        <v>0</v>
      </c>
      <c r="F6" s="2">
        <v>0.20576124287321396</v>
      </c>
      <c r="G6" s="2">
        <v>0</v>
      </c>
      <c r="H6" s="2">
        <v>0</v>
      </c>
      <c r="I6" s="2">
        <v>0</v>
      </c>
      <c r="J6" s="2">
        <v>0</v>
      </c>
      <c r="K6" s="2">
        <v>1.6287770448170278E-4</v>
      </c>
      <c r="L6" s="2">
        <v>0</v>
      </c>
      <c r="M6" s="2">
        <v>4.3887894331676549E-4</v>
      </c>
      <c r="N6" s="2">
        <v>0</v>
      </c>
      <c r="O6" s="2">
        <v>0</v>
      </c>
      <c r="P6" s="2">
        <v>0</v>
      </c>
      <c r="Q6" s="2">
        <v>0</v>
      </c>
      <c r="R6" s="2">
        <v>9.2661490509113268E-3</v>
      </c>
      <c r="S6" s="2">
        <v>0</v>
      </c>
      <c r="T6" s="2">
        <v>0</v>
      </c>
      <c r="U6" s="2">
        <v>0</v>
      </c>
      <c r="V6" s="2">
        <v>0</v>
      </c>
      <c r="W6" s="2">
        <v>0.42636794039606923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7.9626887415842462E-3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2.7146284080283798E-4</v>
      </c>
      <c r="L8" s="2">
        <v>0</v>
      </c>
      <c r="M8" s="2">
        <v>3.0383926845006836E-4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8.5379908508371512E-3</v>
      </c>
    </row>
    <row r="9" spans="1:23" x14ac:dyDescent="0.2">
      <c r="A9" s="2" t="s">
        <v>5</v>
      </c>
      <c r="B9" s="2">
        <v>1.9482223857074813E-4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6.7067290080701145E-5</v>
      </c>
      <c r="L9" s="2">
        <v>0</v>
      </c>
      <c r="M9" s="2">
        <v>7.0895829305015954E-4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9.7084782170160882E-4</v>
      </c>
    </row>
    <row r="10" spans="1:23" x14ac:dyDescent="0.2">
      <c r="A10" s="2" t="s">
        <v>6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1.5277467968752316E-3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1.9162082880200326E-5</v>
      </c>
      <c r="L13" s="2">
        <v>0</v>
      </c>
      <c r="M13" s="2">
        <v>3.0383926845006836E-4</v>
      </c>
      <c r="N13" s="2">
        <v>0</v>
      </c>
      <c r="O13" s="2">
        <v>0</v>
      </c>
      <c r="P13" s="2">
        <v>0</v>
      </c>
      <c r="Q13" s="2">
        <v>0</v>
      </c>
      <c r="R13" s="2">
        <v>2.8293584888278855E-4</v>
      </c>
      <c r="S13" s="2">
        <v>0</v>
      </c>
      <c r="T13" s="2">
        <v>0</v>
      </c>
      <c r="U13" s="2">
        <v>0</v>
      </c>
      <c r="V13" s="2">
        <v>0</v>
      </c>
      <c r="W13" s="2">
        <v>2.133683997088289E-3</v>
      </c>
    </row>
    <row r="14" spans="1:23" x14ac:dyDescent="0.2">
      <c r="A14" s="2" t="s">
        <v>10</v>
      </c>
      <c r="B14" s="2">
        <v>2.6631404390984148E-3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2.5549443840267103E-5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2.688689882938682E-3</v>
      </c>
    </row>
    <row r="15" spans="1:23" x14ac:dyDescent="0.2">
      <c r="A15" s="2" t="s">
        <v>11</v>
      </c>
      <c r="B15" s="2">
        <v>1.3274036373759115E-2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9.9004094881035025E-5</v>
      </c>
      <c r="L15" s="2">
        <v>0</v>
      </c>
      <c r="M15" s="2">
        <v>9.790376427835538E-5</v>
      </c>
      <c r="N15" s="2">
        <v>0</v>
      </c>
      <c r="O15" s="2">
        <v>0</v>
      </c>
      <c r="P15" s="2">
        <v>0</v>
      </c>
      <c r="Q15" s="2">
        <v>0</v>
      </c>
      <c r="R15" s="2">
        <v>1.3486608796746258E-2</v>
      </c>
      <c r="S15" s="2">
        <v>0</v>
      </c>
      <c r="T15" s="2">
        <v>0</v>
      </c>
      <c r="U15" s="2">
        <v>0</v>
      </c>
      <c r="V15" s="2">
        <v>0</v>
      </c>
      <c r="W15" s="2">
        <v>2.6957553029664766E-2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</row>
    <row r="17" spans="1:23" x14ac:dyDescent="0.2">
      <c r="A17" s="2" t="s">
        <v>13</v>
      </c>
      <c r="B17" s="2">
        <v>1.0828643753985444E-4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9.5810414401001631E-6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1.178674789799546E-4</v>
      </c>
    </row>
    <row r="18" spans="1:23" x14ac:dyDescent="0.2">
      <c r="A18" s="2" t="s">
        <v>14</v>
      </c>
      <c r="B18" s="2">
        <v>0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</row>
    <row r="19" spans="1:23" x14ac:dyDescent="0.2">
      <c r="A19" s="2" t="s">
        <v>15</v>
      </c>
      <c r="B19" s="2">
        <v>0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</row>
    <row r="20" spans="1:23" x14ac:dyDescent="0.2">
      <c r="A20" s="2" t="s">
        <v>16</v>
      </c>
      <c r="B20" s="2">
        <v>0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2.2355763360233713E-5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2.2355763360233713E-5</v>
      </c>
    </row>
    <row r="21" spans="1:23" x14ac:dyDescent="0.2">
      <c r="A21" s="2" t="s">
        <v>17</v>
      </c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</row>
    <row r="22" spans="1:23" x14ac:dyDescent="0.2">
      <c r="A22" s="2" t="s">
        <v>18</v>
      </c>
      <c r="B22" s="2">
        <v>0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0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</row>
    <row r="25" spans="1:23" x14ac:dyDescent="0.2">
      <c r="A25" s="2" t="s">
        <v>21</v>
      </c>
      <c r="B25" s="2">
        <v>0</v>
      </c>
      <c r="C25" s="2">
        <v>0.8225760002298087</v>
      </c>
      <c r="D25" s="2">
        <v>0</v>
      </c>
      <c r="E25" s="2">
        <v>0</v>
      </c>
      <c r="F25" s="2">
        <v>3.1389489538407341E-6</v>
      </c>
      <c r="G25" s="2">
        <v>0.11794942106716304</v>
      </c>
      <c r="H25" s="2">
        <v>0</v>
      </c>
      <c r="I25" s="2">
        <v>0.23480400097120532</v>
      </c>
      <c r="J25" s="2">
        <v>0</v>
      </c>
      <c r="K25" s="2">
        <v>1.9162082880200325E-4</v>
      </c>
      <c r="L25" s="2">
        <v>0</v>
      </c>
      <c r="M25" s="2">
        <v>1.9040594156204285E-3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1.1774282414615531</v>
      </c>
    </row>
    <row r="26" spans="1:23" x14ac:dyDescent="0.2">
      <c r="A26" s="2" t="s">
        <v>22</v>
      </c>
      <c r="B26" s="2">
        <v>6.3337810247012752E-2</v>
      </c>
      <c r="C26" s="2">
        <v>0</v>
      </c>
      <c r="D26" s="2">
        <v>0</v>
      </c>
      <c r="E26" s="2">
        <v>0</v>
      </c>
      <c r="F26" s="2">
        <v>0</v>
      </c>
      <c r="G26" s="2">
        <v>1.0945706275032731E-3</v>
      </c>
      <c r="H26" s="2">
        <v>0</v>
      </c>
      <c r="I26" s="2">
        <v>0</v>
      </c>
      <c r="J26" s="2">
        <v>0</v>
      </c>
      <c r="K26" s="2">
        <v>2.5549443840267109E-4</v>
      </c>
      <c r="L26" s="2">
        <v>0</v>
      </c>
      <c r="M26" s="2">
        <v>3.6405285481786798E-4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6.505192816773657E-2</v>
      </c>
    </row>
    <row r="27" spans="1:23" x14ac:dyDescent="0.2">
      <c r="A27" s="2" t="s">
        <v>23</v>
      </c>
      <c r="B27" s="2">
        <v>7.8754947191852606E-5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2.5549443840267103E-5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8.1157544116105336E-4</v>
      </c>
      <c r="S27" s="2">
        <v>0</v>
      </c>
      <c r="T27" s="2">
        <v>0</v>
      </c>
      <c r="U27" s="2">
        <v>0</v>
      </c>
      <c r="V27" s="2">
        <v>0</v>
      </c>
      <c r="W27" s="2">
        <v>9.1587983219317307E-4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1.2774721920133551E-5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1.2774721920133551E-5</v>
      </c>
    </row>
    <row r="29" spans="1:23" x14ac:dyDescent="0.2">
      <c r="A29" s="2" t="s">
        <v>25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3.5130485280367266E-5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3.5130485280367266E-5</v>
      </c>
    </row>
    <row r="30" spans="1:23" x14ac:dyDescent="0.2">
      <c r="A30" s="2" t="s">
        <v>26</v>
      </c>
      <c r="B30" s="2">
        <v>0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3.5130485280367266E-5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3.5130485280367266E-5</v>
      </c>
    </row>
    <row r="31" spans="1:23" x14ac:dyDescent="0.2">
      <c r="A31" s="2" t="s">
        <v>27</v>
      </c>
      <c r="B31" s="2">
        <v>4.5961990997413001E-2</v>
      </c>
      <c r="C31" s="2">
        <v>0</v>
      </c>
      <c r="D31" s="2">
        <v>0</v>
      </c>
      <c r="E31" s="2">
        <v>0</v>
      </c>
      <c r="F31" s="2">
        <v>0</v>
      </c>
      <c r="G31" s="2">
        <v>0.22604770648679662</v>
      </c>
      <c r="H31" s="2">
        <v>0</v>
      </c>
      <c r="I31" s="2">
        <v>0</v>
      </c>
      <c r="J31" s="2">
        <v>0</v>
      </c>
      <c r="K31" s="2">
        <v>7.0580338608737883E-4</v>
      </c>
      <c r="L31" s="2">
        <v>6.6239298845136922E-6</v>
      </c>
      <c r="M31" s="2">
        <v>5.1652675636511627E-4</v>
      </c>
      <c r="N31" s="2">
        <v>0</v>
      </c>
      <c r="O31" s="2">
        <v>0</v>
      </c>
      <c r="P31" s="2">
        <v>0</v>
      </c>
      <c r="Q31" s="2">
        <v>0</v>
      </c>
      <c r="R31" s="2">
        <v>2.0725050930664266E-2</v>
      </c>
      <c r="S31" s="2">
        <v>0</v>
      </c>
      <c r="T31" s="2">
        <v>0</v>
      </c>
      <c r="U31" s="2">
        <v>0</v>
      </c>
      <c r="V31" s="2">
        <v>0.66402100000000008</v>
      </c>
      <c r="W31" s="2">
        <v>0.95798470248721102</v>
      </c>
    </row>
    <row r="32" spans="1:23" x14ac:dyDescent="0.2">
      <c r="A32" s="2" t="s">
        <v>28</v>
      </c>
      <c r="B32" s="2">
        <v>0.28082961601029682</v>
      </c>
      <c r="C32" s="2">
        <v>1.0670185578572116</v>
      </c>
      <c r="D32" s="2">
        <v>0.18539204492786607</v>
      </c>
      <c r="E32" s="2">
        <v>0</v>
      </c>
      <c r="F32" s="2">
        <v>4.4065820993597757</v>
      </c>
      <c r="G32" s="2">
        <v>2.840851122876311E-2</v>
      </c>
      <c r="H32" s="2">
        <v>4.5146741580931611</v>
      </c>
      <c r="I32" s="2">
        <v>0.15392618272270267</v>
      </c>
      <c r="J32" s="2">
        <v>0</v>
      </c>
      <c r="K32" s="2">
        <v>5.2695727920550896E-4</v>
      </c>
      <c r="L32" s="2">
        <v>0</v>
      </c>
      <c r="M32" s="2">
        <v>5.7830740761663016E-3</v>
      </c>
      <c r="N32" s="2">
        <v>0</v>
      </c>
      <c r="O32" s="2">
        <v>0</v>
      </c>
      <c r="P32" s="2">
        <v>0</v>
      </c>
      <c r="Q32" s="2">
        <v>0</v>
      </c>
      <c r="R32" s="2">
        <v>4.6448635191591132E-3</v>
      </c>
      <c r="S32" s="2">
        <v>0</v>
      </c>
      <c r="T32" s="2">
        <v>0</v>
      </c>
      <c r="U32" s="2">
        <v>0</v>
      </c>
      <c r="V32" s="2">
        <v>0</v>
      </c>
      <c r="W32" s="2">
        <v>10.647786065074309</v>
      </c>
    </row>
    <row r="33" spans="1:23" x14ac:dyDescent="0.2">
      <c r="A33" s="2" t="s">
        <v>29</v>
      </c>
      <c r="B33" s="2">
        <v>1.0220892049896966</v>
      </c>
      <c r="C33" s="2">
        <v>0</v>
      </c>
      <c r="D33" s="2">
        <v>0</v>
      </c>
      <c r="E33" s="2">
        <v>0</v>
      </c>
      <c r="F33" s="2">
        <v>0.16132942043159837</v>
      </c>
      <c r="G33" s="2">
        <v>0.1219376841581807</v>
      </c>
      <c r="H33" s="2">
        <v>0</v>
      </c>
      <c r="I33" s="2">
        <v>8.79303661959723E-3</v>
      </c>
      <c r="J33" s="2">
        <v>0</v>
      </c>
      <c r="K33" s="2">
        <v>3.0978700656323862E-4</v>
      </c>
      <c r="L33" s="2">
        <v>0</v>
      </c>
      <c r="M33" s="2">
        <v>2.8088252372272995E-3</v>
      </c>
      <c r="N33" s="2">
        <v>0</v>
      </c>
      <c r="O33" s="2">
        <v>0</v>
      </c>
      <c r="P33" s="2">
        <v>0</v>
      </c>
      <c r="Q33" s="2">
        <v>0</v>
      </c>
      <c r="R33" s="2">
        <v>6.9484328888131497E-2</v>
      </c>
      <c r="S33" s="2">
        <v>0</v>
      </c>
      <c r="T33" s="2">
        <v>0</v>
      </c>
      <c r="U33" s="2">
        <v>0</v>
      </c>
      <c r="V33" s="2">
        <v>0</v>
      </c>
      <c r="W33" s="2">
        <v>1.3867522873309948</v>
      </c>
    </row>
    <row r="34" spans="1:23" x14ac:dyDescent="0.2">
      <c r="A34" s="2" t="s">
        <v>30</v>
      </c>
      <c r="B34" s="2">
        <v>1.0139501439067914E-2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2.2994499456240394E-4</v>
      </c>
      <c r="L34" s="2">
        <v>0</v>
      </c>
      <c r="M34" s="2">
        <v>6.7519837433348532E-6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1.0376198417373653E-2</v>
      </c>
    </row>
    <row r="35" spans="1:23" x14ac:dyDescent="0.2">
      <c r="A35" s="2" t="s">
        <v>31</v>
      </c>
      <c r="B35" s="2">
        <v>4.6498498316911263E-4</v>
      </c>
      <c r="C35" s="2">
        <v>0</v>
      </c>
      <c r="D35" s="2">
        <v>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1.2135985824126873E-4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5.863448414103814E-4</v>
      </c>
    </row>
    <row r="36" spans="1:23" x14ac:dyDescent="0.2">
      <c r="A36" s="2" t="s">
        <v>32</v>
      </c>
      <c r="B36" s="2">
        <v>2.192324635474143E-4</v>
      </c>
      <c r="C36" s="2">
        <v>0</v>
      </c>
      <c r="D36" s="2">
        <v>0</v>
      </c>
      <c r="E36" s="2">
        <v>0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3.8004797712397315E-4</v>
      </c>
      <c r="L36" s="2">
        <v>0</v>
      </c>
      <c r="M36" s="2">
        <v>0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5.992804406713874E-4</v>
      </c>
    </row>
    <row r="37" spans="1:23" x14ac:dyDescent="0.2">
      <c r="A37" s="2" t="s">
        <v>33</v>
      </c>
      <c r="B37" s="2">
        <v>1.5381632523084717E-4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4.1517846240434053E-5</v>
      </c>
      <c r="L37" s="2">
        <v>6.6239298845136922E-6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1.4382572318208419E-3</v>
      </c>
      <c r="S37" s="2">
        <v>0</v>
      </c>
      <c r="T37" s="2">
        <v>0</v>
      </c>
      <c r="U37" s="2">
        <v>0</v>
      </c>
      <c r="V37" s="2">
        <v>0</v>
      </c>
      <c r="W37" s="2">
        <v>1.6402153331766369E-3</v>
      </c>
    </row>
    <row r="38" spans="1:23" x14ac:dyDescent="0.2">
      <c r="A38" s="2" t="s">
        <v>34</v>
      </c>
      <c r="B38" s="2">
        <v>2.8482540223781013E-3</v>
      </c>
      <c r="C38" s="2">
        <v>0</v>
      </c>
      <c r="D38" s="2">
        <v>0</v>
      </c>
      <c r="E38" s="2">
        <v>0</v>
      </c>
      <c r="F38" s="2">
        <v>0</v>
      </c>
      <c r="G38" s="2">
        <v>1.4820737921825927E-2</v>
      </c>
      <c r="H38" s="2">
        <v>0</v>
      </c>
      <c r="I38" s="2">
        <v>0</v>
      </c>
      <c r="J38" s="2">
        <v>0</v>
      </c>
      <c r="K38" s="2">
        <v>6.5470449840684453E-4</v>
      </c>
      <c r="L38" s="2">
        <v>0</v>
      </c>
      <c r="M38" s="2">
        <v>6.7519837433348532E-6</v>
      </c>
      <c r="N38" s="2">
        <v>0</v>
      </c>
      <c r="O38" s="2">
        <v>0</v>
      </c>
      <c r="P38" s="2">
        <v>0</v>
      </c>
      <c r="Q38" s="2">
        <v>0</v>
      </c>
      <c r="R38" s="2">
        <v>3.7960559725107464E-3</v>
      </c>
      <c r="S38" s="2">
        <v>0</v>
      </c>
      <c r="T38" s="2">
        <v>0</v>
      </c>
      <c r="U38" s="2">
        <v>0</v>
      </c>
      <c r="V38" s="2">
        <v>0</v>
      </c>
      <c r="W38" s="2">
        <v>2.2126504398864957E-2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9.5810414401001631E-6</v>
      </c>
      <c r="L39" s="2">
        <v>6.6239298845136922E-6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4.7155974813798094E-5</v>
      </c>
      <c r="S39" s="2">
        <v>0</v>
      </c>
      <c r="T39" s="2">
        <v>0</v>
      </c>
      <c r="U39" s="2">
        <v>0</v>
      </c>
      <c r="V39" s="2">
        <v>0</v>
      </c>
      <c r="W39" s="2">
        <v>6.3360946138411951E-5</v>
      </c>
    </row>
    <row r="40" spans="1:23" x14ac:dyDescent="0.2">
      <c r="A40" s="2" t="s">
        <v>36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6.3873609600667757E-6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6.3873609600667757E-6</v>
      </c>
    </row>
    <row r="41" spans="1:23" x14ac:dyDescent="0.2">
      <c r="A41" s="2" t="s">
        <v>37</v>
      </c>
      <c r="B41" s="2">
        <v>9.2920972473076249E-2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9.5810414401001631E-6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9.2930553514516345E-2</v>
      </c>
    </row>
    <row r="42" spans="1:23" x14ac:dyDescent="0.2">
      <c r="A42" s="2" t="s">
        <v>38</v>
      </c>
      <c r="B42" s="2">
        <v>5.6700638172846899E-3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1.053914558411018E-4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5.7754552731257916E-3</v>
      </c>
    </row>
    <row r="43" spans="1:23" x14ac:dyDescent="0.2">
      <c r="A43" s="2" t="s">
        <v>39</v>
      </c>
      <c r="B43" s="2">
        <v>16.55718349272713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1.3062153163336553E-3</v>
      </c>
      <c r="L43" s="2">
        <v>0</v>
      </c>
      <c r="M43" s="2">
        <v>7.2685104996999695E-3</v>
      </c>
      <c r="N43" s="2">
        <v>0</v>
      </c>
      <c r="O43" s="2">
        <v>0</v>
      </c>
      <c r="P43" s="2">
        <v>0</v>
      </c>
      <c r="Q43" s="2">
        <v>0</v>
      </c>
      <c r="R43" s="2">
        <v>2.122018866620914E-4</v>
      </c>
      <c r="S43" s="2">
        <v>0</v>
      </c>
      <c r="T43" s="2">
        <v>0</v>
      </c>
      <c r="U43" s="2">
        <v>0</v>
      </c>
      <c r="V43" s="2">
        <v>0</v>
      </c>
      <c r="W43" s="2">
        <v>16.565970420429824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8.9423053440934852E-5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8.9423053440934852E-5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0</v>
      </c>
    </row>
    <row r="46" spans="1:23" x14ac:dyDescent="0.2">
      <c r="A46" s="2" t="s">
        <v>42</v>
      </c>
      <c r="B46" s="2">
        <v>4.0060871507923233E-3</v>
      </c>
      <c r="C46" s="2">
        <v>1.2267995022576002E-2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5.2713735535121591E-3</v>
      </c>
      <c r="L46" s="2">
        <v>0</v>
      </c>
      <c r="M46" s="2">
        <v>2.8385901568573901E-3</v>
      </c>
      <c r="N46" s="2">
        <v>0</v>
      </c>
      <c r="O46" s="2">
        <v>8.2926551784147861E-4</v>
      </c>
      <c r="P46" s="2">
        <v>0</v>
      </c>
      <c r="Q46" s="2">
        <v>0</v>
      </c>
      <c r="R46" s="2">
        <v>2.2892337473186682E-3</v>
      </c>
      <c r="S46" s="2">
        <v>0</v>
      </c>
      <c r="T46" s="2">
        <v>0</v>
      </c>
      <c r="U46" s="2">
        <v>0</v>
      </c>
      <c r="V46" s="2">
        <v>0</v>
      </c>
      <c r="W46" s="2">
        <v>2.7502545148898019E-2</v>
      </c>
    </row>
    <row r="47" spans="1:23" x14ac:dyDescent="0.2">
      <c r="A47" s="2" t="s">
        <v>43</v>
      </c>
      <c r="B47" s="2">
        <v>1.3517695245220829E-3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9.5493042683008456E-2</v>
      </c>
      <c r="L47" s="2">
        <v>2.0305274435428379E-2</v>
      </c>
      <c r="M47" s="2">
        <v>0.19425409412639325</v>
      </c>
      <c r="N47" s="2">
        <v>1.4898172389369213E-3</v>
      </c>
      <c r="O47" s="2">
        <v>3.8629226339591401E-4</v>
      </c>
      <c r="P47" s="2">
        <v>0</v>
      </c>
      <c r="Q47" s="2">
        <v>0</v>
      </c>
      <c r="R47" s="2">
        <v>1.9461459709459734E-2</v>
      </c>
      <c r="S47" s="2">
        <v>0</v>
      </c>
      <c r="T47" s="2">
        <v>0</v>
      </c>
      <c r="U47" s="2">
        <v>0</v>
      </c>
      <c r="V47" s="2">
        <v>0</v>
      </c>
      <c r="W47" s="2">
        <v>0.33274174998114475</v>
      </c>
    </row>
    <row r="48" spans="1:23" x14ac:dyDescent="0.2">
      <c r="A48" s="2" t="s">
        <v>44</v>
      </c>
      <c r="B48" s="2">
        <v>0</v>
      </c>
      <c r="C48" s="2">
        <v>1.2132925117765536E-2</v>
      </c>
      <c r="D48" s="2">
        <v>2.0040595409876279E-4</v>
      </c>
      <c r="E48" s="2">
        <v>0</v>
      </c>
      <c r="F48" s="2">
        <v>1.8398709332601789E-2</v>
      </c>
      <c r="G48" s="2">
        <v>0</v>
      </c>
      <c r="H48" s="2">
        <v>0</v>
      </c>
      <c r="I48" s="2">
        <v>0</v>
      </c>
      <c r="J48" s="2">
        <v>0</v>
      </c>
      <c r="K48" s="2">
        <v>8.5088699951679642E-3</v>
      </c>
      <c r="L48" s="2">
        <v>0</v>
      </c>
      <c r="M48" s="2">
        <v>1.3671790807796036E-2</v>
      </c>
      <c r="N48" s="2">
        <v>4.4213737294143929E-4</v>
      </c>
      <c r="O48" s="2">
        <v>1.2379112877961996E-2</v>
      </c>
      <c r="P48" s="2">
        <v>0</v>
      </c>
      <c r="Q48" s="2">
        <v>0</v>
      </c>
      <c r="R48" s="2">
        <v>2.3117186378474653E-3</v>
      </c>
      <c r="S48" s="2">
        <v>0</v>
      </c>
      <c r="T48" s="2">
        <v>0</v>
      </c>
      <c r="U48" s="2">
        <v>0</v>
      </c>
      <c r="V48" s="2">
        <v>0</v>
      </c>
      <c r="W48" s="2">
        <v>6.8045670096180982E-2</v>
      </c>
    </row>
    <row r="49" spans="1:23" x14ac:dyDescent="0.2">
      <c r="A49" s="2" t="s">
        <v>45</v>
      </c>
      <c r="B49" s="2">
        <v>0</v>
      </c>
      <c r="C49" s="2">
        <v>2.0729815816060301E-2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1.2599820187413225E-2</v>
      </c>
      <c r="L49" s="2">
        <v>0</v>
      </c>
      <c r="M49" s="2">
        <v>1.0016492909534063E-2</v>
      </c>
      <c r="N49" s="2">
        <v>0</v>
      </c>
      <c r="O49" s="2">
        <v>3.3008686256006644E-3</v>
      </c>
      <c r="P49" s="2">
        <v>0</v>
      </c>
      <c r="Q49" s="2">
        <v>0</v>
      </c>
      <c r="R49" s="2">
        <v>1.0251261088205866E-3</v>
      </c>
      <c r="S49" s="2">
        <v>0</v>
      </c>
      <c r="T49" s="2">
        <v>0</v>
      </c>
      <c r="U49" s="2">
        <v>0</v>
      </c>
      <c r="V49" s="2">
        <v>0</v>
      </c>
      <c r="W49" s="2">
        <v>4.7672123647428837E-2</v>
      </c>
    </row>
    <row r="50" spans="1:23" x14ac:dyDescent="0.2">
      <c r="A50" s="2" t="s">
        <v>46</v>
      </c>
      <c r="B50" s="2">
        <v>2.1071933521899219E-2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1.312771858378122E-3</v>
      </c>
      <c r="I50" s="2">
        <v>0</v>
      </c>
      <c r="J50" s="2">
        <v>0</v>
      </c>
      <c r="K50" s="2">
        <v>9.9189905672948334E-3</v>
      </c>
      <c r="L50" s="2">
        <v>0</v>
      </c>
      <c r="M50" s="2">
        <v>5.2426082915444242E-3</v>
      </c>
      <c r="N50" s="2">
        <v>3.3286893916411914E-3</v>
      </c>
      <c r="O50" s="2">
        <v>8.5151292562949468E-3</v>
      </c>
      <c r="P50" s="2">
        <v>0</v>
      </c>
      <c r="Q50" s="2">
        <v>0</v>
      </c>
      <c r="R50" s="2">
        <v>2.2517898899151238E-2</v>
      </c>
      <c r="S50" s="2">
        <v>0</v>
      </c>
      <c r="T50" s="2">
        <v>0</v>
      </c>
      <c r="U50" s="2">
        <v>0</v>
      </c>
      <c r="V50" s="2">
        <v>0</v>
      </c>
      <c r="W50" s="2">
        <v>7.1908021786203979E-2</v>
      </c>
    </row>
    <row r="51" spans="1:23" x14ac:dyDescent="0.2">
      <c r="A51" s="2" t="s">
        <v>47</v>
      </c>
      <c r="B51" s="2">
        <v>3.1900731509944907E-2</v>
      </c>
      <c r="C51" s="2">
        <v>0</v>
      </c>
      <c r="D51" s="2">
        <v>0</v>
      </c>
      <c r="E51" s="2">
        <v>1.5756404047171852E-3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4.7359889364672683E-3</v>
      </c>
      <c r="L51" s="2">
        <v>0</v>
      </c>
      <c r="M51" s="2">
        <v>4.750280937049556E-3</v>
      </c>
      <c r="N51" s="2">
        <v>0</v>
      </c>
      <c r="O51" s="2">
        <v>7.2871414670229737E-3</v>
      </c>
      <c r="P51" s="2">
        <v>0</v>
      </c>
      <c r="Q51" s="2">
        <v>0</v>
      </c>
      <c r="R51" s="2">
        <v>1.3756481023689524E-3</v>
      </c>
      <c r="S51" s="2">
        <v>0</v>
      </c>
      <c r="T51" s="2">
        <v>0</v>
      </c>
      <c r="U51" s="2">
        <v>0</v>
      </c>
      <c r="V51" s="2">
        <v>0</v>
      </c>
      <c r="W51" s="2">
        <v>5.1625431357570847E-2</v>
      </c>
    </row>
  </sheetData>
  <phoneticPr fontId="6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16.876176782002872</v>
      </c>
      <c r="C4" s="2">
        <v>9.500176628567452</v>
      </c>
      <c r="D4" s="2">
        <v>9.5826820109722766E-2</v>
      </c>
      <c r="E4" s="2">
        <v>2.1675398743927236E-3</v>
      </c>
      <c r="F4" s="2">
        <v>4.536551290483632</v>
      </c>
      <c r="G4" s="2">
        <v>0.53768315988544058</v>
      </c>
      <c r="H4" s="2">
        <v>0.60778941987355406</v>
      </c>
      <c r="I4" s="2">
        <v>0.54884666154234218</v>
      </c>
      <c r="J4" s="2">
        <v>0</v>
      </c>
      <c r="K4" s="2">
        <v>0.18048576073901609</v>
      </c>
      <c r="L4" s="2">
        <v>2.7969104863643367E-2</v>
      </c>
      <c r="M4" s="2">
        <v>0.25426530596314412</v>
      </c>
      <c r="N4" s="2">
        <v>9.3468921440976235E-3</v>
      </c>
      <c r="O4" s="2">
        <v>6.1578477405354069E-2</v>
      </c>
      <c r="P4" s="2">
        <v>2.5650097824602227E-4</v>
      </c>
      <c r="Q4" s="2">
        <v>0</v>
      </c>
      <c r="R4" s="2">
        <v>0.16795070037190676</v>
      </c>
      <c r="S4" s="2">
        <v>0</v>
      </c>
      <c r="T4" s="2">
        <v>0</v>
      </c>
      <c r="U4" s="2">
        <v>0</v>
      </c>
      <c r="V4" s="2">
        <v>1.0955620000000001</v>
      </c>
      <c r="W4" s="2">
        <v>34.502633044804831</v>
      </c>
    </row>
    <row r="5" spans="1:23" x14ac:dyDescent="0.2">
      <c r="A5" s="2" t="s">
        <v>1</v>
      </c>
      <c r="B5" s="2">
        <v>7.6118986220027633E-3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7.6664088191770695E-3</v>
      </c>
      <c r="L5" s="2">
        <v>0</v>
      </c>
      <c r="M5" s="2">
        <v>1.6928310230332193E-2</v>
      </c>
      <c r="N5" s="2">
        <v>0</v>
      </c>
      <c r="O5" s="2">
        <v>1.8172649962118741E-3</v>
      </c>
      <c r="P5" s="2">
        <v>0</v>
      </c>
      <c r="Q5" s="2">
        <v>0</v>
      </c>
      <c r="R5" s="2">
        <v>8.2349810886566939E-4</v>
      </c>
      <c r="S5" s="2">
        <v>0</v>
      </c>
      <c r="T5" s="2">
        <v>0</v>
      </c>
      <c r="U5" s="2">
        <v>0</v>
      </c>
      <c r="V5" s="2">
        <v>0</v>
      </c>
      <c r="W5" s="2">
        <v>3.4847380776589575E-2</v>
      </c>
    </row>
    <row r="6" spans="1:23" x14ac:dyDescent="0.2">
      <c r="A6" s="2" t="s">
        <v>2</v>
      </c>
      <c r="B6" s="2">
        <v>3.580230241937285E-2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4.6836978513587115E-3</v>
      </c>
      <c r="S6" s="2">
        <v>0</v>
      </c>
      <c r="T6" s="2">
        <v>0</v>
      </c>
      <c r="U6" s="2">
        <v>0</v>
      </c>
      <c r="V6" s="2">
        <v>0</v>
      </c>
      <c r="W6" s="2">
        <v>4.0486000270731563E-2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4.7693794628160448E-3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4.7693794628160448E-3</v>
      </c>
    </row>
    <row r="9" spans="1:23" x14ac:dyDescent="0.2">
      <c r="A9" s="2" t="s">
        <v>5</v>
      </c>
      <c r="B9" s="2">
        <v>1.748772469699216E-4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1.748772469699216E-4</v>
      </c>
    </row>
    <row r="10" spans="1:23" x14ac:dyDescent="0.2">
      <c r="A10" s="2" t="s">
        <v>6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1.1735751184600385E-3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1.9778463501101635E-5</v>
      </c>
      <c r="L13" s="2">
        <v>1.5295301406657436E-7</v>
      </c>
      <c r="M13" s="2">
        <v>1.1759060162397342E-4</v>
      </c>
      <c r="N13" s="2">
        <v>3.1932863816537152E-8</v>
      </c>
      <c r="O13" s="2">
        <v>1.9244007726689657E-4</v>
      </c>
      <c r="P13" s="2">
        <v>1.2965508588678461E-6</v>
      </c>
      <c r="Q13" s="2">
        <v>0</v>
      </c>
      <c r="R13" s="2">
        <v>5.3594552527985251E-4</v>
      </c>
      <c r="S13" s="2">
        <v>0</v>
      </c>
      <c r="T13" s="2">
        <v>0</v>
      </c>
      <c r="U13" s="2">
        <v>0</v>
      </c>
      <c r="V13" s="2">
        <v>0</v>
      </c>
      <c r="W13" s="2">
        <v>2.0408112228686133E-3</v>
      </c>
    </row>
    <row r="14" spans="1:23" x14ac:dyDescent="0.2">
      <c r="A14" s="2" t="s">
        <v>10</v>
      </c>
      <c r="B14" s="2">
        <v>2.2853831254221798E-3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1.3185642334067756E-5</v>
      </c>
      <c r="L14" s="2">
        <v>1.0196867604438292E-7</v>
      </c>
      <c r="M14" s="2">
        <v>0</v>
      </c>
      <c r="N14" s="2">
        <v>2.1288575877691434E-8</v>
      </c>
      <c r="O14" s="2">
        <v>1.282933848445977E-4</v>
      </c>
      <c r="P14" s="2">
        <v>8.6436723924523096E-7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2.4278497770920129E-3</v>
      </c>
    </row>
    <row r="15" spans="1:23" x14ac:dyDescent="0.2">
      <c r="A15" s="2" t="s">
        <v>11</v>
      </c>
      <c r="B15" s="2">
        <v>1.6610205733642733E-2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1.1867078100660982E-4</v>
      </c>
      <c r="L15" s="2">
        <v>9.1771808439944631E-7</v>
      </c>
      <c r="M15" s="2">
        <v>1.2975514661955687E-5</v>
      </c>
      <c r="N15" s="2">
        <v>1.915971828992229E-7</v>
      </c>
      <c r="O15" s="2">
        <v>1.1546404636013793E-3</v>
      </c>
      <c r="P15" s="2">
        <v>7.7793051532070798E-6</v>
      </c>
      <c r="Q15" s="2">
        <v>0</v>
      </c>
      <c r="R15" s="2">
        <v>1.621817763455554E-2</v>
      </c>
      <c r="S15" s="2">
        <v>0</v>
      </c>
      <c r="T15" s="2">
        <v>0</v>
      </c>
      <c r="U15" s="2">
        <v>0</v>
      </c>
      <c r="V15" s="2">
        <v>0</v>
      </c>
      <c r="W15" s="2">
        <v>3.4123558747888728E-2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</row>
    <row r="17" spans="1:23" x14ac:dyDescent="0.2">
      <c r="A17" s="2" t="s">
        <v>13</v>
      </c>
      <c r="B17" s="2">
        <v>1.1403644493149368E-4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9.8892317505508174E-6</v>
      </c>
      <c r="L17" s="2">
        <v>7.6476507033287179E-8</v>
      </c>
      <c r="M17" s="2">
        <v>0</v>
      </c>
      <c r="N17" s="2">
        <v>1.5966431908268576E-8</v>
      </c>
      <c r="O17" s="2">
        <v>9.6220038633448285E-5</v>
      </c>
      <c r="P17" s="2">
        <v>6.4827542943392304E-7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2.2088643368386825E-4</v>
      </c>
    </row>
    <row r="18" spans="1:23" x14ac:dyDescent="0.2">
      <c r="A18" s="2" t="s">
        <v>14</v>
      </c>
      <c r="B18" s="2">
        <v>0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</row>
    <row r="19" spans="1:23" x14ac:dyDescent="0.2">
      <c r="A19" s="2" t="s">
        <v>15</v>
      </c>
      <c r="B19" s="2">
        <v>0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</row>
    <row r="20" spans="1:23" x14ac:dyDescent="0.2">
      <c r="A20" s="2" t="s">
        <v>16</v>
      </c>
      <c r="B20" s="2">
        <v>0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7.9113854004406539E-5</v>
      </c>
      <c r="L20" s="2">
        <v>6.1181205626629744E-7</v>
      </c>
      <c r="M20" s="2">
        <v>0</v>
      </c>
      <c r="N20" s="2">
        <v>1.2773145526614861E-7</v>
      </c>
      <c r="O20" s="2">
        <v>7.6976030906758628E-4</v>
      </c>
      <c r="P20" s="2">
        <v>5.1862034354713843E-6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8.5479991001899663E-4</v>
      </c>
    </row>
    <row r="21" spans="1:23" x14ac:dyDescent="0.2">
      <c r="A21" s="2" t="s">
        <v>17</v>
      </c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</row>
    <row r="22" spans="1:23" x14ac:dyDescent="0.2">
      <c r="A22" s="2" t="s">
        <v>18</v>
      </c>
      <c r="B22" s="2">
        <v>0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0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</row>
    <row r="25" spans="1:23" x14ac:dyDescent="0.2">
      <c r="A25" s="2" t="s">
        <v>21</v>
      </c>
      <c r="B25" s="2">
        <v>0</v>
      </c>
      <c r="C25" s="2">
        <v>8.6348019838543202</v>
      </c>
      <c r="D25" s="2">
        <v>0</v>
      </c>
      <c r="E25" s="2">
        <v>0</v>
      </c>
      <c r="F25" s="2">
        <v>3.1022038680480426E-6</v>
      </c>
      <c r="G25" s="2">
        <v>0.15280134014365748</v>
      </c>
      <c r="H25" s="2">
        <v>0</v>
      </c>
      <c r="I25" s="2">
        <v>0.21986803664335014</v>
      </c>
      <c r="J25" s="2">
        <v>0</v>
      </c>
      <c r="K25" s="2">
        <v>3.2964105835169385E-4</v>
      </c>
      <c r="L25" s="2">
        <v>2.5492169011095721E-6</v>
      </c>
      <c r="M25" s="2">
        <v>2.6409227185411675E-3</v>
      </c>
      <c r="N25" s="2">
        <v>5.3221439694228581E-7</v>
      </c>
      <c r="O25" s="2">
        <v>3.207334621114943E-3</v>
      </c>
      <c r="P25" s="2">
        <v>2.160918098113077E-5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9.013677051855483</v>
      </c>
    </row>
    <row r="26" spans="1:23" x14ac:dyDescent="0.2">
      <c r="A26" s="2" t="s">
        <v>22</v>
      </c>
      <c r="B26" s="2">
        <v>0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1.7577043362275327E-4</v>
      </c>
      <c r="L26" s="2">
        <v>0</v>
      </c>
      <c r="M26" s="2">
        <v>0</v>
      </c>
      <c r="N26" s="2">
        <v>3.299729261042172E-7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1.7610040654885748E-4</v>
      </c>
    </row>
    <row r="27" spans="1:23" x14ac:dyDescent="0.2">
      <c r="A27" s="2" t="s">
        <v>23</v>
      </c>
      <c r="B27" s="2">
        <v>0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2.5515062945238383E-5</v>
      </c>
      <c r="L27" s="2">
        <v>0</v>
      </c>
      <c r="M27" s="2">
        <v>0</v>
      </c>
      <c r="N27" s="2">
        <v>4.7899295724805725E-8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2.5562962240963189E-5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8.5050209817461264E-6</v>
      </c>
      <c r="L28" s="2">
        <v>0</v>
      </c>
      <c r="M28" s="2">
        <v>0</v>
      </c>
      <c r="N28" s="2">
        <v>1.5966431908268576E-8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8.5209874136543942E-6</v>
      </c>
    </row>
    <row r="29" spans="1:23" x14ac:dyDescent="0.2">
      <c r="A29" s="2" t="s">
        <v>25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3.2602580430026827E-5</v>
      </c>
      <c r="L29" s="2">
        <v>0</v>
      </c>
      <c r="M29" s="2">
        <v>0</v>
      </c>
      <c r="N29" s="2">
        <v>6.1204655648362855E-8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3.266378508567519E-5</v>
      </c>
    </row>
    <row r="30" spans="1:23" x14ac:dyDescent="0.2">
      <c r="A30" s="2" t="s">
        <v>26</v>
      </c>
      <c r="B30" s="2">
        <v>0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3.2602580430026827E-5</v>
      </c>
      <c r="L30" s="2">
        <v>0</v>
      </c>
      <c r="M30" s="2">
        <v>0</v>
      </c>
      <c r="N30" s="2">
        <v>6.1204655648362855E-8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3.266378508567519E-5</v>
      </c>
    </row>
    <row r="31" spans="1:23" x14ac:dyDescent="0.2">
      <c r="A31" s="2" t="s">
        <v>27</v>
      </c>
      <c r="B31" s="2">
        <v>0.26636877508988294</v>
      </c>
      <c r="C31" s="2">
        <v>0</v>
      </c>
      <c r="D31" s="2">
        <v>0</v>
      </c>
      <c r="E31" s="2">
        <v>0</v>
      </c>
      <c r="F31" s="2">
        <v>0</v>
      </c>
      <c r="G31" s="2">
        <v>0.15669317995690218</v>
      </c>
      <c r="H31" s="2">
        <v>0</v>
      </c>
      <c r="I31" s="2">
        <v>0</v>
      </c>
      <c r="J31" s="2">
        <v>0</v>
      </c>
      <c r="K31" s="2">
        <v>3.0326977368355846E-4</v>
      </c>
      <c r="L31" s="2">
        <v>2.345279549020807E-6</v>
      </c>
      <c r="M31" s="2">
        <v>7.7853087971734106E-5</v>
      </c>
      <c r="N31" s="2">
        <v>4.8963724518690284E-7</v>
      </c>
      <c r="O31" s="2">
        <v>2.9507478514257473E-3</v>
      </c>
      <c r="P31" s="2">
        <v>1.9880446502640304E-5</v>
      </c>
      <c r="Q31" s="2">
        <v>0</v>
      </c>
      <c r="R31" s="2">
        <v>7.0371977667180643E-3</v>
      </c>
      <c r="S31" s="2">
        <v>0</v>
      </c>
      <c r="T31" s="2">
        <v>0</v>
      </c>
      <c r="U31" s="2">
        <v>0</v>
      </c>
      <c r="V31" s="2">
        <v>1.0955620000000001</v>
      </c>
      <c r="W31" s="2">
        <v>1.5290157388898813</v>
      </c>
    </row>
    <row r="32" spans="1:23" x14ac:dyDescent="0.2">
      <c r="A32" s="2" t="s">
        <v>28</v>
      </c>
      <c r="B32" s="2">
        <v>0.18512273840118548</v>
      </c>
      <c r="C32" s="2">
        <v>0.8338013488374183</v>
      </c>
      <c r="D32" s="2">
        <v>9.55168697442315E-2</v>
      </c>
      <c r="E32" s="2">
        <v>0</v>
      </c>
      <c r="F32" s="2">
        <v>4.0841320495858184</v>
      </c>
      <c r="G32" s="2">
        <v>4.3158389750072024E-2</v>
      </c>
      <c r="H32" s="2">
        <v>0.60778941987355406</v>
      </c>
      <c r="I32" s="2">
        <v>0.3289786248989921</v>
      </c>
      <c r="J32" s="2">
        <v>0</v>
      </c>
      <c r="K32" s="2">
        <v>3.7908721710444798E-4</v>
      </c>
      <c r="L32" s="2">
        <v>2.9315994362760087E-6</v>
      </c>
      <c r="M32" s="2">
        <v>6.098491891119173E-4</v>
      </c>
      <c r="N32" s="2">
        <v>6.1204655648362863E-7</v>
      </c>
      <c r="O32" s="2">
        <v>3.6884348142821851E-3</v>
      </c>
      <c r="P32" s="2">
        <v>2.485055812830039E-5</v>
      </c>
      <c r="Q32" s="2">
        <v>0</v>
      </c>
      <c r="R32" s="2">
        <v>4.5904899339187372E-3</v>
      </c>
      <c r="S32" s="2">
        <v>0</v>
      </c>
      <c r="T32" s="2">
        <v>0</v>
      </c>
      <c r="U32" s="2">
        <v>0</v>
      </c>
      <c r="V32" s="2">
        <v>0</v>
      </c>
      <c r="W32" s="2">
        <v>6.1877956964498102</v>
      </c>
    </row>
    <row r="33" spans="1:23" x14ac:dyDescent="0.2">
      <c r="A33" s="2" t="s">
        <v>29</v>
      </c>
      <c r="B33" s="2">
        <v>0.69356528586114186</v>
      </c>
      <c r="C33" s="2">
        <v>0</v>
      </c>
      <c r="D33" s="2">
        <v>0</v>
      </c>
      <c r="E33" s="2">
        <v>0</v>
      </c>
      <c r="F33" s="2">
        <v>0.43827005586622325</v>
      </c>
      <c r="G33" s="2">
        <v>0.18277969729935425</v>
      </c>
      <c r="H33" s="2">
        <v>0</v>
      </c>
      <c r="I33" s="2">
        <v>0</v>
      </c>
      <c r="J33" s="2">
        <v>0</v>
      </c>
      <c r="K33" s="2">
        <v>3.527159324363126E-4</v>
      </c>
      <c r="L33" s="2">
        <v>2.7276620841872432E-6</v>
      </c>
      <c r="M33" s="2">
        <v>5.0361216281715501E-4</v>
      </c>
      <c r="N33" s="2">
        <v>5.6946940472824588E-7</v>
      </c>
      <c r="O33" s="2">
        <v>3.4318480445929885E-3</v>
      </c>
      <c r="P33" s="2">
        <v>2.3121823649809927E-5</v>
      </c>
      <c r="Q33" s="2">
        <v>0</v>
      </c>
      <c r="R33" s="2">
        <v>7.9692769411178088E-2</v>
      </c>
      <c r="S33" s="2">
        <v>0</v>
      </c>
      <c r="T33" s="2">
        <v>0</v>
      </c>
      <c r="U33" s="2">
        <v>0</v>
      </c>
      <c r="V33" s="2">
        <v>0</v>
      </c>
      <c r="W33" s="2">
        <v>1.3986224035328827</v>
      </c>
    </row>
    <row r="34" spans="1:23" x14ac:dyDescent="0.2">
      <c r="A34" s="2" t="s">
        <v>30</v>
      </c>
      <c r="B34" s="2">
        <v>1.3442034113519838E-2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2.1426668792860106E-4</v>
      </c>
      <c r="L34" s="2">
        <v>1.6569909857212223E-6</v>
      </c>
      <c r="M34" s="2">
        <v>1.2164544995583454E-6</v>
      </c>
      <c r="N34" s="2">
        <v>3.4593935801248578E-7</v>
      </c>
      <c r="O34" s="2">
        <v>2.0847675037247125E-3</v>
      </c>
      <c r="P34" s="2">
        <v>1.4045967637735003E-5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1.5758333657654177E-2</v>
      </c>
    </row>
    <row r="35" spans="1:23" x14ac:dyDescent="0.2">
      <c r="A35" s="2" t="s">
        <v>31</v>
      </c>
      <c r="B35" s="2">
        <v>2.5056384919780899E-3</v>
      </c>
      <c r="C35" s="2">
        <v>0</v>
      </c>
      <c r="D35" s="2">
        <v>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2.2745233026266881E-4</v>
      </c>
      <c r="L35" s="2">
        <v>1.7589596617656052E-6</v>
      </c>
      <c r="M35" s="2">
        <v>8.1096966637223045E-7</v>
      </c>
      <c r="N35" s="2">
        <v>3.6722793389017726E-7</v>
      </c>
      <c r="O35" s="2">
        <v>2.2130608885693108E-3</v>
      </c>
      <c r="P35" s="2">
        <v>1.4910334876980234E-5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4.9639992029490779E-3</v>
      </c>
    </row>
    <row r="36" spans="1:23" x14ac:dyDescent="0.2">
      <c r="A36" s="2" t="s">
        <v>32</v>
      </c>
      <c r="B36" s="2">
        <v>2.3938108326429454E-4</v>
      </c>
      <c r="C36" s="2">
        <v>0</v>
      </c>
      <c r="D36" s="2">
        <v>0</v>
      </c>
      <c r="E36" s="2">
        <v>0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3.6590157477038024E-4</v>
      </c>
      <c r="L36" s="2">
        <v>2.829630760231626E-6</v>
      </c>
      <c r="M36" s="2">
        <v>0</v>
      </c>
      <c r="N36" s="2">
        <v>5.9075798060593726E-7</v>
      </c>
      <c r="O36" s="2">
        <v>3.5601414294375868E-3</v>
      </c>
      <c r="P36" s="2">
        <v>2.398619088905516E-5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4.1928306671021546E-3</v>
      </c>
    </row>
    <row r="37" spans="1:23" x14ac:dyDescent="0.2">
      <c r="A37" s="2" t="s">
        <v>33</v>
      </c>
      <c r="B37" s="2">
        <v>1.5551033876293584E-4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6.592821167033878E-6</v>
      </c>
      <c r="L37" s="2">
        <v>5.098433802219146E-8</v>
      </c>
      <c r="M37" s="2">
        <v>0</v>
      </c>
      <c r="N37" s="2">
        <v>1.0644287938845717E-8</v>
      </c>
      <c r="O37" s="2">
        <v>6.4146692422298852E-5</v>
      </c>
      <c r="P37" s="2">
        <v>4.3218361962261548E-7</v>
      </c>
      <c r="Q37" s="2">
        <v>0</v>
      </c>
      <c r="R37" s="2">
        <v>4.1943562847988468E-4</v>
      </c>
      <c r="S37" s="2">
        <v>0</v>
      </c>
      <c r="T37" s="2">
        <v>0</v>
      </c>
      <c r="U37" s="2">
        <v>0</v>
      </c>
      <c r="V37" s="2">
        <v>0</v>
      </c>
      <c r="W37" s="2">
        <v>6.4617929307773697E-4</v>
      </c>
    </row>
    <row r="38" spans="1:23" x14ac:dyDescent="0.2">
      <c r="A38" s="2" t="s">
        <v>34</v>
      </c>
      <c r="B38" s="2">
        <v>3.0473037168826976E-3</v>
      </c>
      <c r="C38" s="2">
        <v>0</v>
      </c>
      <c r="D38" s="2">
        <v>0</v>
      </c>
      <c r="E38" s="2">
        <v>0</v>
      </c>
      <c r="F38" s="2">
        <v>0</v>
      </c>
      <c r="G38" s="2">
        <v>2.2505527354546341E-3</v>
      </c>
      <c r="H38" s="2">
        <v>0</v>
      </c>
      <c r="I38" s="2">
        <v>0</v>
      </c>
      <c r="J38" s="2">
        <v>0</v>
      </c>
      <c r="K38" s="2">
        <v>5.7027903094843048E-4</v>
      </c>
      <c r="L38" s="2">
        <v>4.4101452389195613E-6</v>
      </c>
      <c r="M38" s="2">
        <v>4.0548483318611522E-7</v>
      </c>
      <c r="N38" s="2">
        <v>9.2073090671015435E-7</v>
      </c>
      <c r="O38" s="2">
        <v>5.5486888945288516E-3</v>
      </c>
      <c r="P38" s="2">
        <v>3.7383883097356232E-5</v>
      </c>
      <c r="Q38" s="2">
        <v>0</v>
      </c>
      <c r="R38" s="2">
        <v>1.2816088647996473E-3</v>
      </c>
      <c r="S38" s="2">
        <v>0</v>
      </c>
      <c r="T38" s="2">
        <v>0</v>
      </c>
      <c r="U38" s="2">
        <v>0</v>
      </c>
      <c r="V38" s="2">
        <v>0</v>
      </c>
      <c r="W38" s="2">
        <v>1.2741553486690432E-2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1.3185642334067756E-5</v>
      </c>
      <c r="L39" s="2">
        <v>1.0196867604438292E-7</v>
      </c>
      <c r="M39" s="2">
        <v>0</v>
      </c>
      <c r="N39" s="2">
        <v>2.1288575877691434E-8</v>
      </c>
      <c r="O39" s="2">
        <v>1.282933848445977E-4</v>
      </c>
      <c r="P39" s="2">
        <v>8.6436723924523096E-7</v>
      </c>
      <c r="Q39" s="2">
        <v>0</v>
      </c>
      <c r="R39" s="2">
        <v>9.5538115375973709E-4</v>
      </c>
      <c r="S39" s="2">
        <v>0</v>
      </c>
      <c r="T39" s="2">
        <v>0</v>
      </c>
      <c r="U39" s="2">
        <v>0</v>
      </c>
      <c r="V39" s="2">
        <v>0</v>
      </c>
      <c r="W39" s="2">
        <v>1.0978478054295699E-3</v>
      </c>
    </row>
    <row r="40" spans="1:23" x14ac:dyDescent="0.2">
      <c r="A40" s="2" t="s">
        <v>36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3.296410583516939E-6</v>
      </c>
      <c r="L40" s="2">
        <v>2.549216901109573E-8</v>
      </c>
      <c r="M40" s="2">
        <v>0</v>
      </c>
      <c r="N40" s="2">
        <v>5.3221439694228584E-9</v>
      </c>
      <c r="O40" s="2">
        <v>3.2073346211149426E-5</v>
      </c>
      <c r="P40" s="2">
        <v>2.1609180981130774E-7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3.5616662917458191E-5</v>
      </c>
    </row>
    <row r="41" spans="1:23" x14ac:dyDescent="0.2">
      <c r="A41" s="2" t="s">
        <v>37</v>
      </c>
      <c r="B41" s="2">
        <v>1.3957489730767771E-2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6.592821167033878E-6</v>
      </c>
      <c r="L41" s="2">
        <v>5.098433802219146E-8</v>
      </c>
      <c r="M41" s="2">
        <v>0</v>
      </c>
      <c r="N41" s="2">
        <v>1.0644287938845717E-8</v>
      </c>
      <c r="O41" s="2">
        <v>6.4146692422298852E-5</v>
      </c>
      <c r="P41" s="2">
        <v>4.3218361962261548E-7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1.4028723056602688E-2</v>
      </c>
    </row>
    <row r="42" spans="1:23" x14ac:dyDescent="0.2">
      <c r="A42" s="2" t="s">
        <v>38</v>
      </c>
      <c r="B42" s="2">
        <v>3.3510432904606058E-3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2.3074874084618575E-5</v>
      </c>
      <c r="L42" s="2">
        <v>1.7844518307767012E-7</v>
      </c>
      <c r="M42" s="2">
        <v>0</v>
      </c>
      <c r="N42" s="2">
        <v>3.7255007785960003E-8</v>
      </c>
      <c r="O42" s="2">
        <v>2.2451342347804598E-4</v>
      </c>
      <c r="P42" s="2">
        <v>1.5126426686791541E-6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3.6003599308828131E-3</v>
      </c>
    </row>
    <row r="43" spans="1:23" x14ac:dyDescent="0.2">
      <c r="A43" s="2" t="s">
        <v>39</v>
      </c>
      <c r="B43" s="2">
        <v>15.556347204707844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6.8565340137152352E-4</v>
      </c>
      <c r="L43" s="2">
        <v>5.3023711543079113E-6</v>
      </c>
      <c r="M43" s="2">
        <v>7.639334257226409E-4</v>
      </c>
      <c r="N43" s="2">
        <v>1.1070059456399544E-6</v>
      </c>
      <c r="O43" s="2">
        <v>6.6712560119190807E-3</v>
      </c>
      <c r="P43" s="2">
        <v>4.4947096440752006E-5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15.564519404020398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1.6482052917584692E-4</v>
      </c>
      <c r="L44" s="2">
        <v>1.274608450554786E-6</v>
      </c>
      <c r="M44" s="2">
        <v>0</v>
      </c>
      <c r="N44" s="2">
        <v>2.661071984711429E-7</v>
      </c>
      <c r="O44" s="2">
        <v>1.6036673105574715E-3</v>
      </c>
      <c r="P44" s="2">
        <v>1.0804590490565385E-5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1.7808331458729098E-3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2.6371284668135512E-5</v>
      </c>
      <c r="L45" s="2">
        <v>2.0393735208876584E-7</v>
      </c>
      <c r="M45" s="2">
        <v>0</v>
      </c>
      <c r="N45" s="2">
        <v>4.2577151755382867E-8</v>
      </c>
      <c r="O45" s="2">
        <v>2.5658676968919541E-4</v>
      </c>
      <c r="P45" s="2">
        <v>1.7287344784904619E-6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2.8493330333966552E-4</v>
      </c>
    </row>
    <row r="46" spans="1:23" x14ac:dyDescent="0.2">
      <c r="A46" s="2" t="s">
        <v>42</v>
      </c>
      <c r="B46" s="2">
        <v>8.0926871687390795E-3</v>
      </c>
      <c r="C46" s="2">
        <v>0</v>
      </c>
      <c r="D46" s="2">
        <v>0</v>
      </c>
      <c r="E46" s="2">
        <v>0</v>
      </c>
      <c r="F46" s="2">
        <v>4.5742866029932082E-4</v>
      </c>
      <c r="G46" s="2">
        <v>0</v>
      </c>
      <c r="H46" s="2">
        <v>0</v>
      </c>
      <c r="I46" s="2">
        <v>0</v>
      </c>
      <c r="J46" s="2">
        <v>0</v>
      </c>
      <c r="K46" s="2">
        <v>9.4076105558306214E-3</v>
      </c>
      <c r="L46" s="2">
        <v>3.0354824444358864E-4</v>
      </c>
      <c r="M46" s="2">
        <v>3.1653301937484184E-3</v>
      </c>
      <c r="N46" s="2">
        <v>6.1440588693158519E-3</v>
      </c>
      <c r="O46" s="2">
        <v>1.1334979924414936E-3</v>
      </c>
      <c r="P46" s="2">
        <v>0</v>
      </c>
      <c r="Q46" s="2">
        <v>0</v>
      </c>
      <c r="R46" s="2">
        <v>3.4791616045308856E-3</v>
      </c>
      <c r="S46" s="2">
        <v>0</v>
      </c>
      <c r="T46" s="2">
        <v>0</v>
      </c>
      <c r="U46" s="2">
        <v>0</v>
      </c>
      <c r="V46" s="2">
        <v>0</v>
      </c>
      <c r="W46" s="2">
        <v>3.218332328934926E-2</v>
      </c>
    </row>
    <row r="47" spans="1:23" x14ac:dyDescent="0.2">
      <c r="A47" s="2" t="s">
        <v>43</v>
      </c>
      <c r="B47" s="2">
        <v>1.6900402565321276E-3</v>
      </c>
      <c r="C47" s="2">
        <v>0</v>
      </c>
      <c r="D47" s="2">
        <v>3.0995036549126158E-4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0.10907550478086575</v>
      </c>
      <c r="L47" s="2">
        <v>2.7611225480858936E-2</v>
      </c>
      <c r="M47" s="2">
        <v>0.19657201400867191</v>
      </c>
      <c r="N47" s="2">
        <v>2.3775393397030119E-3</v>
      </c>
      <c r="O47" s="2">
        <v>0</v>
      </c>
      <c r="P47" s="2">
        <v>0</v>
      </c>
      <c r="Q47" s="2">
        <v>0</v>
      </c>
      <c r="R47" s="2">
        <v>2.1301755638318102E-2</v>
      </c>
      <c r="S47" s="2">
        <v>0</v>
      </c>
      <c r="T47" s="2">
        <v>0</v>
      </c>
      <c r="U47" s="2">
        <v>0</v>
      </c>
      <c r="V47" s="2">
        <v>0</v>
      </c>
      <c r="W47" s="2">
        <v>0.3589380298704411</v>
      </c>
    </row>
    <row r="48" spans="1:23" x14ac:dyDescent="0.2">
      <c r="A48" s="2" t="s">
        <v>44</v>
      </c>
      <c r="B48" s="2">
        <v>1.221614390083807E-3</v>
      </c>
      <c r="C48" s="2">
        <v>9.1058893265244783E-3</v>
      </c>
      <c r="D48" s="2">
        <v>0</v>
      </c>
      <c r="E48" s="2">
        <v>0</v>
      </c>
      <c r="F48" s="2">
        <v>1.3688654167423875E-2</v>
      </c>
      <c r="G48" s="2">
        <v>0</v>
      </c>
      <c r="H48" s="2">
        <v>0</v>
      </c>
      <c r="I48" s="2">
        <v>0</v>
      </c>
      <c r="J48" s="2">
        <v>0</v>
      </c>
      <c r="K48" s="2">
        <v>1.5913636063809564E-2</v>
      </c>
      <c r="L48" s="2">
        <v>2.4071933724670066E-5</v>
      </c>
      <c r="M48" s="2">
        <v>1.138530372727127E-2</v>
      </c>
      <c r="N48" s="2">
        <v>8.1846030222201957E-4</v>
      </c>
      <c r="O48" s="2">
        <v>2.8733095554047197E-4</v>
      </c>
      <c r="P48" s="2">
        <v>0</v>
      </c>
      <c r="Q48" s="2">
        <v>0</v>
      </c>
      <c r="R48" s="2">
        <v>2.2767580873214212E-3</v>
      </c>
      <c r="S48" s="2">
        <v>0</v>
      </c>
      <c r="T48" s="2">
        <v>0</v>
      </c>
      <c r="U48" s="2">
        <v>0</v>
      </c>
      <c r="V48" s="2">
        <v>0</v>
      </c>
      <c r="W48" s="2">
        <v>5.4721718953921569E-2</v>
      </c>
    </row>
    <row r="49" spans="1:23" x14ac:dyDescent="0.2">
      <c r="A49" s="2" t="s">
        <v>45</v>
      </c>
      <c r="B49" s="2">
        <v>0</v>
      </c>
      <c r="C49" s="2">
        <v>2.2467406549188454E-2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1.917096388555151E-2</v>
      </c>
      <c r="L49" s="2">
        <v>0</v>
      </c>
      <c r="M49" s="2">
        <v>1.0857283314699451E-2</v>
      </c>
      <c r="N49" s="2">
        <v>0</v>
      </c>
      <c r="O49" s="2">
        <v>3.5766285930078092E-3</v>
      </c>
      <c r="P49" s="2">
        <v>0</v>
      </c>
      <c r="Q49" s="2">
        <v>0</v>
      </c>
      <c r="R49" s="2">
        <v>1.1102117158841218E-3</v>
      </c>
      <c r="S49" s="2">
        <v>0</v>
      </c>
      <c r="T49" s="2">
        <v>0</v>
      </c>
      <c r="U49" s="2">
        <v>0</v>
      </c>
      <c r="V49" s="2">
        <v>0</v>
      </c>
      <c r="W49" s="2">
        <v>5.718249405833134E-2</v>
      </c>
    </row>
    <row r="50" spans="1:23" x14ac:dyDescent="0.2">
      <c r="A50" s="2" t="s">
        <v>46</v>
      </c>
      <c r="B50" s="2">
        <v>2.2700520117630605E-2</v>
      </c>
      <c r="C50" s="2">
        <v>0</v>
      </c>
      <c r="D50" s="2">
        <v>0</v>
      </c>
      <c r="E50" s="2">
        <v>1.029610687772317E-3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1.0714407461009412E-2</v>
      </c>
      <c r="L50" s="2">
        <v>0</v>
      </c>
      <c r="M50" s="2">
        <v>5.4092257379129479E-3</v>
      </c>
      <c r="N50" s="2">
        <v>0</v>
      </c>
      <c r="O50" s="2">
        <v>9.6012025624214754E-3</v>
      </c>
      <c r="P50" s="2">
        <v>0</v>
      </c>
      <c r="Q50" s="2">
        <v>0</v>
      </c>
      <c r="R50" s="2">
        <v>2.2028423475048055E-2</v>
      </c>
      <c r="S50" s="2">
        <v>0</v>
      </c>
      <c r="T50" s="2">
        <v>0</v>
      </c>
      <c r="U50" s="2">
        <v>0</v>
      </c>
      <c r="V50" s="2">
        <v>0</v>
      </c>
      <c r="W50" s="2">
        <v>7.1483390041794811E-2</v>
      </c>
    </row>
    <row r="51" spans="1:23" x14ac:dyDescent="0.2">
      <c r="A51" s="2" t="s">
        <v>47</v>
      </c>
      <c r="B51" s="2">
        <v>3.5827857070583689E-2</v>
      </c>
      <c r="C51" s="2">
        <v>0</v>
      </c>
      <c r="D51" s="2">
        <v>0</v>
      </c>
      <c r="E51" s="2">
        <v>1.1379291866204064E-3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4.3493941317278087E-3</v>
      </c>
      <c r="L51" s="2">
        <v>0</v>
      </c>
      <c r="M51" s="2">
        <v>5.2186691410582766E-3</v>
      </c>
      <c r="N51" s="2">
        <v>0</v>
      </c>
      <c r="O51" s="2">
        <v>7.0914903530965769E-3</v>
      </c>
      <c r="P51" s="2">
        <v>0</v>
      </c>
      <c r="Q51" s="2">
        <v>0</v>
      </c>
      <c r="R51" s="2">
        <v>1.5161879718902304E-3</v>
      </c>
      <c r="S51" s="2">
        <v>0</v>
      </c>
      <c r="T51" s="2">
        <v>0</v>
      </c>
      <c r="U51" s="2">
        <v>0</v>
      </c>
      <c r="V51" s="2">
        <v>0</v>
      </c>
      <c r="W51" s="2">
        <v>5.5141527854976995E-2</v>
      </c>
    </row>
  </sheetData>
  <phoneticPr fontId="6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36.330666801507256</v>
      </c>
      <c r="C4" s="2">
        <v>9.9823345883377143E-2</v>
      </c>
      <c r="D4" s="2">
        <v>0.1336814601955518</v>
      </c>
      <c r="E4" s="2">
        <v>5.622159757951938E-3</v>
      </c>
      <c r="F4" s="2">
        <v>0.78595964784827188</v>
      </c>
      <c r="G4" s="2">
        <v>0</v>
      </c>
      <c r="H4" s="2">
        <v>0.10272828408969728</v>
      </c>
      <c r="I4" s="2">
        <v>1.1323390609494889E-2</v>
      </c>
      <c r="J4" s="2">
        <v>0</v>
      </c>
      <c r="K4" s="2">
        <v>0.46008557901229274</v>
      </c>
      <c r="L4" s="2">
        <v>2.5671503702128683E-2</v>
      </c>
      <c r="M4" s="2">
        <v>0.52732852337400138</v>
      </c>
      <c r="N4" s="2">
        <v>0.10251962540585093</v>
      </c>
      <c r="O4" s="2">
        <v>4.0728889343901273E-2</v>
      </c>
      <c r="P4" s="2">
        <v>0</v>
      </c>
      <c r="Q4" s="2">
        <v>0</v>
      </c>
      <c r="R4" s="2">
        <v>4.0587519122160791E-2</v>
      </c>
      <c r="S4" s="2">
        <v>0</v>
      </c>
      <c r="T4" s="2">
        <v>0</v>
      </c>
      <c r="U4" s="2">
        <v>0</v>
      </c>
      <c r="V4" s="2">
        <v>1.1791791949860351</v>
      </c>
      <c r="W4" s="2">
        <v>39.845905924838</v>
      </c>
    </row>
    <row r="5" spans="1:23" x14ac:dyDescent="0.2">
      <c r="A5" s="2" t="s">
        <v>1</v>
      </c>
      <c r="B5" s="2">
        <v>3.2238758623178883E-2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5.9189774955014235E-2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9.1428533578193111E-2</v>
      </c>
    </row>
    <row r="6" spans="1:23" x14ac:dyDescent="0.2">
      <c r="A6" s="2" t="s">
        <v>2</v>
      </c>
      <c r="B6" s="2">
        <v>11.036110624560934</v>
      </c>
      <c r="C6" s="2">
        <v>2.763415345407259E-2</v>
      </c>
      <c r="D6" s="2">
        <v>3.2398622445625268E-2</v>
      </c>
      <c r="E6" s="2">
        <v>1.5475219044251186E-3</v>
      </c>
      <c r="F6" s="2">
        <v>5.6774161229928741E-4</v>
      </c>
      <c r="G6" s="2">
        <v>0</v>
      </c>
      <c r="H6" s="2">
        <v>0</v>
      </c>
      <c r="I6" s="2">
        <v>8.7242155317654289E-6</v>
      </c>
      <c r="J6" s="2">
        <v>0</v>
      </c>
      <c r="K6" s="2">
        <v>5.0775847116342875E-3</v>
      </c>
      <c r="L6" s="2">
        <v>2.8214604653493697E-4</v>
      </c>
      <c r="M6" s="2">
        <v>4.0052964601849815E-3</v>
      </c>
      <c r="N6" s="2">
        <v>0</v>
      </c>
      <c r="O6" s="2">
        <v>8.2334773695920654E-4</v>
      </c>
      <c r="P6" s="2">
        <v>0</v>
      </c>
      <c r="Q6" s="2">
        <v>0</v>
      </c>
      <c r="R6" s="2">
        <v>1.863163772874852E-4</v>
      </c>
      <c r="S6" s="2">
        <v>0</v>
      </c>
      <c r="T6" s="2">
        <v>0</v>
      </c>
      <c r="U6" s="2">
        <v>0</v>
      </c>
      <c r="V6" s="2">
        <v>0</v>
      </c>
      <c r="W6" s="2">
        <v>11.10864207952549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</row>
    <row r="10" spans="1:23" x14ac:dyDescent="0.2">
      <c r="A10" s="2" t="s">
        <v>6</v>
      </c>
      <c r="B10" s="2">
        <v>0.11416522725975863</v>
      </c>
      <c r="C10" s="2">
        <v>2.8586696133636817E-4</v>
      </c>
      <c r="D10" s="2">
        <v>3.3515395235131416E-4</v>
      </c>
      <c r="E10" s="2">
        <v>1.6008646154285635E-5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2.0197234334265262E-4</v>
      </c>
      <c r="L10" s="2">
        <v>1.1222993100037269E-5</v>
      </c>
      <c r="M10" s="2">
        <v>5.3375485876665544E-4</v>
      </c>
      <c r="N10" s="2">
        <v>0</v>
      </c>
      <c r="O10" s="2">
        <v>3.275050664117767E-5</v>
      </c>
      <c r="P10" s="2">
        <v>0</v>
      </c>
      <c r="Q10" s="2">
        <v>0</v>
      </c>
      <c r="R10" s="2">
        <v>1.927386583811716E-6</v>
      </c>
      <c r="S10" s="2">
        <v>0</v>
      </c>
      <c r="T10" s="2">
        <v>0</v>
      </c>
      <c r="U10" s="2">
        <v>0</v>
      </c>
      <c r="V10" s="2">
        <v>0</v>
      </c>
      <c r="W10" s="2">
        <v>0.11558388490803491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0.14987432975386658</v>
      </c>
      <c r="C13" s="2">
        <v>3.7528168828131881E-4</v>
      </c>
      <c r="D13" s="2">
        <v>4.3998488137480488E-4</v>
      </c>
      <c r="E13" s="2">
        <v>2.1015900990424265E-5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7.0286375483243123E-4</v>
      </c>
      <c r="L13" s="2">
        <v>3.9056015988129691E-5</v>
      </c>
      <c r="M13" s="2">
        <v>7.2590660792265125E-5</v>
      </c>
      <c r="N13" s="2">
        <v>0</v>
      </c>
      <c r="O13" s="2">
        <v>1.1397176311129828E-4</v>
      </c>
      <c r="P13" s="2">
        <v>0</v>
      </c>
      <c r="Q13" s="2">
        <v>0</v>
      </c>
      <c r="R13" s="2">
        <v>2.6049870077521759E-6</v>
      </c>
      <c r="S13" s="2">
        <v>0</v>
      </c>
      <c r="T13" s="2">
        <v>0</v>
      </c>
      <c r="U13" s="2">
        <v>0</v>
      </c>
      <c r="V13" s="2">
        <v>0</v>
      </c>
      <c r="W13" s="2">
        <v>0.15164169940624503</v>
      </c>
    </row>
    <row r="14" spans="1:23" x14ac:dyDescent="0.2">
      <c r="A14" s="2" t="s">
        <v>10</v>
      </c>
      <c r="B14" s="2">
        <v>2.9577859492258076E-2</v>
      </c>
      <c r="C14" s="2">
        <v>7.4062243108819476E-5</v>
      </c>
      <c r="D14" s="2">
        <v>8.6831487562906521E-5</v>
      </c>
      <c r="E14" s="2">
        <v>4.1475105684797204E-6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8.8463886384081852E-4</v>
      </c>
      <c r="L14" s="2">
        <v>4.9156709778163241E-5</v>
      </c>
      <c r="M14" s="2">
        <v>3.5441322622105912E-4</v>
      </c>
      <c r="N14" s="2">
        <v>0</v>
      </c>
      <c r="O14" s="2">
        <v>1.4344721908835818E-4</v>
      </c>
      <c r="P14" s="2">
        <v>0</v>
      </c>
      <c r="Q14" s="2">
        <v>0</v>
      </c>
      <c r="R14" s="2">
        <v>5.1409697591967959E-7</v>
      </c>
      <c r="S14" s="2">
        <v>0</v>
      </c>
      <c r="T14" s="2">
        <v>0</v>
      </c>
      <c r="U14" s="2">
        <v>0</v>
      </c>
      <c r="V14" s="2">
        <v>0</v>
      </c>
      <c r="W14" s="2">
        <v>3.1175070849402603E-2</v>
      </c>
    </row>
    <row r="15" spans="1:23" x14ac:dyDescent="0.2">
      <c r="A15" s="2" t="s">
        <v>11</v>
      </c>
      <c r="B15" s="2">
        <v>7.8110142380000303E-2</v>
      </c>
      <c r="C15" s="2">
        <v>1.9558590288544367E-4</v>
      </c>
      <c r="D15" s="2">
        <v>2.2930732558186411E-4</v>
      </c>
      <c r="E15" s="2">
        <v>1.0952876461912446E-5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4.2010247415271757E-4</v>
      </c>
      <c r="L15" s="2">
        <v>2.3343825648077525E-5</v>
      </c>
      <c r="M15" s="2">
        <v>1.0675097175333107E-4</v>
      </c>
      <c r="N15" s="2">
        <v>0</v>
      </c>
      <c r="O15" s="2">
        <v>6.8121053813649548E-5</v>
      </c>
      <c r="P15" s="2">
        <v>0</v>
      </c>
      <c r="Q15" s="2">
        <v>0</v>
      </c>
      <c r="R15" s="2">
        <v>1.3576434764227794E-6</v>
      </c>
      <c r="S15" s="2">
        <v>0</v>
      </c>
      <c r="T15" s="2">
        <v>0</v>
      </c>
      <c r="U15" s="2">
        <v>0</v>
      </c>
      <c r="V15" s="2">
        <v>0</v>
      </c>
      <c r="W15" s="2">
        <v>7.9165664453773724E-2</v>
      </c>
    </row>
    <row r="16" spans="1:23" x14ac:dyDescent="0.2">
      <c r="A16" s="2" t="s">
        <v>12</v>
      </c>
      <c r="B16" s="2">
        <v>1.8444990329247795E-3</v>
      </c>
      <c r="C16" s="2">
        <v>4.6185808620199234E-6</v>
      </c>
      <c r="D16" s="2">
        <v>5.4148811843237919E-6</v>
      </c>
      <c r="E16" s="2">
        <v>2.5864208444862405E-7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3.2059499611917651E-8</v>
      </c>
      <c r="S16" s="2">
        <v>0</v>
      </c>
      <c r="T16" s="2">
        <v>0</v>
      </c>
      <c r="U16" s="2">
        <v>0</v>
      </c>
      <c r="V16" s="2">
        <v>0</v>
      </c>
      <c r="W16" s="2">
        <v>1.854823196555184E-3</v>
      </c>
    </row>
    <row r="17" spans="1:23" x14ac:dyDescent="0.2">
      <c r="A17" s="2" t="s">
        <v>13</v>
      </c>
      <c r="B17" s="2">
        <v>4.5065446502347645E-2</v>
      </c>
      <c r="C17" s="2">
        <v>1.1284278551454981E-4</v>
      </c>
      <c r="D17" s="2">
        <v>1.3229827393390894E-4</v>
      </c>
      <c r="E17" s="2">
        <v>6.3192340098399386E-6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1.4501614252002458E-3</v>
      </c>
      <c r="L17" s="2">
        <v>8.0581090458267592E-5</v>
      </c>
      <c r="M17" s="2">
        <v>0</v>
      </c>
      <c r="N17" s="2">
        <v>0</v>
      </c>
      <c r="O17" s="2">
        <v>2.3514863768365568E-4</v>
      </c>
      <c r="P17" s="2">
        <v>0</v>
      </c>
      <c r="Q17" s="2">
        <v>0</v>
      </c>
      <c r="R17" s="2">
        <v>7.660312103699989E-7</v>
      </c>
      <c r="S17" s="2">
        <v>0</v>
      </c>
      <c r="T17" s="2">
        <v>0</v>
      </c>
      <c r="U17" s="2">
        <v>0</v>
      </c>
      <c r="V17" s="2">
        <v>0</v>
      </c>
      <c r="W17" s="2">
        <v>4.7083563980358477E-2</v>
      </c>
    </row>
    <row r="18" spans="1:23" x14ac:dyDescent="0.2">
      <c r="A18" s="2" t="s">
        <v>14</v>
      </c>
      <c r="B18" s="2">
        <v>1.5896734653810043E-3</v>
      </c>
      <c r="C18" s="2">
        <v>3.9805038186588251E-6</v>
      </c>
      <c r="D18" s="2">
        <v>4.6667917864185914E-6</v>
      </c>
      <c r="E18" s="2">
        <v>2.2290955502798454E-7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2.140906839432118E-4</v>
      </c>
      <c r="L18" s="2">
        <v>1.1896372686039506E-5</v>
      </c>
      <c r="M18" s="2">
        <v>0</v>
      </c>
      <c r="N18" s="2">
        <v>0</v>
      </c>
      <c r="O18" s="2">
        <v>3.4715537039648329E-5</v>
      </c>
      <c r="P18" s="2">
        <v>0</v>
      </c>
      <c r="Q18" s="2">
        <v>0</v>
      </c>
      <c r="R18" s="2">
        <v>2.7021578244330588E-8</v>
      </c>
      <c r="S18" s="2">
        <v>0</v>
      </c>
      <c r="T18" s="2">
        <v>0</v>
      </c>
      <c r="U18" s="2">
        <v>0</v>
      </c>
      <c r="V18" s="2">
        <v>0</v>
      </c>
      <c r="W18" s="2">
        <v>1.8592732857882536E-3</v>
      </c>
    </row>
    <row r="19" spans="1:23" x14ac:dyDescent="0.2">
      <c r="A19" s="2" t="s">
        <v>15</v>
      </c>
      <c r="B19" s="2">
        <v>8.5388816226609598E-2</v>
      </c>
      <c r="C19" s="2">
        <v>2.1381152573954115E-4</v>
      </c>
      <c r="D19" s="2">
        <v>2.5067527067443372E-4</v>
      </c>
      <c r="E19" s="2">
        <v>1.1973517482647249E-5</v>
      </c>
      <c r="F19" s="2">
        <v>3.1444150835037458E-3</v>
      </c>
      <c r="G19" s="2">
        <v>0</v>
      </c>
      <c r="H19" s="2">
        <v>0</v>
      </c>
      <c r="I19" s="2">
        <v>4.8318732175931599E-5</v>
      </c>
      <c r="J19" s="2">
        <v>0</v>
      </c>
      <c r="K19" s="2">
        <v>3.1507685561453806E-4</v>
      </c>
      <c r="L19" s="2">
        <v>1.7507869236058139E-5</v>
      </c>
      <c r="M19" s="2">
        <v>2.3912217672746161E-4</v>
      </c>
      <c r="N19" s="2">
        <v>0</v>
      </c>
      <c r="O19" s="2">
        <v>5.1090790360237158E-5</v>
      </c>
      <c r="P19" s="2">
        <v>0</v>
      </c>
      <c r="Q19" s="2">
        <v>0</v>
      </c>
      <c r="R19" s="2">
        <v>1.4514556788586051E-6</v>
      </c>
      <c r="S19" s="2">
        <v>0</v>
      </c>
      <c r="T19" s="2">
        <v>0</v>
      </c>
      <c r="U19" s="2">
        <v>0</v>
      </c>
      <c r="V19" s="2">
        <v>0</v>
      </c>
      <c r="W19" s="2">
        <v>8.9682259503803055E-2</v>
      </c>
    </row>
    <row r="20" spans="1:23" x14ac:dyDescent="0.2">
      <c r="A20" s="2" t="s">
        <v>16</v>
      </c>
      <c r="B20" s="2">
        <v>1.0911090112622892E-2</v>
      </c>
      <c r="C20" s="2">
        <v>2.7321105123067858E-5</v>
      </c>
      <c r="D20" s="2">
        <v>3.2031600720124894E-5</v>
      </c>
      <c r="E20" s="2">
        <v>1.5299910924109673E-6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8.078893733706106E-6</v>
      </c>
      <c r="L20" s="2">
        <v>4.489197240014907E-7</v>
      </c>
      <c r="M20" s="2">
        <v>0</v>
      </c>
      <c r="N20" s="2">
        <v>0</v>
      </c>
      <c r="O20" s="2">
        <v>1.3100202656471066E-6</v>
      </c>
      <c r="P20" s="2">
        <v>0</v>
      </c>
      <c r="Q20" s="2">
        <v>0</v>
      </c>
      <c r="R20" s="2">
        <v>1.8964720663287958E-7</v>
      </c>
      <c r="S20" s="2">
        <v>0</v>
      </c>
      <c r="T20" s="2">
        <v>0</v>
      </c>
      <c r="U20" s="2">
        <v>0</v>
      </c>
      <c r="V20" s="2">
        <v>0</v>
      </c>
      <c r="W20" s="2">
        <v>1.0982000290488486E-2</v>
      </c>
    </row>
    <row r="21" spans="1:23" x14ac:dyDescent="0.2">
      <c r="A21" s="2" t="s">
        <v>17</v>
      </c>
      <c r="B21" s="2">
        <v>8.0147874644945802E-4</v>
      </c>
      <c r="C21" s="2">
        <v>2.0068833507586571E-6</v>
      </c>
      <c r="D21" s="2">
        <v>2.3528948003311714E-6</v>
      </c>
      <c r="E21" s="2">
        <v>1.1238614383779494E-7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2.0197234334265266E-5</v>
      </c>
      <c r="L21" s="2">
        <v>1.122299310003727E-6</v>
      </c>
      <c r="M21" s="2">
        <v>0</v>
      </c>
      <c r="N21" s="2">
        <v>0</v>
      </c>
      <c r="O21" s="2">
        <v>3.2750506641177672E-6</v>
      </c>
      <c r="P21" s="2">
        <v>0</v>
      </c>
      <c r="Q21" s="2">
        <v>0</v>
      </c>
      <c r="R21" s="2">
        <v>1.3930615902797552E-8</v>
      </c>
      <c r="S21" s="2">
        <v>0</v>
      </c>
      <c r="T21" s="2">
        <v>0</v>
      </c>
      <c r="U21" s="2">
        <v>0</v>
      </c>
      <c r="V21" s="2">
        <v>0</v>
      </c>
      <c r="W21" s="2">
        <v>8.3055942566867514E-4</v>
      </c>
    </row>
    <row r="22" spans="1:23" x14ac:dyDescent="0.2">
      <c r="A22" s="2" t="s">
        <v>18</v>
      </c>
      <c r="B22" s="2">
        <v>0.64367526668619701</v>
      </c>
      <c r="C22" s="2">
        <v>1.6117472630812024E-3</v>
      </c>
      <c r="D22" s="2">
        <v>1.8896323761508984E-3</v>
      </c>
      <c r="E22" s="2">
        <v>9.0258389791485021E-5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8.8059941697396548E-4</v>
      </c>
      <c r="L22" s="2">
        <v>4.8932249916162484E-5</v>
      </c>
      <c r="M22" s="2">
        <v>2.8609260429892725E-4</v>
      </c>
      <c r="N22" s="2">
        <v>0</v>
      </c>
      <c r="O22" s="2">
        <v>1.4279220895553461E-4</v>
      </c>
      <c r="P22" s="2">
        <v>0</v>
      </c>
      <c r="Q22" s="2">
        <v>0</v>
      </c>
      <c r="R22" s="2">
        <v>1.1187811212785096E-5</v>
      </c>
      <c r="S22" s="2">
        <v>0</v>
      </c>
      <c r="T22" s="2">
        <v>0</v>
      </c>
      <c r="U22" s="2">
        <v>0</v>
      </c>
      <c r="V22" s="2">
        <v>0</v>
      </c>
      <c r="W22" s="2">
        <v>0.64863650900657799</v>
      </c>
    </row>
    <row r="23" spans="1:23" x14ac:dyDescent="0.2">
      <c r="A23" s="2" t="s">
        <v>19</v>
      </c>
      <c r="B23" s="2">
        <v>3.9085812840548902E-3</v>
      </c>
      <c r="C23" s="2">
        <v>9.7869927790422151E-6</v>
      </c>
      <c r="D23" s="2">
        <v>1.1474391081067084E-5</v>
      </c>
      <c r="E23" s="2">
        <v>5.4807489323636992E-7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1.211834060055916E-4</v>
      </c>
      <c r="L23" s="2">
        <v>6.733795860022363E-6</v>
      </c>
      <c r="M23" s="2">
        <v>0</v>
      </c>
      <c r="N23" s="2">
        <v>0</v>
      </c>
      <c r="O23" s="2">
        <v>1.9650303984706601E-5</v>
      </c>
      <c r="P23" s="2">
        <v>0</v>
      </c>
      <c r="Q23" s="2">
        <v>0</v>
      </c>
      <c r="R23" s="2">
        <v>6.7935606320492181E-8</v>
      </c>
      <c r="S23" s="2">
        <v>0</v>
      </c>
      <c r="T23" s="2">
        <v>0</v>
      </c>
      <c r="U23" s="2">
        <v>0</v>
      </c>
      <c r="V23" s="2">
        <v>0</v>
      </c>
      <c r="W23" s="2">
        <v>4.0780261842648761E-3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1.6157787467412212E-5</v>
      </c>
      <c r="L25" s="2">
        <v>8.978394480029814E-7</v>
      </c>
      <c r="M25" s="2">
        <v>3.4160310961065936E-5</v>
      </c>
      <c r="N25" s="2">
        <v>0</v>
      </c>
      <c r="O25" s="2">
        <v>2.6200405312942132E-6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5.3835978407775339E-5</v>
      </c>
    </row>
    <row r="26" spans="1:23" x14ac:dyDescent="0.2">
      <c r="A26" s="2" t="s">
        <v>22</v>
      </c>
      <c r="B26" s="2">
        <v>0</v>
      </c>
      <c r="C26" s="2">
        <v>4.9456020191432099E-3</v>
      </c>
      <c r="D26" s="2">
        <v>0</v>
      </c>
      <c r="E26" s="2">
        <v>4.881269912269843E-4</v>
      </c>
      <c r="F26" s="2">
        <v>0.46441270591742317</v>
      </c>
      <c r="G26" s="2">
        <v>0</v>
      </c>
      <c r="H26" s="2">
        <v>0</v>
      </c>
      <c r="I26" s="2">
        <v>6.3843162653369279E-3</v>
      </c>
      <c r="J26" s="2">
        <v>0</v>
      </c>
      <c r="K26" s="2">
        <v>6.9326145168538689E-3</v>
      </c>
      <c r="L26" s="2">
        <v>0</v>
      </c>
      <c r="M26" s="2">
        <v>1.5659856491728108E-3</v>
      </c>
      <c r="N26" s="2">
        <v>0</v>
      </c>
      <c r="O26" s="2">
        <v>6.2046432576710127E-4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0.48534981568492414</v>
      </c>
    </row>
    <row r="27" spans="1:23" x14ac:dyDescent="0.2">
      <c r="A27" s="2" t="s">
        <v>23</v>
      </c>
      <c r="B27" s="2">
        <v>0</v>
      </c>
      <c r="C27" s="2">
        <v>5.0333667458966815E-4</v>
      </c>
      <c r="D27" s="2">
        <v>0</v>
      </c>
      <c r="E27" s="2">
        <v>4.9678930005009751E-5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4.7819100466136314E-4</v>
      </c>
      <c r="L27" s="2">
        <v>0</v>
      </c>
      <c r="M27" s="2">
        <v>2.4783571164483872E-4</v>
      </c>
      <c r="N27" s="2">
        <v>0</v>
      </c>
      <c r="O27" s="2">
        <v>4.2797772553745386E-5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1.3218400934546252E-3</v>
      </c>
    </row>
    <row r="28" spans="1:23" x14ac:dyDescent="0.2">
      <c r="A28" s="2" t="s">
        <v>24</v>
      </c>
      <c r="B28" s="2">
        <v>0</v>
      </c>
      <c r="C28" s="2">
        <v>9.972131207075571E-8</v>
      </c>
      <c r="D28" s="2">
        <v>0</v>
      </c>
      <c r="E28" s="2">
        <v>9.8424142973675865E-9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4.62020294358805E-5</v>
      </c>
      <c r="L28" s="2">
        <v>0</v>
      </c>
      <c r="M28" s="2">
        <v>0</v>
      </c>
      <c r="N28" s="2">
        <v>0</v>
      </c>
      <c r="O28" s="2">
        <v>4.1350504882845789E-6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5.0446643650533206E-5</v>
      </c>
    </row>
    <row r="29" spans="1:23" x14ac:dyDescent="0.2">
      <c r="A29" s="2" t="s">
        <v>25</v>
      </c>
      <c r="B29" s="2">
        <v>0</v>
      </c>
      <c r="C29" s="2">
        <v>4.6240107598462287E-4</v>
      </c>
      <c r="D29" s="2">
        <v>0</v>
      </c>
      <c r="E29" s="2">
        <v>4.5638618935940354E-5</v>
      </c>
      <c r="F29" s="2">
        <v>1.2255361831646928E-3</v>
      </c>
      <c r="G29" s="2">
        <v>0</v>
      </c>
      <c r="H29" s="2">
        <v>0</v>
      </c>
      <c r="I29" s="2">
        <v>1.684753773581832E-5</v>
      </c>
      <c r="J29" s="2">
        <v>0</v>
      </c>
      <c r="K29" s="2">
        <v>3.3588875399885119E-3</v>
      </c>
      <c r="L29" s="2">
        <v>0</v>
      </c>
      <c r="M29" s="2">
        <v>3.6209217531839137E-4</v>
      </c>
      <c r="N29" s="2">
        <v>1.9240602938926137E-4</v>
      </c>
      <c r="O29" s="2">
        <v>3.0061817049828899E-4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5.9644273310155279E-3</v>
      </c>
    </row>
    <row r="30" spans="1:23" x14ac:dyDescent="0.2">
      <c r="A30" s="2" t="s">
        <v>26</v>
      </c>
      <c r="B30" s="2">
        <v>0</v>
      </c>
      <c r="C30" s="2">
        <v>2.7047743877324651E-5</v>
      </c>
      <c r="D30" s="2">
        <v>0</v>
      </c>
      <c r="E30" s="2">
        <v>2.6695908379226691E-6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1.2243537800508329E-4</v>
      </c>
      <c r="L30" s="2">
        <v>0</v>
      </c>
      <c r="M30" s="2">
        <v>1.7642542184886825E-5</v>
      </c>
      <c r="N30" s="2">
        <v>2.6237185825808371E-5</v>
      </c>
      <c r="O30" s="2">
        <v>1.0957883793954137E-5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2.0699032452497996E-4</v>
      </c>
    </row>
    <row r="31" spans="1:23" x14ac:dyDescent="0.2">
      <c r="A31" s="2" t="s">
        <v>27</v>
      </c>
      <c r="B31" s="2">
        <v>1.5914058507753923</v>
      </c>
      <c r="C31" s="2">
        <v>3.9848416696879356E-3</v>
      </c>
      <c r="D31" s="2">
        <v>4.6718775364833105E-3</v>
      </c>
      <c r="E31" s="2">
        <v>2.2315247614720164E-4</v>
      </c>
      <c r="F31" s="2">
        <v>4.179451715157062E-2</v>
      </c>
      <c r="G31" s="2">
        <v>0</v>
      </c>
      <c r="H31" s="2">
        <v>0.10165146839689218</v>
      </c>
      <c r="I31" s="2">
        <v>6.4223648183842433E-4</v>
      </c>
      <c r="J31" s="2">
        <v>0</v>
      </c>
      <c r="K31" s="2">
        <v>1.9712500710242901E-3</v>
      </c>
      <c r="L31" s="2">
        <v>1.0953641265636375E-4</v>
      </c>
      <c r="M31" s="2">
        <v>1.0803198341437104E-2</v>
      </c>
      <c r="N31" s="2">
        <v>3.8874763665239405E-3</v>
      </c>
      <c r="O31" s="2">
        <v>3.1964494481789396E-4</v>
      </c>
      <c r="P31" s="2">
        <v>0</v>
      </c>
      <c r="Q31" s="2">
        <v>0</v>
      </c>
      <c r="R31" s="2">
        <v>2.455570656525156E-5</v>
      </c>
      <c r="S31" s="2">
        <v>0</v>
      </c>
      <c r="T31" s="2">
        <v>0</v>
      </c>
      <c r="U31" s="2">
        <v>0</v>
      </c>
      <c r="V31" s="2">
        <v>1.1791791949860351</v>
      </c>
      <c r="W31" s="2">
        <v>2.9406688013170719</v>
      </c>
    </row>
    <row r="32" spans="1:23" x14ac:dyDescent="0.2">
      <c r="A32" s="2" t="s">
        <v>28</v>
      </c>
      <c r="B32" s="2">
        <v>0.10766997333286021</v>
      </c>
      <c r="C32" s="2">
        <v>2.696030029686783E-4</v>
      </c>
      <c r="D32" s="2">
        <v>3.1608588690462333E-4</v>
      </c>
      <c r="E32" s="2">
        <v>1.5097859005749012E-5</v>
      </c>
      <c r="F32" s="2">
        <v>1.5198006236934769E-2</v>
      </c>
      <c r="G32" s="2">
        <v>0</v>
      </c>
      <c r="H32" s="2">
        <v>0</v>
      </c>
      <c r="I32" s="2">
        <v>2.3354053885033611E-4</v>
      </c>
      <c r="J32" s="2">
        <v>0</v>
      </c>
      <c r="K32" s="2">
        <v>3.5547132428306866E-4</v>
      </c>
      <c r="L32" s="2">
        <v>1.9752467856065592E-5</v>
      </c>
      <c r="M32" s="2">
        <v>1.5286739155077008E-3</v>
      </c>
      <c r="N32" s="2">
        <v>0</v>
      </c>
      <c r="O32" s="2">
        <v>5.7640891688472697E-5</v>
      </c>
      <c r="P32" s="2">
        <v>0</v>
      </c>
      <c r="Q32" s="2">
        <v>0</v>
      </c>
      <c r="R32" s="2">
        <v>1.7872026051515092E-6</v>
      </c>
      <c r="S32" s="2">
        <v>0</v>
      </c>
      <c r="T32" s="2">
        <v>0</v>
      </c>
      <c r="U32" s="2">
        <v>0</v>
      </c>
      <c r="V32" s="2">
        <v>0</v>
      </c>
      <c r="W32" s="2">
        <v>0.12566563265946482</v>
      </c>
    </row>
    <row r="33" spans="1:23" x14ac:dyDescent="0.2">
      <c r="A33" s="2" t="s">
        <v>29</v>
      </c>
      <c r="B33" s="2">
        <v>3.9064262968753685</v>
      </c>
      <c r="C33" s="2">
        <v>9.7815967433883214E-3</v>
      </c>
      <c r="D33" s="2">
        <v>1.1468064702292922E-2</v>
      </c>
      <c r="E33" s="2">
        <v>5.4777271342162221E-4</v>
      </c>
      <c r="F33" s="2">
        <v>4.0936949401524148E-2</v>
      </c>
      <c r="G33" s="2">
        <v>0</v>
      </c>
      <c r="H33" s="2">
        <v>0</v>
      </c>
      <c r="I33" s="2">
        <v>6.2905864579044276E-4</v>
      </c>
      <c r="J33" s="2">
        <v>0</v>
      </c>
      <c r="K33" s="2">
        <v>2.2216957767691786E-3</v>
      </c>
      <c r="L33" s="2">
        <v>1.2345292410040996E-4</v>
      </c>
      <c r="M33" s="2">
        <v>1.782741228280629E-2</v>
      </c>
      <c r="N33" s="2">
        <v>2.3613467243227535E-4</v>
      </c>
      <c r="O33" s="2">
        <v>3.6025557305295429E-4</v>
      </c>
      <c r="P33" s="2">
        <v>0</v>
      </c>
      <c r="Q33" s="2">
        <v>0</v>
      </c>
      <c r="R33" s="2">
        <v>6.4842360766864665E-5</v>
      </c>
      <c r="S33" s="2">
        <v>0</v>
      </c>
      <c r="T33" s="2">
        <v>0</v>
      </c>
      <c r="U33" s="2">
        <v>0</v>
      </c>
      <c r="V33" s="2">
        <v>0</v>
      </c>
      <c r="W33" s="2">
        <v>3.9906235326717145</v>
      </c>
    </row>
    <row r="34" spans="1:23" x14ac:dyDescent="0.2">
      <c r="A34" s="2" t="s">
        <v>30</v>
      </c>
      <c r="B34" s="2">
        <v>6.826941697438188E-2</v>
      </c>
      <c r="C34" s="2">
        <v>1.7094496503972784E-4</v>
      </c>
      <c r="D34" s="2">
        <v>2.0041798604424166E-4</v>
      </c>
      <c r="E34" s="2">
        <v>9.572975640083455E-6</v>
      </c>
      <c r="F34" s="2">
        <v>6.2054555246418616E-3</v>
      </c>
      <c r="G34" s="2">
        <v>0</v>
      </c>
      <c r="H34" s="2">
        <v>0</v>
      </c>
      <c r="I34" s="2">
        <v>9.5356285847198355E-5</v>
      </c>
      <c r="J34" s="2">
        <v>0</v>
      </c>
      <c r="K34" s="2">
        <v>8.2000771397116982E-4</v>
      </c>
      <c r="L34" s="2">
        <v>4.5565351986151314E-5</v>
      </c>
      <c r="M34" s="2">
        <v>2.9463268203919375E-4</v>
      </c>
      <c r="N34" s="2">
        <v>3.1134793846625932E-3</v>
      </c>
      <c r="O34" s="2">
        <v>1.3296705696318135E-4</v>
      </c>
      <c r="P34" s="2">
        <v>0</v>
      </c>
      <c r="Q34" s="2">
        <v>0</v>
      </c>
      <c r="R34" s="2">
        <v>1.165171980538374E-6</v>
      </c>
      <c r="S34" s="2">
        <v>0</v>
      </c>
      <c r="T34" s="2">
        <v>0</v>
      </c>
      <c r="U34" s="2">
        <v>0</v>
      </c>
      <c r="V34" s="2">
        <v>0</v>
      </c>
      <c r="W34" s="2">
        <v>7.9358982073197804E-2</v>
      </c>
    </row>
    <row r="35" spans="1:23" x14ac:dyDescent="0.2">
      <c r="A35" s="2" t="s">
        <v>31</v>
      </c>
      <c r="B35" s="2">
        <v>6.4004954392242075E-2</v>
      </c>
      <c r="C35" s="2">
        <v>1.6026685411795632E-4</v>
      </c>
      <c r="D35" s="2">
        <v>1.8789883705847831E-4</v>
      </c>
      <c r="E35" s="2">
        <v>8.974997830602661E-6</v>
      </c>
      <c r="F35" s="2">
        <v>9.261731700501942E-2</v>
      </c>
      <c r="G35" s="2">
        <v>0</v>
      </c>
      <c r="H35" s="2">
        <v>0</v>
      </c>
      <c r="I35" s="2">
        <v>1.4232062931819852E-3</v>
      </c>
      <c r="J35" s="2">
        <v>0</v>
      </c>
      <c r="K35" s="2">
        <v>1.833908877551286E-3</v>
      </c>
      <c r="L35" s="2">
        <v>1.0190477734833841E-4</v>
      </c>
      <c r="M35" s="2">
        <v>1.5030536822869011E-3</v>
      </c>
      <c r="N35" s="2">
        <v>0</v>
      </c>
      <c r="O35" s="2">
        <v>2.9737460030189325E-4</v>
      </c>
      <c r="P35" s="2">
        <v>0</v>
      </c>
      <c r="Q35" s="2">
        <v>0</v>
      </c>
      <c r="R35" s="2">
        <v>1.0923892832051271E-6</v>
      </c>
      <c r="S35" s="2">
        <v>0</v>
      </c>
      <c r="T35" s="2">
        <v>0</v>
      </c>
      <c r="U35" s="2">
        <v>0</v>
      </c>
      <c r="V35" s="2">
        <v>0</v>
      </c>
      <c r="W35" s="2">
        <v>0.16213995270622211</v>
      </c>
    </row>
    <row r="36" spans="1:23" x14ac:dyDescent="0.2">
      <c r="A36" s="2" t="s">
        <v>32</v>
      </c>
      <c r="B36" s="2">
        <v>3.1709532991474838E-2</v>
      </c>
      <c r="C36" s="2">
        <v>7.9399901872427559E-5</v>
      </c>
      <c r="D36" s="2">
        <v>9.3089424550668129E-5</v>
      </c>
      <c r="E36" s="2">
        <v>4.4464212577019674E-6</v>
      </c>
      <c r="F36" s="2">
        <v>0.11171408032781366</v>
      </c>
      <c r="G36" s="2">
        <v>0</v>
      </c>
      <c r="H36" s="2">
        <v>0</v>
      </c>
      <c r="I36" s="2">
        <v>1.716657179250459E-3</v>
      </c>
      <c r="J36" s="2">
        <v>0</v>
      </c>
      <c r="K36" s="2">
        <v>2.2257352236360324E-3</v>
      </c>
      <c r="L36" s="2">
        <v>1.2367738396241071E-4</v>
      </c>
      <c r="M36" s="2">
        <v>7.301766467927845E-4</v>
      </c>
      <c r="N36" s="2">
        <v>1.3118592912904185E-5</v>
      </c>
      <c r="O36" s="2">
        <v>3.6091058318577792E-4</v>
      </c>
      <c r="P36" s="2">
        <v>0</v>
      </c>
      <c r="Q36" s="2">
        <v>0</v>
      </c>
      <c r="R36" s="2">
        <v>5.411948863059432E-7</v>
      </c>
      <c r="S36" s="2">
        <v>0</v>
      </c>
      <c r="T36" s="2">
        <v>0</v>
      </c>
      <c r="U36" s="2">
        <v>0</v>
      </c>
      <c r="V36" s="2">
        <v>0</v>
      </c>
      <c r="W36" s="2">
        <v>0.14877136587159592</v>
      </c>
    </row>
    <row r="37" spans="1:23" x14ac:dyDescent="0.2">
      <c r="A37" s="2" t="s">
        <v>33</v>
      </c>
      <c r="B37" s="2">
        <v>1.0398401157288998E-3</v>
      </c>
      <c r="C37" s="2">
        <v>2.603734440809507E-6</v>
      </c>
      <c r="D37" s="2">
        <v>3.052650381950683E-6</v>
      </c>
      <c r="E37" s="2">
        <v>1.4581000598246936E-7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3.5143187741621561E-4</v>
      </c>
      <c r="L37" s="2">
        <v>1.9528007994064845E-5</v>
      </c>
      <c r="M37" s="2">
        <v>1.2938217776503726E-3</v>
      </c>
      <c r="N37" s="2">
        <v>0</v>
      </c>
      <c r="O37" s="2">
        <v>5.6985881555649142E-5</v>
      </c>
      <c r="P37" s="2">
        <v>0</v>
      </c>
      <c r="Q37" s="2">
        <v>0</v>
      </c>
      <c r="R37" s="2">
        <v>1.7747222999454413E-8</v>
      </c>
      <c r="S37" s="2">
        <v>0</v>
      </c>
      <c r="T37" s="2">
        <v>0</v>
      </c>
      <c r="U37" s="2">
        <v>0</v>
      </c>
      <c r="V37" s="2">
        <v>0</v>
      </c>
      <c r="W37" s="2">
        <v>2.7674276023969438E-3</v>
      </c>
    </row>
    <row r="38" spans="1:23" x14ac:dyDescent="0.2">
      <c r="A38" s="2" t="s">
        <v>34</v>
      </c>
      <c r="B38" s="2">
        <v>2.1758374894714399E-3</v>
      </c>
      <c r="C38" s="2">
        <v>5.4482443245325813E-6</v>
      </c>
      <c r="D38" s="2">
        <v>6.3875888637376636E-6</v>
      </c>
      <c r="E38" s="2">
        <v>3.0510351789450041E-7</v>
      </c>
      <c r="F38" s="2">
        <v>7.1463979170539697E-3</v>
      </c>
      <c r="G38" s="2">
        <v>0</v>
      </c>
      <c r="H38" s="2">
        <v>0</v>
      </c>
      <c r="I38" s="2">
        <v>1.0981530039984457E-4</v>
      </c>
      <c r="J38" s="2">
        <v>0</v>
      </c>
      <c r="K38" s="2">
        <v>5.0493085835663165E-4</v>
      </c>
      <c r="L38" s="2">
        <v>2.8057482750093175E-5</v>
      </c>
      <c r="M38" s="2">
        <v>8.9670816272798093E-5</v>
      </c>
      <c r="N38" s="2">
        <v>0</v>
      </c>
      <c r="O38" s="2">
        <v>8.1876266602944175E-5</v>
      </c>
      <c r="P38" s="2">
        <v>0</v>
      </c>
      <c r="Q38" s="2">
        <v>0</v>
      </c>
      <c r="R38" s="2">
        <v>3.7135587050471279E-8</v>
      </c>
      <c r="S38" s="2">
        <v>0</v>
      </c>
      <c r="T38" s="2">
        <v>0</v>
      </c>
      <c r="U38" s="2">
        <v>0</v>
      </c>
      <c r="V38" s="2">
        <v>0</v>
      </c>
      <c r="W38" s="2">
        <v>1.0148764203200936E-2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0</v>
      </c>
    </row>
    <row r="40" spans="1:23" x14ac:dyDescent="0.2">
      <c r="A40" s="2" t="s">
        <v>36</v>
      </c>
      <c r="B40" s="2">
        <v>1.9115168406990613E-2</v>
      </c>
      <c r="C40" s="2">
        <v>4.7863918279655202E-5</v>
      </c>
      <c r="D40" s="2">
        <v>5.6116248311643941E-5</v>
      </c>
      <c r="E40" s="2">
        <v>2.6803955508347264E-6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3.1103740874768507E-4</v>
      </c>
      <c r="L40" s="2">
        <v>1.7283409374057396E-5</v>
      </c>
      <c r="M40" s="2">
        <v>7.6860699662398377E-5</v>
      </c>
      <c r="N40" s="2">
        <v>0</v>
      </c>
      <c r="O40" s="2">
        <v>5.0435780227413609E-5</v>
      </c>
      <c r="P40" s="2">
        <v>0</v>
      </c>
      <c r="Q40" s="2">
        <v>0</v>
      </c>
      <c r="R40" s="2">
        <v>3.2624357462222874E-7</v>
      </c>
      <c r="S40" s="2">
        <v>0</v>
      </c>
      <c r="T40" s="2">
        <v>0</v>
      </c>
      <c r="U40" s="2">
        <v>0</v>
      </c>
      <c r="V40" s="2">
        <v>0</v>
      </c>
      <c r="W40" s="2">
        <v>1.9677772510718922E-2</v>
      </c>
    </row>
    <row r="41" spans="1:23" x14ac:dyDescent="0.2">
      <c r="A41" s="2" t="s">
        <v>37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17.921266726595949</v>
      </c>
      <c r="C43" s="2">
        <v>4.4874417415856648E-2</v>
      </c>
      <c r="D43" s="2">
        <v>5.2611320615991809E-2</v>
      </c>
      <c r="E43" s="2">
        <v>2.5129824951854946E-3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5.2472414800421151E-3</v>
      </c>
      <c r="L43" s="2">
        <v>2.9157336073896821E-4</v>
      </c>
      <c r="M43" s="2">
        <v>2.5090748400902932E-2</v>
      </c>
      <c r="N43" s="2">
        <v>9.5000477010947812E-2</v>
      </c>
      <c r="O43" s="2">
        <v>8.5085816253779563E-4</v>
      </c>
      <c r="P43" s="2">
        <v>0</v>
      </c>
      <c r="Q43" s="2">
        <v>0</v>
      </c>
      <c r="R43" s="2">
        <v>2.8707427031423281E-4</v>
      </c>
      <c r="S43" s="2">
        <v>0</v>
      </c>
      <c r="T43" s="2">
        <v>0</v>
      </c>
      <c r="U43" s="2">
        <v>0</v>
      </c>
      <c r="V43" s="2">
        <v>0</v>
      </c>
      <c r="W43" s="2">
        <v>18.148033419808467</v>
      </c>
    </row>
    <row r="44" spans="1:23" x14ac:dyDescent="0.2">
      <c r="A44" s="2" t="s">
        <v>40</v>
      </c>
      <c r="B44" s="2">
        <v>2.7128370834002051E-5</v>
      </c>
      <c r="C44" s="2">
        <v>6.7928782891810248E-8</v>
      </c>
      <c r="D44" s="2">
        <v>7.9640543132985537E-8</v>
      </c>
      <c r="E44" s="2">
        <v>3.8040347297312386E-9</v>
      </c>
      <c r="F44" s="2">
        <v>9.9652548732252549E-4</v>
      </c>
      <c r="G44" s="2">
        <v>0</v>
      </c>
      <c r="H44" s="2">
        <v>0</v>
      </c>
      <c r="I44" s="2">
        <v>1.5313133555756099E-5</v>
      </c>
      <c r="J44" s="2">
        <v>0</v>
      </c>
      <c r="K44" s="2">
        <v>2.2216957767691792E-4</v>
      </c>
      <c r="L44" s="2">
        <v>1.2345292410040998E-5</v>
      </c>
      <c r="M44" s="2">
        <v>1.6653151593519651E-4</v>
      </c>
      <c r="N44" s="2">
        <v>0</v>
      </c>
      <c r="O44" s="2">
        <v>3.602555730529544E-5</v>
      </c>
      <c r="P44" s="2">
        <v>0</v>
      </c>
      <c r="Q44" s="2">
        <v>0</v>
      </c>
      <c r="R44" s="2">
        <v>4.5799285159882351E-10</v>
      </c>
      <c r="S44" s="2">
        <v>0</v>
      </c>
      <c r="T44" s="2">
        <v>0</v>
      </c>
      <c r="U44" s="2">
        <v>0</v>
      </c>
      <c r="V44" s="2">
        <v>0</v>
      </c>
      <c r="W44" s="2">
        <v>1.4761907663933408E-3</v>
      </c>
    </row>
    <row r="45" spans="1:23" x14ac:dyDescent="0.2">
      <c r="A45" s="2" t="s">
        <v>41</v>
      </c>
      <c r="B45" s="2">
        <v>2.1928766424151658E-4</v>
      </c>
      <c r="C45" s="2">
        <v>5.4909099504213281E-7</v>
      </c>
      <c r="D45" s="2">
        <v>6.4376105699163307E-7</v>
      </c>
      <c r="E45" s="2">
        <v>3.0749280731994189E-8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3.3123464308195029E-4</v>
      </c>
      <c r="L45" s="2">
        <v>1.8405708684061122E-5</v>
      </c>
      <c r="M45" s="2">
        <v>1.2383112723386404E-4</v>
      </c>
      <c r="N45" s="2">
        <v>0</v>
      </c>
      <c r="O45" s="2">
        <v>5.3710830891531386E-5</v>
      </c>
      <c r="P45" s="2">
        <v>0</v>
      </c>
      <c r="Q45" s="2">
        <v>0</v>
      </c>
      <c r="R45" s="2">
        <v>3.7021088837571566E-9</v>
      </c>
      <c r="S45" s="2">
        <v>0</v>
      </c>
      <c r="T45" s="2">
        <v>0</v>
      </c>
      <c r="U45" s="2">
        <v>0</v>
      </c>
      <c r="V45" s="2">
        <v>0</v>
      </c>
      <c r="W45" s="2">
        <v>7.4769727757457278E-4</v>
      </c>
    </row>
    <row r="46" spans="1:23" x14ac:dyDescent="0.2">
      <c r="A46" s="2" t="s">
        <v>42</v>
      </c>
      <c r="B46" s="2">
        <v>3.0914196047818637E-3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  <c r="O46" s="2">
        <v>1.1774676767100714E-3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4.2688872814919347E-3</v>
      </c>
    </row>
    <row r="47" spans="1:23" x14ac:dyDescent="0.2">
      <c r="A47" s="2" t="s">
        <v>43</v>
      </c>
      <c r="B47" s="2">
        <v>6.1543842703065278E-3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0.38070336448311304</v>
      </c>
      <c r="L47" s="2">
        <v>2.4187375094579754E-2</v>
      </c>
      <c r="M47" s="2">
        <v>0.38212741004508743</v>
      </c>
      <c r="N47" s="2">
        <v>5.0296163156325684E-5</v>
      </c>
      <c r="O47" s="2">
        <v>3.9264183709643366E-3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0.79714924842720736</v>
      </c>
    </row>
    <row r="48" spans="1:23" x14ac:dyDescent="0.2">
      <c r="A48" s="2" t="s">
        <v>44</v>
      </c>
      <c r="B48" s="2">
        <v>0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1.6372664490794442E-2</v>
      </c>
      <c r="L48" s="2">
        <v>0</v>
      </c>
      <c r="M48" s="2">
        <v>1.5975968093825309E-2</v>
      </c>
      <c r="N48" s="2">
        <v>0</v>
      </c>
      <c r="O48" s="2">
        <v>2.694540602546769E-3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3.5043173187166522E-2</v>
      </c>
    </row>
    <row r="49" spans="1:23" x14ac:dyDescent="0.2">
      <c r="A49" s="2" t="s">
        <v>45</v>
      </c>
      <c r="B49" s="2">
        <v>0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2.5362396885808144E-2</v>
      </c>
      <c r="L49" s="2">
        <v>0</v>
      </c>
      <c r="M49" s="2">
        <v>2.6810210435201831E-3</v>
      </c>
      <c r="N49" s="2">
        <v>0</v>
      </c>
      <c r="O49" s="2">
        <v>1.356560056133228E-3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2.9399977985461553E-2</v>
      </c>
    </row>
    <row r="50" spans="1:23" x14ac:dyDescent="0.2">
      <c r="A50" s="2" t="s">
        <v>46</v>
      </c>
      <c r="B50" s="2">
        <v>0.11329327900053691</v>
      </c>
      <c r="C50" s="2">
        <v>3.9561892887622517E-3</v>
      </c>
      <c r="D50" s="2">
        <v>2.8247978744240631E-2</v>
      </c>
      <c r="E50" s="2">
        <v>0</v>
      </c>
      <c r="F50" s="2">
        <v>0</v>
      </c>
      <c r="G50" s="2">
        <v>0</v>
      </c>
      <c r="H50" s="2">
        <v>1.0768156928051015E-3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2.0782036497363921E-2</v>
      </c>
      <c r="P50" s="2">
        <v>0</v>
      </c>
      <c r="Q50" s="2">
        <v>0</v>
      </c>
      <c r="R50" s="2">
        <v>3.9999619155332719E-2</v>
      </c>
      <c r="S50" s="2">
        <v>0</v>
      </c>
      <c r="T50" s="2">
        <v>0</v>
      </c>
      <c r="U50" s="2">
        <v>0</v>
      </c>
      <c r="V50" s="2">
        <v>0</v>
      </c>
      <c r="W50" s="2">
        <v>0.20735591837904155</v>
      </c>
    </row>
    <row r="51" spans="1:23" x14ac:dyDescent="0.2">
      <c r="A51" s="2" t="s">
        <v>47</v>
      </c>
      <c r="B51" s="2">
        <v>0.26153591052011732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5.4819659388522339E-3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0.26701787645896957</v>
      </c>
    </row>
  </sheetData>
  <phoneticPr fontId="6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39.861328066582452</v>
      </c>
      <c r="C4" s="2">
        <v>0.20556221892823165</v>
      </c>
      <c r="D4" s="2">
        <v>6.6429283035545239E-2</v>
      </c>
      <c r="E4" s="2">
        <v>1.1932116737676395E-2</v>
      </c>
      <c r="F4" s="2">
        <v>1.5105980972131015</v>
      </c>
      <c r="G4" s="2">
        <v>3.0920907150263151E-3</v>
      </c>
      <c r="H4" s="2">
        <v>7.6111927776251823E-2</v>
      </c>
      <c r="I4" s="2">
        <v>6.0767648104795655E-3</v>
      </c>
      <c r="J4" s="2">
        <v>0</v>
      </c>
      <c r="K4" s="2">
        <v>0.58067941406283297</v>
      </c>
      <c r="L4" s="2">
        <v>3.3995792591252294E-2</v>
      </c>
      <c r="M4" s="2">
        <v>0.68605280972660687</v>
      </c>
      <c r="N4" s="2">
        <v>9.0793197244860124E-2</v>
      </c>
      <c r="O4" s="2">
        <v>5.1652999086343548E-2</v>
      </c>
      <c r="P4" s="2">
        <v>0</v>
      </c>
      <c r="Q4" s="2">
        <v>0</v>
      </c>
      <c r="R4" s="2">
        <v>6.170338036889858E-2</v>
      </c>
      <c r="S4" s="2">
        <v>0</v>
      </c>
      <c r="T4" s="2">
        <v>0</v>
      </c>
      <c r="U4" s="2">
        <v>0</v>
      </c>
      <c r="V4" s="2">
        <v>1.2003677589433632</v>
      </c>
      <c r="W4" s="2">
        <v>44.446375917822934</v>
      </c>
    </row>
    <row r="5" spans="1:23" x14ac:dyDescent="0.2">
      <c r="A5" s="2" t="s">
        <v>1</v>
      </c>
      <c r="B5" s="2">
        <v>5.0770328463514203E-2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6.3268906464231693E-3</v>
      </c>
      <c r="L5" s="2">
        <v>1.0310488460837758E-4</v>
      </c>
      <c r="M5" s="2">
        <v>8.5989361874901291E-2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0.14318968586944703</v>
      </c>
    </row>
    <row r="6" spans="1:23" x14ac:dyDescent="0.2">
      <c r="A6" s="2" t="s">
        <v>2</v>
      </c>
      <c r="B6" s="2">
        <v>11.320043464485822</v>
      </c>
      <c r="C6" s="2">
        <v>5.2601724328908153E-2</v>
      </c>
      <c r="D6" s="2">
        <v>6.2069919423581388E-3</v>
      </c>
      <c r="E6" s="2">
        <v>3.1154427459287896E-3</v>
      </c>
      <c r="F6" s="2">
        <v>4.7978563532545093E-4</v>
      </c>
      <c r="G6" s="2">
        <v>0</v>
      </c>
      <c r="H6" s="2">
        <v>0</v>
      </c>
      <c r="I6" s="2">
        <v>2.8750758507634131E-6</v>
      </c>
      <c r="J6" s="2">
        <v>0</v>
      </c>
      <c r="K6" s="2">
        <v>5.2094896740267731E-3</v>
      </c>
      <c r="L6" s="2">
        <v>6.8394750970857896E-5</v>
      </c>
      <c r="M6" s="2">
        <v>3.9588213012881936E-3</v>
      </c>
      <c r="N6" s="2">
        <v>0</v>
      </c>
      <c r="O6" s="2">
        <v>2.2002814160371905E-3</v>
      </c>
      <c r="P6" s="2">
        <v>0</v>
      </c>
      <c r="Q6" s="2">
        <v>0</v>
      </c>
      <c r="R6" s="2">
        <v>5.8936620156060269E-3</v>
      </c>
      <c r="S6" s="2">
        <v>0</v>
      </c>
      <c r="T6" s="2">
        <v>0</v>
      </c>
      <c r="U6" s="2">
        <v>0</v>
      </c>
      <c r="V6" s="2">
        <v>0</v>
      </c>
      <c r="W6" s="2">
        <v>11.399780933372121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</row>
    <row r="10" spans="1:23" x14ac:dyDescent="0.2">
      <c r="A10" s="2" t="s">
        <v>6</v>
      </c>
      <c r="B10" s="2">
        <v>0.12361711569664668</v>
      </c>
      <c r="C10" s="2">
        <v>5.7442124339980246E-4</v>
      </c>
      <c r="D10" s="2">
        <v>6.7781580828187366E-5</v>
      </c>
      <c r="E10" s="2">
        <v>3.4021251559501032E-5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1.2966518954385817E-4</v>
      </c>
      <c r="L10" s="2">
        <v>1.7023583696992446E-6</v>
      </c>
      <c r="M10" s="2">
        <v>9.1512467962568235E-4</v>
      </c>
      <c r="N10" s="2">
        <v>0</v>
      </c>
      <c r="O10" s="2">
        <v>5.4765423239578667E-5</v>
      </c>
      <c r="P10" s="2">
        <v>0</v>
      </c>
      <c r="Q10" s="2">
        <v>0</v>
      </c>
      <c r="R10" s="2">
        <v>6.4359955997147261E-5</v>
      </c>
      <c r="S10" s="2">
        <v>0</v>
      </c>
      <c r="T10" s="2">
        <v>0</v>
      </c>
      <c r="U10" s="2">
        <v>0</v>
      </c>
      <c r="V10" s="2">
        <v>0</v>
      </c>
      <c r="W10" s="2">
        <v>0.12545895737921015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0.3320226053965466</v>
      </c>
      <c r="C13" s="2">
        <v>1.5428352033123823E-3</v>
      </c>
      <c r="D13" s="2">
        <v>1.8205421585549793E-4</v>
      </c>
      <c r="E13" s="2">
        <v>9.1377512879013649E-5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9.534205113518984E-4</v>
      </c>
      <c r="L13" s="2">
        <v>1.2517340953670916E-5</v>
      </c>
      <c r="M13" s="2">
        <v>1.3303574637730183E-4</v>
      </c>
      <c r="N13" s="2">
        <v>0</v>
      </c>
      <c r="O13" s="2">
        <v>4.0268693558513722E-4</v>
      </c>
      <c r="P13" s="2">
        <v>0</v>
      </c>
      <c r="Q13" s="2">
        <v>0</v>
      </c>
      <c r="R13" s="2">
        <v>1.7797053545763174E-4</v>
      </c>
      <c r="S13" s="2">
        <v>0</v>
      </c>
      <c r="T13" s="2">
        <v>0</v>
      </c>
      <c r="U13" s="2">
        <v>0</v>
      </c>
      <c r="V13" s="2">
        <v>0</v>
      </c>
      <c r="W13" s="2">
        <v>0.33551850339831912</v>
      </c>
    </row>
    <row r="14" spans="1:23" x14ac:dyDescent="0.2">
      <c r="A14" s="2" t="s">
        <v>10</v>
      </c>
      <c r="B14" s="2">
        <v>0.11890512781286063</v>
      </c>
      <c r="C14" s="2">
        <v>5.5252568368029499E-4</v>
      </c>
      <c r="D14" s="2">
        <v>6.5197909580024194E-5</v>
      </c>
      <c r="E14" s="2">
        <v>3.2724443069542434E-5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1.6131875052074124E-3</v>
      </c>
      <c r="L14" s="2">
        <v>2.1179340893611189E-5</v>
      </c>
      <c r="M14" s="2">
        <v>1.528298528837428E-2</v>
      </c>
      <c r="N14" s="2">
        <v>0</v>
      </c>
      <c r="O14" s="2">
        <v>6.8134629501005229E-4</v>
      </c>
      <c r="P14" s="2">
        <v>0</v>
      </c>
      <c r="Q14" s="2">
        <v>0</v>
      </c>
      <c r="R14" s="2">
        <v>6.3735447290520702E-5</v>
      </c>
      <c r="S14" s="2">
        <v>0</v>
      </c>
      <c r="T14" s="2">
        <v>0</v>
      </c>
      <c r="U14" s="2">
        <v>0</v>
      </c>
      <c r="V14" s="2">
        <v>0</v>
      </c>
      <c r="W14" s="2">
        <v>0.13721800972596634</v>
      </c>
    </row>
    <row r="15" spans="1:23" x14ac:dyDescent="0.2">
      <c r="A15" s="2" t="s">
        <v>11</v>
      </c>
      <c r="B15" s="2">
        <v>0.1649612739787458</v>
      </c>
      <c r="C15" s="2">
        <v>7.6653835172969592E-4</v>
      </c>
      <c r="D15" s="2">
        <v>9.0451357505782931E-5</v>
      </c>
      <c r="E15" s="2">
        <v>4.5399773065235189E-5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7.2078590658203518E-4</v>
      </c>
      <c r="L15" s="2">
        <v>9.4631097609752135E-6</v>
      </c>
      <c r="M15" s="2">
        <v>9.4737576965654333E-4</v>
      </c>
      <c r="N15" s="2">
        <v>0</v>
      </c>
      <c r="O15" s="2">
        <v>3.044313233023638E-4</v>
      </c>
      <c r="P15" s="2">
        <v>0</v>
      </c>
      <c r="Q15" s="2">
        <v>0</v>
      </c>
      <c r="R15" s="2">
        <v>8.8422432035032317E-5</v>
      </c>
      <c r="S15" s="2">
        <v>0</v>
      </c>
      <c r="T15" s="2">
        <v>0</v>
      </c>
      <c r="U15" s="2">
        <v>0</v>
      </c>
      <c r="V15" s="2">
        <v>0</v>
      </c>
      <c r="W15" s="2">
        <v>0.16793414200238341</v>
      </c>
    </row>
    <row r="16" spans="1:23" x14ac:dyDescent="0.2">
      <c r="A16" s="2" t="s">
        <v>12</v>
      </c>
      <c r="B16" s="2">
        <v>5.2242297595440548E-3</v>
      </c>
      <c r="C16" s="2">
        <v>2.4275833790263331E-5</v>
      </c>
      <c r="D16" s="2">
        <v>2.8645430668397548E-6</v>
      </c>
      <c r="E16" s="2">
        <v>1.4377850013119276E-6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9.5342051135189829E-5</v>
      </c>
      <c r="L16" s="2">
        <v>1.2517340953670917E-6</v>
      </c>
      <c r="M16" s="2">
        <v>8.0627725077152656E-6</v>
      </c>
      <c r="N16" s="2">
        <v>0</v>
      </c>
      <c r="O16" s="2">
        <v>4.0268693558513722E-5</v>
      </c>
      <c r="P16" s="2">
        <v>0</v>
      </c>
      <c r="Q16" s="2">
        <v>0</v>
      </c>
      <c r="R16" s="2">
        <v>2.8002881507098154E-6</v>
      </c>
      <c r="S16" s="2">
        <v>0</v>
      </c>
      <c r="T16" s="2">
        <v>0</v>
      </c>
      <c r="U16" s="2">
        <v>0</v>
      </c>
      <c r="V16" s="2">
        <v>0</v>
      </c>
      <c r="W16" s="2">
        <v>5.4005334608499657E-3</v>
      </c>
    </row>
    <row r="17" spans="1:23" x14ac:dyDescent="0.2">
      <c r="A17" s="2" t="s">
        <v>13</v>
      </c>
      <c r="B17" s="2">
        <v>5.395980244643811E-2</v>
      </c>
      <c r="C17" s="2">
        <v>2.5073920096108088E-4</v>
      </c>
      <c r="D17" s="2">
        <v>2.9587170760169107E-5</v>
      </c>
      <c r="E17" s="2">
        <v>1.4850532653068915E-5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1.9602325713395032E-3</v>
      </c>
      <c r="L17" s="2">
        <v>2.5735653000747411E-5</v>
      </c>
      <c r="M17" s="2">
        <v>8.0627725077152601E-5</v>
      </c>
      <c r="N17" s="2">
        <v>0</v>
      </c>
      <c r="O17" s="2">
        <v>8.2792433956304214E-4</v>
      </c>
      <c r="P17" s="2">
        <v>0</v>
      </c>
      <c r="Q17" s="2">
        <v>0</v>
      </c>
      <c r="R17" s="2">
        <v>2.8286243998539035E-5</v>
      </c>
      <c r="S17" s="2">
        <v>0</v>
      </c>
      <c r="T17" s="2">
        <v>0</v>
      </c>
      <c r="U17" s="2">
        <v>0</v>
      </c>
      <c r="V17" s="2">
        <v>0</v>
      </c>
      <c r="W17" s="2">
        <v>5.7177785883791417E-2</v>
      </c>
    </row>
    <row r="18" spans="1:23" x14ac:dyDescent="0.2">
      <c r="A18" s="2" t="s">
        <v>14</v>
      </c>
      <c r="B18" s="2">
        <v>2.1198115280470675E-3</v>
      </c>
      <c r="C18" s="2">
        <v>9.8502927111011924E-6</v>
      </c>
      <c r="D18" s="2">
        <v>1.1623323810712671E-6</v>
      </c>
      <c r="E18" s="2">
        <v>5.8340336488190585E-7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2.059388304520101E-4</v>
      </c>
      <c r="L18" s="2">
        <v>2.7037456459929182E-6</v>
      </c>
      <c r="M18" s="2">
        <v>0</v>
      </c>
      <c r="N18" s="2">
        <v>0</v>
      </c>
      <c r="O18" s="2">
        <v>8.6980378086389654E-5</v>
      </c>
      <c r="P18" s="2">
        <v>0</v>
      </c>
      <c r="Q18" s="2">
        <v>0</v>
      </c>
      <c r="R18" s="2">
        <v>1.1112254566308793E-6</v>
      </c>
      <c r="S18" s="2">
        <v>0</v>
      </c>
      <c r="T18" s="2">
        <v>0</v>
      </c>
      <c r="U18" s="2">
        <v>0</v>
      </c>
      <c r="V18" s="2">
        <v>0</v>
      </c>
      <c r="W18" s="2">
        <v>2.4281417361451461E-3</v>
      </c>
    </row>
    <row r="19" spans="1:23" x14ac:dyDescent="0.2">
      <c r="A19" s="2" t="s">
        <v>15</v>
      </c>
      <c r="B19" s="2">
        <v>0.11628438118254994</v>
      </c>
      <c r="C19" s="2">
        <v>5.4034765696016709E-4</v>
      </c>
      <c r="D19" s="2">
        <v>6.376090509604542E-5</v>
      </c>
      <c r="E19" s="2">
        <v>3.2003174983961835E-5</v>
      </c>
      <c r="F19" s="2">
        <v>5.9973204415681366E-5</v>
      </c>
      <c r="G19" s="2">
        <v>0</v>
      </c>
      <c r="H19" s="2">
        <v>0</v>
      </c>
      <c r="I19" s="2">
        <v>3.5938448134542664E-7</v>
      </c>
      <c r="J19" s="2">
        <v>0</v>
      </c>
      <c r="K19" s="2">
        <v>2.1356619454282526E-4</v>
      </c>
      <c r="L19" s="2">
        <v>2.8038843736222858E-6</v>
      </c>
      <c r="M19" s="2">
        <v>1.5722406390044765E-4</v>
      </c>
      <c r="N19" s="2">
        <v>0</v>
      </c>
      <c r="O19" s="2">
        <v>9.0201873571070732E-5</v>
      </c>
      <c r="P19" s="2">
        <v>0</v>
      </c>
      <c r="Q19" s="2">
        <v>0</v>
      </c>
      <c r="R19" s="2">
        <v>6.0957383648943519E-5</v>
      </c>
      <c r="S19" s="2">
        <v>0</v>
      </c>
      <c r="T19" s="2">
        <v>0</v>
      </c>
      <c r="U19" s="2">
        <v>0</v>
      </c>
      <c r="V19" s="2">
        <v>0</v>
      </c>
      <c r="W19" s="2">
        <v>0.11750557890852406</v>
      </c>
    </row>
    <row r="20" spans="1:23" x14ac:dyDescent="0.2">
      <c r="A20" s="2" t="s">
        <v>16</v>
      </c>
      <c r="B20" s="2">
        <v>1.1242459518256909E-2</v>
      </c>
      <c r="C20" s="2">
        <v>5.2241208985951594E-5</v>
      </c>
      <c r="D20" s="2">
        <v>6.1644512109015851E-6</v>
      </c>
      <c r="E20" s="2">
        <v>3.0940905008391195E-6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1.1441046136222781E-5</v>
      </c>
      <c r="L20" s="2">
        <v>1.5020809144405102E-7</v>
      </c>
      <c r="M20" s="2">
        <v>0</v>
      </c>
      <c r="N20" s="2">
        <v>0</v>
      </c>
      <c r="O20" s="2">
        <v>4.8322432270216471E-6</v>
      </c>
      <c r="P20" s="2">
        <v>0</v>
      </c>
      <c r="Q20" s="2">
        <v>0</v>
      </c>
      <c r="R20" s="2">
        <v>6.0261756513092558E-6</v>
      </c>
      <c r="S20" s="2">
        <v>0</v>
      </c>
      <c r="T20" s="2">
        <v>0</v>
      </c>
      <c r="U20" s="2">
        <v>0</v>
      </c>
      <c r="V20" s="2">
        <v>0</v>
      </c>
      <c r="W20" s="2">
        <v>1.1326408942060599E-2</v>
      </c>
    </row>
    <row r="21" spans="1:23" x14ac:dyDescent="0.2">
      <c r="A21" s="2" t="s">
        <v>17</v>
      </c>
      <c r="B21" s="2">
        <v>3.234046994003462E-3</v>
      </c>
      <c r="C21" s="2">
        <v>1.5027897108258248E-5</v>
      </c>
      <c r="D21" s="2">
        <v>1.7732885651865147E-6</v>
      </c>
      <c r="E21" s="2">
        <v>8.9005738176452658E-7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2.7839878931475436E-4</v>
      </c>
      <c r="L21" s="2">
        <v>3.6550635584719084E-6</v>
      </c>
      <c r="M21" s="2">
        <v>0</v>
      </c>
      <c r="N21" s="2">
        <v>0</v>
      </c>
      <c r="O21" s="2">
        <v>1.1758458519086006E-4</v>
      </c>
      <c r="P21" s="2">
        <v>0</v>
      </c>
      <c r="Q21" s="2">
        <v>0</v>
      </c>
      <c r="R21" s="2">
        <v>1.7335117123441714E-6</v>
      </c>
      <c r="S21" s="2">
        <v>0</v>
      </c>
      <c r="T21" s="2">
        <v>0</v>
      </c>
      <c r="U21" s="2">
        <v>0</v>
      </c>
      <c r="V21" s="2">
        <v>0</v>
      </c>
      <c r="W21" s="2">
        <v>3.6531101868351019E-3</v>
      </c>
    </row>
    <row r="22" spans="1:23" x14ac:dyDescent="0.2">
      <c r="A22" s="2" t="s">
        <v>18</v>
      </c>
      <c r="B22" s="2">
        <v>1.8022825620819438</v>
      </c>
      <c r="C22" s="2">
        <v>8.3748062267478968E-3</v>
      </c>
      <c r="D22" s="2">
        <v>9.882252992924642E-4</v>
      </c>
      <c r="E22" s="2">
        <v>4.9601471511727835E-4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2.7572921188296906E-3</v>
      </c>
      <c r="L22" s="2">
        <v>3.6200150038016292E-5</v>
      </c>
      <c r="M22" s="2">
        <v>5.8858239306321418E-4</v>
      </c>
      <c r="N22" s="2">
        <v>0</v>
      </c>
      <c r="O22" s="2">
        <v>1.1645706177122171E-3</v>
      </c>
      <c r="P22" s="2">
        <v>0</v>
      </c>
      <c r="Q22" s="2">
        <v>0</v>
      </c>
      <c r="R22" s="2">
        <v>9.6605829665299113E-4</v>
      </c>
      <c r="S22" s="2">
        <v>0</v>
      </c>
      <c r="T22" s="2">
        <v>0</v>
      </c>
      <c r="U22" s="2">
        <v>0</v>
      </c>
      <c r="V22" s="2">
        <v>0</v>
      </c>
      <c r="W22" s="2">
        <v>1.8176543118993975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8.7714687044374647E-5</v>
      </c>
      <c r="L23" s="2">
        <v>1.1515953677377243E-6</v>
      </c>
      <c r="M23" s="2">
        <v>1.693182226620205E-4</v>
      </c>
      <c r="N23" s="2">
        <v>0</v>
      </c>
      <c r="O23" s="2">
        <v>3.7047198073832631E-5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2.9523170314796549E-4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</row>
    <row r="26" spans="1:23" x14ac:dyDescent="0.2">
      <c r="A26" s="2" t="s">
        <v>22</v>
      </c>
      <c r="B26" s="2">
        <v>0.65627547536988018</v>
      </c>
      <c r="C26" s="2">
        <v>1.9830075082558341E-2</v>
      </c>
      <c r="D26" s="2">
        <v>2.3399445136849449E-3</v>
      </c>
      <c r="E26" s="2">
        <v>1.1744760149094138E-3</v>
      </c>
      <c r="F26" s="2">
        <v>0.49489992556084372</v>
      </c>
      <c r="G26" s="2">
        <v>0</v>
      </c>
      <c r="H26" s="2">
        <v>0</v>
      </c>
      <c r="I26" s="2">
        <v>0</v>
      </c>
      <c r="J26" s="2">
        <v>0</v>
      </c>
      <c r="K26" s="2">
        <v>1.1677452062709568E-2</v>
      </c>
      <c r="L26" s="2">
        <v>1.6908424160218673E-4</v>
      </c>
      <c r="M26" s="2">
        <v>4.9244520575808101E-3</v>
      </c>
      <c r="N26" s="2">
        <v>0</v>
      </c>
      <c r="O26" s="2">
        <v>5.14454588904255E-3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1.1964354307928116</v>
      </c>
    </row>
    <row r="27" spans="1:23" x14ac:dyDescent="0.2">
      <c r="A27" s="2" t="s">
        <v>23</v>
      </c>
      <c r="B27" s="2">
        <v>2.800149458945831E-2</v>
      </c>
      <c r="C27" s="2">
        <v>8.4609552081746657E-4</v>
      </c>
      <c r="D27" s="2">
        <v>9.9839086021998787E-5</v>
      </c>
      <c r="E27" s="2">
        <v>5.0111706152662754E-5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7.2962463287880297E-4</v>
      </c>
      <c r="L27" s="2">
        <v>1.0564635764898256E-5</v>
      </c>
      <c r="M27" s="2">
        <v>1.530011735599897E-4</v>
      </c>
      <c r="N27" s="2">
        <v>0</v>
      </c>
      <c r="O27" s="2">
        <v>3.2143890511933019E-4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3.0212170249773459E-2</v>
      </c>
    </row>
    <row r="28" spans="1:23" x14ac:dyDescent="0.2">
      <c r="A28" s="2" t="s">
        <v>24</v>
      </c>
      <c r="B28" s="2">
        <v>4.7558040064590101E-5</v>
      </c>
      <c r="C28" s="2">
        <v>1.4370177473546682E-6</v>
      </c>
      <c r="D28" s="2">
        <v>1.6956777924396255E-7</v>
      </c>
      <c r="E28" s="2">
        <v>8.5110261571912946E-8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4.9249735852760638E-5</v>
      </c>
    </row>
    <row r="29" spans="1:23" x14ac:dyDescent="0.2">
      <c r="A29" s="2" t="s">
        <v>25</v>
      </c>
      <c r="B29" s="2">
        <v>6.4079023782456321E-2</v>
      </c>
      <c r="C29" s="2">
        <v>1.9362171839607178E-3</v>
      </c>
      <c r="D29" s="2">
        <v>2.2847320335646877E-4</v>
      </c>
      <c r="E29" s="2">
        <v>1.1467635058111593E-4</v>
      </c>
      <c r="F29" s="2">
        <v>1.6225031633298373E-3</v>
      </c>
      <c r="G29" s="2">
        <v>0</v>
      </c>
      <c r="H29" s="2">
        <v>0</v>
      </c>
      <c r="I29" s="2">
        <v>0</v>
      </c>
      <c r="J29" s="2">
        <v>0</v>
      </c>
      <c r="K29" s="2">
        <v>6.3314820037966282E-3</v>
      </c>
      <c r="L29" s="2">
        <v>9.1677005144685794E-5</v>
      </c>
      <c r="M29" s="2">
        <v>1.1322086843439238E-3</v>
      </c>
      <c r="N29" s="2">
        <v>1.3623933744454276E-4</v>
      </c>
      <c r="O29" s="2">
        <v>2.7893584610118177E-3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7.8461859175426044E-2</v>
      </c>
    </row>
    <row r="30" spans="1:23" x14ac:dyDescent="0.2">
      <c r="A30" s="2" t="s">
        <v>26</v>
      </c>
      <c r="B30" s="2">
        <v>7.2247456863835857E-3</v>
      </c>
      <c r="C30" s="2">
        <v>2.1830352464813628E-4</v>
      </c>
      <c r="D30" s="2">
        <v>2.5759768064004245E-5</v>
      </c>
      <c r="E30" s="2">
        <v>1.2929464593653175E-5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7.9532542920438259E-5</v>
      </c>
      <c r="L30" s="2">
        <v>1.1515953677377243E-6</v>
      </c>
      <c r="M30" s="2">
        <v>6.7757662576566863E-5</v>
      </c>
      <c r="N30" s="2">
        <v>1.2385394313140248E-5</v>
      </c>
      <c r="O30" s="2">
        <v>3.5038364065140264E-5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7.6776040029324028E-3</v>
      </c>
    </row>
    <row r="31" spans="1:23" x14ac:dyDescent="0.2">
      <c r="A31" s="2" t="s">
        <v>27</v>
      </c>
      <c r="B31" s="2">
        <v>1.9894450730351374</v>
      </c>
      <c r="C31" s="2">
        <v>9.2445087889997911E-3</v>
      </c>
      <c r="D31" s="2">
        <v>1.0908500110298903E-3</v>
      </c>
      <c r="E31" s="2">
        <v>5.4752459570106538E-4</v>
      </c>
      <c r="F31" s="2">
        <v>0.18620555473486264</v>
      </c>
      <c r="G31" s="2">
        <v>0</v>
      </c>
      <c r="H31" s="2">
        <v>7.5011877024522361E-2</v>
      </c>
      <c r="I31" s="2">
        <v>1.1158214299872974E-3</v>
      </c>
      <c r="J31" s="2">
        <v>0</v>
      </c>
      <c r="K31" s="2">
        <v>1.6589516897523029E-3</v>
      </c>
      <c r="L31" s="2">
        <v>2.1780173259387399E-5</v>
      </c>
      <c r="M31" s="2">
        <v>7.3975937758287529E-3</v>
      </c>
      <c r="N31" s="2">
        <v>4.5206689242961911E-3</v>
      </c>
      <c r="O31" s="2">
        <v>7.0067526791813884E-4</v>
      </c>
      <c r="P31" s="2">
        <v>0</v>
      </c>
      <c r="Q31" s="2">
        <v>0</v>
      </c>
      <c r="R31" s="2">
        <v>9.4668519204208835E-4</v>
      </c>
      <c r="S31" s="2">
        <v>0</v>
      </c>
      <c r="T31" s="2">
        <v>0</v>
      </c>
      <c r="U31" s="2">
        <v>0</v>
      </c>
      <c r="V31" s="2">
        <v>1.2003677589433632</v>
      </c>
      <c r="W31" s="2">
        <v>3.4782753235867006</v>
      </c>
    </row>
    <row r="32" spans="1:23" x14ac:dyDescent="0.2">
      <c r="A32" s="2" t="s">
        <v>28</v>
      </c>
      <c r="B32" s="2">
        <v>0.14729564494048816</v>
      </c>
      <c r="C32" s="2">
        <v>6.8445010253856127E-4</v>
      </c>
      <c r="D32" s="2">
        <v>8.0764962092094131E-5</v>
      </c>
      <c r="E32" s="2">
        <v>4.053793167635951E-5</v>
      </c>
      <c r="F32" s="2">
        <v>0.50691226534771872</v>
      </c>
      <c r="G32" s="2">
        <v>0</v>
      </c>
      <c r="H32" s="2">
        <v>0</v>
      </c>
      <c r="I32" s="2">
        <v>3.037629943981966E-3</v>
      </c>
      <c r="J32" s="2">
        <v>0</v>
      </c>
      <c r="K32" s="2">
        <v>4.538281634035036E-4</v>
      </c>
      <c r="L32" s="2">
        <v>5.9582542939473575E-6</v>
      </c>
      <c r="M32" s="2">
        <v>1.419047961357886E-3</v>
      </c>
      <c r="N32" s="2">
        <v>0</v>
      </c>
      <c r="O32" s="2">
        <v>1.9167898133852534E-4</v>
      </c>
      <c r="P32" s="2">
        <v>0</v>
      </c>
      <c r="Q32" s="2">
        <v>0</v>
      </c>
      <c r="R32" s="2">
        <v>7.5399980908775064E-5</v>
      </c>
      <c r="S32" s="2">
        <v>0</v>
      </c>
      <c r="T32" s="2">
        <v>0</v>
      </c>
      <c r="U32" s="2">
        <v>0</v>
      </c>
      <c r="V32" s="2">
        <v>0</v>
      </c>
      <c r="W32" s="2">
        <v>0.66019720656979841</v>
      </c>
    </row>
    <row r="33" spans="1:23" x14ac:dyDescent="0.2">
      <c r="A33" s="2" t="s">
        <v>29</v>
      </c>
      <c r="B33" s="2">
        <v>4.2815702612001276</v>
      </c>
      <c r="C33" s="2">
        <v>1.9895504755001417E-2</v>
      </c>
      <c r="D33" s="2">
        <v>2.3476652006933392E-3</v>
      </c>
      <c r="E33" s="2">
        <v>1.1783512186405063E-3</v>
      </c>
      <c r="F33" s="2">
        <v>0.11410276972610972</v>
      </c>
      <c r="G33" s="2">
        <v>0</v>
      </c>
      <c r="H33" s="2">
        <v>0</v>
      </c>
      <c r="I33" s="2">
        <v>6.8375143728975814E-4</v>
      </c>
      <c r="J33" s="2">
        <v>0</v>
      </c>
      <c r="K33" s="2">
        <v>1.9411641611124656E-3</v>
      </c>
      <c r="L33" s="2">
        <v>2.5485306181673986E-5</v>
      </c>
      <c r="M33" s="2">
        <v>1.1308038442070654E-2</v>
      </c>
      <c r="N33" s="2">
        <v>2.3478579152942866E-2</v>
      </c>
      <c r="O33" s="2">
        <v>8.1987060085133938E-4</v>
      </c>
      <c r="P33" s="2">
        <v>0</v>
      </c>
      <c r="Q33" s="2">
        <v>0</v>
      </c>
      <c r="R33" s="2">
        <v>2.191716639582262E-3</v>
      </c>
      <c r="S33" s="2">
        <v>0</v>
      </c>
      <c r="T33" s="2">
        <v>0</v>
      </c>
      <c r="U33" s="2">
        <v>0</v>
      </c>
      <c r="V33" s="2">
        <v>0</v>
      </c>
      <c r="W33" s="2">
        <v>4.4595431578406037</v>
      </c>
    </row>
    <row r="34" spans="1:23" x14ac:dyDescent="0.2">
      <c r="A34" s="2" t="s">
        <v>30</v>
      </c>
      <c r="B34" s="2">
        <v>0.19979443830109342</v>
      </c>
      <c r="C34" s="2">
        <v>9.2840031921560503E-4</v>
      </c>
      <c r="D34" s="2">
        <v>1.0955103419465412E-4</v>
      </c>
      <c r="E34" s="2">
        <v>5.4986373103147016E-5</v>
      </c>
      <c r="F34" s="2">
        <v>7.6465835629993724E-4</v>
      </c>
      <c r="G34" s="2">
        <v>0</v>
      </c>
      <c r="H34" s="2">
        <v>0</v>
      </c>
      <c r="I34" s="2">
        <v>4.5821521371541891E-6</v>
      </c>
      <c r="J34" s="2">
        <v>0</v>
      </c>
      <c r="K34" s="2">
        <v>6.8646276817336692E-4</v>
      </c>
      <c r="L34" s="2">
        <v>9.0124854866430604E-6</v>
      </c>
      <c r="M34" s="2">
        <v>4.6764080544748514E-4</v>
      </c>
      <c r="N34" s="2">
        <v>2.8899253397327239E-3</v>
      </c>
      <c r="O34" s="2">
        <v>2.8993459362129881E-4</v>
      </c>
      <c r="P34" s="2">
        <v>0</v>
      </c>
      <c r="Q34" s="2">
        <v>0</v>
      </c>
      <c r="R34" s="2">
        <v>1.0515970986280664E-4</v>
      </c>
      <c r="S34" s="2">
        <v>0</v>
      </c>
      <c r="T34" s="2">
        <v>0</v>
      </c>
      <c r="U34" s="2">
        <v>0</v>
      </c>
      <c r="V34" s="2">
        <v>0</v>
      </c>
      <c r="W34" s="2">
        <v>0.20610475223836824</v>
      </c>
    </row>
    <row r="35" spans="1:23" x14ac:dyDescent="0.2">
      <c r="A35" s="2" t="s">
        <v>31</v>
      </c>
      <c r="B35" s="2">
        <v>0.12037618074490609</v>
      </c>
      <c r="C35" s="2">
        <v>5.593613394838658E-4</v>
      </c>
      <c r="D35" s="2">
        <v>6.6004515466709559E-5</v>
      </c>
      <c r="E35" s="2">
        <v>3.3129298510283123E-5</v>
      </c>
      <c r="F35" s="2">
        <v>0.10734079092824166</v>
      </c>
      <c r="G35" s="2">
        <v>0</v>
      </c>
      <c r="H35" s="2">
        <v>0</v>
      </c>
      <c r="I35" s="2">
        <v>6.4323083701806126E-4</v>
      </c>
      <c r="J35" s="2">
        <v>0</v>
      </c>
      <c r="K35" s="2">
        <v>3.0814550926893357E-3</v>
      </c>
      <c r="L35" s="2">
        <v>4.0456045962264404E-5</v>
      </c>
      <c r="M35" s="2">
        <v>3.3137995006709726E-3</v>
      </c>
      <c r="N35" s="2">
        <v>4.12846477104675E-6</v>
      </c>
      <c r="O35" s="2">
        <v>1.3014841758111635E-3</v>
      </c>
      <c r="P35" s="2">
        <v>0</v>
      </c>
      <c r="Q35" s="2">
        <v>0</v>
      </c>
      <c r="R35" s="2">
        <v>6.3358741860722849E-5</v>
      </c>
      <c r="S35" s="2">
        <v>0</v>
      </c>
      <c r="T35" s="2">
        <v>0</v>
      </c>
      <c r="U35" s="2">
        <v>0</v>
      </c>
      <c r="V35" s="2">
        <v>0</v>
      </c>
      <c r="W35" s="2">
        <v>0.23682337968539216</v>
      </c>
    </row>
    <row r="36" spans="1:23" x14ac:dyDescent="0.2">
      <c r="A36" s="2" t="s">
        <v>32</v>
      </c>
      <c r="B36" s="2">
        <v>5.2343803588551771E-2</v>
      </c>
      <c r="C36" s="2">
        <v>2.432300136770347E-4</v>
      </c>
      <c r="D36" s="2">
        <v>2.870108830640213E-5</v>
      </c>
      <c r="E36" s="2">
        <v>1.4405785957967789E-5</v>
      </c>
      <c r="F36" s="2">
        <v>9.0900636267793017E-2</v>
      </c>
      <c r="G36" s="2">
        <v>0</v>
      </c>
      <c r="H36" s="2">
        <v>0</v>
      </c>
      <c r="I36" s="2">
        <v>5.4471456606924624E-4</v>
      </c>
      <c r="J36" s="2">
        <v>0</v>
      </c>
      <c r="K36" s="2">
        <v>1.9411641611124656E-3</v>
      </c>
      <c r="L36" s="2">
        <v>2.5485306181673986E-5</v>
      </c>
      <c r="M36" s="2">
        <v>2.1366347145445443E-3</v>
      </c>
      <c r="N36" s="2">
        <v>0</v>
      </c>
      <c r="O36" s="2">
        <v>8.1987060085133938E-4</v>
      </c>
      <c r="P36" s="2">
        <v>0</v>
      </c>
      <c r="Q36" s="2">
        <v>0</v>
      </c>
      <c r="R36" s="2">
        <v>2.7550612746249392E-5</v>
      </c>
      <c r="S36" s="2">
        <v>0</v>
      </c>
      <c r="T36" s="2">
        <v>0</v>
      </c>
      <c r="U36" s="2">
        <v>0</v>
      </c>
      <c r="V36" s="2">
        <v>0</v>
      </c>
      <c r="W36" s="2">
        <v>0.1490261967057917</v>
      </c>
    </row>
    <row r="37" spans="1:23" x14ac:dyDescent="0.2">
      <c r="A37" s="2" t="s">
        <v>33</v>
      </c>
      <c r="B37" s="2">
        <v>5.2084121910602674E-3</v>
      </c>
      <c r="C37" s="2">
        <v>2.4202333067448252E-5</v>
      </c>
      <c r="D37" s="2">
        <v>2.8558699976563569E-6</v>
      </c>
      <c r="E37" s="2">
        <v>1.4334317734161471E-6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5.4535653249328589E-4</v>
      </c>
      <c r="L37" s="2">
        <v>7.1599190254997644E-6</v>
      </c>
      <c r="M37" s="2">
        <v>1.2981063737421568E-3</v>
      </c>
      <c r="N37" s="2">
        <v>0</v>
      </c>
      <c r="O37" s="2">
        <v>2.3033692715469849E-4</v>
      </c>
      <c r="P37" s="2">
        <v>0</v>
      </c>
      <c r="Q37" s="2">
        <v>0</v>
      </c>
      <c r="R37" s="2">
        <v>2.7413932015083781E-6</v>
      </c>
      <c r="S37" s="2">
        <v>0</v>
      </c>
      <c r="T37" s="2">
        <v>0</v>
      </c>
      <c r="U37" s="2">
        <v>0</v>
      </c>
      <c r="V37" s="2">
        <v>0</v>
      </c>
      <c r="W37" s="2">
        <v>7.3206049715159377E-3</v>
      </c>
    </row>
    <row r="38" spans="1:23" x14ac:dyDescent="0.2">
      <c r="A38" s="2" t="s">
        <v>34</v>
      </c>
      <c r="B38" s="2">
        <v>6.8526405714403799E-2</v>
      </c>
      <c r="C38" s="2">
        <v>3.1842696664095485E-4</v>
      </c>
      <c r="D38" s="2">
        <v>3.7574312275610071E-5</v>
      </c>
      <c r="E38" s="2">
        <v>1.8859476490288334E-5</v>
      </c>
      <c r="F38" s="2">
        <v>7.3092342881611637E-3</v>
      </c>
      <c r="G38" s="2">
        <v>0</v>
      </c>
      <c r="H38" s="2">
        <v>0</v>
      </c>
      <c r="I38" s="2">
        <v>4.3799983663973861E-5</v>
      </c>
      <c r="J38" s="2">
        <v>0</v>
      </c>
      <c r="K38" s="2">
        <v>3.5848611226831379E-3</v>
      </c>
      <c r="L38" s="2">
        <v>4.7065201985802654E-5</v>
      </c>
      <c r="M38" s="2">
        <v>3.8499738724340382E-3</v>
      </c>
      <c r="N38" s="2">
        <v>9.0826224963028485E-5</v>
      </c>
      <c r="O38" s="2">
        <v>1.5141028778001163E-3</v>
      </c>
      <c r="P38" s="2">
        <v>0</v>
      </c>
      <c r="Q38" s="2">
        <v>0</v>
      </c>
      <c r="R38" s="2">
        <v>3.6068155871325078E-5</v>
      </c>
      <c r="S38" s="2">
        <v>0</v>
      </c>
      <c r="T38" s="2">
        <v>0</v>
      </c>
      <c r="U38" s="2">
        <v>0</v>
      </c>
      <c r="V38" s="2">
        <v>0</v>
      </c>
      <c r="W38" s="2">
        <v>8.537719819737323E-2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8.0627725077152656E-6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8.0627725077152656E-6</v>
      </c>
    </row>
    <row r="40" spans="1:23" x14ac:dyDescent="0.2">
      <c r="A40" s="2" t="s">
        <v>36</v>
      </c>
      <c r="B40" s="2">
        <v>1.9799144518752813E-2</v>
      </c>
      <c r="C40" s="2">
        <v>9.2002221121414545E-5</v>
      </c>
      <c r="D40" s="2">
        <v>1.0856241928666928E-5</v>
      </c>
      <c r="E40" s="2">
        <v>5.4490162833792587E-6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3.3179033795046069E-4</v>
      </c>
      <c r="L40" s="2">
        <v>4.3560346518774794E-6</v>
      </c>
      <c r="M40" s="2">
        <v>6.853356631557972E-5</v>
      </c>
      <c r="N40" s="2">
        <v>0</v>
      </c>
      <c r="O40" s="2">
        <v>1.401350535836278E-4</v>
      </c>
      <c r="P40" s="2">
        <v>0</v>
      </c>
      <c r="Q40" s="2">
        <v>0</v>
      </c>
      <c r="R40" s="2">
        <v>1.0421072332284385E-5</v>
      </c>
      <c r="S40" s="2">
        <v>0</v>
      </c>
      <c r="T40" s="2">
        <v>0</v>
      </c>
      <c r="U40" s="2">
        <v>0</v>
      </c>
      <c r="V40" s="2">
        <v>0</v>
      </c>
      <c r="W40" s="2">
        <v>2.0462688062920106E-2</v>
      </c>
    </row>
    <row r="41" spans="1:23" x14ac:dyDescent="0.2">
      <c r="A41" s="2" t="s">
        <v>37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</row>
    <row r="42" spans="1:23" x14ac:dyDescent="0.2">
      <c r="A42" s="2" t="s">
        <v>38</v>
      </c>
      <c r="B42" s="2">
        <v>0.31331554031004083</v>
      </c>
      <c r="C42" s="2">
        <v>1.4559076324271228E-3</v>
      </c>
      <c r="D42" s="2">
        <v>1.7179678154251188E-4</v>
      </c>
      <c r="E42" s="2">
        <v>8.6229052945603052E-5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1.5477814895228863E-4</v>
      </c>
      <c r="S42" s="2">
        <v>0</v>
      </c>
      <c r="T42" s="2">
        <v>0</v>
      </c>
      <c r="U42" s="2">
        <v>0</v>
      </c>
      <c r="V42" s="2">
        <v>0</v>
      </c>
      <c r="W42" s="2">
        <v>0.31518425192590832</v>
      </c>
    </row>
    <row r="43" spans="1:23" x14ac:dyDescent="0.2">
      <c r="A43" s="2" t="s">
        <v>39</v>
      </c>
      <c r="B43" s="2">
        <v>17.190472388282426</v>
      </c>
      <c r="C43" s="2">
        <v>7.9880301916597993E-2</v>
      </c>
      <c r="D43" s="2">
        <v>9.4258581191981015E-3</v>
      </c>
      <c r="E43" s="2">
        <v>4.7310712780550476E-3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4.9768550692569106E-3</v>
      </c>
      <c r="L43" s="2">
        <v>6.5340519778162183E-5</v>
      </c>
      <c r="M43" s="2">
        <v>1.1223379330739643E-2</v>
      </c>
      <c r="N43" s="2">
        <v>5.9660444406396576E-2</v>
      </c>
      <c r="O43" s="2">
        <v>2.1020258037544163E-3</v>
      </c>
      <c r="P43" s="2">
        <v>0</v>
      </c>
      <c r="Q43" s="2">
        <v>0</v>
      </c>
      <c r="R43" s="2">
        <v>8.492108285598864E-3</v>
      </c>
      <c r="S43" s="2">
        <v>0</v>
      </c>
      <c r="T43" s="2">
        <v>0</v>
      </c>
      <c r="U43" s="2">
        <v>0</v>
      </c>
      <c r="V43" s="2">
        <v>0</v>
      </c>
      <c r="W43" s="2">
        <v>17.371029773011802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3.1653560976883021E-4</v>
      </c>
      <c r="L44" s="2">
        <v>4.1557571966187451E-6</v>
      </c>
      <c r="M44" s="2">
        <v>1.2497297386958656E-4</v>
      </c>
      <c r="N44" s="2">
        <v>0</v>
      </c>
      <c r="O44" s="2">
        <v>1.3369206261426556E-4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5.7935640344930115E-4</v>
      </c>
    </row>
    <row r="45" spans="1:23" x14ac:dyDescent="0.2">
      <c r="A45" s="2" t="s">
        <v>41</v>
      </c>
      <c r="B45" s="2">
        <v>7.6836495823047774E-5</v>
      </c>
      <c r="C45" s="2">
        <v>3.5704210715827355E-7</v>
      </c>
      <c r="D45" s="2">
        <v>4.2130890393569273E-8</v>
      </c>
      <c r="E45" s="2">
        <v>2.1146535725370989E-8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3.1653560976883021E-4</v>
      </c>
      <c r="L45" s="2">
        <v>4.1557571966187451E-6</v>
      </c>
      <c r="M45" s="2">
        <v>1.2094158761572894E-4</v>
      </c>
      <c r="N45" s="2">
        <v>0</v>
      </c>
      <c r="O45" s="2">
        <v>1.3369206261426556E-4</v>
      </c>
      <c r="P45" s="2">
        <v>0</v>
      </c>
      <c r="Q45" s="2">
        <v>0</v>
      </c>
      <c r="R45" s="2">
        <v>4.0004116438711658E-8</v>
      </c>
      <c r="S45" s="2">
        <v>0</v>
      </c>
      <c r="T45" s="2">
        <v>0</v>
      </c>
      <c r="U45" s="2">
        <v>0</v>
      </c>
      <c r="V45" s="2">
        <v>0</v>
      </c>
      <c r="W45" s="2">
        <v>6.5262183666820719E-4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3.5109285262659146E-4</v>
      </c>
      <c r="L46" s="2">
        <v>9.8025924664974252E-5</v>
      </c>
      <c r="M46" s="2">
        <v>4.3251502350404661E-3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4.7742690123320315E-3</v>
      </c>
    </row>
    <row r="47" spans="1:23" x14ac:dyDescent="0.2">
      <c r="A47" s="2" t="s">
        <v>43</v>
      </c>
      <c r="B47" s="2">
        <v>2.9204634114559137E-2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0.4820118752137581</v>
      </c>
      <c r="L47" s="2">
        <v>3.2082191074833566E-2</v>
      </c>
      <c r="M47" s="2">
        <v>0.50952754445610948</v>
      </c>
      <c r="N47" s="2">
        <v>0</v>
      </c>
      <c r="O47" s="2">
        <v>0</v>
      </c>
      <c r="P47" s="2">
        <v>0</v>
      </c>
      <c r="Q47" s="2">
        <v>0</v>
      </c>
      <c r="R47" s="2">
        <v>4.3133932757890902E-4</v>
      </c>
      <c r="S47" s="2">
        <v>0</v>
      </c>
      <c r="T47" s="2">
        <v>0</v>
      </c>
      <c r="U47" s="2">
        <v>0</v>
      </c>
      <c r="V47" s="2">
        <v>0</v>
      </c>
      <c r="W47" s="2">
        <v>1.0532575841868392</v>
      </c>
    </row>
    <row r="48" spans="1:23" x14ac:dyDescent="0.2">
      <c r="A48" s="2" t="s">
        <v>44</v>
      </c>
      <c r="B48" s="2">
        <v>5.2428535111471398E-3</v>
      </c>
      <c r="C48" s="2">
        <v>7.2665728997238494E-5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1.3635249700258501E-2</v>
      </c>
      <c r="L48" s="2">
        <v>1.9578820082422459E-4</v>
      </c>
      <c r="M48" s="2">
        <v>1.1087398871716416E-2</v>
      </c>
      <c r="N48" s="2">
        <v>0</v>
      </c>
      <c r="O48" s="2">
        <v>1.1220145005679351E-3</v>
      </c>
      <c r="P48" s="2">
        <v>0</v>
      </c>
      <c r="Q48" s="2">
        <v>0</v>
      </c>
      <c r="R48" s="2">
        <v>1.5486918269354715E-3</v>
      </c>
      <c r="S48" s="2">
        <v>0</v>
      </c>
      <c r="T48" s="2">
        <v>0</v>
      </c>
      <c r="U48" s="2">
        <v>0</v>
      </c>
      <c r="V48" s="2">
        <v>0</v>
      </c>
      <c r="W48" s="2">
        <v>3.2904662340446922E-2</v>
      </c>
    </row>
    <row r="49" spans="1:23" x14ac:dyDescent="0.2">
      <c r="A49" s="2" t="s">
        <v>45</v>
      </c>
      <c r="B49" s="2">
        <v>0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2.43944489424875E-2</v>
      </c>
      <c r="L49" s="2">
        <v>7.9688533212125834E-4</v>
      </c>
      <c r="M49" s="2">
        <v>3.8680510711007112E-3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2.9059385345709468E-2</v>
      </c>
    </row>
    <row r="50" spans="1:23" x14ac:dyDescent="0.2">
      <c r="A50" s="2" t="s">
        <v>46</v>
      </c>
      <c r="B50" s="2">
        <v>0.20381512035427235</v>
      </c>
      <c r="C50" s="2">
        <v>4.0254383103289649E-3</v>
      </c>
      <c r="D50" s="2">
        <v>4.2656561632522232E-2</v>
      </c>
      <c r="E50" s="2">
        <v>0</v>
      </c>
      <c r="F50" s="2">
        <v>0</v>
      </c>
      <c r="G50" s="2">
        <v>3.0920907150263151E-3</v>
      </c>
      <c r="H50" s="2">
        <v>1.1000507517294604E-3</v>
      </c>
      <c r="I50" s="2">
        <v>0</v>
      </c>
      <c r="J50" s="2">
        <v>0</v>
      </c>
      <c r="K50" s="2">
        <v>1.0703300713021499E-3</v>
      </c>
      <c r="L50" s="2">
        <v>0</v>
      </c>
      <c r="M50" s="2">
        <v>0</v>
      </c>
      <c r="N50" s="2">
        <v>0</v>
      </c>
      <c r="O50" s="2">
        <v>2.7850182636466308E-2</v>
      </c>
      <c r="P50" s="2">
        <v>0</v>
      </c>
      <c r="Q50" s="2">
        <v>0</v>
      </c>
      <c r="R50" s="2">
        <v>4.0262197765650765E-2</v>
      </c>
      <c r="S50" s="2">
        <v>0</v>
      </c>
      <c r="T50" s="2">
        <v>0</v>
      </c>
      <c r="U50" s="2">
        <v>0</v>
      </c>
      <c r="V50" s="2">
        <v>0</v>
      </c>
      <c r="W50" s="2">
        <v>0.32387197223729858</v>
      </c>
    </row>
    <row r="51" spans="1:23" x14ac:dyDescent="0.2">
      <c r="A51" s="2" t="s">
        <v>47</v>
      </c>
      <c r="B51" s="2">
        <v>0.37454582246650214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0.37454582246650214</v>
      </c>
    </row>
  </sheetData>
  <phoneticPr fontId="6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39.320876429700853</v>
      </c>
      <c r="C4" s="2">
        <v>0.22863766850664236</v>
      </c>
      <c r="D4" s="2">
        <v>6.721387922898131E-2</v>
      </c>
      <c r="E4" s="2">
        <v>7.3195699867775257E-2</v>
      </c>
      <c r="F4" s="2">
        <v>2.1599675347432146</v>
      </c>
      <c r="G4" s="2">
        <v>5.5198026441129087E-3</v>
      </c>
      <c r="H4" s="2">
        <v>6.6709730964789118E-2</v>
      </c>
      <c r="I4" s="2">
        <v>1.3421540151419692E-2</v>
      </c>
      <c r="J4" s="2">
        <v>0</v>
      </c>
      <c r="K4" s="2">
        <v>0.58642435847572794</v>
      </c>
      <c r="L4" s="2">
        <v>3.9262554369520995E-2</v>
      </c>
      <c r="M4" s="2">
        <v>0.72326380638578014</v>
      </c>
      <c r="N4" s="2">
        <v>4.4611948661729572E-2</v>
      </c>
      <c r="O4" s="2">
        <v>4.8416477404558969E-2</v>
      </c>
      <c r="P4" s="2">
        <v>0</v>
      </c>
      <c r="Q4" s="2">
        <v>0</v>
      </c>
      <c r="R4" s="2">
        <v>0.14046479628046571</v>
      </c>
      <c r="S4" s="2">
        <v>0</v>
      </c>
      <c r="T4" s="2">
        <v>0</v>
      </c>
      <c r="U4" s="2">
        <v>0</v>
      </c>
      <c r="V4" s="2">
        <v>1.0033984551934325</v>
      </c>
      <c r="W4" s="2">
        <v>44.521384682579033</v>
      </c>
    </row>
    <row r="5" spans="1:23" x14ac:dyDescent="0.2">
      <c r="A5" s="2" t="s">
        <v>1</v>
      </c>
      <c r="B5" s="2">
        <v>5.2268200542731763E-2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7.0895807214857061E-3</v>
      </c>
      <c r="L5" s="2">
        <v>1.838039446311109E-4</v>
      </c>
      <c r="M5" s="2">
        <v>8.7158589803339265E-2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0.14670017501218785</v>
      </c>
    </row>
    <row r="6" spans="1:23" x14ac:dyDescent="0.2">
      <c r="A6" s="2" t="s">
        <v>2</v>
      </c>
      <c r="B6" s="2">
        <v>10.932126954262399</v>
      </c>
      <c r="C6" s="2">
        <v>5.897580870629722E-2</v>
      </c>
      <c r="D6" s="2">
        <v>7.0718431607573809E-3</v>
      </c>
      <c r="E6" s="2">
        <v>1.9133332653181238E-2</v>
      </c>
      <c r="F6" s="2">
        <v>0.12263081750771716</v>
      </c>
      <c r="G6" s="2">
        <v>0</v>
      </c>
      <c r="H6" s="2">
        <v>0</v>
      </c>
      <c r="I6" s="2">
        <v>7.4148856359494242E-4</v>
      </c>
      <c r="J6" s="2">
        <v>0</v>
      </c>
      <c r="K6" s="2">
        <v>4.3991236446504047E-3</v>
      </c>
      <c r="L6" s="2">
        <v>8.7971818866501762E-5</v>
      </c>
      <c r="M6" s="2">
        <v>8.3816514793110235E-3</v>
      </c>
      <c r="N6" s="2">
        <v>0</v>
      </c>
      <c r="O6" s="2">
        <v>1.8259122693335789E-3</v>
      </c>
      <c r="P6" s="2">
        <v>0</v>
      </c>
      <c r="Q6" s="2">
        <v>0</v>
      </c>
      <c r="R6" s="2">
        <v>3.0873726820665109E-2</v>
      </c>
      <c r="S6" s="2">
        <v>0</v>
      </c>
      <c r="T6" s="2">
        <v>0</v>
      </c>
      <c r="U6" s="2">
        <v>0</v>
      </c>
      <c r="V6" s="2">
        <v>0</v>
      </c>
      <c r="W6" s="2">
        <v>11.186248630886775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</row>
    <row r="10" spans="1:23" x14ac:dyDescent="0.2">
      <c r="A10" s="2" t="s">
        <v>6</v>
      </c>
      <c r="B10" s="2">
        <v>0.11660154962942633</v>
      </c>
      <c r="C10" s="2">
        <v>6.2903318947660778E-4</v>
      </c>
      <c r="D10" s="2">
        <v>7.5427945058675612E-5</v>
      </c>
      <c r="E10" s="2">
        <v>2.0407522216583715E-4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6.0068354987194277E-5</v>
      </c>
      <c r="L10" s="2">
        <v>1.2012216230767308E-6</v>
      </c>
      <c r="M10" s="2">
        <v>8.1799539838195814E-4</v>
      </c>
      <c r="N10" s="2">
        <v>0</v>
      </c>
      <c r="O10" s="2">
        <v>2.4932135404554896E-5</v>
      </c>
      <c r="P10" s="2">
        <v>0</v>
      </c>
      <c r="Q10" s="2">
        <v>0</v>
      </c>
      <c r="R10" s="2">
        <v>3.2929771170664424E-4</v>
      </c>
      <c r="S10" s="2">
        <v>0</v>
      </c>
      <c r="T10" s="2">
        <v>0</v>
      </c>
      <c r="U10" s="2">
        <v>0</v>
      </c>
      <c r="V10" s="2">
        <v>0</v>
      </c>
      <c r="W10" s="2">
        <v>0.11874358080823086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0.45102617732868205</v>
      </c>
      <c r="C13" s="2">
        <v>2.4331617869931287E-3</v>
      </c>
      <c r="D13" s="2">
        <v>2.9176265522792681E-4</v>
      </c>
      <c r="E13" s="2">
        <v>7.8938288241866075E-4</v>
      </c>
      <c r="F13" s="2">
        <v>3.021404413120952E-3</v>
      </c>
      <c r="G13" s="2">
        <v>0</v>
      </c>
      <c r="H13" s="2">
        <v>0</v>
      </c>
      <c r="I13" s="2">
        <v>1.8268954442740217E-5</v>
      </c>
      <c r="J13" s="2">
        <v>0</v>
      </c>
      <c r="K13" s="2">
        <v>1.487575144094635E-3</v>
      </c>
      <c r="L13" s="2">
        <v>2.9747900195017868E-5</v>
      </c>
      <c r="M13" s="2">
        <v>3.9965985217748636E-4</v>
      </c>
      <c r="N13" s="2">
        <v>0</v>
      </c>
      <c r="O13" s="2">
        <v>6.1743700031280065E-4</v>
      </c>
      <c r="P13" s="2">
        <v>0</v>
      </c>
      <c r="Q13" s="2">
        <v>0</v>
      </c>
      <c r="R13" s="2">
        <v>1.3113827330592796E-3</v>
      </c>
      <c r="S13" s="2">
        <v>0</v>
      </c>
      <c r="T13" s="2">
        <v>0</v>
      </c>
      <c r="U13" s="2">
        <v>0</v>
      </c>
      <c r="V13" s="2">
        <v>0</v>
      </c>
      <c r="W13" s="2">
        <v>0.46142596065072461</v>
      </c>
    </row>
    <row r="14" spans="1:23" x14ac:dyDescent="0.2">
      <c r="A14" s="2" t="s">
        <v>10</v>
      </c>
      <c r="B14" s="2">
        <v>0.16968799660127545</v>
      </c>
      <c r="C14" s="2">
        <v>9.154199241538949E-4</v>
      </c>
      <c r="D14" s="2">
        <v>1.097688403407603E-4</v>
      </c>
      <c r="E14" s="2">
        <v>2.9698675288052843E-4</v>
      </c>
      <c r="F14" s="2">
        <v>1.5280665997393318E-4</v>
      </c>
      <c r="G14" s="2">
        <v>0</v>
      </c>
      <c r="H14" s="2">
        <v>0</v>
      </c>
      <c r="I14" s="2">
        <v>9.2394712124203394E-7</v>
      </c>
      <c r="J14" s="2">
        <v>0</v>
      </c>
      <c r="K14" s="2">
        <v>1.3179703770719686E-3</v>
      </c>
      <c r="L14" s="2">
        <v>2.6356215612212976E-5</v>
      </c>
      <c r="M14" s="2">
        <v>4.4097048736517798E-2</v>
      </c>
      <c r="N14" s="2">
        <v>0</v>
      </c>
      <c r="O14" s="2">
        <v>5.4704038269993971E-4</v>
      </c>
      <c r="P14" s="2">
        <v>0</v>
      </c>
      <c r="Q14" s="2">
        <v>0</v>
      </c>
      <c r="R14" s="2">
        <v>4.9337692563278918E-4</v>
      </c>
      <c r="S14" s="2">
        <v>0</v>
      </c>
      <c r="T14" s="2">
        <v>0</v>
      </c>
      <c r="U14" s="2">
        <v>0</v>
      </c>
      <c r="V14" s="2">
        <v>0</v>
      </c>
      <c r="W14" s="2">
        <v>0.21764569536328046</v>
      </c>
    </row>
    <row r="15" spans="1:23" x14ac:dyDescent="0.2">
      <c r="A15" s="2" t="s">
        <v>11</v>
      </c>
      <c r="B15" s="2">
        <v>0.61215332768287933</v>
      </c>
      <c r="C15" s="2">
        <v>3.3023983076113689E-3</v>
      </c>
      <c r="D15" s="2">
        <v>3.9599360141176916E-4</v>
      </c>
      <c r="E15" s="2">
        <v>1.0713865016671541E-3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1.1200981488788577E-3</v>
      </c>
      <c r="L15" s="2">
        <v>2.2399250265607273E-5</v>
      </c>
      <c r="M15" s="2">
        <v>1.1466876132568999E-3</v>
      </c>
      <c r="N15" s="2">
        <v>0</v>
      </c>
      <c r="O15" s="2">
        <v>4.6491099548493539E-4</v>
      </c>
      <c r="P15" s="2">
        <v>0</v>
      </c>
      <c r="Q15" s="2">
        <v>0</v>
      </c>
      <c r="R15" s="2">
        <v>1.7798685403643346E-3</v>
      </c>
      <c r="S15" s="2">
        <v>0</v>
      </c>
      <c r="T15" s="2">
        <v>0</v>
      </c>
      <c r="U15" s="2">
        <v>0</v>
      </c>
      <c r="V15" s="2">
        <v>0</v>
      </c>
      <c r="W15" s="2">
        <v>0.62145707064182021</v>
      </c>
    </row>
    <row r="16" spans="1:23" x14ac:dyDescent="0.2">
      <c r="A16" s="2" t="s">
        <v>12</v>
      </c>
      <c r="B16" s="2">
        <v>5.0208777406018966E-3</v>
      </c>
      <c r="C16" s="2">
        <v>2.7086250132870157E-5</v>
      </c>
      <c r="D16" s="2">
        <v>3.2479370262920795E-6</v>
      </c>
      <c r="E16" s="2">
        <v>8.7875053430872636E-6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1.4133730585222184E-5</v>
      </c>
      <c r="L16" s="2">
        <v>2.8264038190040725E-7</v>
      </c>
      <c r="M16" s="2">
        <v>1.1205416416191207E-5</v>
      </c>
      <c r="N16" s="2">
        <v>0</v>
      </c>
      <c r="O16" s="2">
        <v>5.86638480107174E-6</v>
      </c>
      <c r="P16" s="2">
        <v>0</v>
      </c>
      <c r="Q16" s="2">
        <v>0</v>
      </c>
      <c r="R16" s="2">
        <v>1.4598470565110374E-5</v>
      </c>
      <c r="S16" s="2">
        <v>0</v>
      </c>
      <c r="T16" s="2">
        <v>0</v>
      </c>
      <c r="U16" s="2">
        <v>0</v>
      </c>
      <c r="V16" s="2">
        <v>0</v>
      </c>
      <c r="W16" s="2">
        <v>5.1060860758536412E-3</v>
      </c>
    </row>
    <row r="17" spans="1:23" x14ac:dyDescent="0.2">
      <c r="A17" s="2" t="s">
        <v>13</v>
      </c>
      <c r="B17" s="2">
        <v>8.2096731406506487E-2</v>
      </c>
      <c r="C17" s="2">
        <v>4.428892151636256E-4</v>
      </c>
      <c r="D17" s="2">
        <v>5.3107250853071569E-5</v>
      </c>
      <c r="E17" s="2">
        <v>1.436851290065852E-4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2.1165261551370222E-3</v>
      </c>
      <c r="L17" s="2">
        <v>4.2325397189585989E-5</v>
      </c>
      <c r="M17" s="2">
        <v>1.4193527460508863E-4</v>
      </c>
      <c r="N17" s="2">
        <v>0</v>
      </c>
      <c r="O17" s="2">
        <v>8.7849112396049293E-4</v>
      </c>
      <c r="P17" s="2">
        <v>0</v>
      </c>
      <c r="Q17" s="2">
        <v>0</v>
      </c>
      <c r="R17" s="2">
        <v>2.3344149564713608E-4</v>
      </c>
      <c r="S17" s="2">
        <v>0</v>
      </c>
      <c r="T17" s="2">
        <v>0</v>
      </c>
      <c r="U17" s="2">
        <v>0</v>
      </c>
      <c r="V17" s="2">
        <v>0</v>
      </c>
      <c r="W17" s="2">
        <v>8.6149132448069085E-2</v>
      </c>
    </row>
    <row r="18" spans="1:23" x14ac:dyDescent="0.2">
      <c r="A18" s="2" t="s">
        <v>14</v>
      </c>
      <c r="B18" s="2">
        <v>1.3816997737913233E-2</v>
      </c>
      <c r="C18" s="2">
        <v>7.4538890638184362E-5</v>
      </c>
      <c r="D18" s="2">
        <v>8.9380265490755633E-6</v>
      </c>
      <c r="E18" s="2">
        <v>2.4182413458404954E-5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1.9433879554680501E-4</v>
      </c>
      <c r="L18" s="2">
        <v>3.8863052511305998E-6</v>
      </c>
      <c r="M18" s="2">
        <v>0</v>
      </c>
      <c r="N18" s="2">
        <v>0</v>
      </c>
      <c r="O18" s="2">
        <v>8.0662791014736413E-5</v>
      </c>
      <c r="P18" s="2">
        <v>0</v>
      </c>
      <c r="Q18" s="2">
        <v>0</v>
      </c>
      <c r="R18" s="2">
        <v>3.9288538800899568E-5</v>
      </c>
      <c r="S18" s="2">
        <v>0</v>
      </c>
      <c r="T18" s="2">
        <v>0</v>
      </c>
      <c r="U18" s="2">
        <v>0</v>
      </c>
      <c r="V18" s="2">
        <v>0</v>
      </c>
      <c r="W18" s="2">
        <v>1.4242833499172469E-2</v>
      </c>
    </row>
    <row r="19" spans="1:23" x14ac:dyDescent="0.2">
      <c r="A19" s="2" t="s">
        <v>15</v>
      </c>
      <c r="B19" s="2">
        <v>0.30459654984786777</v>
      </c>
      <c r="C19" s="2">
        <v>1.6432143471789762E-3</v>
      </c>
      <c r="D19" s="2">
        <v>1.9703933524043809E-4</v>
      </c>
      <c r="E19" s="2">
        <v>5.3310276560393022E-4</v>
      </c>
      <c r="F19" s="2">
        <v>5.89000216626797E-3</v>
      </c>
      <c r="G19" s="2">
        <v>0</v>
      </c>
      <c r="H19" s="2">
        <v>0</v>
      </c>
      <c r="I19" s="2">
        <v>3.5613961764238406E-5</v>
      </c>
      <c r="J19" s="2">
        <v>0</v>
      </c>
      <c r="K19" s="2">
        <v>4.6287967666602668E-4</v>
      </c>
      <c r="L19" s="2">
        <v>9.2564725072383404E-6</v>
      </c>
      <c r="M19" s="2">
        <v>3.5483818651272145E-4</v>
      </c>
      <c r="N19" s="2">
        <v>0</v>
      </c>
      <c r="O19" s="2">
        <v>1.9212410223509949E-4</v>
      </c>
      <c r="P19" s="2">
        <v>0</v>
      </c>
      <c r="Q19" s="2">
        <v>0</v>
      </c>
      <c r="R19" s="2">
        <v>8.6611821137386105E-4</v>
      </c>
      <c r="S19" s="2">
        <v>0</v>
      </c>
      <c r="T19" s="2">
        <v>0</v>
      </c>
      <c r="U19" s="2">
        <v>0</v>
      </c>
      <c r="V19" s="2">
        <v>0</v>
      </c>
      <c r="W19" s="2">
        <v>0.31478073907321819</v>
      </c>
    </row>
    <row r="20" spans="1:23" x14ac:dyDescent="0.2">
      <c r="A20" s="2" t="s">
        <v>16</v>
      </c>
      <c r="B20" s="2">
        <v>4.5095702981580471E-2</v>
      </c>
      <c r="C20" s="2">
        <v>2.4327887552391949E-4</v>
      </c>
      <c r="D20" s="2">
        <v>2.917179246491409E-5</v>
      </c>
      <c r="E20" s="2">
        <v>7.8926186092196933E-5</v>
      </c>
      <c r="F20" s="2">
        <v>4.34109829471401E-3</v>
      </c>
      <c r="G20" s="2">
        <v>0</v>
      </c>
      <c r="H20" s="2">
        <v>0</v>
      </c>
      <c r="I20" s="2">
        <v>2.6248497762557785E-5</v>
      </c>
      <c r="J20" s="2">
        <v>0</v>
      </c>
      <c r="K20" s="2">
        <v>1.378038732059163E-4</v>
      </c>
      <c r="L20" s="2">
        <v>2.7557437235289704E-6</v>
      </c>
      <c r="M20" s="2">
        <v>0</v>
      </c>
      <c r="N20" s="2">
        <v>0</v>
      </c>
      <c r="O20" s="2">
        <v>5.7197251810449467E-5</v>
      </c>
      <c r="P20" s="2">
        <v>0</v>
      </c>
      <c r="Q20" s="2">
        <v>0</v>
      </c>
      <c r="R20" s="2">
        <v>1.3111816829673351E-4</v>
      </c>
      <c r="S20" s="2">
        <v>0</v>
      </c>
      <c r="T20" s="2">
        <v>0</v>
      </c>
      <c r="U20" s="2">
        <v>0</v>
      </c>
      <c r="V20" s="2">
        <v>0</v>
      </c>
      <c r="W20" s="2">
        <v>5.0143301665174694E-2</v>
      </c>
    </row>
    <row r="21" spans="1:23" x14ac:dyDescent="0.2">
      <c r="A21" s="2" t="s">
        <v>17</v>
      </c>
      <c r="B21" s="2">
        <v>3.7454902808621653E-3</v>
      </c>
      <c r="C21" s="2">
        <v>2.0205886671421886E-5</v>
      </c>
      <c r="D21" s="2">
        <v>2.4229063509064858E-6</v>
      </c>
      <c r="E21" s="2">
        <v>6.5553310707804773E-6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3.5334326463055459E-6</v>
      </c>
      <c r="L21" s="2">
        <v>7.0660095475101812E-8</v>
      </c>
      <c r="M21" s="2">
        <v>0</v>
      </c>
      <c r="N21" s="2">
        <v>0</v>
      </c>
      <c r="O21" s="2">
        <v>1.466596200267935E-6</v>
      </c>
      <c r="P21" s="2">
        <v>0</v>
      </c>
      <c r="Q21" s="2">
        <v>0</v>
      </c>
      <c r="R21" s="2">
        <v>1.0890213313682184E-5</v>
      </c>
      <c r="S21" s="2">
        <v>0</v>
      </c>
      <c r="T21" s="2">
        <v>0</v>
      </c>
      <c r="U21" s="2">
        <v>0</v>
      </c>
      <c r="V21" s="2">
        <v>0</v>
      </c>
      <c r="W21" s="2">
        <v>3.7906353072110046E-3</v>
      </c>
    </row>
    <row r="22" spans="1:23" x14ac:dyDescent="0.2">
      <c r="A22" s="2" t="s">
        <v>18</v>
      </c>
      <c r="B22" s="2">
        <v>2.3630835995948449</v>
      </c>
      <c r="C22" s="2">
        <v>1.274818403680868E-2</v>
      </c>
      <c r="D22" s="2">
        <v>1.528646407237069E-3</v>
      </c>
      <c r="E22" s="2">
        <v>4.135852500386162E-3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3.2790254957715463E-3</v>
      </c>
      <c r="L22" s="2">
        <v>6.5572568600894479E-5</v>
      </c>
      <c r="M22" s="2">
        <v>7.7317373271719339E-4</v>
      </c>
      <c r="N22" s="2">
        <v>0</v>
      </c>
      <c r="O22" s="2">
        <v>1.3610012738486438E-3</v>
      </c>
      <c r="P22" s="2">
        <v>0</v>
      </c>
      <c r="Q22" s="2">
        <v>0</v>
      </c>
      <c r="R22" s="2">
        <v>6.8707919518958245E-3</v>
      </c>
      <c r="S22" s="2">
        <v>0</v>
      </c>
      <c r="T22" s="2">
        <v>0</v>
      </c>
      <c r="U22" s="2">
        <v>0</v>
      </c>
      <c r="V22" s="2">
        <v>0</v>
      </c>
      <c r="W22" s="2">
        <v>2.3938458475621109</v>
      </c>
    </row>
    <row r="23" spans="1:23" x14ac:dyDescent="0.2">
      <c r="A23" s="2" t="s">
        <v>19</v>
      </c>
      <c r="B23" s="2">
        <v>2.4353369882590455E-2</v>
      </c>
      <c r="C23" s="2">
        <v>1.3137971133690159E-4</v>
      </c>
      <c r="D23" s="2">
        <v>1.575386134520171E-5</v>
      </c>
      <c r="E23" s="2">
        <v>4.2623098793038801E-5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2.4380685259508267E-4</v>
      </c>
      <c r="L23" s="2">
        <v>4.8755465877820256E-6</v>
      </c>
      <c r="M23" s="2">
        <v>3.6977874173430985E-4</v>
      </c>
      <c r="N23" s="2">
        <v>0</v>
      </c>
      <c r="O23" s="2">
        <v>1.0119513781848752E-4</v>
      </c>
      <c r="P23" s="2">
        <v>0</v>
      </c>
      <c r="Q23" s="2">
        <v>0</v>
      </c>
      <c r="R23" s="2">
        <v>7.0808725438039179E-5</v>
      </c>
      <c r="S23" s="2">
        <v>0</v>
      </c>
      <c r="T23" s="2">
        <v>0</v>
      </c>
      <c r="U23" s="2">
        <v>0</v>
      </c>
      <c r="V23" s="2">
        <v>0</v>
      </c>
      <c r="W23" s="2">
        <v>2.5333591558239298E-2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</row>
    <row r="26" spans="1:23" x14ac:dyDescent="0.2">
      <c r="A26" s="2" t="s">
        <v>22</v>
      </c>
      <c r="B26" s="2">
        <v>1.5737643419538858</v>
      </c>
      <c r="C26" s="2">
        <v>2.2460820317967339E-2</v>
      </c>
      <c r="D26" s="2">
        <v>2.6932975068073538E-3</v>
      </c>
      <c r="E26" s="2">
        <v>7.2868919686575493E-3</v>
      </c>
      <c r="F26" s="2">
        <v>0.35755493000494837</v>
      </c>
      <c r="G26" s="2">
        <v>0</v>
      </c>
      <c r="H26" s="2">
        <v>0</v>
      </c>
      <c r="I26" s="2">
        <v>2.5154872670297285E-3</v>
      </c>
      <c r="J26" s="2">
        <v>0</v>
      </c>
      <c r="K26" s="2">
        <v>1.9780528912632929E-3</v>
      </c>
      <c r="L26" s="2">
        <v>4.5575761581440669E-5</v>
      </c>
      <c r="M26" s="2">
        <v>3.4034102568718662E-3</v>
      </c>
      <c r="N26" s="2">
        <v>1.1475250448871537E-4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1.9718175604335009</v>
      </c>
    </row>
    <row r="27" spans="1:23" x14ac:dyDescent="0.2">
      <c r="A27" s="2" t="s">
        <v>23</v>
      </c>
      <c r="B27" s="2">
        <v>3.4556824134448091E-2</v>
      </c>
      <c r="C27" s="2">
        <v>4.9319621556540483E-4</v>
      </c>
      <c r="D27" s="2">
        <v>5.9139609281614084E-5</v>
      </c>
      <c r="E27" s="2">
        <v>1.6000606795740945E-4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6.746847070975572E-4</v>
      </c>
      <c r="L27" s="2">
        <v>1.5545221004522399E-5</v>
      </c>
      <c r="M27" s="2">
        <v>4.3263689705998302E-3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4.0285764925954426E-2</v>
      </c>
    </row>
    <row r="28" spans="1:23" x14ac:dyDescent="0.2">
      <c r="A28" s="2" t="s">
        <v>24</v>
      </c>
      <c r="B28" s="2">
        <v>2.0113665267419985E-4</v>
      </c>
      <c r="C28" s="2">
        <v>2.8706294167675233E-6</v>
      </c>
      <c r="D28" s="2">
        <v>3.4421979881843871E-7</v>
      </c>
      <c r="E28" s="2">
        <v>9.3130910384881253E-7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2.0528281099363462E-4</v>
      </c>
    </row>
    <row r="29" spans="1:23" x14ac:dyDescent="0.2">
      <c r="A29" s="2" t="s">
        <v>25</v>
      </c>
      <c r="B29" s="2">
        <v>0.26363599948015592</v>
      </c>
      <c r="C29" s="2">
        <v>3.7626223036161697E-3</v>
      </c>
      <c r="D29" s="2">
        <v>4.5117948168975282E-4</v>
      </c>
      <c r="E29" s="2">
        <v>1.2206954980793726E-3</v>
      </c>
      <c r="F29" s="2">
        <v>7.1221772090343041E-3</v>
      </c>
      <c r="G29" s="2">
        <v>0</v>
      </c>
      <c r="H29" s="2">
        <v>0</v>
      </c>
      <c r="I29" s="2">
        <v>5.0106276209384599E-5</v>
      </c>
      <c r="J29" s="2">
        <v>0</v>
      </c>
      <c r="K29" s="2">
        <v>6.6916455949403188E-3</v>
      </c>
      <c r="L29" s="2">
        <v>1.5418032832667218E-4</v>
      </c>
      <c r="M29" s="2">
        <v>1.6046895818224822E-3</v>
      </c>
      <c r="N29" s="2">
        <v>2.6775584380700247E-5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0.28472007133825505</v>
      </c>
    </row>
    <row r="30" spans="1:23" x14ac:dyDescent="0.2">
      <c r="A30" s="2" t="s">
        <v>26</v>
      </c>
      <c r="B30" s="2">
        <v>5.442293659857677E-2</v>
      </c>
      <c r="C30" s="2">
        <v>7.7672607488305867E-4</v>
      </c>
      <c r="D30" s="2">
        <v>9.3137934026450624E-5</v>
      </c>
      <c r="E30" s="2">
        <v>2.5199075175293833E-4</v>
      </c>
      <c r="F30" s="2">
        <v>7.1164840218168515E-4</v>
      </c>
      <c r="G30" s="2">
        <v>0</v>
      </c>
      <c r="H30" s="2">
        <v>0</v>
      </c>
      <c r="I30" s="2">
        <v>5.0066223230799957E-6</v>
      </c>
      <c r="J30" s="2">
        <v>0</v>
      </c>
      <c r="K30" s="2">
        <v>3.5574284556053021E-4</v>
      </c>
      <c r="L30" s="2">
        <v>8.1965710751118098E-6</v>
      </c>
      <c r="M30" s="2">
        <v>1.861649678258109E-4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5.6811550768205432E-2</v>
      </c>
    </row>
    <row r="31" spans="1:23" x14ac:dyDescent="0.2">
      <c r="A31" s="2" t="s">
        <v>27</v>
      </c>
      <c r="B31" s="2">
        <v>2.6060255926440483</v>
      </c>
      <c r="C31" s="2">
        <v>1.4058789060766082E-2</v>
      </c>
      <c r="D31" s="2">
        <v>1.6858022543282801E-3</v>
      </c>
      <c r="E31" s="2">
        <v>4.5610478889765681E-3</v>
      </c>
      <c r="F31" s="2">
        <v>0.39194560995450284</v>
      </c>
      <c r="G31" s="2">
        <v>0</v>
      </c>
      <c r="H31" s="2">
        <v>6.4247569156066497E-2</v>
      </c>
      <c r="I31" s="2">
        <v>2.3699033671876076E-3</v>
      </c>
      <c r="J31" s="2">
        <v>0</v>
      </c>
      <c r="K31" s="2">
        <v>4.0846481391292105E-3</v>
      </c>
      <c r="L31" s="2">
        <v>8.1683070369217706E-5</v>
      </c>
      <c r="M31" s="2">
        <v>7.7205319107557409E-3</v>
      </c>
      <c r="N31" s="2">
        <v>4.2075918312528965E-3</v>
      </c>
      <c r="O31" s="2">
        <v>1.6953852075097325E-3</v>
      </c>
      <c r="P31" s="2">
        <v>0</v>
      </c>
      <c r="Q31" s="2">
        <v>0</v>
      </c>
      <c r="R31" s="2">
        <v>6.7266613748704343E-3</v>
      </c>
      <c r="S31" s="2">
        <v>0</v>
      </c>
      <c r="T31" s="2">
        <v>0</v>
      </c>
      <c r="U31" s="2">
        <v>0</v>
      </c>
      <c r="V31" s="2">
        <v>1.0033984551934325</v>
      </c>
      <c r="W31" s="2">
        <v>4.1128092710531963</v>
      </c>
    </row>
    <row r="32" spans="1:23" x14ac:dyDescent="0.2">
      <c r="A32" s="2" t="s">
        <v>28</v>
      </c>
      <c r="B32" s="2">
        <v>0.16018059111014962</v>
      </c>
      <c r="C32" s="2">
        <v>8.6413009465559983E-4</v>
      </c>
      <c r="D32" s="2">
        <v>1.0361862997636727E-4</v>
      </c>
      <c r="E32" s="2">
        <v>2.8034695783502115E-4</v>
      </c>
      <c r="F32" s="2">
        <v>0.4103657582386333</v>
      </c>
      <c r="G32" s="2">
        <v>0</v>
      </c>
      <c r="H32" s="2">
        <v>0</v>
      </c>
      <c r="I32" s="2">
        <v>2.4812809928936928E-3</v>
      </c>
      <c r="J32" s="2">
        <v>0</v>
      </c>
      <c r="K32" s="2">
        <v>7.702883168946088E-4</v>
      </c>
      <c r="L32" s="2">
        <v>1.5403900813572195E-5</v>
      </c>
      <c r="M32" s="2">
        <v>9.7113608940323779E-4</v>
      </c>
      <c r="N32" s="2">
        <v>3.0600667863657429E-5</v>
      </c>
      <c r="O32" s="2">
        <v>3.1971797165840978E-4</v>
      </c>
      <c r="P32" s="2">
        <v>0</v>
      </c>
      <c r="Q32" s="2">
        <v>0</v>
      </c>
      <c r="R32" s="2">
        <v>4.447730659051092E-4</v>
      </c>
      <c r="S32" s="2">
        <v>0</v>
      </c>
      <c r="T32" s="2">
        <v>0</v>
      </c>
      <c r="U32" s="2">
        <v>0</v>
      </c>
      <c r="V32" s="2">
        <v>0</v>
      </c>
      <c r="W32" s="2">
        <v>0.57682764603668224</v>
      </c>
    </row>
    <row r="33" spans="1:23" x14ac:dyDescent="0.2">
      <c r="A33" s="2" t="s">
        <v>29</v>
      </c>
      <c r="B33" s="2">
        <v>4.3035865291921445</v>
      </c>
      <c r="C33" s="2">
        <v>2.321666195046106E-2</v>
      </c>
      <c r="D33" s="2">
        <v>2.7839311682461617E-3</v>
      </c>
      <c r="E33" s="2">
        <v>7.5321072476823145E-3</v>
      </c>
      <c r="F33" s="2">
        <v>0.13285497221142759</v>
      </c>
      <c r="G33" s="2">
        <v>0</v>
      </c>
      <c r="H33" s="2">
        <v>0</v>
      </c>
      <c r="I33" s="2">
        <v>8.0330902552531839E-4</v>
      </c>
      <c r="J33" s="2">
        <v>0</v>
      </c>
      <c r="K33" s="2">
        <v>1.6783805069951344E-3</v>
      </c>
      <c r="L33" s="2">
        <v>3.3563545350673363E-5</v>
      </c>
      <c r="M33" s="2">
        <v>9.4088146507952178E-3</v>
      </c>
      <c r="N33" s="2">
        <v>1.6570261648170499E-2</v>
      </c>
      <c r="O33" s="2">
        <v>6.9663319512726905E-4</v>
      </c>
      <c r="P33" s="2">
        <v>0</v>
      </c>
      <c r="Q33" s="2">
        <v>0</v>
      </c>
      <c r="R33" s="2">
        <v>1.1949758467681369E-2</v>
      </c>
      <c r="S33" s="2">
        <v>0</v>
      </c>
      <c r="T33" s="2">
        <v>0</v>
      </c>
      <c r="U33" s="2">
        <v>0</v>
      </c>
      <c r="V33" s="2">
        <v>0</v>
      </c>
      <c r="W33" s="2">
        <v>4.5111149228096075</v>
      </c>
    </row>
    <row r="34" spans="1:23" x14ac:dyDescent="0.2">
      <c r="A34" s="2" t="s">
        <v>30</v>
      </c>
      <c r="B34" s="2">
        <v>0.33506429253064213</v>
      </c>
      <c r="C34" s="2">
        <v>1.8075794127960932E-3</v>
      </c>
      <c r="D34" s="2">
        <v>2.1674850058551177E-4</v>
      </c>
      <c r="E34" s="2">
        <v>5.8642719719715849E-4</v>
      </c>
      <c r="F34" s="2">
        <v>2.506723799299658E-2</v>
      </c>
      <c r="G34" s="2">
        <v>0</v>
      </c>
      <c r="H34" s="2">
        <v>0</v>
      </c>
      <c r="I34" s="2">
        <v>1.5156932548011364E-4</v>
      </c>
      <c r="J34" s="2">
        <v>0</v>
      </c>
      <c r="K34" s="2">
        <v>1.3639050014739407E-3</v>
      </c>
      <c r="L34" s="2">
        <v>2.7274796853389304E-5</v>
      </c>
      <c r="M34" s="2">
        <v>5.5653568200416336E-4</v>
      </c>
      <c r="N34" s="2">
        <v>3.4464002181444188E-3</v>
      </c>
      <c r="O34" s="2">
        <v>5.6610613330342269E-4</v>
      </c>
      <c r="P34" s="2">
        <v>0</v>
      </c>
      <c r="Q34" s="2">
        <v>0</v>
      </c>
      <c r="R34" s="2">
        <v>9.5662426109772427E-4</v>
      </c>
      <c r="S34" s="2">
        <v>0</v>
      </c>
      <c r="T34" s="2">
        <v>0</v>
      </c>
      <c r="U34" s="2">
        <v>0</v>
      </c>
      <c r="V34" s="2">
        <v>0</v>
      </c>
      <c r="W34" s="2">
        <v>0.36981070105257458</v>
      </c>
    </row>
    <row r="35" spans="1:23" x14ac:dyDescent="0.2">
      <c r="A35" s="2" t="s">
        <v>31</v>
      </c>
      <c r="B35" s="2">
        <v>0.40242416116266555</v>
      </c>
      <c r="C35" s="2">
        <v>2.1709673192432115E-3</v>
      </c>
      <c r="D35" s="2">
        <v>2.6032267679914966E-4</v>
      </c>
      <c r="E35" s="2">
        <v>7.0431997134835745E-4</v>
      </c>
      <c r="F35" s="2">
        <v>0.2943056271097953</v>
      </c>
      <c r="G35" s="2">
        <v>0</v>
      </c>
      <c r="H35" s="2">
        <v>0</v>
      </c>
      <c r="I35" s="2">
        <v>1.7795221555121576E-3</v>
      </c>
      <c r="J35" s="2">
        <v>0</v>
      </c>
      <c r="K35" s="2">
        <v>7.353073336961842E-3</v>
      </c>
      <c r="L35" s="2">
        <v>1.4704365868368691E-4</v>
      </c>
      <c r="M35" s="2">
        <v>7.3134017809674597E-3</v>
      </c>
      <c r="N35" s="2">
        <v>4.9726085278443315E-5</v>
      </c>
      <c r="O35" s="2">
        <v>3.0519866927575727E-3</v>
      </c>
      <c r="P35" s="2">
        <v>0</v>
      </c>
      <c r="Q35" s="2">
        <v>0</v>
      </c>
      <c r="R35" s="2">
        <v>1.1489398434925753E-3</v>
      </c>
      <c r="S35" s="2">
        <v>0</v>
      </c>
      <c r="T35" s="2">
        <v>0</v>
      </c>
      <c r="U35" s="2">
        <v>0</v>
      </c>
      <c r="V35" s="2">
        <v>0</v>
      </c>
      <c r="W35" s="2">
        <v>0.72070909179350529</v>
      </c>
    </row>
    <row r="36" spans="1:23" x14ac:dyDescent="0.2">
      <c r="A36" s="2" t="s">
        <v>32</v>
      </c>
      <c r="B36" s="2">
        <v>0.1303068012774676</v>
      </c>
      <c r="C36" s="2">
        <v>7.0296924079106874E-4</v>
      </c>
      <c r="D36" s="2">
        <v>8.4293684593091648E-5</v>
      </c>
      <c r="E36" s="2">
        <v>2.2806205839401441E-4</v>
      </c>
      <c r="F36" s="2">
        <v>0.32100164518296859</v>
      </c>
      <c r="G36" s="2">
        <v>0</v>
      </c>
      <c r="H36" s="2">
        <v>0</v>
      </c>
      <c r="I36" s="2">
        <v>1.9409399173527825E-3</v>
      </c>
      <c r="J36" s="2">
        <v>0</v>
      </c>
      <c r="K36" s="2">
        <v>2.5264043421084651E-3</v>
      </c>
      <c r="L36" s="2">
        <v>5.052196826469781E-5</v>
      </c>
      <c r="M36" s="2">
        <v>1.0495740043165761E-3</v>
      </c>
      <c r="N36" s="2">
        <v>1.8742909066490177E-4</v>
      </c>
      <c r="O36" s="2">
        <v>1.0486162831915733E-3</v>
      </c>
      <c r="P36" s="2">
        <v>0</v>
      </c>
      <c r="Q36" s="2">
        <v>0</v>
      </c>
      <c r="R36" s="2">
        <v>3.7203202569448843E-4</v>
      </c>
      <c r="S36" s="2">
        <v>0</v>
      </c>
      <c r="T36" s="2">
        <v>0</v>
      </c>
      <c r="U36" s="2">
        <v>0</v>
      </c>
      <c r="V36" s="2">
        <v>0</v>
      </c>
      <c r="W36" s="2">
        <v>0.45949928907580789</v>
      </c>
    </row>
    <row r="37" spans="1:23" x14ac:dyDescent="0.2">
      <c r="A37" s="2" t="s">
        <v>33</v>
      </c>
      <c r="B37" s="2">
        <v>4.2517542821049525E-2</v>
      </c>
      <c r="C37" s="2">
        <v>2.2937041278123374E-4</v>
      </c>
      <c r="D37" s="2">
        <v>2.7504015976874029E-5</v>
      </c>
      <c r="E37" s="2">
        <v>7.4413908088932033E-5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1.2155008303291082E-3</v>
      </c>
      <c r="L37" s="2">
        <v>2.4307072843435022E-5</v>
      </c>
      <c r="M37" s="2">
        <v>2.9283488234313022E-3</v>
      </c>
      <c r="N37" s="2">
        <v>0</v>
      </c>
      <c r="O37" s="2">
        <v>5.0450909289216964E-4</v>
      </c>
      <c r="P37" s="2">
        <v>0</v>
      </c>
      <c r="Q37" s="2">
        <v>0</v>
      </c>
      <c r="R37" s="2">
        <v>1.213895777365107E-4</v>
      </c>
      <c r="S37" s="2">
        <v>0</v>
      </c>
      <c r="T37" s="2">
        <v>0</v>
      </c>
      <c r="U37" s="2">
        <v>0</v>
      </c>
      <c r="V37" s="2">
        <v>0</v>
      </c>
      <c r="W37" s="2">
        <v>4.7642886555129084E-2</v>
      </c>
    </row>
    <row r="38" spans="1:23" x14ac:dyDescent="0.2">
      <c r="A38" s="2" t="s">
        <v>34</v>
      </c>
      <c r="B38" s="2">
        <v>7.7281150247240762E-2</v>
      </c>
      <c r="C38" s="2">
        <v>4.1691048344502137E-4</v>
      </c>
      <c r="D38" s="2">
        <v>4.9992117372761275E-5</v>
      </c>
      <c r="E38" s="2">
        <v>1.3525693231401949E-4</v>
      </c>
      <c r="F38" s="2">
        <v>2.4310150450398457E-2</v>
      </c>
      <c r="G38" s="2">
        <v>0</v>
      </c>
      <c r="H38" s="2">
        <v>0</v>
      </c>
      <c r="I38" s="2">
        <v>1.4699158747032357E-4</v>
      </c>
      <c r="J38" s="2">
        <v>0</v>
      </c>
      <c r="K38" s="2">
        <v>2.2649303262818553E-3</v>
      </c>
      <c r="L38" s="2">
        <v>4.5293121199540267E-5</v>
      </c>
      <c r="M38" s="2">
        <v>1.8526288474769465E-3</v>
      </c>
      <c r="N38" s="2">
        <v>0</v>
      </c>
      <c r="O38" s="2">
        <v>9.4008816437174641E-4</v>
      </c>
      <c r="P38" s="2">
        <v>0</v>
      </c>
      <c r="Q38" s="2">
        <v>0</v>
      </c>
      <c r="R38" s="2">
        <v>2.2064130645997726E-4</v>
      </c>
      <c r="S38" s="2">
        <v>0</v>
      </c>
      <c r="T38" s="2">
        <v>0</v>
      </c>
      <c r="U38" s="2">
        <v>0</v>
      </c>
      <c r="V38" s="2">
        <v>0</v>
      </c>
      <c r="W38" s="2">
        <v>0.10766403358403141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7.0668652926110919E-6</v>
      </c>
      <c r="L39" s="2">
        <v>1.4132019095020362E-7</v>
      </c>
      <c r="M39" s="2">
        <v>0</v>
      </c>
      <c r="N39" s="2">
        <v>0</v>
      </c>
      <c r="O39" s="2">
        <v>2.93319240053587E-6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1.0141377884097166E-5</v>
      </c>
    </row>
    <row r="40" spans="1:23" x14ac:dyDescent="0.2">
      <c r="A40" s="2" t="s">
        <v>36</v>
      </c>
      <c r="B40" s="2">
        <v>1.751286165241334E-2</v>
      </c>
      <c r="C40" s="2">
        <v>9.4477056755170506E-5</v>
      </c>
      <c r="D40" s="2">
        <v>1.1328830283444662E-5</v>
      </c>
      <c r="E40" s="2">
        <v>3.0650888807517873E-5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4.8761370519016534E-4</v>
      </c>
      <c r="L40" s="2">
        <v>9.7510931755640511E-6</v>
      </c>
      <c r="M40" s="2">
        <v>1.08319025356515E-4</v>
      </c>
      <c r="N40" s="2">
        <v>0</v>
      </c>
      <c r="O40" s="2">
        <v>2.0239027563697504E-4</v>
      </c>
      <c r="P40" s="2">
        <v>0</v>
      </c>
      <c r="Q40" s="2">
        <v>0</v>
      </c>
      <c r="R40" s="2">
        <v>5.0000040921741848E-5</v>
      </c>
      <c r="S40" s="2">
        <v>0</v>
      </c>
      <c r="T40" s="2">
        <v>0</v>
      </c>
      <c r="U40" s="2">
        <v>0</v>
      </c>
      <c r="V40" s="2">
        <v>0</v>
      </c>
      <c r="W40" s="2">
        <v>1.8507392568540431E-2</v>
      </c>
    </row>
    <row r="41" spans="1:23" x14ac:dyDescent="0.2">
      <c r="A41" s="2" t="s">
        <v>37</v>
      </c>
      <c r="B41" s="2">
        <v>9.2288262343444855E-3</v>
      </c>
      <c r="C41" s="2">
        <v>4.9786971268948333E-5</v>
      </c>
      <c r="D41" s="2">
        <v>5.9700012596104008E-6</v>
      </c>
      <c r="E41" s="2">
        <v>1.6152227565494179E-5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2.6348731494334641E-5</v>
      </c>
      <c r="S41" s="2">
        <v>0</v>
      </c>
      <c r="T41" s="2">
        <v>0</v>
      </c>
      <c r="U41" s="2">
        <v>0</v>
      </c>
      <c r="V41" s="2">
        <v>0</v>
      </c>
      <c r="W41" s="2">
        <v>9.3270841659328727E-3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13.5170541604144</v>
      </c>
      <c r="C43" s="2">
        <v>7.2920777793057112E-2</v>
      </c>
      <c r="D43" s="2">
        <v>8.7439971579037767E-3</v>
      </c>
      <c r="E43" s="2">
        <v>2.3657454292683521E-2</v>
      </c>
      <c r="F43" s="2">
        <v>5.8691648944533423E-2</v>
      </c>
      <c r="G43" s="2">
        <v>0</v>
      </c>
      <c r="H43" s="2">
        <v>0</v>
      </c>
      <c r="I43" s="2">
        <v>3.5487968974978122E-4</v>
      </c>
      <c r="J43" s="2">
        <v>0</v>
      </c>
      <c r="K43" s="2">
        <v>4.5863955749045979E-3</v>
      </c>
      <c r="L43" s="2">
        <v>9.1716803926682156E-5</v>
      </c>
      <c r="M43" s="2">
        <v>6.3310602751480323E-3</v>
      </c>
      <c r="N43" s="2">
        <v>1.9978411031485344E-2</v>
      </c>
      <c r="O43" s="2">
        <v>1.9036418679477796E-3</v>
      </c>
      <c r="P43" s="2">
        <v>0</v>
      </c>
      <c r="Q43" s="2">
        <v>0</v>
      </c>
      <c r="R43" s="2">
        <v>3.6220715447912312E-2</v>
      </c>
      <c r="S43" s="2">
        <v>0</v>
      </c>
      <c r="T43" s="2">
        <v>0</v>
      </c>
      <c r="U43" s="2">
        <v>0</v>
      </c>
      <c r="V43" s="2">
        <v>0</v>
      </c>
      <c r="W43" s="2">
        <v>13.75053485929365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3.0034177493597143E-4</v>
      </c>
      <c r="L44" s="2">
        <v>6.0061081153836558E-6</v>
      </c>
      <c r="M44" s="2">
        <v>7.0967637302544315E-5</v>
      </c>
      <c r="N44" s="2">
        <v>0</v>
      </c>
      <c r="O44" s="2">
        <v>1.2466067702277447E-4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5.0197619737667382E-4</v>
      </c>
    </row>
    <row r="45" spans="1:23" x14ac:dyDescent="0.2">
      <c r="A45" s="2" t="s">
        <v>41</v>
      </c>
      <c r="B45" s="2">
        <v>3.75725772159131E-5</v>
      </c>
      <c r="C45" s="2">
        <v>2.0269368767477694E-7</v>
      </c>
      <c r="D45" s="2">
        <v>2.4305185471047358E-8</v>
      </c>
      <c r="E45" s="2">
        <v>6.5759263637997883E-8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3.0387520758227705E-4</v>
      </c>
      <c r="L45" s="2">
        <v>6.0767682108587555E-6</v>
      </c>
      <c r="M45" s="2">
        <v>9.7113608940323814E-5</v>
      </c>
      <c r="N45" s="2">
        <v>0</v>
      </c>
      <c r="O45" s="2">
        <v>1.2612727322304241E-4</v>
      </c>
      <c r="P45" s="2">
        <v>0</v>
      </c>
      <c r="Q45" s="2">
        <v>0</v>
      </c>
      <c r="R45" s="2">
        <v>1.0610977074869819E-7</v>
      </c>
      <c r="S45" s="2">
        <v>0</v>
      </c>
      <c r="T45" s="2">
        <v>0</v>
      </c>
      <c r="U45" s="2">
        <v>0</v>
      </c>
      <c r="V45" s="2">
        <v>0</v>
      </c>
      <c r="W45" s="2">
        <v>5.7116430307994762E-4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2.5784910767760278E-3</v>
      </c>
      <c r="L46" s="2">
        <v>9.3589676120018806E-5</v>
      </c>
      <c r="M46" s="2">
        <v>8.1770530622448413E-3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1.0849133815140887E-2</v>
      </c>
    </row>
    <row r="47" spans="1:23" x14ac:dyDescent="0.2">
      <c r="A47" s="2" t="s">
        <v>43</v>
      </c>
      <c r="B47" s="2">
        <v>2.8219497701031937E-2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0.49397998431054146</v>
      </c>
      <c r="L47" s="2">
        <v>3.6942384604438709E-2</v>
      </c>
      <c r="M47" s="2">
        <v>0.50725945777381065</v>
      </c>
      <c r="N47" s="2">
        <v>0</v>
      </c>
      <c r="O47" s="2">
        <v>0</v>
      </c>
      <c r="P47" s="2">
        <v>0</v>
      </c>
      <c r="Q47" s="2">
        <v>0</v>
      </c>
      <c r="R47" s="2">
        <v>4.1678930525993455E-4</v>
      </c>
      <c r="S47" s="2">
        <v>0</v>
      </c>
      <c r="T47" s="2">
        <v>0</v>
      </c>
      <c r="U47" s="2">
        <v>0</v>
      </c>
      <c r="V47" s="2">
        <v>0</v>
      </c>
      <c r="W47" s="2">
        <v>1.0668181136950827</v>
      </c>
    </row>
    <row r="48" spans="1:23" x14ac:dyDescent="0.2">
      <c r="A48" s="2" t="s">
        <v>44</v>
      </c>
      <c r="B48" s="2">
        <v>1.0338361511520525E-2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5.1706333495904269E-3</v>
      </c>
      <c r="L48" s="2">
        <v>1.9303697838470924E-4</v>
      </c>
      <c r="M48" s="2">
        <v>1.2407364146163611E-2</v>
      </c>
      <c r="N48" s="2">
        <v>0</v>
      </c>
      <c r="O48" s="2">
        <v>5.4095523031027779E-3</v>
      </c>
      <c r="P48" s="2">
        <v>0</v>
      </c>
      <c r="Q48" s="2">
        <v>0</v>
      </c>
      <c r="R48" s="2">
        <v>3.3592450250669258E-3</v>
      </c>
      <c r="S48" s="2">
        <v>0</v>
      </c>
      <c r="T48" s="2">
        <v>0</v>
      </c>
      <c r="U48" s="2">
        <v>0</v>
      </c>
      <c r="V48" s="2">
        <v>0</v>
      </c>
      <c r="W48" s="2">
        <v>3.6878193313828973E-2</v>
      </c>
    </row>
    <row r="49" spans="1:23" x14ac:dyDescent="0.2">
      <c r="A49" s="2" t="s">
        <v>45</v>
      </c>
      <c r="B49" s="2">
        <v>0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2.4206825971258065E-2</v>
      </c>
      <c r="L49" s="2">
        <v>7.9075631506109688E-4</v>
      </c>
      <c r="M49" s="2">
        <v>3.8383010555730758E-3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2.8835883341892236E-2</v>
      </c>
    </row>
    <row r="50" spans="1:23" x14ac:dyDescent="0.2">
      <c r="A50" s="2" t="s">
        <v>46</v>
      </c>
      <c r="B50" s="2">
        <v>0.19188701747190848</v>
      </c>
      <c r="C50" s="2">
        <v>3.0222113474985394E-3</v>
      </c>
      <c r="D50" s="2">
        <v>4.0160123415003336E-2</v>
      </c>
      <c r="E50" s="2">
        <v>0</v>
      </c>
      <c r="F50" s="2">
        <v>0</v>
      </c>
      <c r="G50" s="2">
        <v>5.5198026441129087E-3</v>
      </c>
      <c r="H50" s="2">
        <v>2.4621618087226258E-3</v>
      </c>
      <c r="I50" s="2">
        <v>0</v>
      </c>
      <c r="J50" s="2">
        <v>0</v>
      </c>
      <c r="K50" s="2">
        <v>1.9194093972977454E-3</v>
      </c>
      <c r="L50" s="2">
        <v>0</v>
      </c>
      <c r="M50" s="2">
        <v>0</v>
      </c>
      <c r="N50" s="2">
        <v>0</v>
      </c>
      <c r="O50" s="2">
        <v>2.5665891629488128E-2</v>
      </c>
      <c r="P50" s="2">
        <v>0</v>
      </c>
      <c r="Q50" s="2">
        <v>0</v>
      </c>
      <c r="R50" s="2">
        <v>3.542606319034209E-2</v>
      </c>
      <c r="S50" s="2">
        <v>0</v>
      </c>
      <c r="T50" s="2">
        <v>0</v>
      </c>
      <c r="U50" s="2">
        <v>0</v>
      </c>
      <c r="V50" s="2">
        <v>0</v>
      </c>
      <c r="W50" s="2">
        <v>0.30606268090437383</v>
      </c>
    </row>
    <row r="51" spans="1:23" x14ac:dyDescent="0.2">
      <c r="A51" s="2" t="s">
        <v>47</v>
      </c>
      <c r="B51" s="2">
        <v>0.38695670681271949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0.38695670681271949</v>
      </c>
    </row>
  </sheetData>
  <phoneticPr fontId="6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41.417651985015148</v>
      </c>
      <c r="C4" s="2">
        <v>0.16381848493532014</v>
      </c>
      <c r="D4" s="2">
        <v>7.2766951948040906E-2</v>
      </c>
      <c r="E4" s="2">
        <v>0.20226546801915055</v>
      </c>
      <c r="F4" s="2">
        <v>1.9748624667989181</v>
      </c>
      <c r="G4" s="2">
        <v>7.1748226872734187E-3</v>
      </c>
      <c r="H4" s="2">
        <v>7.2277514063754572E-2</v>
      </c>
      <c r="I4" s="2">
        <v>2.0553920611662172E-2</v>
      </c>
      <c r="J4" s="2">
        <v>0</v>
      </c>
      <c r="K4" s="2">
        <v>0.48212713270090934</v>
      </c>
      <c r="L4" s="2">
        <v>4.4572887864583181E-2</v>
      </c>
      <c r="M4" s="2">
        <v>0.98461643558732259</v>
      </c>
      <c r="N4" s="2">
        <v>4.2324326868790799E-2</v>
      </c>
      <c r="O4" s="2">
        <v>4.3121689894542348E-2</v>
      </c>
      <c r="P4" s="2">
        <v>0</v>
      </c>
      <c r="Q4" s="2">
        <v>0</v>
      </c>
      <c r="R4" s="2">
        <v>0.11750157858220014</v>
      </c>
      <c r="S4" s="2">
        <v>0</v>
      </c>
      <c r="T4" s="2">
        <v>0</v>
      </c>
      <c r="U4" s="2">
        <v>0</v>
      </c>
      <c r="V4" s="2">
        <v>1.3532057474405561</v>
      </c>
      <c r="W4" s="2">
        <v>46.99884141301817</v>
      </c>
    </row>
    <row r="5" spans="1:23" x14ac:dyDescent="0.2">
      <c r="A5" s="2" t="s">
        <v>1</v>
      </c>
      <c r="B5" s="2">
        <v>5.1140644860769274E-2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5.4626045917605878E-3</v>
      </c>
      <c r="L5" s="2">
        <v>0</v>
      </c>
      <c r="M5" s="2">
        <v>9.2795212501836269E-2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0.14939846195436612</v>
      </c>
    </row>
    <row r="6" spans="1:23" x14ac:dyDescent="0.2">
      <c r="A6" s="2" t="s">
        <v>2</v>
      </c>
      <c r="B6" s="2">
        <v>8.2165759466976276</v>
      </c>
      <c r="C6" s="2">
        <v>4.4786169657787166E-2</v>
      </c>
      <c r="D6" s="2">
        <v>9.4542458894301112E-3</v>
      </c>
      <c r="E6" s="2">
        <v>5.6188292451404838E-2</v>
      </c>
      <c r="F6" s="2">
        <v>3.0697110189080294E-4</v>
      </c>
      <c r="G6" s="2">
        <v>0</v>
      </c>
      <c r="H6" s="2">
        <v>0</v>
      </c>
      <c r="I6" s="2">
        <v>3.1807126054626881E-6</v>
      </c>
      <c r="J6" s="2">
        <v>0</v>
      </c>
      <c r="K6" s="2">
        <v>3.8756510700567277E-3</v>
      </c>
      <c r="L6" s="2">
        <v>2.9471866081892553E-4</v>
      </c>
      <c r="M6" s="2">
        <v>1.0677433022421128E-2</v>
      </c>
      <c r="N6" s="2">
        <v>0</v>
      </c>
      <c r="O6" s="2">
        <v>1.1618582160057454E-3</v>
      </c>
      <c r="P6" s="2">
        <v>0</v>
      </c>
      <c r="Q6" s="2">
        <v>0</v>
      </c>
      <c r="R6" s="2">
        <v>2.5892919740158976E-2</v>
      </c>
      <c r="S6" s="2">
        <v>0</v>
      </c>
      <c r="T6" s="2">
        <v>0</v>
      </c>
      <c r="U6" s="2">
        <v>0</v>
      </c>
      <c r="V6" s="2">
        <v>0</v>
      </c>
      <c r="W6" s="2">
        <v>8.3692173872202051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</row>
    <row r="10" spans="1:23" x14ac:dyDescent="0.2">
      <c r="A10" s="2" t="s">
        <v>6</v>
      </c>
      <c r="B10" s="2">
        <v>0.1379756304308157</v>
      </c>
      <c r="C10" s="2">
        <v>4.7675980323956806E-4</v>
      </c>
      <c r="D10" s="2">
        <v>1.0064277531354979E-4</v>
      </c>
      <c r="E10" s="2">
        <v>5.9813820780365114E-4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8.9666426295103652E-4</v>
      </c>
      <c r="N10" s="2">
        <v>0</v>
      </c>
      <c r="O10" s="2">
        <v>0</v>
      </c>
      <c r="P10" s="2">
        <v>0</v>
      </c>
      <c r="Q10" s="2">
        <v>0</v>
      </c>
      <c r="R10" s="2">
        <v>2.7563650597812827E-4</v>
      </c>
      <c r="S10" s="2">
        <v>0</v>
      </c>
      <c r="T10" s="2">
        <v>0</v>
      </c>
      <c r="U10" s="2">
        <v>0</v>
      </c>
      <c r="V10" s="2">
        <v>0</v>
      </c>
      <c r="W10" s="2">
        <v>0.14032347198610165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0.51435659133909539</v>
      </c>
      <c r="C13" s="2">
        <v>1.7773033289727458E-3</v>
      </c>
      <c r="D13" s="2">
        <v>3.7518418790005655E-4</v>
      </c>
      <c r="E13" s="2">
        <v>2.2297874541680595E-3</v>
      </c>
      <c r="F13" s="2">
        <v>5.7905912402128742E-3</v>
      </c>
      <c r="G13" s="2">
        <v>0</v>
      </c>
      <c r="H13" s="2">
        <v>0</v>
      </c>
      <c r="I13" s="2">
        <v>5.9999805966682526E-5</v>
      </c>
      <c r="J13" s="2">
        <v>0</v>
      </c>
      <c r="K13" s="2">
        <v>4.7061477279260275E-3</v>
      </c>
      <c r="L13" s="2">
        <v>3.5787265956583816E-4</v>
      </c>
      <c r="M13" s="2">
        <v>3.305277052970138E-3</v>
      </c>
      <c r="N13" s="2">
        <v>0</v>
      </c>
      <c r="O13" s="2">
        <v>1.4108278337212623E-3</v>
      </c>
      <c r="P13" s="2">
        <v>0</v>
      </c>
      <c r="Q13" s="2">
        <v>0</v>
      </c>
      <c r="R13" s="2">
        <v>1.0578935765761677E-3</v>
      </c>
      <c r="S13" s="2">
        <v>0</v>
      </c>
      <c r="T13" s="2">
        <v>0</v>
      </c>
      <c r="U13" s="2">
        <v>0</v>
      </c>
      <c r="V13" s="2">
        <v>0</v>
      </c>
      <c r="W13" s="2">
        <v>0.5354274762070752</v>
      </c>
    </row>
    <row r="14" spans="1:23" x14ac:dyDescent="0.2">
      <c r="A14" s="2" t="s">
        <v>10</v>
      </c>
      <c r="B14" s="2">
        <v>0.66090798436433917</v>
      </c>
      <c r="C14" s="2">
        <v>2.2836957483082327E-3</v>
      </c>
      <c r="D14" s="2">
        <v>4.8208233269616234E-4</v>
      </c>
      <c r="E14" s="2">
        <v>2.86510245364691E-3</v>
      </c>
      <c r="F14" s="2">
        <v>2.0929847856191118E-5</v>
      </c>
      <c r="G14" s="2">
        <v>0</v>
      </c>
      <c r="H14" s="2">
        <v>0</v>
      </c>
      <c r="I14" s="2">
        <v>2.1686676855427418E-7</v>
      </c>
      <c r="J14" s="2">
        <v>0</v>
      </c>
      <c r="K14" s="2">
        <v>1.089583222076388E-3</v>
      </c>
      <c r="L14" s="2">
        <v>8.2855887244881086E-5</v>
      </c>
      <c r="M14" s="2">
        <v>3.5817797984910228E-2</v>
      </c>
      <c r="N14" s="2">
        <v>0</v>
      </c>
      <c r="O14" s="2">
        <v>3.2663962666095602E-4</v>
      </c>
      <c r="P14" s="2">
        <v>0</v>
      </c>
      <c r="Q14" s="2">
        <v>0</v>
      </c>
      <c r="R14" s="2">
        <v>1.3593104922534193E-3</v>
      </c>
      <c r="S14" s="2">
        <v>0</v>
      </c>
      <c r="T14" s="2">
        <v>0</v>
      </c>
      <c r="U14" s="2">
        <v>0</v>
      </c>
      <c r="V14" s="2">
        <v>0</v>
      </c>
      <c r="W14" s="2">
        <v>0.70523619882676114</v>
      </c>
    </row>
    <row r="15" spans="1:23" x14ac:dyDescent="0.2">
      <c r="A15" s="2" t="s">
        <v>11</v>
      </c>
      <c r="B15" s="2">
        <v>0.7475160935821773</v>
      </c>
      <c r="C15" s="2">
        <v>2.5829606618347702E-3</v>
      </c>
      <c r="D15" s="2">
        <v>5.452563906738349E-4</v>
      </c>
      <c r="E15" s="2">
        <v>3.2405573007606263E-3</v>
      </c>
      <c r="F15" s="2">
        <v>3.4883079760318527E-4</v>
      </c>
      <c r="G15" s="2">
        <v>0</v>
      </c>
      <c r="H15" s="2">
        <v>0</v>
      </c>
      <c r="I15" s="2">
        <v>3.614446142571236E-6</v>
      </c>
      <c r="J15" s="2">
        <v>0</v>
      </c>
      <c r="K15" s="2">
        <v>1.0398953878448917E-3</v>
      </c>
      <c r="L15" s="2">
        <v>7.9077442875407681E-5</v>
      </c>
      <c r="M15" s="2">
        <v>1.2605823947763523E-3</v>
      </c>
      <c r="N15" s="2">
        <v>0</v>
      </c>
      <c r="O15" s="2">
        <v>3.1174400850703614E-4</v>
      </c>
      <c r="P15" s="2">
        <v>0</v>
      </c>
      <c r="Q15" s="2">
        <v>0</v>
      </c>
      <c r="R15" s="2">
        <v>1.5374401477564734E-3</v>
      </c>
      <c r="S15" s="2">
        <v>0</v>
      </c>
      <c r="T15" s="2">
        <v>0</v>
      </c>
      <c r="U15" s="2">
        <v>0</v>
      </c>
      <c r="V15" s="2">
        <v>0</v>
      </c>
      <c r="W15" s="2">
        <v>0.75846605256095245</v>
      </c>
    </row>
    <row r="16" spans="1:23" x14ac:dyDescent="0.2">
      <c r="A16" s="2" t="s">
        <v>12</v>
      </c>
      <c r="B16" s="2">
        <v>1.5048523131566203E-3</v>
      </c>
      <c r="C16" s="2">
        <v>5.199853702316709E-6</v>
      </c>
      <c r="D16" s="2">
        <v>1.0976758197096211E-6</v>
      </c>
      <c r="E16" s="2">
        <v>6.5236858334343056E-6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1.4196524066141863E-5</v>
      </c>
      <c r="L16" s="2">
        <v>1.0795555341352583E-6</v>
      </c>
      <c r="M16" s="2">
        <v>7.5034666355735256E-6</v>
      </c>
      <c r="N16" s="2">
        <v>0</v>
      </c>
      <c r="O16" s="2">
        <v>4.2558909011199476E-6</v>
      </c>
      <c r="P16" s="2">
        <v>0</v>
      </c>
      <c r="Q16" s="2">
        <v>0</v>
      </c>
      <c r="R16" s="2">
        <v>3.0950776612769209E-6</v>
      </c>
      <c r="S16" s="2">
        <v>0</v>
      </c>
      <c r="T16" s="2">
        <v>0</v>
      </c>
      <c r="U16" s="2">
        <v>0</v>
      </c>
      <c r="V16" s="2">
        <v>0</v>
      </c>
      <c r="W16" s="2">
        <v>1.5478040433103285E-3</v>
      </c>
    </row>
    <row r="17" spans="1:23" x14ac:dyDescent="0.2">
      <c r="A17" s="2" t="s">
        <v>13</v>
      </c>
      <c r="B17" s="2">
        <v>8.2812623314680478E-2</v>
      </c>
      <c r="C17" s="2">
        <v>2.8615002427589286E-4</v>
      </c>
      <c r="D17" s="2">
        <v>6.0405538393710313E-5</v>
      </c>
      <c r="E17" s="2">
        <v>3.5900103473561642E-4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2.3850160431118333E-3</v>
      </c>
      <c r="L17" s="2">
        <v>1.8136532973472342E-4</v>
      </c>
      <c r="M17" s="2">
        <v>2.4761439897392633E-4</v>
      </c>
      <c r="N17" s="2">
        <v>0</v>
      </c>
      <c r="O17" s="2">
        <v>7.149896713881511E-4</v>
      </c>
      <c r="P17" s="2">
        <v>0</v>
      </c>
      <c r="Q17" s="2">
        <v>0</v>
      </c>
      <c r="R17" s="2">
        <v>1.6657073085267E-4</v>
      </c>
      <c r="S17" s="2">
        <v>0</v>
      </c>
      <c r="T17" s="2">
        <v>0</v>
      </c>
      <c r="U17" s="2">
        <v>0</v>
      </c>
      <c r="V17" s="2">
        <v>0</v>
      </c>
      <c r="W17" s="2">
        <v>8.721373608614702E-2</v>
      </c>
    </row>
    <row r="18" spans="1:23" x14ac:dyDescent="0.2">
      <c r="A18" s="2" t="s">
        <v>14</v>
      </c>
      <c r="B18" s="2">
        <v>2.2420445566042783E-2</v>
      </c>
      <c r="C18" s="2">
        <v>7.7471414214481919E-5</v>
      </c>
      <c r="D18" s="2">
        <v>1.6354017434001565E-5</v>
      </c>
      <c r="E18" s="2">
        <v>9.7194882075617712E-5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3.2652005352126285E-4</v>
      </c>
      <c r="L18" s="2">
        <v>2.4829777285110946E-5</v>
      </c>
      <c r="M18" s="2">
        <v>0</v>
      </c>
      <c r="N18" s="2">
        <v>0</v>
      </c>
      <c r="O18" s="2">
        <v>9.7885490725758777E-5</v>
      </c>
      <c r="P18" s="2">
        <v>0</v>
      </c>
      <c r="Q18" s="2">
        <v>0</v>
      </c>
      <c r="R18" s="2">
        <v>4.5096868744118211E-5</v>
      </c>
      <c r="S18" s="2">
        <v>0</v>
      </c>
      <c r="T18" s="2">
        <v>0</v>
      </c>
      <c r="U18" s="2">
        <v>0</v>
      </c>
      <c r="V18" s="2">
        <v>0</v>
      </c>
      <c r="W18" s="2">
        <v>2.3105798070043138E-2</v>
      </c>
    </row>
    <row r="19" spans="1:23" x14ac:dyDescent="0.2">
      <c r="A19" s="2" t="s">
        <v>15</v>
      </c>
      <c r="B19" s="2">
        <v>0.2437446680081316</v>
      </c>
      <c r="C19" s="2">
        <v>8.422332233409865E-4</v>
      </c>
      <c r="D19" s="2">
        <v>1.7779327972354271E-4</v>
      </c>
      <c r="E19" s="2">
        <v>1.0566576027147339E-3</v>
      </c>
      <c r="F19" s="2">
        <v>8.4417053019970843E-3</v>
      </c>
      <c r="G19" s="2">
        <v>0</v>
      </c>
      <c r="H19" s="2">
        <v>0</v>
      </c>
      <c r="I19" s="2">
        <v>8.7469596650223923E-5</v>
      </c>
      <c r="J19" s="2">
        <v>0</v>
      </c>
      <c r="K19" s="2">
        <v>1.3167276071346578E-3</v>
      </c>
      <c r="L19" s="2">
        <v>1.0012877579104519E-4</v>
      </c>
      <c r="M19" s="2">
        <v>8.8916079631546285E-4</v>
      </c>
      <c r="N19" s="2">
        <v>0</v>
      </c>
      <c r="O19" s="2">
        <v>3.9473388107887509E-4</v>
      </c>
      <c r="P19" s="2">
        <v>0</v>
      </c>
      <c r="Q19" s="2">
        <v>0</v>
      </c>
      <c r="R19" s="2">
        <v>4.9027220569111533E-4</v>
      </c>
      <c r="S19" s="2">
        <v>0</v>
      </c>
      <c r="T19" s="2">
        <v>0</v>
      </c>
      <c r="U19" s="2">
        <v>0</v>
      </c>
      <c r="V19" s="2">
        <v>0</v>
      </c>
      <c r="W19" s="2">
        <v>0.25754155027856923</v>
      </c>
    </row>
    <row r="20" spans="1:23" x14ac:dyDescent="0.2">
      <c r="A20" s="2" t="s">
        <v>16</v>
      </c>
      <c r="B20" s="2">
        <v>6.2401209252227856E-2</v>
      </c>
      <c r="C20" s="2">
        <v>2.1562060018939951E-4</v>
      </c>
      <c r="D20" s="2">
        <v>4.5516957323958952E-5</v>
      </c>
      <c r="E20" s="2">
        <v>2.7051550589307584E-4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1.5261263371102503E-4</v>
      </c>
      <c r="L20" s="2">
        <v>1.1605221991954028E-5</v>
      </c>
      <c r="M20" s="2">
        <v>1.3506239944032348E-4</v>
      </c>
      <c r="N20" s="2">
        <v>0</v>
      </c>
      <c r="O20" s="2">
        <v>4.575082718703944E-5</v>
      </c>
      <c r="P20" s="2">
        <v>0</v>
      </c>
      <c r="Q20" s="2">
        <v>0</v>
      </c>
      <c r="R20" s="2">
        <v>1.283425536876163E-4</v>
      </c>
      <c r="S20" s="2">
        <v>0</v>
      </c>
      <c r="T20" s="2">
        <v>0</v>
      </c>
      <c r="U20" s="2">
        <v>0</v>
      </c>
      <c r="V20" s="2">
        <v>0</v>
      </c>
      <c r="W20" s="2">
        <v>6.3406235951652248E-2</v>
      </c>
    </row>
    <row r="21" spans="1:23" x14ac:dyDescent="0.2">
      <c r="A21" s="2" t="s">
        <v>17</v>
      </c>
      <c r="B21" s="2">
        <v>4.3216271557318317E-3</v>
      </c>
      <c r="C21" s="2">
        <v>1.4932913196396701E-5</v>
      </c>
      <c r="D21" s="2">
        <v>3.1522997899353224E-6</v>
      </c>
      <c r="E21" s="2">
        <v>1.8734687521657492E-5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5.4301704552992621E-4</v>
      </c>
      <c r="L21" s="2">
        <v>4.1292999180673635E-5</v>
      </c>
      <c r="M21" s="2">
        <v>0</v>
      </c>
      <c r="N21" s="2">
        <v>0</v>
      </c>
      <c r="O21" s="2">
        <v>1.62787826967838E-4</v>
      </c>
      <c r="P21" s="2">
        <v>0</v>
      </c>
      <c r="Q21" s="2">
        <v>0</v>
      </c>
      <c r="R21" s="2">
        <v>8.8884281554619261E-6</v>
      </c>
      <c r="S21" s="2">
        <v>0</v>
      </c>
      <c r="T21" s="2">
        <v>0</v>
      </c>
      <c r="U21" s="2">
        <v>0</v>
      </c>
      <c r="V21" s="2">
        <v>0</v>
      </c>
      <c r="W21" s="2">
        <v>5.1144333560737207E-3</v>
      </c>
    </row>
    <row r="22" spans="1:23" x14ac:dyDescent="0.2">
      <c r="A22" s="2" t="s">
        <v>18</v>
      </c>
      <c r="B22" s="2">
        <v>2.7005635873406111</v>
      </c>
      <c r="C22" s="2">
        <v>9.3315041251581399E-3</v>
      </c>
      <c r="D22" s="2">
        <v>1.9698566586869716E-3</v>
      </c>
      <c r="E22" s="2">
        <v>1.1707214231586119E-2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7.4176838245591228E-4</v>
      </c>
      <c r="L22" s="2">
        <v>5.640677665856726E-5</v>
      </c>
      <c r="M22" s="2">
        <v>7.0157413042612471E-4</v>
      </c>
      <c r="N22" s="2">
        <v>0</v>
      </c>
      <c r="O22" s="2">
        <v>2.2237029958351726E-4</v>
      </c>
      <c r="P22" s="2">
        <v>0</v>
      </c>
      <c r="Q22" s="2">
        <v>0</v>
      </c>
      <c r="R22" s="2">
        <v>5.5543351058170379E-3</v>
      </c>
      <c r="S22" s="2">
        <v>0</v>
      </c>
      <c r="T22" s="2">
        <v>0</v>
      </c>
      <c r="U22" s="2">
        <v>0</v>
      </c>
      <c r="V22" s="2">
        <v>0</v>
      </c>
      <c r="W22" s="2">
        <v>2.7308486170509831</v>
      </c>
    </row>
    <row r="23" spans="1:23" x14ac:dyDescent="0.2">
      <c r="A23" s="2" t="s">
        <v>19</v>
      </c>
      <c r="B23" s="2">
        <v>5.1029927798708477E-2</v>
      </c>
      <c r="C23" s="2">
        <v>1.7632837234138072E-4</v>
      </c>
      <c r="D23" s="2">
        <v>3.7222468501691642E-5</v>
      </c>
      <c r="E23" s="2">
        <v>2.2121985935171461E-4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6.1045053484410012E-4</v>
      </c>
      <c r="L23" s="2">
        <v>4.6420887967816111E-5</v>
      </c>
      <c r="M23" s="2">
        <v>2.4386266565613957E-4</v>
      </c>
      <c r="N23" s="2">
        <v>0</v>
      </c>
      <c r="O23" s="2">
        <v>1.8300330874815776E-4</v>
      </c>
      <c r="P23" s="2">
        <v>0</v>
      </c>
      <c r="Q23" s="2">
        <v>0</v>
      </c>
      <c r="R23" s="2">
        <v>1.0495487710355713E-4</v>
      </c>
      <c r="S23" s="2">
        <v>0</v>
      </c>
      <c r="T23" s="2">
        <v>0</v>
      </c>
      <c r="U23" s="2">
        <v>0</v>
      </c>
      <c r="V23" s="2">
        <v>0</v>
      </c>
      <c r="W23" s="2">
        <v>5.2653390773223036E-2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</row>
    <row r="26" spans="1:23" x14ac:dyDescent="0.2">
      <c r="A26" s="2" t="s">
        <v>22</v>
      </c>
      <c r="B26" s="2">
        <v>3.976462711490099</v>
      </c>
      <c r="C26" s="2">
        <v>1.6899807145267662E-2</v>
      </c>
      <c r="D26" s="2">
        <v>3.5675060728826502E-3</v>
      </c>
      <c r="E26" s="2">
        <v>2.120233352185175E-2</v>
      </c>
      <c r="F26" s="2">
        <v>0.29760595811022234</v>
      </c>
      <c r="G26" s="2">
        <v>0</v>
      </c>
      <c r="H26" s="2">
        <v>0</v>
      </c>
      <c r="I26" s="2">
        <v>3.1714432687123088E-3</v>
      </c>
      <c r="J26" s="2">
        <v>0</v>
      </c>
      <c r="K26" s="2">
        <v>1.6837427432068255E-3</v>
      </c>
      <c r="L26" s="2">
        <v>0</v>
      </c>
      <c r="M26" s="2">
        <v>5.5383391007958775E-3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4.326131841453039</v>
      </c>
    </row>
    <row r="27" spans="1:23" x14ac:dyDescent="0.2">
      <c r="A27" s="2" t="s">
        <v>23</v>
      </c>
      <c r="B27" s="2">
        <v>0.18861057364901593</v>
      </c>
      <c r="C27" s="2">
        <v>8.0158737840451864E-4</v>
      </c>
      <c r="D27" s="2">
        <v>1.6921304579531709E-4</v>
      </c>
      <c r="E27" s="2">
        <v>1.0056637213519052E-3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2.3171059352511065E-3</v>
      </c>
      <c r="L27" s="2">
        <v>0</v>
      </c>
      <c r="M27" s="2">
        <v>6.7617051008004468E-3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0.19966584883061925</v>
      </c>
    </row>
    <row r="28" spans="1:23" x14ac:dyDescent="0.2">
      <c r="A28" s="2" t="s">
        <v>24</v>
      </c>
      <c r="B28" s="2">
        <v>1.0646616281584358E-2</v>
      </c>
      <c r="C28" s="2">
        <v>4.5247692475159356E-5</v>
      </c>
      <c r="D28" s="2">
        <v>9.5516721759904432E-6</v>
      </c>
      <c r="E28" s="2">
        <v>5.676731448507403E-5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1.0758182960720581E-2</v>
      </c>
    </row>
    <row r="29" spans="1:23" x14ac:dyDescent="0.2">
      <c r="A29" s="2" t="s">
        <v>25</v>
      </c>
      <c r="B29" s="2">
        <v>0.42173302874405294</v>
      </c>
      <c r="C29" s="2">
        <v>1.7923484688967053E-3</v>
      </c>
      <c r="D29" s="2">
        <v>3.7836017846519895E-4</v>
      </c>
      <c r="E29" s="2">
        <v>2.2486629402495707E-3</v>
      </c>
      <c r="F29" s="2">
        <v>5.2488749027358923E-4</v>
      </c>
      <c r="G29" s="2">
        <v>0</v>
      </c>
      <c r="H29" s="2">
        <v>0</v>
      </c>
      <c r="I29" s="2">
        <v>5.593473021944497E-6</v>
      </c>
      <c r="J29" s="2">
        <v>0</v>
      </c>
      <c r="K29" s="2">
        <v>5.9761893269128672E-3</v>
      </c>
      <c r="L29" s="2">
        <v>0</v>
      </c>
      <c r="M29" s="2">
        <v>2.1780340413518036E-3</v>
      </c>
      <c r="N29" s="2">
        <v>5.3789086434556204E-5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0.43489089374965911</v>
      </c>
    </row>
    <row r="30" spans="1:23" x14ac:dyDescent="0.2">
      <c r="A30" s="2" t="s">
        <v>26</v>
      </c>
      <c r="B30" s="2">
        <v>0.21675307364105956</v>
      </c>
      <c r="C30" s="2">
        <v>9.2119187540557574E-4</v>
      </c>
      <c r="D30" s="2">
        <v>1.9446124926459922E-4</v>
      </c>
      <c r="E30" s="2">
        <v>1.1557183589185733E-3</v>
      </c>
      <c r="F30" s="2">
        <v>1.1043632795356317E-2</v>
      </c>
      <c r="G30" s="2">
        <v>0</v>
      </c>
      <c r="H30" s="2">
        <v>0</v>
      </c>
      <c r="I30" s="2">
        <v>1.176866723817122E-4</v>
      </c>
      <c r="J30" s="2">
        <v>0</v>
      </c>
      <c r="K30" s="2">
        <v>7.5251072322092766E-4</v>
      </c>
      <c r="L30" s="2">
        <v>0</v>
      </c>
      <c r="M30" s="2">
        <v>3.7301598966547585E-4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0.2313112913052727</v>
      </c>
    </row>
    <row r="31" spans="1:23" x14ac:dyDescent="0.2">
      <c r="A31" s="2" t="s">
        <v>27</v>
      </c>
      <c r="B31" s="2">
        <v>3.1081825519809443</v>
      </c>
      <c r="C31" s="2">
        <v>1.0739987179534083E-2</v>
      </c>
      <c r="D31" s="2">
        <v>2.267183829751497E-3</v>
      </c>
      <c r="E31" s="2">
        <v>1.3474283359775406E-2</v>
      </c>
      <c r="F31" s="2">
        <v>0.39386136526578042</v>
      </c>
      <c r="G31" s="2">
        <v>0</v>
      </c>
      <c r="H31" s="2">
        <v>6.3232231569723879E-2</v>
      </c>
      <c r="I31" s="2">
        <v>4.081034995115757E-3</v>
      </c>
      <c r="J31" s="2">
        <v>0</v>
      </c>
      <c r="K31" s="2">
        <v>3.7514314844779872E-3</v>
      </c>
      <c r="L31" s="2">
        <v>2.8527254989524201E-4</v>
      </c>
      <c r="M31" s="2">
        <v>3.264007986474483E-3</v>
      </c>
      <c r="N31" s="2">
        <v>1.3447271608639047E-3</v>
      </c>
      <c r="O31" s="2">
        <v>1.1246191706209461E-3</v>
      </c>
      <c r="P31" s="2">
        <v>0</v>
      </c>
      <c r="Q31" s="2">
        <v>0</v>
      </c>
      <c r="R31" s="2">
        <v>5.6751502719104971E-3</v>
      </c>
      <c r="S31" s="2">
        <v>0</v>
      </c>
      <c r="T31" s="2">
        <v>0</v>
      </c>
      <c r="U31" s="2">
        <v>0</v>
      </c>
      <c r="V31" s="2">
        <v>1.3532057474405561</v>
      </c>
      <c r="W31" s="2">
        <v>4.9644895942454248</v>
      </c>
    </row>
    <row r="32" spans="1:23" x14ac:dyDescent="0.2">
      <c r="A32" s="2" t="s">
        <v>28</v>
      </c>
      <c r="B32" s="2">
        <v>0.19879558761904345</v>
      </c>
      <c r="C32" s="2">
        <v>6.8691655868659566E-4</v>
      </c>
      <c r="D32" s="2">
        <v>1.4500632898431035E-4</v>
      </c>
      <c r="E32" s="2">
        <v>8.6179882727443883E-4</v>
      </c>
      <c r="F32" s="2">
        <v>0.33208691931823237</v>
      </c>
      <c r="G32" s="2">
        <v>0</v>
      </c>
      <c r="H32" s="2">
        <v>0</v>
      </c>
      <c r="I32" s="2">
        <v>3.440952727727817E-3</v>
      </c>
      <c r="J32" s="2">
        <v>0</v>
      </c>
      <c r="K32" s="2">
        <v>4.8623094926535869E-4</v>
      </c>
      <c r="L32" s="2">
        <v>3.6974777044132599E-5</v>
      </c>
      <c r="M32" s="2">
        <v>1.2793410613652861E-3</v>
      </c>
      <c r="N32" s="2">
        <v>3.8420776024682998E-6</v>
      </c>
      <c r="O32" s="2">
        <v>1.4576426336335819E-4</v>
      </c>
      <c r="P32" s="2">
        <v>0</v>
      </c>
      <c r="Q32" s="2">
        <v>0</v>
      </c>
      <c r="R32" s="2">
        <v>3.9046785525978565E-4</v>
      </c>
      <c r="S32" s="2">
        <v>0</v>
      </c>
      <c r="T32" s="2">
        <v>0</v>
      </c>
      <c r="U32" s="2">
        <v>0</v>
      </c>
      <c r="V32" s="2">
        <v>0</v>
      </c>
      <c r="W32" s="2">
        <v>0.53835980236384939</v>
      </c>
    </row>
    <row r="33" spans="1:23" x14ac:dyDescent="0.2">
      <c r="A33" s="2" t="s">
        <v>29</v>
      </c>
      <c r="B33" s="2">
        <v>4.6693316429772986</v>
      </c>
      <c r="C33" s="2">
        <v>1.6134368282393105E-2</v>
      </c>
      <c r="D33" s="2">
        <v>3.4059238862782283E-3</v>
      </c>
      <c r="E33" s="2">
        <v>2.0242021376171565E-2</v>
      </c>
      <c r="F33" s="2">
        <v>0.11091075209793275</v>
      </c>
      <c r="G33" s="2">
        <v>0</v>
      </c>
      <c r="H33" s="2">
        <v>0</v>
      </c>
      <c r="I33" s="2">
        <v>1.1492131510305243E-3</v>
      </c>
      <c r="J33" s="2">
        <v>0</v>
      </c>
      <c r="K33" s="2">
        <v>1.2315484627378067E-3</v>
      </c>
      <c r="L33" s="2">
        <v>9.3651442586233669E-5</v>
      </c>
      <c r="M33" s="2">
        <v>1.0538618889663015E-2</v>
      </c>
      <c r="N33" s="2">
        <v>1.9206545934739031E-2</v>
      </c>
      <c r="O33" s="2">
        <v>3.6919853567215539E-4</v>
      </c>
      <c r="P33" s="2">
        <v>0</v>
      </c>
      <c r="Q33" s="2">
        <v>0</v>
      </c>
      <c r="R33" s="2">
        <v>9.1713499980889072E-3</v>
      </c>
      <c r="S33" s="2">
        <v>0</v>
      </c>
      <c r="T33" s="2">
        <v>0</v>
      </c>
      <c r="U33" s="2">
        <v>0</v>
      </c>
      <c r="V33" s="2">
        <v>0</v>
      </c>
      <c r="W33" s="2">
        <v>4.8617848350345936</v>
      </c>
    </row>
    <row r="34" spans="1:23" x14ac:dyDescent="0.2">
      <c r="A34" s="2" t="s">
        <v>30</v>
      </c>
      <c r="B34" s="2">
        <v>0.40622988350292211</v>
      </c>
      <c r="C34" s="2">
        <v>1.4036832353956786E-3</v>
      </c>
      <c r="D34" s="2">
        <v>2.9631394155168843E-4</v>
      </c>
      <c r="E34" s="2">
        <v>1.7610473220237301E-3</v>
      </c>
      <c r="F34" s="2">
        <v>3.7237687644140031E-2</v>
      </c>
      <c r="G34" s="2">
        <v>0</v>
      </c>
      <c r="H34" s="2">
        <v>0</v>
      </c>
      <c r="I34" s="2">
        <v>3.8584212571947949E-4</v>
      </c>
      <c r="J34" s="2">
        <v>0</v>
      </c>
      <c r="K34" s="2">
        <v>2.0513977275574994E-3</v>
      </c>
      <c r="L34" s="2">
        <v>1.5599577468254481E-4</v>
      </c>
      <c r="M34" s="2">
        <v>1.9884186584269838E-4</v>
      </c>
      <c r="N34" s="2">
        <v>1.1564653583429581E-3</v>
      </c>
      <c r="O34" s="2">
        <v>6.1497623521183237E-4</v>
      </c>
      <c r="P34" s="2">
        <v>0</v>
      </c>
      <c r="Q34" s="2">
        <v>0</v>
      </c>
      <c r="R34" s="2">
        <v>8.2041779094227038E-4</v>
      </c>
      <c r="S34" s="2">
        <v>0</v>
      </c>
      <c r="T34" s="2">
        <v>0</v>
      </c>
      <c r="U34" s="2">
        <v>0</v>
      </c>
      <c r="V34" s="2">
        <v>0</v>
      </c>
      <c r="W34" s="2">
        <v>0.45231255252433256</v>
      </c>
    </row>
    <row r="35" spans="1:23" x14ac:dyDescent="0.2">
      <c r="A35" s="2" t="s">
        <v>31</v>
      </c>
      <c r="B35" s="2">
        <v>0.50952028961269469</v>
      </c>
      <c r="C35" s="2">
        <v>1.7605920137043428E-3</v>
      </c>
      <c r="D35" s="2">
        <v>3.7165647198037654E-4</v>
      </c>
      <c r="E35" s="2">
        <v>2.2088216007199201E-3</v>
      </c>
      <c r="F35" s="2">
        <v>0.11012588280332559</v>
      </c>
      <c r="G35" s="2">
        <v>0</v>
      </c>
      <c r="H35" s="2">
        <v>0</v>
      </c>
      <c r="I35" s="2">
        <v>1.1410806472097392E-3</v>
      </c>
      <c r="J35" s="2">
        <v>0</v>
      </c>
      <c r="K35" s="2">
        <v>5.927048797614228E-3</v>
      </c>
      <c r="L35" s="2">
        <v>4.5071443550147034E-4</v>
      </c>
      <c r="M35" s="2">
        <v>4.490824781390756E-3</v>
      </c>
      <c r="N35" s="2">
        <v>0</v>
      </c>
      <c r="O35" s="2">
        <v>1.776834451217578E-3</v>
      </c>
      <c r="P35" s="2">
        <v>0</v>
      </c>
      <c r="Q35" s="2">
        <v>0</v>
      </c>
      <c r="R35" s="2">
        <v>1.0290220572640512E-3</v>
      </c>
      <c r="S35" s="2">
        <v>0</v>
      </c>
      <c r="T35" s="2">
        <v>0</v>
      </c>
      <c r="U35" s="2">
        <v>0</v>
      </c>
      <c r="V35" s="2">
        <v>0</v>
      </c>
      <c r="W35" s="2">
        <v>0.63880276767262267</v>
      </c>
    </row>
    <row r="36" spans="1:23" x14ac:dyDescent="0.2">
      <c r="A36" s="2" t="s">
        <v>32</v>
      </c>
      <c r="B36" s="2">
        <v>0.24500796336171329</v>
      </c>
      <c r="C36" s="2">
        <v>8.4659840320881188E-4</v>
      </c>
      <c r="D36" s="2">
        <v>1.7871475803118438E-4</v>
      </c>
      <c r="E36" s="2">
        <v>1.0621341148811115E-3</v>
      </c>
      <c r="F36" s="2">
        <v>0.42329570796753724</v>
      </c>
      <c r="G36" s="2">
        <v>0</v>
      </c>
      <c r="H36" s="2">
        <v>0</v>
      </c>
      <c r="I36" s="2">
        <v>4.3860219606259186E-3</v>
      </c>
      <c r="J36" s="2">
        <v>0</v>
      </c>
      <c r="K36" s="2">
        <v>2.8286574201787664E-3</v>
      </c>
      <c r="L36" s="2">
        <v>2.1510144017645026E-4</v>
      </c>
      <c r="M36" s="2">
        <v>1.7633146593597783E-3</v>
      </c>
      <c r="N36" s="2">
        <v>1.267885608814539E-4</v>
      </c>
      <c r="O36" s="2">
        <v>8.4798626204814957E-4</v>
      </c>
      <c r="P36" s="2">
        <v>0</v>
      </c>
      <c r="Q36" s="2">
        <v>0</v>
      </c>
      <c r="R36" s="2">
        <v>4.9481562097593854E-4</v>
      </c>
      <c r="S36" s="2">
        <v>0</v>
      </c>
      <c r="T36" s="2">
        <v>0</v>
      </c>
      <c r="U36" s="2">
        <v>0</v>
      </c>
      <c r="V36" s="2">
        <v>0</v>
      </c>
      <c r="W36" s="2">
        <v>0.68105380452961817</v>
      </c>
    </row>
    <row r="37" spans="1:23" x14ac:dyDescent="0.2">
      <c r="A37" s="2" t="s">
        <v>33</v>
      </c>
      <c r="B37" s="2">
        <v>8.2461782055261501E-2</v>
      </c>
      <c r="C37" s="2">
        <v>2.849377304143852E-4</v>
      </c>
      <c r="D37" s="2">
        <v>6.0149626259573445E-5</v>
      </c>
      <c r="E37" s="2">
        <v>3.5748010265886342E-4</v>
      </c>
      <c r="F37" s="2">
        <v>0.21513092949783641</v>
      </c>
      <c r="G37" s="2">
        <v>0</v>
      </c>
      <c r="H37" s="2">
        <v>0</v>
      </c>
      <c r="I37" s="2">
        <v>2.2291012250465329E-3</v>
      </c>
      <c r="J37" s="2">
        <v>0</v>
      </c>
      <c r="K37" s="2">
        <v>3.1019405084519963E-3</v>
      </c>
      <c r="L37" s="2">
        <v>2.3588288420855401E-4</v>
      </c>
      <c r="M37" s="2">
        <v>3.9580786502650348E-3</v>
      </c>
      <c r="N37" s="2">
        <v>3.0736620819746399E-5</v>
      </c>
      <c r="O37" s="2">
        <v>9.2991216189470844E-4</v>
      </c>
      <c r="P37" s="2">
        <v>0</v>
      </c>
      <c r="Q37" s="2">
        <v>0</v>
      </c>
      <c r="R37" s="2">
        <v>1.6653898646640047E-4</v>
      </c>
      <c r="S37" s="2">
        <v>0</v>
      </c>
      <c r="T37" s="2">
        <v>0</v>
      </c>
      <c r="U37" s="2">
        <v>0</v>
      </c>
      <c r="V37" s="2">
        <v>0</v>
      </c>
      <c r="W37" s="2">
        <v>0.30894747004958367</v>
      </c>
    </row>
    <row r="38" spans="1:23" x14ac:dyDescent="0.2">
      <c r="A38" s="2" t="s">
        <v>34</v>
      </c>
      <c r="B38" s="2">
        <v>9.2142249059938022E-2</v>
      </c>
      <c r="C38" s="2">
        <v>3.1838753260051041E-4</v>
      </c>
      <c r="D38" s="2">
        <v>6.7210793964622728E-5</v>
      </c>
      <c r="E38" s="2">
        <v>3.9944589884185642E-4</v>
      </c>
      <c r="F38" s="2">
        <v>2.7948323503967202E-2</v>
      </c>
      <c r="G38" s="2">
        <v>0</v>
      </c>
      <c r="H38" s="2">
        <v>0</v>
      </c>
      <c r="I38" s="2">
        <v>2.8958942494280749E-4</v>
      </c>
      <c r="J38" s="2">
        <v>0</v>
      </c>
      <c r="K38" s="2">
        <v>2.470195187508684E-3</v>
      </c>
      <c r="L38" s="2">
        <v>1.8784266293953497E-4</v>
      </c>
      <c r="M38" s="2">
        <v>6.0778079748145548E-4</v>
      </c>
      <c r="N38" s="2">
        <v>0</v>
      </c>
      <c r="O38" s="2">
        <v>7.4052501679487085E-4</v>
      </c>
      <c r="P38" s="2">
        <v>0</v>
      </c>
      <c r="Q38" s="2">
        <v>0</v>
      </c>
      <c r="R38" s="2">
        <v>1.8608956036013298E-4</v>
      </c>
      <c r="S38" s="2">
        <v>0</v>
      </c>
      <c r="T38" s="2">
        <v>0</v>
      </c>
      <c r="U38" s="2">
        <v>0</v>
      </c>
      <c r="V38" s="2">
        <v>0</v>
      </c>
      <c r="W38" s="2">
        <v>0.1253576394393397</v>
      </c>
    </row>
    <row r="39" spans="1:23" x14ac:dyDescent="0.2">
      <c r="A39" s="2" t="s">
        <v>35</v>
      </c>
      <c r="B39" s="2">
        <v>3.5366025184529581E-4</v>
      </c>
      <c r="C39" s="2">
        <v>1.2220345836213805E-6</v>
      </c>
      <c r="D39" s="2">
        <v>2.5796837566650509E-7</v>
      </c>
      <c r="E39" s="2">
        <v>1.5331526918893355E-6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7.0982620330709315E-6</v>
      </c>
      <c r="L39" s="2">
        <v>5.3977776706762915E-7</v>
      </c>
      <c r="M39" s="2">
        <v>0</v>
      </c>
      <c r="N39" s="2">
        <v>0</v>
      </c>
      <c r="O39" s="2">
        <v>2.1279454505599738E-6</v>
      </c>
      <c r="P39" s="2">
        <v>0</v>
      </c>
      <c r="Q39" s="2">
        <v>0</v>
      </c>
      <c r="R39" s="2">
        <v>7.1424869106390482E-7</v>
      </c>
      <c r="S39" s="2">
        <v>0</v>
      </c>
      <c r="T39" s="2">
        <v>0</v>
      </c>
      <c r="U39" s="2">
        <v>0</v>
      </c>
      <c r="V39" s="2">
        <v>0</v>
      </c>
      <c r="W39" s="2">
        <v>3.6715364143823548E-4</v>
      </c>
    </row>
    <row r="40" spans="1:23" x14ac:dyDescent="0.2">
      <c r="A40" s="2" t="s">
        <v>36</v>
      </c>
      <c r="B40" s="2">
        <v>1.3511786399667219E-2</v>
      </c>
      <c r="C40" s="2">
        <v>4.6688510175356853E-5</v>
      </c>
      <c r="D40" s="2">
        <v>9.8558251081030862E-6</v>
      </c>
      <c r="E40" s="2">
        <v>5.8574950345127556E-5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3.7620788775275936E-4</v>
      </c>
      <c r="L40" s="2">
        <v>2.860822165458435E-5</v>
      </c>
      <c r="M40" s="2">
        <v>8.6289866309095559E-5</v>
      </c>
      <c r="N40" s="2">
        <v>0</v>
      </c>
      <c r="O40" s="2">
        <v>1.1278110887967861E-4</v>
      </c>
      <c r="P40" s="2">
        <v>0</v>
      </c>
      <c r="Q40" s="2">
        <v>0</v>
      </c>
      <c r="R40" s="2">
        <v>2.7288268046924856E-5</v>
      </c>
      <c r="S40" s="2">
        <v>0</v>
      </c>
      <c r="T40" s="2">
        <v>0</v>
      </c>
      <c r="U40" s="2">
        <v>0</v>
      </c>
      <c r="V40" s="2">
        <v>0</v>
      </c>
      <c r="W40" s="2">
        <v>1.4258081037938851E-2</v>
      </c>
    </row>
    <row r="41" spans="1:23" x14ac:dyDescent="0.2">
      <c r="A41" s="2" t="s">
        <v>37</v>
      </c>
      <c r="B41" s="2">
        <v>3.1408959922216109E-2</v>
      </c>
      <c r="C41" s="2">
        <v>1.0853024918761881E-4</v>
      </c>
      <c r="D41" s="2">
        <v>2.2910458074470834E-5</v>
      </c>
      <c r="E41" s="2">
        <v>1.3616099406968288E-4</v>
      </c>
      <c r="F41" s="2">
        <v>1.8139201475365633E-4</v>
      </c>
      <c r="G41" s="2">
        <v>0</v>
      </c>
      <c r="H41" s="2">
        <v>0</v>
      </c>
      <c r="I41" s="2">
        <v>1.8795119941370428E-6</v>
      </c>
      <c r="J41" s="2">
        <v>0</v>
      </c>
      <c r="K41" s="2">
        <v>4.2589572198425592E-5</v>
      </c>
      <c r="L41" s="2">
        <v>3.2386666024057756E-6</v>
      </c>
      <c r="M41" s="2">
        <v>0</v>
      </c>
      <c r="N41" s="2">
        <v>0</v>
      </c>
      <c r="O41" s="2">
        <v>1.2767672703359844E-5</v>
      </c>
      <c r="P41" s="2">
        <v>0</v>
      </c>
      <c r="Q41" s="2">
        <v>0</v>
      </c>
      <c r="R41" s="2">
        <v>6.343321986304212E-5</v>
      </c>
      <c r="S41" s="2">
        <v>0</v>
      </c>
      <c r="T41" s="2">
        <v>0</v>
      </c>
      <c r="U41" s="2">
        <v>0</v>
      </c>
      <c r="V41" s="2">
        <v>0</v>
      </c>
      <c r="W41" s="2">
        <v>3.1981862281662908E-2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13.188497642246389</v>
      </c>
      <c r="C43" s="2">
        <v>4.5571420991591116E-2</v>
      </c>
      <c r="D43" s="2">
        <v>9.6200104379841021E-3</v>
      </c>
      <c r="E43" s="2">
        <v>5.7173461130235158E-2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3.9253389042882255E-3</v>
      </c>
      <c r="L43" s="2">
        <v>2.9849710518839895E-4</v>
      </c>
      <c r="M43" s="2">
        <v>7.4209285025822157E-3</v>
      </c>
      <c r="N43" s="2">
        <v>2.0401432069106676E-2</v>
      </c>
      <c r="O43" s="2">
        <v>1.1767538341596654E-3</v>
      </c>
      <c r="P43" s="2">
        <v>0</v>
      </c>
      <c r="Q43" s="2">
        <v>0</v>
      </c>
      <c r="R43" s="2">
        <v>2.4998862909168019E-2</v>
      </c>
      <c r="S43" s="2">
        <v>0</v>
      </c>
      <c r="T43" s="2">
        <v>0</v>
      </c>
      <c r="U43" s="2">
        <v>0</v>
      </c>
      <c r="V43" s="2">
        <v>0</v>
      </c>
      <c r="W43" s="2">
        <v>13.359084348130695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2.8393048132283722E-4</v>
      </c>
      <c r="L44" s="2">
        <v>2.1591110682705169E-5</v>
      </c>
      <c r="M44" s="2">
        <v>8.2538132991308763E-5</v>
      </c>
      <c r="N44" s="2">
        <v>0</v>
      </c>
      <c r="O44" s="2">
        <v>8.5117818022398956E-5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4.7317754301925014E-4</v>
      </c>
    </row>
    <row r="45" spans="1:23" x14ac:dyDescent="0.2">
      <c r="A45" s="2" t="s">
        <v>41</v>
      </c>
      <c r="B45" s="2">
        <v>1.430128612089533E-4</v>
      </c>
      <c r="C45" s="2">
        <v>4.9416540702016727E-7</v>
      </c>
      <c r="D45" s="2">
        <v>1.0431705376274882E-7</v>
      </c>
      <c r="E45" s="2">
        <v>6.1997510886017065E-7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2.3069351607480534E-4</v>
      </c>
      <c r="L45" s="2">
        <v>1.7542777429697949E-5</v>
      </c>
      <c r="M45" s="2">
        <v>7.5034666355735253E-5</v>
      </c>
      <c r="N45" s="2">
        <v>0</v>
      </c>
      <c r="O45" s="2">
        <v>6.9158227143199151E-5</v>
      </c>
      <c r="P45" s="2">
        <v>0</v>
      </c>
      <c r="Q45" s="2">
        <v>0</v>
      </c>
      <c r="R45" s="2">
        <v>2.8569947642556188E-7</v>
      </c>
      <c r="S45" s="2">
        <v>0</v>
      </c>
      <c r="T45" s="2">
        <v>0</v>
      </c>
      <c r="U45" s="2">
        <v>0</v>
      </c>
      <c r="V45" s="2">
        <v>0</v>
      </c>
      <c r="W45" s="2">
        <v>5.369462052584597E-4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3.8185362657787358E-3</v>
      </c>
      <c r="L46" s="2">
        <v>0</v>
      </c>
      <c r="M46" s="2">
        <v>9.4185410144317968E-3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1.3237077280210532E-2</v>
      </c>
    </row>
    <row r="47" spans="1:23" x14ac:dyDescent="0.2">
      <c r="A47" s="2" t="s">
        <v>43</v>
      </c>
      <c r="B47" s="2">
        <v>2.7407330871961798E-2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0.39751797296750629</v>
      </c>
      <c r="L47" s="2">
        <v>4.0968212447746982E-2</v>
      </c>
      <c r="M47" s="2">
        <v>0.76797055569282702</v>
      </c>
      <c r="N47" s="2">
        <v>0</v>
      </c>
      <c r="O47" s="2">
        <v>0</v>
      </c>
      <c r="P47" s="2">
        <v>0</v>
      </c>
      <c r="Q47" s="2">
        <v>0</v>
      </c>
      <c r="R47" s="2">
        <v>4.0479396600799145E-4</v>
      </c>
      <c r="S47" s="2">
        <v>0</v>
      </c>
      <c r="T47" s="2">
        <v>0</v>
      </c>
      <c r="U47" s="2">
        <v>0</v>
      </c>
      <c r="V47" s="2">
        <v>0</v>
      </c>
      <c r="W47" s="2">
        <v>1.2342688659460499</v>
      </c>
    </row>
    <row r="48" spans="1:23" x14ac:dyDescent="0.2">
      <c r="A48" s="2" t="s">
        <v>44</v>
      </c>
      <c r="B48" s="2">
        <v>1.2720167571619288E-2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4.9742145076857249E-4</v>
      </c>
      <c r="I48" s="2">
        <v>0</v>
      </c>
      <c r="J48" s="2">
        <v>0</v>
      </c>
      <c r="K48" s="2">
        <v>6.1073961944071329E-3</v>
      </c>
      <c r="L48" s="2">
        <v>2.9556781582809822E-4</v>
      </c>
      <c r="M48" s="2">
        <v>6.4560371766293609E-3</v>
      </c>
      <c r="N48" s="2">
        <v>0</v>
      </c>
      <c r="O48" s="2">
        <v>6.6966667272465351E-3</v>
      </c>
      <c r="P48" s="2">
        <v>0</v>
      </c>
      <c r="Q48" s="2">
        <v>0</v>
      </c>
      <c r="R48" s="2">
        <v>3.832571690931767E-3</v>
      </c>
      <c r="S48" s="2">
        <v>0</v>
      </c>
      <c r="T48" s="2">
        <v>0</v>
      </c>
      <c r="U48" s="2">
        <v>0</v>
      </c>
      <c r="V48" s="2">
        <v>0</v>
      </c>
      <c r="W48" s="2">
        <v>3.660582862743076E-2</v>
      </c>
    </row>
    <row r="49" spans="1:23" x14ac:dyDescent="0.2">
      <c r="A49" s="2" t="s">
        <v>45</v>
      </c>
      <c r="B49" s="2">
        <v>0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1.2243249872412104E-2</v>
      </c>
      <c r="L49" s="2">
        <v>0</v>
      </c>
      <c r="M49" s="2">
        <v>5.1768625334271904E-3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1.7420112405839294E-2</v>
      </c>
    </row>
    <row r="50" spans="1:23" x14ac:dyDescent="0.2">
      <c r="A50" s="2" t="s">
        <v>46</v>
      </c>
      <c r="B50" s="2">
        <v>0.14475154369871948</v>
      </c>
      <c r="C50" s="2">
        <v>2.598145761426785E-3</v>
      </c>
      <c r="D50" s="2">
        <v>3.8733750614372321E-2</v>
      </c>
      <c r="E50" s="2">
        <v>0</v>
      </c>
      <c r="F50" s="2">
        <v>0</v>
      </c>
      <c r="G50" s="2">
        <v>7.1748226872734187E-3</v>
      </c>
      <c r="H50" s="2">
        <v>8.5478610432621251E-3</v>
      </c>
      <c r="I50" s="2">
        <v>0</v>
      </c>
      <c r="J50" s="2">
        <v>0</v>
      </c>
      <c r="K50" s="2">
        <v>2.7319286867114817E-3</v>
      </c>
      <c r="L50" s="2">
        <v>0</v>
      </c>
      <c r="M50" s="2">
        <v>0</v>
      </c>
      <c r="N50" s="2">
        <v>0</v>
      </c>
      <c r="O50" s="2">
        <v>2.3379653582637893E-2</v>
      </c>
      <c r="P50" s="2">
        <v>0</v>
      </c>
      <c r="Q50" s="2">
        <v>0</v>
      </c>
      <c r="R50" s="2">
        <v>3.3615020128310892E-2</v>
      </c>
      <c r="S50" s="2">
        <v>0</v>
      </c>
      <c r="T50" s="2">
        <v>0</v>
      </c>
      <c r="U50" s="2">
        <v>0</v>
      </c>
      <c r="V50" s="2">
        <v>0</v>
      </c>
      <c r="W50" s="2">
        <v>0.26153272620271439</v>
      </c>
    </row>
    <row r="51" spans="1:23" x14ac:dyDescent="0.2">
      <c r="A51" s="2" t="s">
        <v>47</v>
      </c>
      <c r="B51" s="2">
        <v>0.37570809519177439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0.37570809519177439</v>
      </c>
    </row>
  </sheetData>
  <phoneticPr fontId="6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43.336553251634925</v>
      </c>
      <c r="C4" s="2">
        <v>0.29936248414815891</v>
      </c>
      <c r="D4" s="2">
        <v>7.1419336876225661E-2</v>
      </c>
      <c r="E4" s="2">
        <v>2.7327255635352682E-2</v>
      </c>
      <c r="F4" s="2">
        <v>1.8115611131543616</v>
      </c>
      <c r="G4" s="2">
        <v>1.5773240314654054E-2</v>
      </c>
      <c r="H4" s="2">
        <v>2.4518163629344919E-2</v>
      </c>
      <c r="I4" s="2">
        <v>5.1609336998732706E-2</v>
      </c>
      <c r="J4" s="2">
        <v>0</v>
      </c>
      <c r="K4" s="2">
        <v>0.48011509589788731</v>
      </c>
      <c r="L4" s="2">
        <v>5.0033133566666173E-2</v>
      </c>
      <c r="M4" s="2">
        <v>1.2916070549810585</v>
      </c>
      <c r="N4" s="2">
        <v>3.210892681309311E-2</v>
      </c>
      <c r="O4" s="2">
        <v>4.4982427774008009E-2</v>
      </c>
      <c r="P4" s="2">
        <v>0</v>
      </c>
      <c r="Q4" s="2">
        <v>0</v>
      </c>
      <c r="R4" s="2">
        <v>0.10378818633626029</v>
      </c>
      <c r="S4" s="2">
        <v>0</v>
      </c>
      <c r="T4" s="2">
        <v>0</v>
      </c>
      <c r="U4" s="2">
        <v>0</v>
      </c>
      <c r="V4" s="2">
        <v>1.8100508432260614</v>
      </c>
      <c r="W4" s="2">
        <v>49.450809850986793</v>
      </c>
    </row>
    <row r="5" spans="1:23" x14ac:dyDescent="0.2">
      <c r="A5" s="2" t="s">
        <v>1</v>
      </c>
      <c r="B5" s="2">
        <v>4.7072466547271791E-2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5.5253415426617224E-3</v>
      </c>
      <c r="L5" s="2">
        <v>0</v>
      </c>
      <c r="M5" s="2">
        <v>0.1070805250040702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0.1596783330940037</v>
      </c>
    </row>
    <row r="6" spans="1:23" x14ac:dyDescent="0.2">
      <c r="A6" s="2" t="s">
        <v>2</v>
      </c>
      <c r="B6" s="2">
        <v>11.429109599297815</v>
      </c>
      <c r="C6" s="2">
        <v>0.10412787438965018</v>
      </c>
      <c r="D6" s="2">
        <v>9.8688935018234718E-3</v>
      </c>
      <c r="E6" s="2">
        <v>1.0704745825716976E-2</v>
      </c>
      <c r="F6" s="2">
        <v>5.5450111698843425E-5</v>
      </c>
      <c r="G6" s="2">
        <v>0</v>
      </c>
      <c r="H6" s="2">
        <v>0</v>
      </c>
      <c r="I6" s="2">
        <v>1.8015620574055074E-6</v>
      </c>
      <c r="J6" s="2">
        <v>0</v>
      </c>
      <c r="K6" s="2">
        <v>3.2968657607515355E-3</v>
      </c>
      <c r="L6" s="2">
        <v>4.234099906432147E-5</v>
      </c>
      <c r="M6" s="2">
        <v>8.0436103108290705E-3</v>
      </c>
      <c r="N6" s="2">
        <v>0</v>
      </c>
      <c r="O6" s="2">
        <v>1.5183049256664056E-3</v>
      </c>
      <c r="P6" s="2">
        <v>0</v>
      </c>
      <c r="Q6" s="2">
        <v>0</v>
      </c>
      <c r="R6" s="2">
        <v>3.3808084642789483E-2</v>
      </c>
      <c r="S6" s="2">
        <v>0</v>
      </c>
      <c r="T6" s="2">
        <v>0</v>
      </c>
      <c r="U6" s="2">
        <v>0</v>
      </c>
      <c r="V6" s="2">
        <v>0</v>
      </c>
      <c r="W6" s="2">
        <v>11.600577571327859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</row>
    <row r="10" spans="1:23" x14ac:dyDescent="0.2">
      <c r="A10" s="2" t="s">
        <v>6</v>
      </c>
      <c r="B10" s="2">
        <v>0.19512956241663892</v>
      </c>
      <c r="C10" s="2">
        <v>1.202702031390102E-3</v>
      </c>
      <c r="D10" s="2">
        <v>1.139880971525471E-4</v>
      </c>
      <c r="E10" s="2">
        <v>1.2364239283255932E-4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7.1803572302044127E-4</v>
      </c>
      <c r="N10" s="2">
        <v>0</v>
      </c>
      <c r="O10" s="2">
        <v>0</v>
      </c>
      <c r="P10" s="2">
        <v>0</v>
      </c>
      <c r="Q10" s="2">
        <v>0</v>
      </c>
      <c r="R10" s="2">
        <v>3.9049152127254924E-4</v>
      </c>
      <c r="S10" s="2">
        <v>0</v>
      </c>
      <c r="T10" s="2">
        <v>0</v>
      </c>
      <c r="U10" s="2">
        <v>0</v>
      </c>
      <c r="V10" s="2">
        <v>0</v>
      </c>
      <c r="W10" s="2">
        <v>0.19767842218230713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0.48416773426973392</v>
      </c>
      <c r="C13" s="2">
        <v>2.9842198707769863E-3</v>
      </c>
      <c r="D13" s="2">
        <v>2.8283443087022972E-4</v>
      </c>
      <c r="E13" s="2">
        <v>3.0678927608933116E-4</v>
      </c>
      <c r="F13" s="2">
        <v>8.0368005643511216E-3</v>
      </c>
      <c r="G13" s="2">
        <v>0</v>
      </c>
      <c r="H13" s="2">
        <v>0</v>
      </c>
      <c r="I13" s="2">
        <v>2.6111390069521068E-4</v>
      </c>
      <c r="J13" s="2">
        <v>0</v>
      </c>
      <c r="K13" s="2">
        <v>3.1170367192559973E-3</v>
      </c>
      <c r="L13" s="2">
        <v>4.0031490024449386E-5</v>
      </c>
      <c r="M13" s="2">
        <v>1.6922145880984237E-3</v>
      </c>
      <c r="N13" s="2">
        <v>0</v>
      </c>
      <c r="O13" s="2">
        <v>1.4354882933573291E-3</v>
      </c>
      <c r="P13" s="2">
        <v>0</v>
      </c>
      <c r="Q13" s="2">
        <v>0</v>
      </c>
      <c r="R13" s="2">
        <v>9.9753399151658573E-4</v>
      </c>
      <c r="S13" s="2">
        <v>0</v>
      </c>
      <c r="T13" s="2">
        <v>0</v>
      </c>
      <c r="U13" s="2">
        <v>0</v>
      </c>
      <c r="V13" s="2">
        <v>0</v>
      </c>
      <c r="W13" s="2">
        <v>0.50332179739476968</v>
      </c>
    </row>
    <row r="14" spans="1:23" x14ac:dyDescent="0.2">
      <c r="A14" s="2" t="s">
        <v>10</v>
      </c>
      <c r="B14" s="2">
        <v>0.17343090841149283</v>
      </c>
      <c r="C14" s="2">
        <v>1.0689600451568829E-3</v>
      </c>
      <c r="D14" s="2">
        <v>1.0131247665616665E-4</v>
      </c>
      <c r="E14" s="2">
        <v>1.0989320245251012E-4</v>
      </c>
      <c r="F14" s="2">
        <v>3.7775388594837095E-6</v>
      </c>
      <c r="G14" s="2">
        <v>0</v>
      </c>
      <c r="H14" s="2">
        <v>0</v>
      </c>
      <c r="I14" s="2">
        <v>1.2273141516075019E-7</v>
      </c>
      <c r="J14" s="2">
        <v>0</v>
      </c>
      <c r="K14" s="2">
        <v>2.3188073385940369E-3</v>
      </c>
      <c r="L14" s="2">
        <v>2.9779986956876022E-5</v>
      </c>
      <c r="M14" s="2">
        <v>1.2687882065830472E-3</v>
      </c>
      <c r="N14" s="2">
        <v>0</v>
      </c>
      <c r="O14" s="2">
        <v>1.0678798772371565E-3</v>
      </c>
      <c r="P14" s="2">
        <v>0</v>
      </c>
      <c r="Q14" s="2">
        <v>0</v>
      </c>
      <c r="R14" s="2">
        <v>3.573208499343789E-4</v>
      </c>
      <c r="S14" s="2">
        <v>0</v>
      </c>
      <c r="T14" s="2">
        <v>0</v>
      </c>
      <c r="U14" s="2">
        <v>0</v>
      </c>
      <c r="V14" s="2">
        <v>0</v>
      </c>
      <c r="W14" s="2">
        <v>0.17975755066533858</v>
      </c>
    </row>
    <row r="15" spans="1:23" x14ac:dyDescent="0.2">
      <c r="A15" s="2" t="s">
        <v>11</v>
      </c>
      <c r="B15" s="2">
        <v>0.82060212847944913</v>
      </c>
      <c r="C15" s="2">
        <v>5.0578694210258613E-3</v>
      </c>
      <c r="D15" s="2">
        <v>4.7936803622292254E-4</v>
      </c>
      <c r="E15" s="2">
        <v>5.1996842237595593E-4</v>
      </c>
      <c r="F15" s="2">
        <v>3.9854767783543721E-4</v>
      </c>
      <c r="G15" s="2">
        <v>0</v>
      </c>
      <c r="H15" s="2">
        <v>0</v>
      </c>
      <c r="I15" s="2">
        <v>1.2948727287602081E-5</v>
      </c>
      <c r="J15" s="2">
        <v>0</v>
      </c>
      <c r="K15" s="2">
        <v>8.2862401473434322E-4</v>
      </c>
      <c r="L15" s="2">
        <v>1.0641855379802722E-5</v>
      </c>
      <c r="M15" s="2">
        <v>1.8040349353295967E-3</v>
      </c>
      <c r="N15" s="2">
        <v>0</v>
      </c>
      <c r="O15" s="2">
        <v>3.8160605083594162E-4</v>
      </c>
      <c r="P15" s="2">
        <v>0</v>
      </c>
      <c r="Q15" s="2">
        <v>0</v>
      </c>
      <c r="R15" s="2">
        <v>1.6906920034722389E-3</v>
      </c>
      <c r="S15" s="2">
        <v>0</v>
      </c>
      <c r="T15" s="2">
        <v>0</v>
      </c>
      <c r="U15" s="2">
        <v>0</v>
      </c>
      <c r="V15" s="2">
        <v>0</v>
      </c>
      <c r="W15" s="2">
        <v>0.83178642962394889</v>
      </c>
    </row>
    <row r="16" spans="1:23" x14ac:dyDescent="0.2">
      <c r="A16" s="2" t="s">
        <v>12</v>
      </c>
      <c r="B16" s="2">
        <v>8.0312088934479501E-4</v>
      </c>
      <c r="C16" s="2">
        <v>4.9501219246543318E-6</v>
      </c>
      <c r="D16" s="2">
        <v>4.6915608699211772E-7</v>
      </c>
      <c r="E16" s="2">
        <v>5.0889156549420996E-7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2.3977205532738443E-5</v>
      </c>
      <c r="L16" s="2">
        <v>3.0793453864961067E-7</v>
      </c>
      <c r="M16" s="2">
        <v>8.3492525932609464E-6</v>
      </c>
      <c r="N16" s="2">
        <v>0</v>
      </c>
      <c r="O16" s="2">
        <v>1.1042217641210222E-5</v>
      </c>
      <c r="P16" s="2">
        <v>0</v>
      </c>
      <c r="Q16" s="2">
        <v>0</v>
      </c>
      <c r="R16" s="2">
        <v>1.6546752906341782E-6</v>
      </c>
      <c r="S16" s="2">
        <v>0</v>
      </c>
      <c r="T16" s="2">
        <v>0</v>
      </c>
      <c r="U16" s="2">
        <v>0</v>
      </c>
      <c r="V16" s="2">
        <v>0</v>
      </c>
      <c r="W16" s="2">
        <v>8.5438034451842915E-4</v>
      </c>
    </row>
    <row r="17" spans="1:23" x14ac:dyDescent="0.2">
      <c r="A17" s="2" t="s">
        <v>13</v>
      </c>
      <c r="B17" s="2">
        <v>8.1674494001921089E-2</v>
      </c>
      <c r="C17" s="2">
        <v>5.0340952253625842E-4</v>
      </c>
      <c r="D17" s="2">
        <v>4.7711479705456657E-5</v>
      </c>
      <c r="E17" s="2">
        <v>5.1752434365757232E-5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4.3229491151672539E-4</v>
      </c>
      <c r="L17" s="2">
        <v>5.551878593888568E-6</v>
      </c>
      <c r="M17" s="2">
        <v>2.0873131483152362E-4</v>
      </c>
      <c r="N17" s="2">
        <v>0</v>
      </c>
      <c r="O17" s="2">
        <v>1.9908468864887843E-4</v>
      </c>
      <c r="P17" s="2">
        <v>0</v>
      </c>
      <c r="Q17" s="2">
        <v>0</v>
      </c>
      <c r="R17" s="2">
        <v>1.6456701448937648E-4</v>
      </c>
      <c r="S17" s="2">
        <v>0</v>
      </c>
      <c r="T17" s="2">
        <v>0</v>
      </c>
      <c r="U17" s="2">
        <v>0</v>
      </c>
      <c r="V17" s="2">
        <v>0</v>
      </c>
      <c r="W17" s="2">
        <v>8.3287597246608946E-2</v>
      </c>
    </row>
    <row r="18" spans="1:23" x14ac:dyDescent="0.2">
      <c r="A18" s="2" t="s">
        <v>14</v>
      </c>
      <c r="B18" s="2">
        <v>2.4119001889942825E-2</v>
      </c>
      <c r="C18" s="2">
        <v>1.4866006057143912E-4</v>
      </c>
      <c r="D18" s="2">
        <v>1.4089505949811097E-5</v>
      </c>
      <c r="E18" s="2">
        <v>1.5282825777255275E-5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1.7736079974952111E-4</v>
      </c>
      <c r="L18" s="2">
        <v>2.2778098961875614E-6</v>
      </c>
      <c r="M18" s="2">
        <v>0</v>
      </c>
      <c r="N18" s="2">
        <v>0</v>
      </c>
      <c r="O18" s="2">
        <v>8.16799334342462E-5</v>
      </c>
      <c r="P18" s="2">
        <v>0</v>
      </c>
      <c r="Q18" s="2">
        <v>0</v>
      </c>
      <c r="R18" s="2">
        <v>4.8597694812754636E-5</v>
      </c>
      <c r="S18" s="2">
        <v>0</v>
      </c>
      <c r="T18" s="2">
        <v>0</v>
      </c>
      <c r="U18" s="2">
        <v>0</v>
      </c>
      <c r="V18" s="2">
        <v>0</v>
      </c>
      <c r="W18" s="2">
        <v>2.4606950520134039E-2</v>
      </c>
    </row>
    <row r="19" spans="1:23" x14ac:dyDescent="0.2">
      <c r="A19" s="2" t="s">
        <v>15</v>
      </c>
      <c r="B19" s="2">
        <v>0.3072931943400608</v>
      </c>
      <c r="C19" s="2">
        <v>1.8940346326202281E-3</v>
      </c>
      <c r="D19" s="2">
        <v>1.7951030103762755E-4</v>
      </c>
      <c r="E19" s="2">
        <v>1.9471404219233751E-4</v>
      </c>
      <c r="F19" s="2">
        <v>5.4895610581854994E-3</v>
      </c>
      <c r="G19" s="2">
        <v>0</v>
      </c>
      <c r="H19" s="2">
        <v>0</v>
      </c>
      <c r="I19" s="2">
        <v>1.783546436831452E-4</v>
      </c>
      <c r="J19" s="2">
        <v>0</v>
      </c>
      <c r="K19" s="2">
        <v>1.1918081573625871E-3</v>
      </c>
      <c r="L19" s="2">
        <v>1.5306157950524766E-5</v>
      </c>
      <c r="M19" s="2">
        <v>3.8018918058598948E-4</v>
      </c>
      <c r="N19" s="2">
        <v>0</v>
      </c>
      <c r="O19" s="2">
        <v>5.4886317098956682E-4</v>
      </c>
      <c r="P19" s="2">
        <v>0</v>
      </c>
      <c r="Q19" s="2">
        <v>0</v>
      </c>
      <c r="R19" s="2">
        <v>6.1916910760730396E-4</v>
      </c>
      <c r="S19" s="2">
        <v>0</v>
      </c>
      <c r="T19" s="2">
        <v>0</v>
      </c>
      <c r="U19" s="2">
        <v>0</v>
      </c>
      <c r="V19" s="2">
        <v>0</v>
      </c>
      <c r="W19" s="2">
        <v>0.31798470479227559</v>
      </c>
    </row>
    <row r="20" spans="1:23" x14ac:dyDescent="0.2">
      <c r="A20" s="2" t="s">
        <v>16</v>
      </c>
      <c r="B20" s="2">
        <v>6.2232093467095934E-2</v>
      </c>
      <c r="C20" s="2">
        <v>3.8357419708000495E-4</v>
      </c>
      <c r="D20" s="2">
        <v>3.6353886250138139E-5</v>
      </c>
      <c r="E20" s="2">
        <v>3.9432902180254688E-5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7.5810282199099491E-5</v>
      </c>
      <c r="L20" s="2">
        <v>9.7361655602450446E-7</v>
      </c>
      <c r="M20" s="2">
        <v>6.7092208338704037E-5</v>
      </c>
      <c r="N20" s="2">
        <v>0</v>
      </c>
      <c r="O20" s="2">
        <v>3.4912894012649969E-5</v>
      </c>
      <c r="P20" s="2">
        <v>0</v>
      </c>
      <c r="Q20" s="2">
        <v>0</v>
      </c>
      <c r="R20" s="2">
        <v>1.2821719458505041E-4</v>
      </c>
      <c r="S20" s="2">
        <v>0</v>
      </c>
      <c r="T20" s="2">
        <v>0</v>
      </c>
      <c r="U20" s="2">
        <v>0</v>
      </c>
      <c r="V20" s="2">
        <v>0</v>
      </c>
      <c r="W20" s="2">
        <v>6.2998460648297852E-2</v>
      </c>
    </row>
    <row r="21" spans="1:23" x14ac:dyDescent="0.2">
      <c r="A21" s="2" t="s">
        <v>17</v>
      </c>
      <c r="B21" s="2">
        <v>5.0947382431466952E-3</v>
      </c>
      <c r="C21" s="2">
        <v>3.1401966767854932E-5</v>
      </c>
      <c r="D21" s="2">
        <v>2.9761739360979686E-6</v>
      </c>
      <c r="E21" s="2">
        <v>3.2282429142806922E-6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1.6572480294686862E-4</v>
      </c>
      <c r="L21" s="2">
        <v>2.1283710759605443E-6</v>
      </c>
      <c r="M21" s="2">
        <v>0</v>
      </c>
      <c r="N21" s="2">
        <v>0</v>
      </c>
      <c r="O21" s="2">
        <v>7.6321210167188303E-5</v>
      </c>
      <c r="P21" s="2">
        <v>0</v>
      </c>
      <c r="Q21" s="2">
        <v>0</v>
      </c>
      <c r="R21" s="2">
        <v>1.0496722965407268E-5</v>
      </c>
      <c r="S21" s="2">
        <v>0</v>
      </c>
      <c r="T21" s="2">
        <v>0</v>
      </c>
      <c r="U21" s="2">
        <v>0</v>
      </c>
      <c r="V21" s="2">
        <v>0</v>
      </c>
      <c r="W21" s="2">
        <v>5.3870157339203544E-3</v>
      </c>
    </row>
    <row r="22" spans="1:23" x14ac:dyDescent="0.2">
      <c r="A22" s="2" t="s">
        <v>18</v>
      </c>
      <c r="B22" s="2">
        <v>1.9001273073708926</v>
      </c>
      <c r="C22" s="2">
        <v>1.1711638893522719E-2</v>
      </c>
      <c r="D22" s="2">
        <v>1.1099901697741521E-3</v>
      </c>
      <c r="E22" s="2">
        <v>1.2040015057697469E-3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3.7023626190257891E-4</v>
      </c>
      <c r="L22" s="2">
        <v>4.754871552677812E-6</v>
      </c>
      <c r="M22" s="2">
        <v>3.7422542873366023E-4</v>
      </c>
      <c r="N22" s="2">
        <v>0</v>
      </c>
      <c r="O22" s="2">
        <v>1.705048312245696E-4</v>
      </c>
      <c r="P22" s="2">
        <v>0</v>
      </c>
      <c r="Q22" s="2">
        <v>0</v>
      </c>
      <c r="R22" s="2">
        <v>3.914844883602637E-3</v>
      </c>
      <c r="S22" s="2">
        <v>0</v>
      </c>
      <c r="T22" s="2">
        <v>0</v>
      </c>
      <c r="U22" s="2">
        <v>0</v>
      </c>
      <c r="V22" s="2">
        <v>0</v>
      </c>
      <c r="W22" s="2">
        <v>1.9189875042169753</v>
      </c>
    </row>
    <row r="23" spans="1:23" x14ac:dyDescent="0.2">
      <c r="A23" s="2" t="s">
        <v>19</v>
      </c>
      <c r="B23" s="2">
        <v>4.2957767149710613E-2</v>
      </c>
      <c r="C23" s="2">
        <v>2.6477481512834249E-4</v>
      </c>
      <c r="D23" s="2">
        <v>2.509447607360679E-5</v>
      </c>
      <c r="E23" s="2">
        <v>2.721986896989639E-5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1.9957497546367581E-4</v>
      </c>
      <c r="L23" s="2">
        <v>2.5631021893482299E-6</v>
      </c>
      <c r="M23" s="2">
        <v>1.7965802455141854E-4</v>
      </c>
      <c r="N23" s="2">
        <v>0</v>
      </c>
      <c r="O23" s="2">
        <v>9.1910223307720384E-5</v>
      </c>
      <c r="P23" s="2">
        <v>0</v>
      </c>
      <c r="Q23" s="2">
        <v>0</v>
      </c>
      <c r="R23" s="2">
        <v>8.8506172341541804E-5</v>
      </c>
      <c r="S23" s="2">
        <v>0</v>
      </c>
      <c r="T23" s="2">
        <v>0</v>
      </c>
      <c r="U23" s="2">
        <v>0</v>
      </c>
      <c r="V23" s="2">
        <v>0</v>
      </c>
      <c r="W23" s="2">
        <v>4.3837068807736163E-2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</row>
    <row r="26" spans="1:23" x14ac:dyDescent="0.2">
      <c r="A26" s="2" t="s">
        <v>22</v>
      </c>
      <c r="B26" s="2">
        <v>3.8715164689528705</v>
      </c>
      <c r="C26" s="2">
        <v>1.9893740653791334E-2</v>
      </c>
      <c r="D26" s="2">
        <v>0</v>
      </c>
      <c r="E26" s="2">
        <v>0</v>
      </c>
      <c r="F26" s="2">
        <v>0.20668815660677597</v>
      </c>
      <c r="G26" s="2">
        <v>0</v>
      </c>
      <c r="H26" s="2">
        <v>0</v>
      </c>
      <c r="I26" s="2">
        <v>0</v>
      </c>
      <c r="J26" s="2">
        <v>0</v>
      </c>
      <c r="K26" s="2">
        <v>1.0577692759253939E-3</v>
      </c>
      <c r="L26" s="2">
        <v>0</v>
      </c>
      <c r="M26" s="2">
        <v>4.7207161254497788E-3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4.1038768516148121</v>
      </c>
    </row>
    <row r="27" spans="1:23" x14ac:dyDescent="0.2">
      <c r="A27" s="2" t="s">
        <v>23</v>
      </c>
      <c r="B27" s="2">
        <v>0.22196909311571283</v>
      </c>
      <c r="C27" s="2">
        <v>1.1405855062255723E-3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1.155410405113114E-3</v>
      </c>
      <c r="L27" s="2">
        <v>0</v>
      </c>
      <c r="M27" s="2">
        <v>5.6214193697573201E-3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0.22988650839680883</v>
      </c>
    </row>
    <row r="28" spans="1:23" x14ac:dyDescent="0.2">
      <c r="A28" s="2" t="s">
        <v>24</v>
      </c>
      <c r="B28" s="2">
        <v>0.22758454806275477</v>
      </c>
      <c r="C28" s="2">
        <v>1.1694404537029664E-3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6.351581437403425E-5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0.22881750433083176</v>
      </c>
    </row>
    <row r="29" spans="1:23" x14ac:dyDescent="0.2">
      <c r="A29" s="2" t="s">
        <v>25</v>
      </c>
      <c r="B29" s="2">
        <v>0.42092699220176882</v>
      </c>
      <c r="C29" s="2">
        <v>2.1629282696315898E-3</v>
      </c>
      <c r="D29" s="2">
        <v>0</v>
      </c>
      <c r="E29" s="2">
        <v>0</v>
      </c>
      <c r="F29" s="2">
        <v>3.092272623541943E-3</v>
      </c>
      <c r="G29" s="2">
        <v>0</v>
      </c>
      <c r="H29" s="2">
        <v>0</v>
      </c>
      <c r="I29" s="2">
        <v>0</v>
      </c>
      <c r="J29" s="2">
        <v>0</v>
      </c>
      <c r="K29" s="2">
        <v>4.3966224126200824E-3</v>
      </c>
      <c r="L29" s="2">
        <v>0</v>
      </c>
      <c r="M29" s="2">
        <v>1.8167840376288327E-3</v>
      </c>
      <c r="N29" s="2">
        <v>6.8173439986143723E-5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0.43246377298517746</v>
      </c>
    </row>
    <row r="30" spans="1:23" x14ac:dyDescent="0.2">
      <c r="A30" s="2" t="s">
        <v>26</v>
      </c>
      <c r="B30" s="2">
        <v>0.32557652755942107</v>
      </c>
      <c r="C30" s="2">
        <v>1.6729710577676781E-3</v>
      </c>
      <c r="D30" s="2">
        <v>0</v>
      </c>
      <c r="E30" s="2">
        <v>0</v>
      </c>
      <c r="F30" s="2">
        <v>1.3301680650474075E-2</v>
      </c>
      <c r="G30" s="2">
        <v>0</v>
      </c>
      <c r="H30" s="2">
        <v>0</v>
      </c>
      <c r="I30" s="2">
        <v>0</v>
      </c>
      <c r="J30" s="2">
        <v>0</v>
      </c>
      <c r="K30" s="2">
        <v>1.2483744606969272E-3</v>
      </c>
      <c r="L30" s="2">
        <v>0</v>
      </c>
      <c r="M30" s="2">
        <v>9.4964341067080825E-4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0.34274919713903063</v>
      </c>
    </row>
    <row r="31" spans="1:23" x14ac:dyDescent="0.2">
      <c r="A31" s="2" t="s">
        <v>27</v>
      </c>
      <c r="B31" s="2">
        <v>3.1192916477984602</v>
      </c>
      <c r="C31" s="2">
        <v>1.9226089347215619E-2</v>
      </c>
      <c r="D31" s="2">
        <v>1.8221847832425643E-3</v>
      </c>
      <c r="E31" s="2">
        <v>1.9765159030743122E-3</v>
      </c>
      <c r="F31" s="2">
        <v>0.37248064963845051</v>
      </c>
      <c r="G31" s="2">
        <v>0</v>
      </c>
      <c r="H31" s="2">
        <v>2.2113057449970625E-2</v>
      </c>
      <c r="I31" s="2">
        <v>1.2101815216368326E-2</v>
      </c>
      <c r="J31" s="2">
        <v>0</v>
      </c>
      <c r="K31" s="2">
        <v>1.762888776198222E-3</v>
      </c>
      <c r="L31" s="2">
        <v>2.264043410930284E-5</v>
      </c>
      <c r="M31" s="2">
        <v>3.1737223685642389E-3</v>
      </c>
      <c r="N31" s="2">
        <v>6.54022240046241E-4</v>
      </c>
      <c r="O31" s="2">
        <v>8.1186281351462676E-4</v>
      </c>
      <c r="P31" s="2">
        <v>0</v>
      </c>
      <c r="Q31" s="2">
        <v>0</v>
      </c>
      <c r="R31" s="2">
        <v>5.705333276191246E-3</v>
      </c>
      <c r="S31" s="2">
        <v>0</v>
      </c>
      <c r="T31" s="2">
        <v>0</v>
      </c>
      <c r="U31" s="2">
        <v>0</v>
      </c>
      <c r="V31" s="2">
        <v>1.8100508432260614</v>
      </c>
      <c r="W31" s="2">
        <v>5.3711932732714676</v>
      </c>
    </row>
    <row r="32" spans="1:23" x14ac:dyDescent="0.2">
      <c r="A32" s="2" t="s">
        <v>28</v>
      </c>
      <c r="B32" s="2">
        <v>0.16037421522220424</v>
      </c>
      <c r="C32" s="2">
        <v>9.8848371329044284E-4</v>
      </c>
      <c r="D32" s="2">
        <v>9.3685197666149719E-5</v>
      </c>
      <c r="E32" s="2">
        <v>1.0161992613081546E-4</v>
      </c>
      <c r="F32" s="2">
        <v>0.22607010539618469</v>
      </c>
      <c r="G32" s="2">
        <v>0</v>
      </c>
      <c r="H32" s="2">
        <v>0</v>
      </c>
      <c r="I32" s="2">
        <v>7.3449685080422536E-3</v>
      </c>
      <c r="J32" s="2">
        <v>0</v>
      </c>
      <c r="K32" s="2">
        <v>2.1537172263818584E-4</v>
      </c>
      <c r="L32" s="2">
        <v>2.7659767089291503E-6</v>
      </c>
      <c r="M32" s="2">
        <v>8.3119791441838866E-4</v>
      </c>
      <c r="N32" s="2">
        <v>0</v>
      </c>
      <c r="O32" s="2">
        <v>9.9185096106635338E-5</v>
      </c>
      <c r="P32" s="2">
        <v>0</v>
      </c>
      <c r="Q32" s="2">
        <v>0</v>
      </c>
      <c r="R32" s="2">
        <v>3.1554934229793163E-4</v>
      </c>
      <c r="S32" s="2">
        <v>0</v>
      </c>
      <c r="T32" s="2">
        <v>0</v>
      </c>
      <c r="U32" s="2">
        <v>0</v>
      </c>
      <c r="V32" s="2">
        <v>0</v>
      </c>
      <c r="W32" s="2">
        <v>0.39643714801568863</v>
      </c>
    </row>
    <row r="33" spans="1:23" x14ac:dyDescent="0.2">
      <c r="A33" s="2" t="s">
        <v>29</v>
      </c>
      <c r="B33" s="2">
        <v>4.445098891208481</v>
      </c>
      <c r="C33" s="2">
        <v>2.7397844795917295E-2</v>
      </c>
      <c r="D33" s="2">
        <v>2.5966765772880442E-3</v>
      </c>
      <c r="E33" s="2">
        <v>2.8166037809938087E-3</v>
      </c>
      <c r="F33" s="2">
        <v>8.5448622127917734E-2</v>
      </c>
      <c r="G33" s="2">
        <v>0</v>
      </c>
      <c r="H33" s="2">
        <v>0</v>
      </c>
      <c r="I33" s="2">
        <v>2.7762071304618867E-3</v>
      </c>
      <c r="J33" s="2">
        <v>0</v>
      </c>
      <c r="K33" s="2">
        <v>5.2519600477717544E-3</v>
      </c>
      <c r="L33" s="2">
        <v>6.7449890776828789E-5</v>
      </c>
      <c r="M33" s="2">
        <v>6.4408520005155854E-3</v>
      </c>
      <c r="N33" s="2">
        <v>5.2970304817005322E-3</v>
      </c>
      <c r="O33" s="2">
        <v>2.4186841044196166E-3</v>
      </c>
      <c r="P33" s="2">
        <v>0</v>
      </c>
      <c r="Q33" s="2">
        <v>0</v>
      </c>
      <c r="R33" s="2">
        <v>8.7460944368562121E-3</v>
      </c>
      <c r="S33" s="2">
        <v>0</v>
      </c>
      <c r="T33" s="2">
        <v>0</v>
      </c>
      <c r="U33" s="2">
        <v>0</v>
      </c>
      <c r="V33" s="2">
        <v>0</v>
      </c>
      <c r="W33" s="2">
        <v>4.5943569165831004</v>
      </c>
    </row>
    <row r="34" spans="1:23" x14ac:dyDescent="0.2">
      <c r="A34" s="2" t="s">
        <v>30</v>
      </c>
      <c r="B34" s="2">
        <v>0.41742039549141396</v>
      </c>
      <c r="C34" s="2">
        <v>2.5728154739016336E-3</v>
      </c>
      <c r="D34" s="2">
        <v>2.4384289087440002E-4</v>
      </c>
      <c r="E34" s="2">
        <v>2.6449532237187427E-4</v>
      </c>
      <c r="F34" s="2">
        <v>4.4703186925211337E-2</v>
      </c>
      <c r="G34" s="2">
        <v>0</v>
      </c>
      <c r="H34" s="2">
        <v>0</v>
      </c>
      <c r="I34" s="2">
        <v>1.4523968111546024E-3</v>
      </c>
      <c r="J34" s="2">
        <v>0</v>
      </c>
      <c r="K34" s="2">
        <v>1.4145493446424532E-3</v>
      </c>
      <c r="L34" s="2">
        <v>1.8166779245597697E-5</v>
      </c>
      <c r="M34" s="2">
        <v>1.7514793721309455E-4</v>
      </c>
      <c r="N34" s="2">
        <v>2.4811162368977281E-4</v>
      </c>
      <c r="O34" s="2">
        <v>6.5144212516533905E-4</v>
      </c>
      <c r="P34" s="2">
        <v>0</v>
      </c>
      <c r="Q34" s="2">
        <v>0</v>
      </c>
      <c r="R34" s="2">
        <v>8.4448328010368074E-4</v>
      </c>
      <c r="S34" s="2">
        <v>0</v>
      </c>
      <c r="T34" s="2">
        <v>0</v>
      </c>
      <c r="U34" s="2">
        <v>0</v>
      </c>
      <c r="V34" s="2">
        <v>0</v>
      </c>
      <c r="W34" s="2">
        <v>0.47000903400498778</v>
      </c>
    </row>
    <row r="35" spans="1:23" x14ac:dyDescent="0.2">
      <c r="A35" s="2" t="s">
        <v>31</v>
      </c>
      <c r="B35" s="2">
        <v>0.60791804594196042</v>
      </c>
      <c r="C35" s="2">
        <v>3.7469682180292308E-3</v>
      </c>
      <c r="D35" s="2">
        <v>3.5512518156351826E-4</v>
      </c>
      <c r="E35" s="2">
        <v>3.8520273871094546E-4</v>
      </c>
      <c r="F35" s="2">
        <v>0.14272512188084183</v>
      </c>
      <c r="G35" s="2">
        <v>0</v>
      </c>
      <c r="H35" s="2">
        <v>0</v>
      </c>
      <c r="I35" s="2">
        <v>4.6371081381331872E-3</v>
      </c>
      <c r="J35" s="2">
        <v>0</v>
      </c>
      <c r="K35" s="2">
        <v>4.8307722241121053E-3</v>
      </c>
      <c r="L35" s="2">
        <v>6.2040658329520532E-5</v>
      </c>
      <c r="M35" s="2">
        <v>3.4797373854868834E-3</v>
      </c>
      <c r="N35" s="2">
        <v>0</v>
      </c>
      <c r="O35" s="2">
        <v>2.2247145607074753E-3</v>
      </c>
      <c r="P35" s="2">
        <v>0</v>
      </c>
      <c r="Q35" s="2">
        <v>0</v>
      </c>
      <c r="R35" s="2">
        <v>1.2298791123201037E-3</v>
      </c>
      <c r="S35" s="2">
        <v>0</v>
      </c>
      <c r="T35" s="2">
        <v>0</v>
      </c>
      <c r="U35" s="2">
        <v>0</v>
      </c>
      <c r="V35" s="2">
        <v>0</v>
      </c>
      <c r="W35" s="2">
        <v>0.77159471604019525</v>
      </c>
    </row>
    <row r="36" spans="1:23" x14ac:dyDescent="0.2">
      <c r="A36" s="2" t="s">
        <v>32</v>
      </c>
      <c r="B36" s="2">
        <v>0.33290753062927358</v>
      </c>
      <c r="C36" s="2">
        <v>2.0519113474870808E-3</v>
      </c>
      <c r="D36" s="2">
        <v>1.9447333081780313E-4</v>
      </c>
      <c r="E36" s="2">
        <v>2.1094437546625701E-4</v>
      </c>
      <c r="F36" s="2">
        <v>0.44934826301201275</v>
      </c>
      <c r="G36" s="2">
        <v>0</v>
      </c>
      <c r="H36" s="2">
        <v>0</v>
      </c>
      <c r="I36" s="2">
        <v>1.459922724051785E-2</v>
      </c>
      <c r="J36" s="2">
        <v>0</v>
      </c>
      <c r="K36" s="2">
        <v>2.3085465050498803E-3</v>
      </c>
      <c r="L36" s="2">
        <v>2.964820908813039E-5</v>
      </c>
      <c r="M36" s="2">
        <v>2.1183619313964253E-3</v>
      </c>
      <c r="N36" s="2">
        <v>1.5650117801970279E-4</v>
      </c>
      <c r="O36" s="2">
        <v>1.063154457628933E-3</v>
      </c>
      <c r="P36" s="2">
        <v>0</v>
      </c>
      <c r="Q36" s="2">
        <v>0</v>
      </c>
      <c r="R36" s="2">
        <v>6.7350528741188045E-4</v>
      </c>
      <c r="S36" s="2">
        <v>0</v>
      </c>
      <c r="T36" s="2">
        <v>0</v>
      </c>
      <c r="U36" s="2">
        <v>0</v>
      </c>
      <c r="V36" s="2">
        <v>0</v>
      </c>
      <c r="W36" s="2">
        <v>0.80566206750417024</v>
      </c>
    </row>
    <row r="37" spans="1:23" x14ac:dyDescent="0.2">
      <c r="A37" s="2" t="s">
        <v>33</v>
      </c>
      <c r="B37" s="2">
        <v>9.7036219465542264E-2</v>
      </c>
      <c r="C37" s="2">
        <v>5.9809316858116331E-4</v>
      </c>
      <c r="D37" s="2">
        <v>5.6685280665657514E-5</v>
      </c>
      <c r="E37" s="2">
        <v>6.1486277207589064E-5</v>
      </c>
      <c r="F37" s="2">
        <v>0.22488485925862189</v>
      </c>
      <c r="G37" s="2">
        <v>0</v>
      </c>
      <c r="H37" s="2">
        <v>0</v>
      </c>
      <c r="I37" s="2">
        <v>7.3064601190652098E-3</v>
      </c>
      <c r="J37" s="2">
        <v>0</v>
      </c>
      <c r="K37" s="2">
        <v>1.780519074384059E-3</v>
      </c>
      <c r="L37" s="2">
        <v>2.2866856564192264E-5</v>
      </c>
      <c r="M37" s="2">
        <v>4.2630016443921765E-3</v>
      </c>
      <c r="N37" s="2">
        <v>2.4811162368977279E-5</v>
      </c>
      <c r="O37" s="2">
        <v>8.1998209119198725E-4</v>
      </c>
      <c r="P37" s="2">
        <v>0</v>
      </c>
      <c r="Q37" s="2">
        <v>0</v>
      </c>
      <c r="R37" s="2">
        <v>1.9631399372963158E-4</v>
      </c>
      <c r="S37" s="2">
        <v>0</v>
      </c>
      <c r="T37" s="2">
        <v>0</v>
      </c>
      <c r="U37" s="2">
        <v>0</v>
      </c>
      <c r="V37" s="2">
        <v>0</v>
      </c>
      <c r="W37" s="2">
        <v>0.33705129839231485</v>
      </c>
    </row>
    <row r="38" spans="1:23" x14ac:dyDescent="0.2">
      <c r="A38" s="2" t="s">
        <v>34</v>
      </c>
      <c r="B38" s="2">
        <v>0.10699604232949608</v>
      </c>
      <c r="C38" s="2">
        <v>6.5948160733134142E-4</v>
      </c>
      <c r="D38" s="2">
        <v>6.2503472651423596E-5</v>
      </c>
      <c r="E38" s="2">
        <v>6.7797244730071848E-5</v>
      </c>
      <c r="F38" s="2">
        <v>2.8834058083398579E-2</v>
      </c>
      <c r="G38" s="2">
        <v>0</v>
      </c>
      <c r="H38" s="2">
        <v>0</v>
      </c>
      <c r="I38" s="2">
        <v>9.3681226985086342E-4</v>
      </c>
      <c r="J38" s="2">
        <v>0</v>
      </c>
      <c r="K38" s="2">
        <v>1.6910982019854937E-3</v>
      </c>
      <c r="L38" s="2">
        <v>2.1718441872993132E-5</v>
      </c>
      <c r="M38" s="2">
        <v>6.8523508783263046E-4</v>
      </c>
      <c r="N38" s="2">
        <v>0</v>
      </c>
      <c r="O38" s="2">
        <v>7.7880111481241519E-4</v>
      </c>
      <c r="P38" s="2">
        <v>0</v>
      </c>
      <c r="Q38" s="2">
        <v>0</v>
      </c>
      <c r="R38" s="2">
        <v>2.164637132264509E-4</v>
      </c>
      <c r="S38" s="2">
        <v>0</v>
      </c>
      <c r="T38" s="2">
        <v>0</v>
      </c>
      <c r="U38" s="2">
        <v>0</v>
      </c>
      <c r="V38" s="2">
        <v>0</v>
      </c>
      <c r="W38" s="2">
        <v>0.14095001156718834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9.8729669840687687E-6</v>
      </c>
      <c r="L39" s="2">
        <v>1.2679657473807498E-7</v>
      </c>
      <c r="M39" s="2">
        <v>0</v>
      </c>
      <c r="N39" s="2">
        <v>0</v>
      </c>
      <c r="O39" s="2">
        <v>4.5467954993218565E-6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1.45465590581287E-5</v>
      </c>
    </row>
    <row r="40" spans="1:23" x14ac:dyDescent="0.2">
      <c r="A40" s="2" t="s">
        <v>36</v>
      </c>
      <c r="B40" s="2">
        <v>1.6162617874810204E-2</v>
      </c>
      <c r="C40" s="2">
        <v>9.962003250491907E-5</v>
      </c>
      <c r="D40" s="2">
        <v>9.4416552455521765E-6</v>
      </c>
      <c r="E40" s="2">
        <v>1.0241322348752539E-5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6.030972403411151E-4</v>
      </c>
      <c r="L40" s="2">
        <v>7.7454593368572665E-6</v>
      </c>
      <c r="M40" s="2">
        <v>1.0063831250805602E-4</v>
      </c>
      <c r="N40" s="2">
        <v>0</v>
      </c>
      <c r="O40" s="2">
        <v>2.7774425078714655E-4</v>
      </c>
      <c r="P40" s="2">
        <v>0</v>
      </c>
      <c r="Q40" s="2">
        <v>0</v>
      </c>
      <c r="R40" s="2">
        <v>3.2698595242126474E-5</v>
      </c>
      <c r="S40" s="2">
        <v>0</v>
      </c>
      <c r="T40" s="2">
        <v>0</v>
      </c>
      <c r="U40" s="2">
        <v>0</v>
      </c>
      <c r="V40" s="2">
        <v>0</v>
      </c>
      <c r="W40" s="2">
        <v>1.7303844743124734E-2</v>
      </c>
    </row>
    <row r="41" spans="1:23" x14ac:dyDescent="0.2">
      <c r="A41" s="2" t="s">
        <v>37</v>
      </c>
      <c r="B41" s="2">
        <v>4.0992146783938928E-2</v>
      </c>
      <c r="C41" s="2">
        <v>2.526595027298672E-4</v>
      </c>
      <c r="D41" s="2">
        <v>2.3946227072052615E-5</v>
      </c>
      <c r="E41" s="2">
        <v>2.5974368275821662E-5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2.115635782300451E-4</v>
      </c>
      <c r="L41" s="2">
        <v>2.7170694586730356E-6</v>
      </c>
      <c r="M41" s="2">
        <v>0</v>
      </c>
      <c r="N41" s="2">
        <v>0</v>
      </c>
      <c r="O41" s="2">
        <v>9.7431332128325489E-5</v>
      </c>
      <c r="P41" s="2">
        <v>0</v>
      </c>
      <c r="Q41" s="2">
        <v>0</v>
      </c>
      <c r="R41" s="2">
        <v>8.2931219816987457E-5</v>
      </c>
      <c r="S41" s="2">
        <v>0</v>
      </c>
      <c r="T41" s="2">
        <v>0</v>
      </c>
      <c r="U41" s="2">
        <v>0</v>
      </c>
      <c r="V41" s="2">
        <v>0</v>
      </c>
      <c r="W41" s="2">
        <v>4.1689370081650703E-2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12.791321387371811</v>
      </c>
      <c r="C43" s="2">
        <v>7.8840684241927639E-2</v>
      </c>
      <c r="D43" s="2">
        <v>7.4722577499556839E-3</v>
      </c>
      <c r="E43" s="2">
        <v>8.1051254573514184E-3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3.8843072963036266E-3</v>
      </c>
      <c r="L43" s="2">
        <v>4.9885395261236916E-5</v>
      </c>
      <c r="M43" s="2">
        <v>1.1420771164455895E-2</v>
      </c>
      <c r="N43" s="2">
        <v>2.5660276687281738E-2</v>
      </c>
      <c r="O43" s="2">
        <v>1.788839257876056E-3</v>
      </c>
      <c r="P43" s="2">
        <v>0</v>
      </c>
      <c r="Q43" s="2">
        <v>0</v>
      </c>
      <c r="R43" s="2">
        <v>2.4288155163188434E-2</v>
      </c>
      <c r="S43" s="2">
        <v>0</v>
      </c>
      <c r="T43" s="2">
        <v>0</v>
      </c>
      <c r="U43" s="2">
        <v>0</v>
      </c>
      <c r="V43" s="2">
        <v>0</v>
      </c>
      <c r="W43" s="2">
        <v>12.952831689785416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2.2214175714154735E-4</v>
      </c>
      <c r="L44" s="2">
        <v>2.8529229316066875E-6</v>
      </c>
      <c r="M44" s="2">
        <v>7.8274243061821365E-5</v>
      </c>
      <c r="N44" s="2">
        <v>0</v>
      </c>
      <c r="O44" s="2">
        <v>1.0230289873474176E-4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4.0557182186971716E-4</v>
      </c>
    </row>
    <row r="45" spans="1:23" x14ac:dyDescent="0.2">
      <c r="A45" s="2" t="s">
        <v>41</v>
      </c>
      <c r="B45" s="2">
        <v>1.0902911907767216E-4</v>
      </c>
      <c r="C45" s="2">
        <v>6.720126943932923E-7</v>
      </c>
      <c r="D45" s="2">
        <v>6.3691127392302127E-8</v>
      </c>
      <c r="E45" s="2">
        <v>6.9085488658072863E-8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2.5345316671959391E-4</v>
      </c>
      <c r="L45" s="2">
        <v>3.2550492114902962E-6</v>
      </c>
      <c r="M45" s="2">
        <v>7.6261476811660244E-5</v>
      </c>
      <c r="N45" s="2">
        <v>0</v>
      </c>
      <c r="O45" s="2">
        <v>1.1672273588973395E-4</v>
      </c>
      <c r="P45" s="2">
        <v>0</v>
      </c>
      <c r="Q45" s="2">
        <v>0</v>
      </c>
      <c r="R45" s="2">
        <v>2.181880902327884E-7</v>
      </c>
      <c r="S45" s="2">
        <v>0</v>
      </c>
      <c r="T45" s="2">
        <v>0</v>
      </c>
      <c r="U45" s="2">
        <v>0</v>
      </c>
      <c r="V45" s="2">
        <v>0</v>
      </c>
      <c r="W45" s="2">
        <v>5.5974452511082704E-4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8.0061365267293896E-4</v>
      </c>
      <c r="L46" s="2">
        <v>0</v>
      </c>
      <c r="M46" s="2">
        <v>1.3500766699733345E-2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1.4301380352406284E-2</v>
      </c>
    </row>
    <row r="47" spans="1:23" x14ac:dyDescent="0.2">
      <c r="A47" s="2" t="s">
        <v>43</v>
      </c>
      <c r="B47" s="2">
        <v>2.5930102940314188E-2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0.41486547617257841</v>
      </c>
      <c r="L47" s="2">
        <v>4.9562595553417362E-2</v>
      </c>
      <c r="M47" s="2">
        <v>1.0946160332692485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1.5849742079355584</v>
      </c>
    </row>
    <row r="48" spans="1:23" x14ac:dyDescent="0.2">
      <c r="A48" s="2" t="s">
        <v>44</v>
      </c>
      <c r="B48" s="2">
        <v>1.8551891789462496E-2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4.428962408845204E-3</v>
      </c>
      <c r="L48" s="2">
        <v>0</v>
      </c>
      <c r="M48" s="2">
        <v>1.0462100389027068E-2</v>
      </c>
      <c r="N48" s="2">
        <v>0</v>
      </c>
      <c r="O48" s="2">
        <v>7.9405200074681073E-3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4.1383474594802877E-2</v>
      </c>
    </row>
    <row r="49" spans="1:23" x14ac:dyDescent="0.2">
      <c r="A49" s="2" t="s">
        <v>45</v>
      </c>
      <c r="B49" s="2">
        <v>2.3191116411289798E-3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9.9347466198876321E-3</v>
      </c>
      <c r="L49" s="2">
        <v>0</v>
      </c>
      <c r="M49" s="2">
        <v>5.2509360353208299E-3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1.7504794296337441E-2</v>
      </c>
    </row>
    <row r="50" spans="1:23" x14ac:dyDescent="0.2">
      <c r="A50" s="2" t="s">
        <v>46</v>
      </c>
      <c r="B50" s="2">
        <v>0.13024352936986422</v>
      </c>
      <c r="C50" s="2">
        <v>0</v>
      </c>
      <c r="D50" s="2">
        <v>0</v>
      </c>
      <c r="E50" s="2">
        <v>0</v>
      </c>
      <c r="F50" s="2">
        <v>0</v>
      </c>
      <c r="G50" s="2">
        <v>1.5773240314654054E-2</v>
      </c>
      <c r="H50" s="2">
        <v>2.4051061793742938E-3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1.858213639416359E-2</v>
      </c>
      <c r="P50" s="2">
        <v>0</v>
      </c>
      <c r="Q50" s="2">
        <v>0</v>
      </c>
      <c r="R50" s="2">
        <v>1.9236384253105438E-2</v>
      </c>
      <c r="S50" s="2">
        <v>0</v>
      </c>
      <c r="T50" s="2">
        <v>0</v>
      </c>
      <c r="U50" s="2">
        <v>0</v>
      </c>
      <c r="V50" s="2">
        <v>0</v>
      </c>
      <c r="W50" s="2">
        <v>0.18624039651116159</v>
      </c>
    </row>
    <row r="51" spans="1:23" x14ac:dyDescent="0.2">
      <c r="A51" s="2" t="s">
        <v>47</v>
      </c>
      <c r="B51" s="2">
        <v>0.3824926999906324</v>
      </c>
      <c r="C51" s="2">
        <v>7.5034247772776388E-3</v>
      </c>
      <c r="D51" s="2">
        <v>4.6225859146516196E-2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1.5867594213910948E-3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0.43780874333581732</v>
      </c>
    </row>
  </sheetData>
  <phoneticPr fontId="6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37.787180845826221</v>
      </c>
      <c r="C4" s="2">
        <v>0.1798623766801849</v>
      </c>
      <c r="D4" s="2">
        <v>0.31406080342271631</v>
      </c>
      <c r="E4" s="2">
        <v>0.9384548874773081</v>
      </c>
      <c r="F4" s="2">
        <v>2.857356464044809</v>
      </c>
      <c r="G4" s="2">
        <v>2.5071679650740312E-2</v>
      </c>
      <c r="H4" s="2">
        <v>0.60232924173568625</v>
      </c>
      <c r="I4" s="2">
        <v>2.7860424549995912E-2</v>
      </c>
      <c r="J4" s="2">
        <v>0</v>
      </c>
      <c r="K4" s="2">
        <v>0.23491524779571571</v>
      </c>
      <c r="L4" s="2">
        <v>3.373085258027167E-2</v>
      </c>
      <c r="M4" s="2">
        <v>0.65434425798383211</v>
      </c>
      <c r="N4" s="2">
        <v>2.1776856221096867E-2</v>
      </c>
      <c r="O4" s="2">
        <v>5.1346761056132423E-2</v>
      </c>
      <c r="P4" s="2">
        <v>0</v>
      </c>
      <c r="Q4" s="2">
        <v>0</v>
      </c>
      <c r="R4" s="2">
        <v>0.1430059525610223</v>
      </c>
      <c r="S4" s="2">
        <v>0</v>
      </c>
      <c r="T4" s="2">
        <v>0</v>
      </c>
      <c r="U4" s="2">
        <v>0</v>
      </c>
      <c r="V4" s="2">
        <v>1.9113568209839669</v>
      </c>
      <c r="W4" s="2">
        <v>45.78265347256967</v>
      </c>
    </row>
    <row r="5" spans="1:23" x14ac:dyDescent="0.2">
      <c r="A5" s="2" t="s">
        <v>1</v>
      </c>
      <c r="B5" s="2">
        <v>5.0792257695688701E-2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9.5585003630101723E-2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0.14637726132579043</v>
      </c>
    </row>
    <row r="6" spans="1:23" x14ac:dyDescent="0.2">
      <c r="A6" s="2" t="s">
        <v>2</v>
      </c>
      <c r="B6" s="2">
        <v>9.9861274837312877</v>
      </c>
      <c r="C6" s="2">
        <v>7.1692838942667245E-2</v>
      </c>
      <c r="D6" s="2">
        <v>0.10948820268326438</v>
      </c>
      <c r="E6" s="2">
        <v>0.36071464528898589</v>
      </c>
      <c r="F6" s="2">
        <v>1.8576121917154479E-4</v>
      </c>
      <c r="G6" s="2">
        <v>0</v>
      </c>
      <c r="H6" s="2">
        <v>0</v>
      </c>
      <c r="I6" s="2">
        <v>1.8598667164041683E-6</v>
      </c>
      <c r="J6" s="2">
        <v>0</v>
      </c>
      <c r="K6" s="2">
        <v>3.2585034456747387E-3</v>
      </c>
      <c r="L6" s="2">
        <v>5.798721045096232E-5</v>
      </c>
      <c r="M6" s="2">
        <v>8.9276211819384003E-3</v>
      </c>
      <c r="N6" s="2">
        <v>0</v>
      </c>
      <c r="O6" s="2">
        <v>1.2728955998183103E-3</v>
      </c>
      <c r="P6" s="2">
        <v>0</v>
      </c>
      <c r="Q6" s="2">
        <v>0</v>
      </c>
      <c r="R6" s="2">
        <v>4.1858290050473854E-2</v>
      </c>
      <c r="S6" s="2">
        <v>0</v>
      </c>
      <c r="T6" s="2">
        <v>0</v>
      </c>
      <c r="U6" s="2">
        <v>0</v>
      </c>
      <c r="V6" s="2">
        <v>0</v>
      </c>
      <c r="W6" s="2">
        <v>10.583586089220448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</row>
    <row r="10" spans="1:23" x14ac:dyDescent="0.2">
      <c r="A10" s="2" t="s">
        <v>6</v>
      </c>
      <c r="B10" s="2">
        <v>0.32052552319679362</v>
      </c>
      <c r="C10" s="2">
        <v>1.357577600179463E-3</v>
      </c>
      <c r="D10" s="2">
        <v>2.0732716633745673E-3</v>
      </c>
      <c r="E10" s="2">
        <v>6.83050259583972E-3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3.0708353008739627E-4</v>
      </c>
      <c r="N10" s="2">
        <v>0</v>
      </c>
      <c r="O10" s="2">
        <v>0</v>
      </c>
      <c r="P10" s="2">
        <v>0</v>
      </c>
      <c r="Q10" s="2">
        <v>0</v>
      </c>
      <c r="R10" s="2">
        <v>7.9262974925266695E-4</v>
      </c>
      <c r="S10" s="2">
        <v>0</v>
      </c>
      <c r="T10" s="2">
        <v>0</v>
      </c>
      <c r="U10" s="2">
        <v>0</v>
      </c>
      <c r="V10" s="2">
        <v>0</v>
      </c>
      <c r="W10" s="2">
        <v>0.33188658833552742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0.44779223622234959</v>
      </c>
      <c r="C13" s="2">
        <v>1.8966124861653879E-3</v>
      </c>
      <c r="D13" s="2">
        <v>2.8964774635713477E-3</v>
      </c>
      <c r="E13" s="2">
        <v>9.5425974237805366E-3</v>
      </c>
      <c r="F13" s="2">
        <v>1.3725690083230806E-2</v>
      </c>
      <c r="G13" s="2">
        <v>0</v>
      </c>
      <c r="H13" s="2">
        <v>0</v>
      </c>
      <c r="I13" s="2">
        <v>1.374234851565302E-4</v>
      </c>
      <c r="J13" s="2">
        <v>0</v>
      </c>
      <c r="K13" s="2">
        <v>1.0290010881078122E-3</v>
      </c>
      <c r="L13" s="2">
        <v>1.8311750668724946E-5</v>
      </c>
      <c r="M13" s="2">
        <v>2.6268591127957992E-4</v>
      </c>
      <c r="N13" s="2">
        <v>0</v>
      </c>
      <c r="O13" s="2">
        <v>4.0196703152157174E-4</v>
      </c>
      <c r="P13" s="2">
        <v>0</v>
      </c>
      <c r="Q13" s="2">
        <v>0</v>
      </c>
      <c r="R13" s="2">
        <v>1.1400597990292875E-3</v>
      </c>
      <c r="S13" s="2">
        <v>0</v>
      </c>
      <c r="T13" s="2">
        <v>0</v>
      </c>
      <c r="U13" s="2">
        <v>0</v>
      </c>
      <c r="V13" s="2">
        <v>0</v>
      </c>
      <c r="W13" s="2">
        <v>0.47884306274486133</v>
      </c>
    </row>
    <row r="14" spans="1:23" x14ac:dyDescent="0.2">
      <c r="A14" s="2" t="s">
        <v>10</v>
      </c>
      <c r="B14" s="2">
        <v>0.19199820583084645</v>
      </c>
      <c r="C14" s="2">
        <v>8.1320345696953987E-4</v>
      </c>
      <c r="D14" s="2">
        <v>1.241911831537519E-3</v>
      </c>
      <c r="E14" s="2">
        <v>4.091543881574059E-3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1.7780018801318664E-3</v>
      </c>
      <c r="L14" s="2">
        <v>3.1640712039837663E-5</v>
      </c>
      <c r="M14" s="2">
        <v>2.6312988746765811E-2</v>
      </c>
      <c r="N14" s="2">
        <v>0</v>
      </c>
      <c r="O14" s="2">
        <v>6.9455527895564094E-4</v>
      </c>
      <c r="P14" s="2">
        <v>0</v>
      </c>
      <c r="Q14" s="2">
        <v>0</v>
      </c>
      <c r="R14" s="2">
        <v>4.8881918498651659E-4</v>
      </c>
      <c r="S14" s="2">
        <v>0</v>
      </c>
      <c r="T14" s="2">
        <v>0</v>
      </c>
      <c r="U14" s="2">
        <v>0</v>
      </c>
      <c r="V14" s="2">
        <v>0</v>
      </c>
      <c r="W14" s="2">
        <v>0.22745087080380727</v>
      </c>
    </row>
    <row r="15" spans="1:23" x14ac:dyDescent="0.2">
      <c r="A15" s="2" t="s">
        <v>11</v>
      </c>
      <c r="B15" s="2">
        <v>0.78925619558457383</v>
      </c>
      <c r="C15" s="2">
        <v>3.3428742935726267E-3</v>
      </c>
      <c r="D15" s="2">
        <v>5.1051862863465136E-3</v>
      </c>
      <c r="E15" s="2">
        <v>1.6819304868314903E-2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2.8700030348585248E-4</v>
      </c>
      <c r="L15" s="2">
        <v>5.1073590300525349E-6</v>
      </c>
      <c r="M15" s="2">
        <v>1.5835150708121157E-3</v>
      </c>
      <c r="N15" s="2">
        <v>0</v>
      </c>
      <c r="O15" s="2">
        <v>1.1211325368969008E-4</v>
      </c>
      <c r="P15" s="2">
        <v>0</v>
      </c>
      <c r="Q15" s="2">
        <v>0</v>
      </c>
      <c r="R15" s="2">
        <v>2.0094123723797155E-3</v>
      </c>
      <c r="S15" s="2">
        <v>0</v>
      </c>
      <c r="T15" s="2">
        <v>0</v>
      </c>
      <c r="U15" s="2">
        <v>0</v>
      </c>
      <c r="V15" s="2">
        <v>0</v>
      </c>
      <c r="W15" s="2">
        <v>0.81852070939220523</v>
      </c>
    </row>
    <row r="16" spans="1:23" x14ac:dyDescent="0.2">
      <c r="A16" s="2" t="s">
        <v>12</v>
      </c>
      <c r="B16" s="2">
        <v>3.164011101499273E-3</v>
      </c>
      <c r="C16" s="2">
        <v>1.3401087549203727E-5</v>
      </c>
      <c r="D16" s="2">
        <v>2.046593511154938E-5</v>
      </c>
      <c r="E16" s="2">
        <v>6.7426100194796173E-5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1.7500018505234907E-5</v>
      </c>
      <c r="L16" s="2">
        <v>3.1142433110076437E-7</v>
      </c>
      <c r="M16" s="2">
        <v>0</v>
      </c>
      <c r="N16" s="2">
        <v>0</v>
      </c>
      <c r="O16" s="2">
        <v>6.8361740054689076E-6</v>
      </c>
      <c r="P16" s="2">
        <v>0</v>
      </c>
      <c r="Q16" s="2">
        <v>0</v>
      </c>
      <c r="R16" s="2">
        <v>8.0554363580135262E-6</v>
      </c>
      <c r="S16" s="2">
        <v>0</v>
      </c>
      <c r="T16" s="2">
        <v>0</v>
      </c>
      <c r="U16" s="2">
        <v>0</v>
      </c>
      <c r="V16" s="2">
        <v>0</v>
      </c>
      <c r="W16" s="2">
        <v>3.2980072775546402E-3</v>
      </c>
    </row>
    <row r="17" spans="1:23" x14ac:dyDescent="0.2">
      <c r="A17" s="2" t="s">
        <v>13</v>
      </c>
      <c r="B17" s="2">
        <v>9.348885754043329E-2</v>
      </c>
      <c r="C17" s="2">
        <v>3.9596964883616088E-4</v>
      </c>
      <c r="D17" s="2">
        <v>6.0471876700077113E-4</v>
      </c>
      <c r="E17" s="2">
        <v>1.9922777997306374E-3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1.0815011436235168E-3</v>
      </c>
      <c r="L17" s="2">
        <v>1.9246023662027238E-5</v>
      </c>
      <c r="M17" s="2">
        <v>2.9598412538544216E-4</v>
      </c>
      <c r="N17" s="2">
        <v>0</v>
      </c>
      <c r="O17" s="2">
        <v>4.2247555353797843E-4</v>
      </c>
      <c r="P17" s="2">
        <v>0</v>
      </c>
      <c r="Q17" s="2">
        <v>0</v>
      </c>
      <c r="R17" s="2">
        <v>2.3277450041150931E-4</v>
      </c>
      <c r="S17" s="2">
        <v>0</v>
      </c>
      <c r="T17" s="2">
        <v>0</v>
      </c>
      <c r="U17" s="2">
        <v>0</v>
      </c>
      <c r="V17" s="2">
        <v>0</v>
      </c>
      <c r="W17" s="2">
        <v>9.8533805102621344E-2</v>
      </c>
    </row>
    <row r="18" spans="1:23" x14ac:dyDescent="0.2">
      <c r="A18" s="2" t="s">
        <v>14</v>
      </c>
      <c r="B18" s="2">
        <v>3.1531940547608842E-2</v>
      </c>
      <c r="C18" s="2">
        <v>1.3355272226275091E-4</v>
      </c>
      <c r="D18" s="2">
        <v>2.0395966653935071E-4</v>
      </c>
      <c r="E18" s="2">
        <v>6.719558542926682E-4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1.8900019985653699E-4</v>
      </c>
      <c r="L18" s="2">
        <v>3.3633827758882552E-6</v>
      </c>
      <c r="M18" s="2">
        <v>9.2495039182950681E-5</v>
      </c>
      <c r="N18" s="2">
        <v>0</v>
      </c>
      <c r="O18" s="2">
        <v>7.3830679259064187E-5</v>
      </c>
      <c r="P18" s="2">
        <v>0</v>
      </c>
      <c r="Q18" s="2">
        <v>0</v>
      </c>
      <c r="R18" s="2">
        <v>7.8510230000410853E-5</v>
      </c>
      <c r="S18" s="2">
        <v>0</v>
      </c>
      <c r="T18" s="2">
        <v>0</v>
      </c>
      <c r="U18" s="2">
        <v>0</v>
      </c>
      <c r="V18" s="2">
        <v>0</v>
      </c>
      <c r="W18" s="2">
        <v>3.2978608321778458E-2</v>
      </c>
    </row>
    <row r="19" spans="1:23" x14ac:dyDescent="0.2">
      <c r="A19" s="2" t="s">
        <v>15</v>
      </c>
      <c r="B19" s="2">
        <v>0.43364200074420106</v>
      </c>
      <c r="C19" s="2">
        <v>1.8366795281569087E-3</v>
      </c>
      <c r="D19" s="2">
        <v>2.8049487704603446E-3</v>
      </c>
      <c r="E19" s="2">
        <v>9.2410513278526479E-3</v>
      </c>
      <c r="F19" s="2">
        <v>2.5800169329381214E-3</v>
      </c>
      <c r="G19" s="2">
        <v>0</v>
      </c>
      <c r="H19" s="2">
        <v>0</v>
      </c>
      <c r="I19" s="2">
        <v>2.5831482172280117E-5</v>
      </c>
      <c r="J19" s="2">
        <v>0</v>
      </c>
      <c r="K19" s="2">
        <v>1.0815011436235168E-3</v>
      </c>
      <c r="L19" s="2">
        <v>1.9246023662027238E-5</v>
      </c>
      <c r="M19" s="2">
        <v>4.7727440218402558E-4</v>
      </c>
      <c r="N19" s="2">
        <v>0</v>
      </c>
      <c r="O19" s="2">
        <v>4.2247555353797843E-4</v>
      </c>
      <c r="P19" s="2">
        <v>0</v>
      </c>
      <c r="Q19" s="2">
        <v>0</v>
      </c>
      <c r="R19" s="2">
        <v>1.0797094192430633E-3</v>
      </c>
      <c r="S19" s="2">
        <v>0</v>
      </c>
      <c r="T19" s="2">
        <v>0</v>
      </c>
      <c r="U19" s="2">
        <v>0</v>
      </c>
      <c r="V19" s="2">
        <v>0</v>
      </c>
      <c r="W19" s="2">
        <v>0.45321073532803202</v>
      </c>
    </row>
    <row r="20" spans="1:23" x14ac:dyDescent="0.2">
      <c r="A20" s="2" t="s">
        <v>16</v>
      </c>
      <c r="B20" s="2">
        <v>2.6352806835157203E-2</v>
      </c>
      <c r="C20" s="2">
        <v>1.1161663478293493E-4</v>
      </c>
      <c r="D20" s="2">
        <v>1.7045921060136526E-4</v>
      </c>
      <c r="E20" s="2">
        <v>5.6158683932538891E-4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1.4000014804187925E-4</v>
      </c>
      <c r="L20" s="2">
        <v>2.491394648806115E-6</v>
      </c>
      <c r="M20" s="2">
        <v>4.8097420375134358E-5</v>
      </c>
      <c r="N20" s="2">
        <v>0</v>
      </c>
      <c r="O20" s="2">
        <v>5.4689392043751261E-5</v>
      </c>
      <c r="P20" s="2">
        <v>0</v>
      </c>
      <c r="Q20" s="2">
        <v>0</v>
      </c>
      <c r="R20" s="2">
        <v>6.7093114248253357E-5</v>
      </c>
      <c r="S20" s="2">
        <v>0</v>
      </c>
      <c r="T20" s="2">
        <v>0</v>
      </c>
      <c r="U20" s="2">
        <v>0</v>
      </c>
      <c r="V20" s="2">
        <v>0</v>
      </c>
      <c r="W20" s="2">
        <v>2.7508840989224719E-2</v>
      </c>
    </row>
    <row r="21" spans="1:23" x14ac:dyDescent="0.2">
      <c r="A21" s="2" t="s">
        <v>17</v>
      </c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</row>
    <row r="22" spans="1:23" x14ac:dyDescent="0.2">
      <c r="A22" s="2" t="s">
        <v>18</v>
      </c>
      <c r="B22" s="2">
        <v>1.6058107864092628</v>
      </c>
      <c r="C22" s="2">
        <v>6.8013702372691116E-3</v>
      </c>
      <c r="D22" s="2">
        <v>1.0386948181220093E-2</v>
      </c>
      <c r="E22" s="2">
        <v>3.4220347370781903E-2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7.7000081423033578E-4</v>
      </c>
      <c r="L22" s="2">
        <v>1.3702670568433633E-5</v>
      </c>
      <c r="M22" s="2">
        <v>2.2938769717371769E-4</v>
      </c>
      <c r="N22" s="2">
        <v>0</v>
      </c>
      <c r="O22" s="2">
        <v>3.0079165624063195E-4</v>
      </c>
      <c r="P22" s="2">
        <v>0</v>
      </c>
      <c r="Q22" s="2">
        <v>0</v>
      </c>
      <c r="R22" s="2">
        <v>4.0883252864700606E-3</v>
      </c>
      <c r="S22" s="2">
        <v>0</v>
      </c>
      <c r="T22" s="2">
        <v>0</v>
      </c>
      <c r="U22" s="2">
        <v>0</v>
      </c>
      <c r="V22" s="2">
        <v>0</v>
      </c>
      <c r="W22" s="2">
        <v>1.6626216603232169</v>
      </c>
    </row>
    <row r="23" spans="1:23" x14ac:dyDescent="0.2">
      <c r="A23" s="2" t="s">
        <v>19</v>
      </c>
      <c r="B23" s="2">
        <v>3.4088747387590178E-2</v>
      </c>
      <c r="C23" s="2">
        <v>1.4438201179740417E-4</v>
      </c>
      <c r="D23" s="2">
        <v>2.2049799121685526E-4</v>
      </c>
      <c r="E23" s="2">
        <v>7.264422352316073E-4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2.4500025907328869E-4</v>
      </c>
      <c r="L23" s="2">
        <v>4.3599406354107005E-6</v>
      </c>
      <c r="M23" s="2">
        <v>5.5497023509770412E-5</v>
      </c>
      <c r="N23" s="2">
        <v>0</v>
      </c>
      <c r="O23" s="2">
        <v>9.5706436076564705E-5</v>
      </c>
      <c r="P23" s="2">
        <v>0</v>
      </c>
      <c r="Q23" s="2">
        <v>0</v>
      </c>
      <c r="R23" s="2">
        <v>8.6788486606451202E-5</v>
      </c>
      <c r="S23" s="2">
        <v>0</v>
      </c>
      <c r="T23" s="2">
        <v>0</v>
      </c>
      <c r="U23" s="2">
        <v>0</v>
      </c>
      <c r="V23" s="2">
        <v>0</v>
      </c>
      <c r="W23" s="2">
        <v>3.5667421771737533E-2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4.2000044412563773E-5</v>
      </c>
      <c r="L25" s="2">
        <v>7.4741839464183451E-7</v>
      </c>
      <c r="M25" s="2">
        <v>0</v>
      </c>
      <c r="N25" s="2">
        <v>0</v>
      </c>
      <c r="O25" s="2">
        <v>1.6406817613125382E-5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5.9154280420330988E-5</v>
      </c>
    </row>
    <row r="26" spans="1:23" x14ac:dyDescent="0.2">
      <c r="A26" s="2" t="s">
        <v>22</v>
      </c>
      <c r="B26" s="2">
        <v>3.7088173007118779</v>
      </c>
      <c r="C26" s="2">
        <v>8.7740308138071453E-3</v>
      </c>
      <c r="D26" s="2">
        <v>1.931578851283506E-2</v>
      </c>
      <c r="E26" s="2">
        <v>7.7307026213183472E-2</v>
      </c>
      <c r="F26" s="2">
        <v>6.983289596546538E-2</v>
      </c>
      <c r="G26" s="2">
        <v>0</v>
      </c>
      <c r="H26" s="2">
        <v>0</v>
      </c>
      <c r="I26" s="2">
        <v>0</v>
      </c>
      <c r="J26" s="2">
        <v>0</v>
      </c>
      <c r="K26" s="2">
        <v>8.7283652149717313E-4</v>
      </c>
      <c r="L26" s="2">
        <v>3.2511659048206787E-6</v>
      </c>
      <c r="M26" s="2">
        <v>4.4620082615743437E-3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3.8893851381661455</v>
      </c>
    </row>
    <row r="27" spans="1:23" x14ac:dyDescent="0.2">
      <c r="A27" s="2" t="s">
        <v>23</v>
      </c>
      <c r="B27" s="2">
        <v>0.30712406639248202</v>
      </c>
      <c r="C27" s="2">
        <v>7.2657017148624681E-4</v>
      </c>
      <c r="D27" s="2">
        <v>1.5995243315167962E-3</v>
      </c>
      <c r="E27" s="2">
        <v>6.4017303431867208E-3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3.7081290128964875E-4</v>
      </c>
      <c r="L27" s="2">
        <v>1.3812142732898316E-6</v>
      </c>
      <c r="M27" s="2">
        <v>1.2703100443340123E-3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0.31749439539856872</v>
      </c>
    </row>
    <row r="28" spans="1:23" x14ac:dyDescent="0.2">
      <c r="A28" s="2" t="s">
        <v>24</v>
      </c>
      <c r="B28" s="2">
        <v>0.31383343259603835</v>
      </c>
      <c r="C28" s="2">
        <v>7.4244266695800277E-4</v>
      </c>
      <c r="D28" s="2">
        <v>1.6344671955446852E-3</v>
      </c>
      <c r="E28" s="2">
        <v>6.541581165407765E-3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3.4228883195967578E-5</v>
      </c>
      <c r="L28" s="2">
        <v>1.2749670214983062E-7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0.3227862800038469</v>
      </c>
    </row>
    <row r="29" spans="1:23" x14ac:dyDescent="0.2">
      <c r="A29" s="2" t="s">
        <v>25</v>
      </c>
      <c r="B29" s="2">
        <v>0.3473545506620947</v>
      </c>
      <c r="C29" s="2">
        <v>8.2174431462028903E-4</v>
      </c>
      <c r="D29" s="2">
        <v>1.8090476007734458E-3</v>
      </c>
      <c r="E29" s="2">
        <v>7.2402993127078288E-3</v>
      </c>
      <c r="F29" s="2">
        <v>4.858345137952861E-3</v>
      </c>
      <c r="G29" s="2">
        <v>0</v>
      </c>
      <c r="H29" s="2">
        <v>0</v>
      </c>
      <c r="I29" s="2">
        <v>0</v>
      </c>
      <c r="J29" s="2">
        <v>0</v>
      </c>
      <c r="K29" s="2">
        <v>3.9990745200622112E-3</v>
      </c>
      <c r="L29" s="2">
        <v>1.4895864701171865E-5</v>
      </c>
      <c r="M29" s="2">
        <v>1.6560030661513028E-3</v>
      </c>
      <c r="N29" s="2">
        <v>3.0690051931627947E-4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0.36806086099838004</v>
      </c>
    </row>
    <row r="30" spans="1:23" x14ac:dyDescent="0.2">
      <c r="A30" s="2" t="s">
        <v>26</v>
      </c>
      <c r="B30" s="2">
        <v>0.42315633234867162</v>
      </c>
      <c r="C30" s="2">
        <v>1.0010702598837158E-3</v>
      </c>
      <c r="D30" s="2">
        <v>2.2038287574707512E-3</v>
      </c>
      <c r="E30" s="2">
        <v>8.8203206102587858E-3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7.75854685775265E-4</v>
      </c>
      <c r="L30" s="2">
        <v>2.8899252487294942E-6</v>
      </c>
      <c r="M30" s="2">
        <v>5.7677029868090238E-4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0.43653706688598981</v>
      </c>
    </row>
    <row r="31" spans="1:23" x14ac:dyDescent="0.2">
      <c r="A31" s="2" t="s">
        <v>27</v>
      </c>
      <c r="B31" s="2">
        <v>2.914859764592689</v>
      </c>
      <c r="C31" s="2">
        <v>1.2345813477218281E-2</v>
      </c>
      <c r="D31" s="2">
        <v>1.885433675411324E-2</v>
      </c>
      <c r="E31" s="2">
        <v>6.2116604599799549E-2</v>
      </c>
      <c r="F31" s="2">
        <v>0.40546858113540074</v>
      </c>
      <c r="G31" s="2">
        <v>0</v>
      </c>
      <c r="H31" s="2">
        <v>0</v>
      </c>
      <c r="I31" s="2">
        <v>4.0596068542430837E-3</v>
      </c>
      <c r="J31" s="2">
        <v>0</v>
      </c>
      <c r="K31" s="2">
        <v>1.638001732089987E-3</v>
      </c>
      <c r="L31" s="2">
        <v>2.9149317391031539E-5</v>
      </c>
      <c r="M31" s="2">
        <v>3.2595251808071818E-3</v>
      </c>
      <c r="N31" s="2">
        <v>4.6603412192472069E-4</v>
      </c>
      <c r="O31" s="2">
        <v>6.3986588691188962E-4</v>
      </c>
      <c r="P31" s="2">
        <v>0</v>
      </c>
      <c r="Q31" s="2">
        <v>0</v>
      </c>
      <c r="R31" s="2">
        <v>6.588126273409353E-3</v>
      </c>
      <c r="S31" s="2">
        <v>0</v>
      </c>
      <c r="T31" s="2">
        <v>0</v>
      </c>
      <c r="U31" s="2">
        <v>0</v>
      </c>
      <c r="V31" s="2">
        <v>1.9113568209839669</v>
      </c>
      <c r="W31" s="2">
        <v>5.3416822309099645</v>
      </c>
    </row>
    <row r="32" spans="1:23" x14ac:dyDescent="0.2">
      <c r="A32" s="2" t="s">
        <v>28</v>
      </c>
      <c r="B32" s="2">
        <v>0.15371839299341108</v>
      </c>
      <c r="C32" s="2">
        <v>6.5107029537648413E-4</v>
      </c>
      <c r="D32" s="2">
        <v>9.9430455694800302E-4</v>
      </c>
      <c r="E32" s="2">
        <v>3.2757886857114659E-3</v>
      </c>
      <c r="F32" s="2">
        <v>6.1015680452697965E-2</v>
      </c>
      <c r="G32" s="2">
        <v>0</v>
      </c>
      <c r="H32" s="2">
        <v>0</v>
      </c>
      <c r="I32" s="2">
        <v>6.1089733238630988E-4</v>
      </c>
      <c r="J32" s="2">
        <v>0</v>
      </c>
      <c r="K32" s="2">
        <v>2.7300028868166448E-4</v>
      </c>
      <c r="L32" s="2">
        <v>4.858219565171924E-6</v>
      </c>
      <c r="M32" s="2">
        <v>1.5909146739467514E-4</v>
      </c>
      <c r="N32" s="2">
        <v>0</v>
      </c>
      <c r="O32" s="2">
        <v>1.0664431448531495E-4</v>
      </c>
      <c r="P32" s="2">
        <v>0</v>
      </c>
      <c r="Q32" s="2">
        <v>0</v>
      </c>
      <c r="R32" s="2">
        <v>3.7374705863596361E-4</v>
      </c>
      <c r="S32" s="2">
        <v>0</v>
      </c>
      <c r="T32" s="2">
        <v>0</v>
      </c>
      <c r="U32" s="2">
        <v>0</v>
      </c>
      <c r="V32" s="2">
        <v>0</v>
      </c>
      <c r="W32" s="2">
        <v>0.22118347566529412</v>
      </c>
    </row>
    <row r="33" spans="1:23" x14ac:dyDescent="0.2">
      <c r="A33" s="2" t="s">
        <v>29</v>
      </c>
      <c r="B33" s="2">
        <v>2.9422176169376257</v>
      </c>
      <c r="C33" s="2">
        <v>1.246168695637863E-2</v>
      </c>
      <c r="D33" s="2">
        <v>1.9031296952077628E-2</v>
      </c>
      <c r="E33" s="2">
        <v>6.2699609284090976E-2</v>
      </c>
      <c r="F33" s="2">
        <v>1.2900531867625651</v>
      </c>
      <c r="G33" s="2">
        <v>0</v>
      </c>
      <c r="H33" s="2">
        <v>0.59867676564301286</v>
      </c>
      <c r="I33" s="2">
        <v>1.2916188831831044E-2</v>
      </c>
      <c r="J33" s="2">
        <v>0</v>
      </c>
      <c r="K33" s="2">
        <v>4.7845050593312236E-3</v>
      </c>
      <c r="L33" s="2">
        <v>8.5143412122949002E-5</v>
      </c>
      <c r="M33" s="2">
        <v>6.2452650456328307E-3</v>
      </c>
      <c r="N33" s="2">
        <v>4.8308415077562509E-3</v>
      </c>
      <c r="O33" s="2">
        <v>1.8690099730951993E-3</v>
      </c>
      <c r="P33" s="2">
        <v>0</v>
      </c>
      <c r="Q33" s="2">
        <v>0</v>
      </c>
      <c r="R33" s="2">
        <v>7.1536343750645826E-3</v>
      </c>
      <c r="S33" s="2">
        <v>0</v>
      </c>
      <c r="T33" s="2">
        <v>0</v>
      </c>
      <c r="U33" s="2">
        <v>0</v>
      </c>
      <c r="V33" s="2">
        <v>0</v>
      </c>
      <c r="W33" s="2">
        <v>4.9630247507405842</v>
      </c>
    </row>
    <row r="34" spans="1:23" x14ac:dyDescent="0.2">
      <c r="A34" s="2" t="s">
        <v>30</v>
      </c>
      <c r="B34" s="2">
        <v>0.47439577848844194</v>
      </c>
      <c r="C34" s="2">
        <v>2.0092911044097763E-3</v>
      </c>
      <c r="D34" s="2">
        <v>3.0685585190067116E-3</v>
      </c>
      <c r="E34" s="2">
        <v>1.0109527516257157E-2</v>
      </c>
      <c r="F34" s="2">
        <v>3.395302283746568E-2</v>
      </c>
      <c r="G34" s="2">
        <v>0</v>
      </c>
      <c r="H34" s="2">
        <v>0</v>
      </c>
      <c r="I34" s="2">
        <v>3.3994230538720633E-4</v>
      </c>
      <c r="J34" s="2">
        <v>0</v>
      </c>
      <c r="K34" s="2">
        <v>7.2100076241567808E-4</v>
      </c>
      <c r="L34" s="2">
        <v>1.2830682441351492E-5</v>
      </c>
      <c r="M34" s="2">
        <v>1.8868987993321936E-4</v>
      </c>
      <c r="N34" s="2">
        <v>0</v>
      </c>
      <c r="O34" s="2">
        <v>2.8165036902531892E-4</v>
      </c>
      <c r="P34" s="2">
        <v>0</v>
      </c>
      <c r="Q34" s="2">
        <v>0</v>
      </c>
      <c r="R34" s="2">
        <v>1.1859801457965568E-3</v>
      </c>
      <c r="S34" s="2">
        <v>0</v>
      </c>
      <c r="T34" s="2">
        <v>0</v>
      </c>
      <c r="U34" s="2">
        <v>0</v>
      </c>
      <c r="V34" s="2">
        <v>0</v>
      </c>
      <c r="W34" s="2">
        <v>0.52626627261058068</v>
      </c>
    </row>
    <row r="35" spans="1:23" x14ac:dyDescent="0.2">
      <c r="A35" s="2" t="s">
        <v>31</v>
      </c>
      <c r="B35" s="2">
        <v>0.703654423158243</v>
      </c>
      <c r="C35" s="2">
        <v>2.9803101906500139E-3</v>
      </c>
      <c r="D35" s="2">
        <v>4.5514839560731601E-3</v>
      </c>
      <c r="E35" s="2">
        <v>1.4995103403997997E-2</v>
      </c>
      <c r="F35" s="2">
        <v>0.1781759693887067</v>
      </c>
      <c r="G35" s="2">
        <v>0</v>
      </c>
      <c r="H35" s="2">
        <v>0</v>
      </c>
      <c r="I35" s="2">
        <v>1.7839221588176648E-3</v>
      </c>
      <c r="J35" s="2">
        <v>0</v>
      </c>
      <c r="K35" s="2">
        <v>3.7520039675223637E-3</v>
      </c>
      <c r="L35" s="2">
        <v>6.6769376588003861E-5</v>
      </c>
      <c r="M35" s="2">
        <v>3.1670301416242314E-3</v>
      </c>
      <c r="N35" s="2">
        <v>0</v>
      </c>
      <c r="O35" s="2">
        <v>1.4656757067725338E-3</v>
      </c>
      <c r="P35" s="2">
        <v>0</v>
      </c>
      <c r="Q35" s="2">
        <v>0</v>
      </c>
      <c r="R35" s="2">
        <v>1.7591222629059233E-3</v>
      </c>
      <c r="S35" s="2">
        <v>0</v>
      </c>
      <c r="T35" s="2">
        <v>0</v>
      </c>
      <c r="U35" s="2">
        <v>0</v>
      </c>
      <c r="V35" s="2">
        <v>0</v>
      </c>
      <c r="W35" s="2">
        <v>0.91635181371190177</v>
      </c>
    </row>
    <row r="36" spans="1:23" x14ac:dyDescent="0.2">
      <c r="A36" s="2" t="s">
        <v>32</v>
      </c>
      <c r="B36" s="2">
        <v>0.24665232338720616</v>
      </c>
      <c r="C36" s="2">
        <v>1.0446895645720663E-3</v>
      </c>
      <c r="D36" s="2">
        <v>1.5954338602552514E-3</v>
      </c>
      <c r="E36" s="2">
        <v>5.2562408084170422E-3</v>
      </c>
      <c r="F36" s="2">
        <v>0.52013485370290258</v>
      </c>
      <c r="G36" s="2">
        <v>0</v>
      </c>
      <c r="H36" s="2">
        <v>0</v>
      </c>
      <c r="I36" s="2">
        <v>5.2076612479079014E-3</v>
      </c>
      <c r="J36" s="2">
        <v>0</v>
      </c>
      <c r="K36" s="2">
        <v>1.9180020281737457E-3</v>
      </c>
      <c r="L36" s="2">
        <v>3.4132106688643771E-5</v>
      </c>
      <c r="M36" s="2">
        <v>2.6305589143631176E-3</v>
      </c>
      <c r="N36" s="2">
        <v>0</v>
      </c>
      <c r="O36" s="2">
        <v>7.4924467099939216E-4</v>
      </c>
      <c r="P36" s="2">
        <v>0</v>
      </c>
      <c r="Q36" s="2">
        <v>0</v>
      </c>
      <c r="R36" s="2">
        <v>6.166259729036463E-4</v>
      </c>
      <c r="S36" s="2">
        <v>0</v>
      </c>
      <c r="T36" s="2">
        <v>0</v>
      </c>
      <c r="U36" s="2">
        <v>0</v>
      </c>
      <c r="V36" s="2">
        <v>0</v>
      </c>
      <c r="W36" s="2">
        <v>0.78583976626438956</v>
      </c>
    </row>
    <row r="37" spans="1:23" x14ac:dyDescent="0.2">
      <c r="A37" s="2" t="s">
        <v>33</v>
      </c>
      <c r="B37" s="2">
        <v>8.3643501899483108E-2</v>
      </c>
      <c r="C37" s="2">
        <v>3.5426989853032246E-4</v>
      </c>
      <c r="D37" s="2">
        <v>5.4103554869526808E-4</v>
      </c>
      <c r="E37" s="2">
        <v>1.7824700858494976E-3</v>
      </c>
      <c r="F37" s="2">
        <v>0.23242856545452953</v>
      </c>
      <c r="G37" s="2">
        <v>0</v>
      </c>
      <c r="H37" s="2">
        <v>0</v>
      </c>
      <c r="I37" s="2">
        <v>2.3271065659363709E-3</v>
      </c>
      <c r="J37" s="2">
        <v>0</v>
      </c>
      <c r="K37" s="2">
        <v>8.8900094006593322E-4</v>
      </c>
      <c r="L37" s="2">
        <v>1.5820356019918832E-5</v>
      </c>
      <c r="M37" s="2">
        <v>3.8699924394146562E-3</v>
      </c>
      <c r="N37" s="2">
        <v>4.5466743602411777E-5</v>
      </c>
      <c r="O37" s="2">
        <v>3.4727763947782047E-4</v>
      </c>
      <c r="P37" s="2">
        <v>0</v>
      </c>
      <c r="Q37" s="2">
        <v>0</v>
      </c>
      <c r="R37" s="2">
        <v>2.0910711493631141E-4</v>
      </c>
      <c r="S37" s="2">
        <v>0</v>
      </c>
      <c r="T37" s="2">
        <v>0</v>
      </c>
      <c r="U37" s="2">
        <v>0</v>
      </c>
      <c r="V37" s="2">
        <v>0</v>
      </c>
      <c r="W37" s="2">
        <v>0.32645361468654122</v>
      </c>
    </row>
    <row r="38" spans="1:23" x14ac:dyDescent="0.2">
      <c r="A38" s="2" t="s">
        <v>34</v>
      </c>
      <c r="B38" s="2">
        <v>0.19817206994082176</v>
      </c>
      <c r="C38" s="2">
        <v>8.3935269943441666E-4</v>
      </c>
      <c r="D38" s="2">
        <v>1.2818465530694395E-3</v>
      </c>
      <c r="E38" s="2">
        <v>4.2231109231280536E-3</v>
      </c>
      <c r="F38" s="2">
        <v>4.4754693730033289E-2</v>
      </c>
      <c r="G38" s="2">
        <v>0</v>
      </c>
      <c r="H38" s="2">
        <v>0</v>
      </c>
      <c r="I38" s="2">
        <v>4.4809011074848569E-4</v>
      </c>
      <c r="J38" s="2">
        <v>0</v>
      </c>
      <c r="K38" s="2">
        <v>1.8410019467507113E-3</v>
      </c>
      <c r="L38" s="2">
        <v>3.27618396318004E-5</v>
      </c>
      <c r="M38" s="2">
        <v>7.5845932130019561E-4</v>
      </c>
      <c r="N38" s="2">
        <v>0</v>
      </c>
      <c r="O38" s="2">
        <v>7.1916550537532906E-4</v>
      </c>
      <c r="P38" s="2">
        <v>0</v>
      </c>
      <c r="Q38" s="2">
        <v>0</v>
      </c>
      <c r="R38" s="2">
        <v>4.954262897323556E-4</v>
      </c>
      <c r="S38" s="2">
        <v>0</v>
      </c>
      <c r="T38" s="2">
        <v>0</v>
      </c>
      <c r="U38" s="2">
        <v>0</v>
      </c>
      <c r="V38" s="2">
        <v>0</v>
      </c>
      <c r="W38" s="2">
        <v>0.2535659788600258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0</v>
      </c>
    </row>
    <row r="40" spans="1:23" x14ac:dyDescent="0.2">
      <c r="A40" s="2" t="s">
        <v>36</v>
      </c>
      <c r="B40" s="2">
        <v>9.3333352324540785E-3</v>
      </c>
      <c r="C40" s="2">
        <v>3.9531101049840477E-5</v>
      </c>
      <c r="D40" s="2">
        <v>6.0371290464571952E-5</v>
      </c>
      <c r="E40" s="2">
        <v>1.9889639332708729E-4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4.0950043302249674E-4</v>
      </c>
      <c r="L40" s="2">
        <v>7.2873293477578848E-6</v>
      </c>
      <c r="M40" s="2">
        <v>2.2198809403908165E-5</v>
      </c>
      <c r="N40" s="2">
        <v>0</v>
      </c>
      <c r="O40" s="2">
        <v>1.5996647172797241E-4</v>
      </c>
      <c r="P40" s="2">
        <v>0</v>
      </c>
      <c r="Q40" s="2">
        <v>0</v>
      </c>
      <c r="R40" s="2">
        <v>2.3333155103157638E-5</v>
      </c>
      <c r="S40" s="2">
        <v>0</v>
      </c>
      <c r="T40" s="2">
        <v>0</v>
      </c>
      <c r="U40" s="2">
        <v>0</v>
      </c>
      <c r="V40" s="2">
        <v>0</v>
      </c>
      <c r="W40" s="2">
        <v>1.025442021590087E-2</v>
      </c>
    </row>
    <row r="41" spans="1:23" x14ac:dyDescent="0.2">
      <c r="A41" s="2" t="s">
        <v>37</v>
      </c>
      <c r="B41" s="2">
        <v>0.20946236356745868</v>
      </c>
      <c r="C41" s="2">
        <v>8.8717244737243183E-4</v>
      </c>
      <c r="D41" s="2">
        <v>1.3548761377771539E-3</v>
      </c>
      <c r="E41" s="2">
        <v>4.4637107329509595E-3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5.2365180245523288E-4</v>
      </c>
      <c r="S41" s="2">
        <v>0</v>
      </c>
      <c r="T41" s="2">
        <v>0</v>
      </c>
      <c r="U41" s="2">
        <v>0</v>
      </c>
      <c r="V41" s="2">
        <v>0</v>
      </c>
      <c r="W41" s="2">
        <v>0.21669177468801445</v>
      </c>
    </row>
    <row r="42" spans="1:23" x14ac:dyDescent="0.2">
      <c r="A42" s="2" t="s">
        <v>38</v>
      </c>
      <c r="B42" s="2">
        <v>2.6837486772692389E-4</v>
      </c>
      <c r="C42" s="2">
        <v>1.1366948417817694E-6</v>
      </c>
      <c r="D42" s="2">
        <v>1.7359429067322868E-6</v>
      </c>
      <c r="E42" s="2">
        <v>5.7191552559806662E-6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6.2970939659756965E-7</v>
      </c>
      <c r="S42" s="2">
        <v>0</v>
      </c>
      <c r="T42" s="2">
        <v>0</v>
      </c>
      <c r="U42" s="2">
        <v>0</v>
      </c>
      <c r="V42" s="2">
        <v>0</v>
      </c>
      <c r="W42" s="2">
        <v>2.7759637012801614E-4</v>
      </c>
    </row>
    <row r="43" spans="1:23" x14ac:dyDescent="0.2">
      <c r="A43" s="2" t="s">
        <v>39</v>
      </c>
      <c r="B43" s="2">
        <v>10.207743379518583</v>
      </c>
      <c r="C43" s="2">
        <v>4.3234634241299821E-2</v>
      </c>
      <c r="D43" s="2">
        <v>6.6027269481318249E-2</v>
      </c>
      <c r="E43" s="2">
        <v>0.21753031382982502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3.1150032939318132E-3</v>
      </c>
      <c r="L43" s="2">
        <v>5.5433530935936061E-5</v>
      </c>
      <c r="M43" s="2">
        <v>6.0121775468917945E-3</v>
      </c>
      <c r="N43" s="2">
        <v>1.4966136435793878E-2</v>
      </c>
      <c r="O43" s="2">
        <v>1.2168389729734657E-3</v>
      </c>
      <c r="P43" s="2">
        <v>0</v>
      </c>
      <c r="Q43" s="2">
        <v>0</v>
      </c>
      <c r="R43" s="2">
        <v>2.3951243939428764E-2</v>
      </c>
      <c r="S43" s="2">
        <v>0</v>
      </c>
      <c r="T43" s="2">
        <v>0</v>
      </c>
      <c r="U43" s="2">
        <v>0</v>
      </c>
      <c r="V43" s="2">
        <v>0</v>
      </c>
      <c r="W43" s="2">
        <v>10.58385243079098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1.9600020725863093E-4</v>
      </c>
      <c r="L44" s="2">
        <v>3.4879525083285607E-6</v>
      </c>
      <c r="M44" s="2">
        <v>5.5497023509770412E-5</v>
      </c>
      <c r="N44" s="2">
        <v>0</v>
      </c>
      <c r="O44" s="2">
        <v>7.6565148861251758E-5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3.3155033213798162E-4</v>
      </c>
    </row>
    <row r="45" spans="1:23" x14ac:dyDescent="0.2">
      <c r="A45" s="2" t="s">
        <v>41</v>
      </c>
      <c r="B45" s="2">
        <v>7.0516633676892169E-5</v>
      </c>
      <c r="C45" s="2">
        <v>2.9867138618172664E-7</v>
      </c>
      <c r="D45" s="2">
        <v>4.561263544341911E-7</v>
      </c>
      <c r="E45" s="2">
        <v>1.5027322772176313E-6</v>
      </c>
      <c r="F45" s="2">
        <v>1.8920124174879563E-4</v>
      </c>
      <c r="G45" s="2">
        <v>0</v>
      </c>
      <c r="H45" s="2">
        <v>0</v>
      </c>
      <c r="I45" s="2">
        <v>1.894308692633875E-6</v>
      </c>
      <c r="J45" s="2">
        <v>0</v>
      </c>
      <c r="K45" s="2">
        <v>2.3800025167119467E-4</v>
      </c>
      <c r="L45" s="2">
        <v>4.2353709029703947E-6</v>
      </c>
      <c r="M45" s="2">
        <v>7.0296229779042506E-5</v>
      </c>
      <c r="N45" s="2">
        <v>0</v>
      </c>
      <c r="O45" s="2">
        <v>9.2971966474377133E-5</v>
      </c>
      <c r="P45" s="2">
        <v>0</v>
      </c>
      <c r="Q45" s="2">
        <v>0</v>
      </c>
      <c r="R45" s="2">
        <v>1.7438106367317316E-7</v>
      </c>
      <c r="S45" s="2">
        <v>0</v>
      </c>
      <c r="T45" s="2">
        <v>0</v>
      </c>
      <c r="U45" s="2">
        <v>0</v>
      </c>
      <c r="V45" s="2">
        <v>0</v>
      </c>
      <c r="W45" s="2">
        <v>6.6954791402741326E-4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5.6500957707913533E-6</v>
      </c>
      <c r="F46" s="2">
        <v>0</v>
      </c>
      <c r="G46" s="2">
        <v>0</v>
      </c>
      <c r="H46" s="2">
        <v>2.4062272627645652E-5</v>
      </c>
      <c r="I46" s="2">
        <v>0</v>
      </c>
      <c r="J46" s="2">
        <v>0</v>
      </c>
      <c r="K46" s="2">
        <v>8.4141105228201212E-3</v>
      </c>
      <c r="L46" s="2">
        <v>3.3089198685247673E-4</v>
      </c>
      <c r="M46" s="2">
        <v>1.4990613024660784E-2</v>
      </c>
      <c r="N46" s="2">
        <v>1.2792997633978844E-4</v>
      </c>
      <c r="O46" s="2">
        <v>1.2641742652085878E-5</v>
      </c>
      <c r="P46" s="2">
        <v>0</v>
      </c>
      <c r="Q46" s="2">
        <v>0</v>
      </c>
      <c r="R46" s="2">
        <v>1.5704206284533121E-3</v>
      </c>
      <c r="S46" s="2">
        <v>0</v>
      </c>
      <c r="T46" s="2">
        <v>0</v>
      </c>
      <c r="U46" s="2">
        <v>0</v>
      </c>
      <c r="V46" s="2">
        <v>0</v>
      </c>
      <c r="W46" s="2">
        <v>2.5476320250177004E-2</v>
      </c>
    </row>
    <row r="47" spans="1:23" x14ac:dyDescent="0.2">
      <c r="A47" s="2" t="s">
        <v>43</v>
      </c>
      <c r="B47" s="2">
        <v>1.1759685743347957E-2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0.18430491773786847</v>
      </c>
      <c r="L47" s="2">
        <v>3.2323629363613098E-2</v>
      </c>
      <c r="M47" s="2">
        <v>0.4584140520678387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0.68680228491266826</v>
      </c>
    </row>
    <row r="48" spans="1:23" x14ac:dyDescent="0.2">
      <c r="A48" s="2" t="s">
        <v>44</v>
      </c>
      <c r="B48" s="2">
        <v>3.7984166583445916E-2</v>
      </c>
      <c r="C48" s="2">
        <v>1.7916784782815028E-3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6.4493806235242689E-3</v>
      </c>
      <c r="L48" s="2">
        <v>5.2536075796415661E-4</v>
      </c>
      <c r="M48" s="2">
        <v>1.2358085441741405E-2</v>
      </c>
      <c r="N48" s="2">
        <v>1.0335469163635354E-3</v>
      </c>
      <c r="O48" s="2">
        <v>1.1067849938846065E-2</v>
      </c>
      <c r="P48" s="2">
        <v>0</v>
      </c>
      <c r="Q48" s="2">
        <v>0</v>
      </c>
      <c r="R48" s="2">
        <v>1.006939371679594E-2</v>
      </c>
      <c r="S48" s="2">
        <v>0</v>
      </c>
      <c r="T48" s="2">
        <v>0</v>
      </c>
      <c r="U48" s="2">
        <v>0</v>
      </c>
      <c r="V48" s="2">
        <v>0</v>
      </c>
      <c r="W48" s="2">
        <v>8.1279462456962798E-2</v>
      </c>
    </row>
    <row r="49" spans="1:23" x14ac:dyDescent="0.2">
      <c r="A49" s="2" t="s">
        <v>45</v>
      </c>
      <c r="B49" s="2">
        <v>0</v>
      </c>
      <c r="C49" s="2">
        <v>6.1550398241920186E-4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6.1550398241920186E-4</v>
      </c>
    </row>
    <row r="50" spans="1:23" x14ac:dyDescent="0.2">
      <c r="A50" s="2" t="s">
        <v>46</v>
      </c>
      <c r="B50" s="2">
        <v>0.19338206422106655</v>
      </c>
      <c r="C50" s="2">
        <v>0</v>
      </c>
      <c r="D50" s="2">
        <v>0</v>
      </c>
      <c r="E50" s="2">
        <v>0</v>
      </c>
      <c r="F50" s="2">
        <v>0</v>
      </c>
      <c r="G50" s="2">
        <v>2.5071679650740312E-2</v>
      </c>
      <c r="H50" s="2">
        <v>3.6284138200456967E-3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2.7232597957155279E-2</v>
      </c>
      <c r="P50" s="2">
        <v>0</v>
      </c>
      <c r="Q50" s="2">
        <v>0</v>
      </c>
      <c r="R50" s="2">
        <v>3.6554868105481163E-2</v>
      </c>
      <c r="S50" s="2">
        <v>0</v>
      </c>
      <c r="T50" s="2">
        <v>0</v>
      </c>
      <c r="U50" s="2">
        <v>0</v>
      </c>
      <c r="V50" s="2">
        <v>0</v>
      </c>
      <c r="W50" s="2">
        <v>0.28586962375448899</v>
      </c>
    </row>
    <row r="51" spans="1:23" x14ac:dyDescent="0.2">
      <c r="A51" s="2" t="s">
        <v>47</v>
      </c>
      <c r="B51" s="2">
        <v>0.28500635252207751</v>
      </c>
      <c r="C51" s="2">
        <v>0</v>
      </c>
      <c r="D51" s="2">
        <v>3.4918092895271105E-2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1.4340513649993586E-3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0.32135849678234796</v>
      </c>
    </row>
  </sheetData>
  <phoneticPr fontId="6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33.077386565538383</v>
      </c>
      <c r="C4" s="2">
        <v>0.11519063086882203</v>
      </c>
      <c r="D4" s="2">
        <v>0.5175745413018622</v>
      </c>
      <c r="E4" s="2">
        <v>1.1433037954688825</v>
      </c>
      <c r="F4" s="2">
        <v>3.1530864265092116</v>
      </c>
      <c r="G4" s="2">
        <v>6.2517164491415214E-2</v>
      </c>
      <c r="H4" s="2">
        <v>0.67443030805778237</v>
      </c>
      <c r="I4" s="2">
        <v>0</v>
      </c>
      <c r="J4" s="2">
        <v>0</v>
      </c>
      <c r="K4" s="2">
        <v>0.70171796749142579</v>
      </c>
      <c r="L4" s="2">
        <v>9.7615162801928362E-2</v>
      </c>
      <c r="M4" s="2">
        <v>1.5556437413214255</v>
      </c>
      <c r="N4" s="2">
        <v>9.4682058836309084E-3</v>
      </c>
      <c r="O4" s="2">
        <v>6.8625228106818523E-2</v>
      </c>
      <c r="P4" s="2">
        <v>0</v>
      </c>
      <c r="Q4" s="2">
        <v>0</v>
      </c>
      <c r="R4" s="2">
        <v>0.21775900953115207</v>
      </c>
      <c r="S4" s="2">
        <v>0</v>
      </c>
      <c r="T4" s="2">
        <v>0</v>
      </c>
      <c r="U4" s="2">
        <v>0</v>
      </c>
      <c r="V4" s="2">
        <v>1.8122468786168675</v>
      </c>
      <c r="W4" s="2">
        <v>43.206565625989604</v>
      </c>
    </row>
    <row r="5" spans="1:23" x14ac:dyDescent="0.2">
      <c r="A5" s="2" t="s">
        <v>1</v>
      </c>
      <c r="B5" s="2">
        <v>8.9660400076875993E-2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0.17801039978711899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0.267670799863995</v>
      </c>
    </row>
    <row r="6" spans="1:23" x14ac:dyDescent="0.2">
      <c r="A6" s="2" t="s">
        <v>2</v>
      </c>
      <c r="B6" s="2">
        <v>9.0924192245978261</v>
      </c>
      <c r="C6" s="2">
        <v>4.512799741135215E-2</v>
      </c>
      <c r="D6" s="2">
        <v>0.20589190651444941</v>
      </c>
      <c r="E6" s="2">
        <v>0.46694735864429332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3.6388918040934485E-3</v>
      </c>
      <c r="L6" s="2">
        <v>7.6231710141331423E-5</v>
      </c>
      <c r="M6" s="2">
        <v>9.0132417750100596E-3</v>
      </c>
      <c r="N6" s="2">
        <v>0</v>
      </c>
      <c r="O6" s="2">
        <v>8.675656243547704E-4</v>
      </c>
      <c r="P6" s="2">
        <v>0</v>
      </c>
      <c r="Q6" s="2">
        <v>0</v>
      </c>
      <c r="R6" s="2">
        <v>6.6551655879395322E-2</v>
      </c>
      <c r="S6" s="2">
        <v>0</v>
      </c>
      <c r="T6" s="2">
        <v>0</v>
      </c>
      <c r="U6" s="2">
        <v>0</v>
      </c>
      <c r="V6" s="2">
        <v>0</v>
      </c>
      <c r="W6" s="2">
        <v>9.8905340739609162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</row>
    <row r="9" spans="1:23" x14ac:dyDescent="0.2">
      <c r="A9" s="2" t="s">
        <v>5</v>
      </c>
      <c r="B9" s="2">
        <v>4.3619703888333664E-4</v>
      </c>
      <c r="C9" s="2">
        <v>1.1491783657583146E-6</v>
      </c>
      <c r="D9" s="2">
        <v>5.2430096220405136E-6</v>
      </c>
      <c r="E9" s="2">
        <v>1.1890751490936426E-5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1.6947289383320712E-6</v>
      </c>
      <c r="S9" s="2">
        <v>0</v>
      </c>
      <c r="T9" s="2">
        <v>0</v>
      </c>
      <c r="U9" s="2">
        <v>0</v>
      </c>
      <c r="V9" s="2">
        <v>0</v>
      </c>
      <c r="W9" s="2">
        <v>4.5617470730040396E-4</v>
      </c>
    </row>
    <row r="10" spans="1:23" x14ac:dyDescent="0.2">
      <c r="A10" s="2" t="s">
        <v>6</v>
      </c>
      <c r="B10" s="2">
        <v>4.6270015010662802E-2</v>
      </c>
      <c r="C10" s="2">
        <v>1.2190018613993263E-4</v>
      </c>
      <c r="D10" s="2">
        <v>5.5615722319872789E-4</v>
      </c>
      <c r="E10" s="2">
        <v>1.2613227530892061E-3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5.040710206525394E-5</v>
      </c>
      <c r="N10" s="2">
        <v>0</v>
      </c>
      <c r="O10" s="2">
        <v>0</v>
      </c>
      <c r="P10" s="2">
        <v>0</v>
      </c>
      <c r="Q10" s="2">
        <v>0</v>
      </c>
      <c r="R10" s="2">
        <v>1.7976998105345262E-4</v>
      </c>
      <c r="S10" s="2">
        <v>0</v>
      </c>
      <c r="T10" s="2">
        <v>0</v>
      </c>
      <c r="U10" s="2">
        <v>0</v>
      </c>
      <c r="V10" s="2">
        <v>0</v>
      </c>
      <c r="W10" s="2">
        <v>4.8439572256209366E-2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0.56771106039228503</v>
      </c>
      <c r="C13" s="2">
        <v>1.4956572613942351E-3</v>
      </c>
      <c r="D13" s="2">
        <v>6.8237844066879562E-3</v>
      </c>
      <c r="E13" s="2">
        <v>1.5475829810908288E-2</v>
      </c>
      <c r="F13" s="2">
        <v>1.0343239173130101E-2</v>
      </c>
      <c r="G13" s="2">
        <v>0</v>
      </c>
      <c r="H13" s="2">
        <v>0</v>
      </c>
      <c r="I13" s="2">
        <v>0</v>
      </c>
      <c r="J13" s="2">
        <v>0</v>
      </c>
      <c r="K13" s="2">
        <v>9.6231621920617562E-4</v>
      </c>
      <c r="L13" s="2">
        <v>2.0159712087153668E-5</v>
      </c>
      <c r="M13" s="2">
        <v>1.8459428411482653E-4</v>
      </c>
      <c r="N13" s="2">
        <v>0</v>
      </c>
      <c r="O13" s="2">
        <v>2.2943041906416838E-4</v>
      </c>
      <c r="P13" s="2">
        <v>0</v>
      </c>
      <c r="Q13" s="2">
        <v>0</v>
      </c>
      <c r="R13" s="2">
        <v>2.270848751570752E-3</v>
      </c>
      <c r="S13" s="2">
        <v>0</v>
      </c>
      <c r="T13" s="2">
        <v>0</v>
      </c>
      <c r="U13" s="2">
        <v>0</v>
      </c>
      <c r="V13" s="2">
        <v>0</v>
      </c>
      <c r="W13" s="2">
        <v>0.6055169204304488</v>
      </c>
    </row>
    <row r="14" spans="1:23" x14ac:dyDescent="0.2">
      <c r="A14" s="2" t="s">
        <v>10</v>
      </c>
      <c r="B14" s="2">
        <v>0.1455171822407334</v>
      </c>
      <c r="C14" s="2">
        <v>3.833707768976537E-4</v>
      </c>
      <c r="D14" s="2">
        <v>1.7490902474109706E-3</v>
      </c>
      <c r="E14" s="2">
        <v>3.96680513034993E-3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1.6619374087144859E-3</v>
      </c>
      <c r="L14" s="2">
        <v>3.4816185156052125E-5</v>
      </c>
      <c r="M14" s="2">
        <v>2.6197891957021772E-2</v>
      </c>
      <c r="N14" s="2">
        <v>0</v>
      </c>
      <c r="O14" s="2">
        <v>3.9623045785752215E-4</v>
      </c>
      <c r="P14" s="2">
        <v>0</v>
      </c>
      <c r="Q14" s="2">
        <v>0</v>
      </c>
      <c r="R14" s="2">
        <v>5.820698849783296E-4</v>
      </c>
      <c r="S14" s="2">
        <v>0</v>
      </c>
      <c r="T14" s="2">
        <v>0</v>
      </c>
      <c r="U14" s="2">
        <v>0</v>
      </c>
      <c r="V14" s="2">
        <v>0</v>
      </c>
      <c r="W14" s="2">
        <v>0.18048939428912011</v>
      </c>
    </row>
    <row r="15" spans="1:23" x14ac:dyDescent="0.2">
      <c r="A15" s="2" t="s">
        <v>11</v>
      </c>
      <c r="B15" s="2">
        <v>0.49390819296053368</v>
      </c>
      <c r="C15" s="2">
        <v>1.3012206856654826E-3</v>
      </c>
      <c r="D15" s="2">
        <v>5.936687270335448E-3</v>
      </c>
      <c r="E15" s="2">
        <v>1.3463960225098945E-2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8.2215520060673845E-5</v>
      </c>
      <c r="L15" s="2">
        <v>1.7223457117724063E-6</v>
      </c>
      <c r="M15" s="2">
        <v>5.9793252104990883E-5</v>
      </c>
      <c r="N15" s="2">
        <v>0</v>
      </c>
      <c r="O15" s="2">
        <v>1.960139592852235E-5</v>
      </c>
      <c r="P15" s="2">
        <v>0</v>
      </c>
      <c r="Q15" s="2">
        <v>0</v>
      </c>
      <c r="R15" s="2">
        <v>1.975636695540124E-3</v>
      </c>
      <c r="S15" s="2">
        <v>0</v>
      </c>
      <c r="T15" s="2">
        <v>0</v>
      </c>
      <c r="U15" s="2">
        <v>0</v>
      </c>
      <c r="V15" s="2">
        <v>0</v>
      </c>
      <c r="W15" s="2">
        <v>0.51674903035097963</v>
      </c>
    </row>
    <row r="16" spans="1:23" x14ac:dyDescent="0.2">
      <c r="A16" s="2" t="s">
        <v>12</v>
      </c>
      <c r="B16" s="2">
        <v>3.2732516068567107E-3</v>
      </c>
      <c r="C16" s="2">
        <v>8.6235109296315518E-6</v>
      </c>
      <c r="D16" s="2">
        <v>3.9343893104004542E-5</v>
      </c>
      <c r="E16" s="2">
        <v>8.9228990467427836E-5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1.2299441801076807E-5</v>
      </c>
      <c r="L16" s="2">
        <v>2.5766291848115203E-7</v>
      </c>
      <c r="M16" s="2">
        <v>1.9432806934122033E-5</v>
      </c>
      <c r="N16" s="2">
        <v>0</v>
      </c>
      <c r="O16" s="2">
        <v>2.932368830906943E-6</v>
      </c>
      <c r="P16" s="2">
        <v>0</v>
      </c>
      <c r="Q16" s="2">
        <v>0</v>
      </c>
      <c r="R16" s="2">
        <v>1.3093032430742707E-5</v>
      </c>
      <c r="S16" s="2">
        <v>0</v>
      </c>
      <c r="T16" s="2">
        <v>0</v>
      </c>
      <c r="U16" s="2">
        <v>0</v>
      </c>
      <c r="V16" s="2">
        <v>0</v>
      </c>
      <c r="W16" s="2">
        <v>3.4584633142731047E-3</v>
      </c>
    </row>
    <row r="17" spans="1:23" x14ac:dyDescent="0.2">
      <c r="A17" s="2" t="s">
        <v>13</v>
      </c>
      <c r="B17" s="2">
        <v>7.1434280538408085E-2</v>
      </c>
      <c r="C17" s="2">
        <v>1.8819643979794281E-4</v>
      </c>
      <c r="D17" s="2">
        <v>8.586271497055838E-4</v>
      </c>
      <c r="E17" s="2">
        <v>1.9473017973494905E-3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2.6805548160582104E-4</v>
      </c>
      <c r="L17" s="2">
        <v>5.6155359586627542E-6</v>
      </c>
      <c r="M17" s="2">
        <v>1.4253042652933876E-4</v>
      </c>
      <c r="N17" s="2">
        <v>0</v>
      </c>
      <c r="O17" s="2">
        <v>6.3908391285354282E-5</v>
      </c>
      <c r="P17" s="2">
        <v>0</v>
      </c>
      <c r="Q17" s="2">
        <v>0</v>
      </c>
      <c r="R17" s="2">
        <v>2.7944220996792187E-4</v>
      </c>
      <c r="S17" s="2">
        <v>0</v>
      </c>
      <c r="T17" s="2">
        <v>0</v>
      </c>
      <c r="U17" s="2">
        <v>0</v>
      </c>
      <c r="V17" s="2">
        <v>0</v>
      </c>
      <c r="W17" s="2">
        <v>7.5187957970608219E-2</v>
      </c>
    </row>
    <row r="18" spans="1:23" x14ac:dyDescent="0.2">
      <c r="A18" s="2" t="s">
        <v>14</v>
      </c>
      <c r="B18" s="2">
        <v>2.6797886129606735E-2</v>
      </c>
      <c r="C18" s="2">
        <v>7.0600091800337333E-5</v>
      </c>
      <c r="D18" s="2">
        <v>3.2210575107881947E-4</v>
      </c>
      <c r="E18" s="2">
        <v>7.3051161756003988E-4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1.3154483209707818E-4</v>
      </c>
      <c r="L18" s="2">
        <v>2.7557531388358504E-6</v>
      </c>
      <c r="M18" s="2">
        <v>4.8668926131969328E-5</v>
      </c>
      <c r="N18" s="2">
        <v>0</v>
      </c>
      <c r="O18" s="2">
        <v>3.1362233485635762E-5</v>
      </c>
      <c r="P18" s="2">
        <v>0</v>
      </c>
      <c r="Q18" s="2">
        <v>0</v>
      </c>
      <c r="R18" s="2">
        <v>1.0483006850611036E-4</v>
      </c>
      <c r="S18" s="2">
        <v>0</v>
      </c>
      <c r="T18" s="2">
        <v>0</v>
      </c>
      <c r="U18" s="2">
        <v>0</v>
      </c>
      <c r="V18" s="2">
        <v>0</v>
      </c>
      <c r="W18" s="2">
        <v>2.8240265403405566E-2</v>
      </c>
    </row>
    <row r="19" spans="1:23" x14ac:dyDescent="0.2">
      <c r="A19" s="2" t="s">
        <v>15</v>
      </c>
      <c r="B19" s="2">
        <v>0.43545007539125113</v>
      </c>
      <c r="C19" s="2">
        <v>1.1472104608699334E-3</v>
      </c>
      <c r="D19" s="2">
        <v>5.2340312557812123E-3</v>
      </c>
      <c r="E19" s="2">
        <v>1.1870389231531988E-2</v>
      </c>
      <c r="F19" s="2">
        <v>4.4637541556539597E-3</v>
      </c>
      <c r="G19" s="2">
        <v>0</v>
      </c>
      <c r="H19" s="2">
        <v>0</v>
      </c>
      <c r="I19" s="2">
        <v>0</v>
      </c>
      <c r="J19" s="2">
        <v>0</v>
      </c>
      <c r="K19" s="2">
        <v>3.4560116012704862E-4</v>
      </c>
      <c r="L19" s="2">
        <v>7.2400524340064878E-6</v>
      </c>
      <c r="M19" s="2">
        <v>2.8679902899196217E-4</v>
      </c>
      <c r="N19" s="2">
        <v>0</v>
      </c>
      <c r="O19" s="2">
        <v>8.2396427925136544E-5</v>
      </c>
      <c r="P19" s="2">
        <v>0</v>
      </c>
      <c r="Q19" s="2">
        <v>0</v>
      </c>
      <c r="R19" s="2">
        <v>1.7034276887915739E-3</v>
      </c>
      <c r="S19" s="2">
        <v>0</v>
      </c>
      <c r="T19" s="2">
        <v>0</v>
      </c>
      <c r="U19" s="2">
        <v>0</v>
      </c>
      <c r="V19" s="2">
        <v>0</v>
      </c>
      <c r="W19" s="2">
        <v>0.46059092485335795</v>
      </c>
    </row>
    <row r="20" spans="1:23" x14ac:dyDescent="0.2">
      <c r="A20" s="2" t="s">
        <v>16</v>
      </c>
      <c r="B20" s="2">
        <v>1.7585459342790533E-2</v>
      </c>
      <c r="C20" s="2">
        <v>4.6329588757392452E-5</v>
      </c>
      <c r="D20" s="2">
        <v>2.1137404503773495E-4</v>
      </c>
      <c r="E20" s="2">
        <v>4.793804364981362E-4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4.7685001635190832E-5</v>
      </c>
      <c r="L20" s="2">
        <v>9.9896051282799567E-7</v>
      </c>
      <c r="M20" s="2">
        <v>4.8668926131969328E-5</v>
      </c>
      <c r="N20" s="2">
        <v>0</v>
      </c>
      <c r="O20" s="2">
        <v>1.1368809638542962E-5</v>
      </c>
      <c r="P20" s="2">
        <v>0</v>
      </c>
      <c r="Q20" s="2">
        <v>0</v>
      </c>
      <c r="R20" s="2">
        <v>7.0341977073302023E-5</v>
      </c>
      <c r="S20" s="2">
        <v>0</v>
      </c>
      <c r="T20" s="2">
        <v>0</v>
      </c>
      <c r="U20" s="2">
        <v>0</v>
      </c>
      <c r="V20" s="2">
        <v>0</v>
      </c>
      <c r="W20" s="2">
        <v>1.8501607088075626E-2</v>
      </c>
    </row>
    <row r="21" spans="1:23" x14ac:dyDescent="0.2">
      <c r="A21" s="2" t="s">
        <v>17</v>
      </c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</row>
    <row r="22" spans="1:23" x14ac:dyDescent="0.2">
      <c r="A22" s="2" t="s">
        <v>18</v>
      </c>
      <c r="B22" s="2">
        <v>1.2171102173712205</v>
      </c>
      <c r="C22" s="2">
        <v>3.2065250468618846E-3</v>
      </c>
      <c r="D22" s="2">
        <v>1.4629444979950565E-2</v>
      </c>
      <c r="E22" s="2">
        <v>3.3178480919746713E-2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4.522511327497548E-4</v>
      </c>
      <c r="L22" s="2">
        <v>9.4742792913176539E-6</v>
      </c>
      <c r="M22" s="2">
        <v>2.0510476012758501E-4</v>
      </c>
      <c r="N22" s="2">
        <v>0</v>
      </c>
      <c r="O22" s="2">
        <v>1.078233587236157E-4</v>
      </c>
      <c r="P22" s="2">
        <v>0</v>
      </c>
      <c r="Q22" s="2">
        <v>0</v>
      </c>
      <c r="R22" s="2">
        <v>4.8684505384334444E-3</v>
      </c>
      <c r="S22" s="2">
        <v>0</v>
      </c>
      <c r="T22" s="2">
        <v>0</v>
      </c>
      <c r="U22" s="2">
        <v>0</v>
      </c>
      <c r="V22" s="2">
        <v>0</v>
      </c>
      <c r="W22" s="2">
        <v>1.2737677723871057</v>
      </c>
    </row>
    <row r="23" spans="1:23" x14ac:dyDescent="0.2">
      <c r="A23" s="2" t="s">
        <v>19</v>
      </c>
      <c r="B23" s="2">
        <v>5.1652482415463892E-2</v>
      </c>
      <c r="C23" s="2">
        <v>1.3608050958236444E-4</v>
      </c>
      <c r="D23" s="2">
        <v>6.2085350923023208E-4</v>
      </c>
      <c r="E23" s="2">
        <v>1.4080490639380807E-3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2.3168333553097892E-4</v>
      </c>
      <c r="L23" s="2">
        <v>4.8535702157746409E-6</v>
      </c>
      <c r="M23" s="2">
        <v>2.5029733439298512E-5</v>
      </c>
      <c r="N23" s="2">
        <v>0</v>
      </c>
      <c r="O23" s="2">
        <v>5.5236733726575975E-5</v>
      </c>
      <c r="P23" s="2">
        <v>0</v>
      </c>
      <c r="Q23" s="2">
        <v>0</v>
      </c>
      <c r="R23" s="2">
        <v>2.0661033999872438E-4</v>
      </c>
      <c r="S23" s="2">
        <v>0</v>
      </c>
      <c r="T23" s="2">
        <v>0</v>
      </c>
      <c r="U23" s="2">
        <v>0</v>
      </c>
      <c r="V23" s="2">
        <v>0</v>
      </c>
      <c r="W23" s="2">
        <v>5.4340879211125924E-2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</row>
    <row r="25" spans="1:23" x14ac:dyDescent="0.2">
      <c r="A25" s="2" t="s">
        <v>21</v>
      </c>
      <c r="B25" s="2">
        <v>0</v>
      </c>
      <c r="C25" s="2">
        <v>0</v>
      </c>
      <c r="D25" s="2">
        <v>3.3006553855559977E-3</v>
      </c>
      <c r="E25" s="2">
        <v>7.4856381689402266E-3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3.2886208024269546E-5</v>
      </c>
      <c r="L25" s="2">
        <v>6.889382847089626E-7</v>
      </c>
      <c r="M25" s="2">
        <v>0</v>
      </c>
      <c r="N25" s="2">
        <v>0</v>
      </c>
      <c r="O25" s="2">
        <v>7.8405583714089405E-6</v>
      </c>
      <c r="P25" s="2">
        <v>0</v>
      </c>
      <c r="Q25" s="2">
        <v>0</v>
      </c>
      <c r="R25" s="2">
        <v>1.0629740343499534E-3</v>
      </c>
      <c r="S25" s="2">
        <v>0</v>
      </c>
      <c r="T25" s="2">
        <v>0</v>
      </c>
      <c r="U25" s="2">
        <v>0</v>
      </c>
      <c r="V25" s="2">
        <v>0</v>
      </c>
      <c r="W25" s="2">
        <v>1.1890683293526563E-2</v>
      </c>
    </row>
    <row r="26" spans="1:23" x14ac:dyDescent="0.2">
      <c r="A26" s="2" t="s">
        <v>22</v>
      </c>
      <c r="B26" s="2">
        <v>4.1384461551078395</v>
      </c>
      <c r="C26" s="2">
        <v>1.0902900215646757E-2</v>
      </c>
      <c r="D26" s="2">
        <v>4.9743375303678311E-2</v>
      </c>
      <c r="E26" s="2">
        <v>0.11281423394112028</v>
      </c>
      <c r="F26" s="2">
        <v>0.20086247247994493</v>
      </c>
      <c r="G26" s="2">
        <v>0</v>
      </c>
      <c r="H26" s="2">
        <v>0</v>
      </c>
      <c r="I26" s="2">
        <v>0</v>
      </c>
      <c r="J26" s="2">
        <v>0</v>
      </c>
      <c r="K26" s="2">
        <v>1.3830992642155063E-3</v>
      </c>
      <c r="L26" s="2">
        <v>3.105099560479275E-5</v>
      </c>
      <c r="M26" s="2">
        <v>4.1839285254907412E-3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4.51836721583354</v>
      </c>
    </row>
    <row r="27" spans="1:23" x14ac:dyDescent="0.2">
      <c r="A27" s="2" t="s">
        <v>23</v>
      </c>
      <c r="B27" s="2">
        <v>0.41838841453630599</v>
      </c>
      <c r="C27" s="2">
        <v>1.1022608399632852E-3</v>
      </c>
      <c r="D27" s="2">
        <v>5.0289531739595829E-3</v>
      </c>
      <c r="E27" s="2">
        <v>1.140528756608246E-2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9.06521974717726E-4</v>
      </c>
      <c r="L27" s="2">
        <v>2.035169172660497E-5</v>
      </c>
      <c r="M27" s="2">
        <v>1.4874266731489799E-3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0.43833921645590462</v>
      </c>
    </row>
    <row r="28" spans="1:23" x14ac:dyDescent="0.2">
      <c r="A28" s="2" t="s">
        <v>24</v>
      </c>
      <c r="B28" s="2">
        <v>0.33378356184103081</v>
      </c>
      <c r="C28" s="2">
        <v>8.793660064621737E-4</v>
      </c>
      <c r="D28" s="2">
        <v>4.0120181257799307E-3</v>
      </c>
      <c r="E28" s="2">
        <v>9.0989553614847524E-3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3.1704886761134079E-5</v>
      </c>
      <c r="L28" s="2">
        <v>7.117842695323941E-7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0.34780631800578832</v>
      </c>
    </row>
    <row r="29" spans="1:23" x14ac:dyDescent="0.2">
      <c r="A29" s="2" t="s">
        <v>25</v>
      </c>
      <c r="B29" s="2">
        <v>0.42976540301248178</v>
      </c>
      <c r="C29" s="2">
        <v>1.1322339664608257E-3</v>
      </c>
      <c r="D29" s="2">
        <v>5.1657025205464769E-3</v>
      </c>
      <c r="E29" s="2">
        <v>1.171542479909022E-2</v>
      </c>
      <c r="F29" s="2">
        <v>2.5534871708664934E-3</v>
      </c>
      <c r="G29" s="2">
        <v>0</v>
      </c>
      <c r="H29" s="2">
        <v>0</v>
      </c>
      <c r="I29" s="2">
        <v>0</v>
      </c>
      <c r="J29" s="2">
        <v>0</v>
      </c>
      <c r="K29" s="2">
        <v>4.3866088700536083E-3</v>
      </c>
      <c r="L29" s="2">
        <v>9.8480692071828182E-5</v>
      </c>
      <c r="M29" s="2">
        <v>1.7672034713704721E-3</v>
      </c>
      <c r="N29" s="2">
        <v>5.8420663023350937E-5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0.45664296516596509</v>
      </c>
    </row>
    <row r="30" spans="1:23" x14ac:dyDescent="0.2">
      <c r="A30" s="2" t="s">
        <v>26</v>
      </c>
      <c r="B30" s="2">
        <v>0.44135576823832351</v>
      </c>
      <c r="C30" s="2">
        <v>1.1627692424518604E-3</v>
      </c>
      <c r="D30" s="2">
        <v>5.3050166171245252E-3</v>
      </c>
      <c r="E30" s="2">
        <v>1.2031378692180572E-2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6.6107330970861312E-4</v>
      </c>
      <c r="L30" s="2">
        <v>1.4841295173308358E-5</v>
      </c>
      <c r="M30" s="2">
        <v>5.3327237633172099E-4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0.46106411977129408</v>
      </c>
    </row>
    <row r="31" spans="1:23" x14ac:dyDescent="0.2">
      <c r="A31" s="2" t="s">
        <v>27</v>
      </c>
      <c r="B31" s="2">
        <v>2.4672961374655094</v>
      </c>
      <c r="C31" s="2">
        <v>6.5001893418463793E-3</v>
      </c>
      <c r="D31" s="2">
        <v>2.9656453932542352E-2</v>
      </c>
      <c r="E31" s="2">
        <v>6.7258607028270787E-2</v>
      </c>
      <c r="F31" s="2">
        <v>0.39223146753007732</v>
      </c>
      <c r="G31" s="2">
        <v>0</v>
      </c>
      <c r="H31" s="2">
        <v>0</v>
      </c>
      <c r="I31" s="2">
        <v>0</v>
      </c>
      <c r="J31" s="2">
        <v>0</v>
      </c>
      <c r="K31" s="2">
        <v>1.1703543711677042E-3</v>
      </c>
      <c r="L31" s="2">
        <v>2.451793567622256E-5</v>
      </c>
      <c r="M31" s="2">
        <v>2.9660581760755393E-3</v>
      </c>
      <c r="N31" s="2">
        <v>2.8836524709880719E-4</v>
      </c>
      <c r="O31" s="2">
        <v>2.7902979132170128E-4</v>
      </c>
      <c r="P31" s="2">
        <v>0</v>
      </c>
      <c r="Q31" s="2">
        <v>0</v>
      </c>
      <c r="R31" s="2">
        <v>8.761436337705342E-3</v>
      </c>
      <c r="S31" s="2">
        <v>0</v>
      </c>
      <c r="T31" s="2">
        <v>0</v>
      </c>
      <c r="U31" s="2">
        <v>0</v>
      </c>
      <c r="V31" s="2">
        <v>1.8122468786168675</v>
      </c>
      <c r="W31" s="2">
        <v>4.7886794957741596</v>
      </c>
    </row>
    <row r="32" spans="1:23" x14ac:dyDescent="0.2">
      <c r="A32" s="2" t="s">
        <v>28</v>
      </c>
      <c r="B32" s="2">
        <v>0.20111130469863372</v>
      </c>
      <c r="C32" s="2">
        <v>5.2983569320128011E-4</v>
      </c>
      <c r="D32" s="2">
        <v>2.4173215580174335E-3</v>
      </c>
      <c r="E32" s="2">
        <v>5.4823034844787956E-3</v>
      </c>
      <c r="F32" s="2">
        <v>4.9731586849306175E-2</v>
      </c>
      <c r="G32" s="2">
        <v>0</v>
      </c>
      <c r="H32" s="2">
        <v>0</v>
      </c>
      <c r="I32" s="2">
        <v>0</v>
      </c>
      <c r="J32" s="2">
        <v>0</v>
      </c>
      <c r="K32" s="2">
        <v>3.9463449629123455E-5</v>
      </c>
      <c r="L32" s="2">
        <v>8.2672594165075523E-7</v>
      </c>
      <c r="M32" s="2">
        <v>2.2943922319356967E-4</v>
      </c>
      <c r="N32" s="2">
        <v>0</v>
      </c>
      <c r="O32" s="2">
        <v>9.4086700456907273E-6</v>
      </c>
      <c r="P32" s="2">
        <v>0</v>
      </c>
      <c r="Q32" s="2">
        <v>0</v>
      </c>
      <c r="R32" s="2">
        <v>7.682422945336204E-4</v>
      </c>
      <c r="S32" s="2">
        <v>0</v>
      </c>
      <c r="T32" s="2">
        <v>0</v>
      </c>
      <c r="U32" s="2">
        <v>0</v>
      </c>
      <c r="V32" s="2">
        <v>0</v>
      </c>
      <c r="W32" s="2">
        <v>0.26031973264698105</v>
      </c>
    </row>
    <row r="33" spans="1:23" x14ac:dyDescent="0.2">
      <c r="A33" s="2" t="s">
        <v>29</v>
      </c>
      <c r="B33" s="2">
        <v>3.1429490469451014</v>
      </c>
      <c r="C33" s="2">
        <v>8.2802236775294177E-3</v>
      </c>
      <c r="D33" s="2">
        <v>3.7777679868944508E-2</v>
      </c>
      <c r="E33" s="2">
        <v>8.5676936646731899E-2</v>
      </c>
      <c r="F33" s="2">
        <v>1.5472448893275523</v>
      </c>
      <c r="G33" s="2">
        <v>0</v>
      </c>
      <c r="H33" s="2">
        <v>0.67443030805778237</v>
      </c>
      <c r="I33" s="2">
        <v>0</v>
      </c>
      <c r="J33" s="2">
        <v>0</v>
      </c>
      <c r="K33" s="2">
        <v>4.7872124158848915E-3</v>
      </c>
      <c r="L33" s="2">
        <v>1.0028805716679898E-4</v>
      </c>
      <c r="M33" s="2">
        <v>7.2604999274045144E-3</v>
      </c>
      <c r="N33" s="2">
        <v>2.6907681612619808E-3</v>
      </c>
      <c r="O33" s="2">
        <v>1.1413422415676277E-3</v>
      </c>
      <c r="P33" s="2">
        <v>0</v>
      </c>
      <c r="Q33" s="2">
        <v>0</v>
      </c>
      <c r="R33" s="2">
        <v>1.2006020203814843E-2</v>
      </c>
      <c r="S33" s="2">
        <v>0</v>
      </c>
      <c r="T33" s="2">
        <v>0</v>
      </c>
      <c r="U33" s="2">
        <v>0</v>
      </c>
      <c r="V33" s="2">
        <v>0</v>
      </c>
      <c r="W33" s="2">
        <v>5.5243452155307438</v>
      </c>
    </row>
    <row r="34" spans="1:23" x14ac:dyDescent="0.2">
      <c r="A34" s="2" t="s">
        <v>30</v>
      </c>
      <c r="B34" s="2">
        <v>0.43289509390156511</v>
      </c>
      <c r="C34" s="2">
        <v>1.1404792609966453E-3</v>
      </c>
      <c r="D34" s="2">
        <v>5.2033208397525921E-3</v>
      </c>
      <c r="E34" s="2">
        <v>1.1800740317739325E-2</v>
      </c>
      <c r="F34" s="2">
        <v>3.2018789765320868E-2</v>
      </c>
      <c r="G34" s="2">
        <v>0</v>
      </c>
      <c r="H34" s="2">
        <v>0</v>
      </c>
      <c r="I34" s="2">
        <v>0</v>
      </c>
      <c r="J34" s="2">
        <v>0</v>
      </c>
      <c r="K34" s="2">
        <v>7.2714694562462376E-4</v>
      </c>
      <c r="L34" s="2">
        <v>1.5233114413199876E-5</v>
      </c>
      <c r="M34" s="2">
        <v>3.4763518665692385E-5</v>
      </c>
      <c r="N34" s="2">
        <v>0</v>
      </c>
      <c r="O34" s="2">
        <v>1.7336258615022304E-4</v>
      </c>
      <c r="P34" s="2">
        <v>0</v>
      </c>
      <c r="Q34" s="2">
        <v>0</v>
      </c>
      <c r="R34" s="2">
        <v>1.7003136779980513E-3</v>
      </c>
      <c r="S34" s="2">
        <v>0</v>
      </c>
      <c r="T34" s="2">
        <v>0</v>
      </c>
      <c r="U34" s="2">
        <v>0</v>
      </c>
      <c r="V34" s="2">
        <v>0</v>
      </c>
      <c r="W34" s="2">
        <v>0.4857092439282264</v>
      </c>
    </row>
    <row r="35" spans="1:23" x14ac:dyDescent="0.2">
      <c r="A35" s="2" t="s">
        <v>31</v>
      </c>
      <c r="B35" s="2">
        <v>0.5331816168292246</v>
      </c>
      <c r="C35" s="2">
        <v>1.4046880754824656E-3</v>
      </c>
      <c r="D35" s="2">
        <v>6.4087467317227908E-3</v>
      </c>
      <c r="E35" s="2">
        <v>1.4534555579474369E-2</v>
      </c>
      <c r="F35" s="2">
        <v>0.17081859494424365</v>
      </c>
      <c r="G35" s="2">
        <v>0</v>
      </c>
      <c r="H35" s="2">
        <v>0</v>
      </c>
      <c r="I35" s="2">
        <v>0</v>
      </c>
      <c r="J35" s="2">
        <v>0</v>
      </c>
      <c r="K35" s="2">
        <v>3.2362001868362685E-3</v>
      </c>
      <c r="L35" s="2">
        <v>6.7795660845070165E-5</v>
      </c>
      <c r="M35" s="2">
        <v>2.2961304078689812E-3</v>
      </c>
      <c r="N35" s="2">
        <v>0</v>
      </c>
      <c r="O35" s="2">
        <v>7.7155798709686808E-4</v>
      </c>
      <c r="P35" s="2">
        <v>0</v>
      </c>
      <c r="Q35" s="2">
        <v>0</v>
      </c>
      <c r="R35" s="2">
        <v>2.0942163788023674E-3</v>
      </c>
      <c r="S35" s="2">
        <v>0</v>
      </c>
      <c r="T35" s="2">
        <v>0</v>
      </c>
      <c r="U35" s="2">
        <v>0</v>
      </c>
      <c r="V35" s="2">
        <v>0</v>
      </c>
      <c r="W35" s="2">
        <v>0.73481410278159731</v>
      </c>
    </row>
    <row r="36" spans="1:23" x14ac:dyDescent="0.2">
      <c r="A36" s="2" t="s">
        <v>32</v>
      </c>
      <c r="B36" s="2">
        <v>0.2267655830625287</v>
      </c>
      <c r="C36" s="2">
        <v>5.9742290507324022E-4</v>
      </c>
      <c r="D36" s="2">
        <v>2.7256813503093325E-3</v>
      </c>
      <c r="E36" s="2">
        <v>6.1816403013570257E-3</v>
      </c>
      <c r="F36" s="2">
        <v>0.52782422211288149</v>
      </c>
      <c r="G36" s="2">
        <v>0</v>
      </c>
      <c r="H36" s="2">
        <v>0</v>
      </c>
      <c r="I36" s="2">
        <v>0</v>
      </c>
      <c r="J36" s="2">
        <v>0</v>
      </c>
      <c r="K36" s="2">
        <v>1.274241902316372E-3</v>
      </c>
      <c r="L36" s="2">
        <v>2.6694291717618176E-5</v>
      </c>
      <c r="M36" s="2">
        <v>2.4760663804826053E-3</v>
      </c>
      <c r="N36" s="2">
        <v>2.7387578344828691E-4</v>
      </c>
      <c r="O36" s="2">
        <v>3.037981152169822E-4</v>
      </c>
      <c r="P36" s="2">
        <v>0</v>
      </c>
      <c r="Q36" s="2">
        <v>0</v>
      </c>
      <c r="R36" s="2">
        <v>8.9068374304120687E-4</v>
      </c>
      <c r="S36" s="2">
        <v>0</v>
      </c>
      <c r="T36" s="2">
        <v>0</v>
      </c>
      <c r="U36" s="2">
        <v>0</v>
      </c>
      <c r="V36" s="2">
        <v>0</v>
      </c>
      <c r="W36" s="2">
        <v>0.76933990994837298</v>
      </c>
    </row>
    <row r="37" spans="1:23" x14ac:dyDescent="0.2">
      <c r="A37" s="2" t="s">
        <v>33</v>
      </c>
      <c r="B37" s="2">
        <v>8.7517518580155093E-2</v>
      </c>
      <c r="C37" s="2">
        <v>2.3056836707244243E-4</v>
      </c>
      <c r="D37" s="2">
        <v>1.0519447660340172E-3</v>
      </c>
      <c r="E37" s="2">
        <v>2.3857316115764907E-3</v>
      </c>
      <c r="F37" s="2">
        <v>0.15960910949036389</v>
      </c>
      <c r="G37" s="2">
        <v>0</v>
      </c>
      <c r="H37" s="2">
        <v>0</v>
      </c>
      <c r="I37" s="2">
        <v>0</v>
      </c>
      <c r="J37" s="2">
        <v>0</v>
      </c>
      <c r="K37" s="2">
        <v>9.1130971056053338E-4</v>
      </c>
      <c r="L37" s="2">
        <v>1.9091168807570065E-5</v>
      </c>
      <c r="M37" s="2">
        <v>2.64526042582853E-3</v>
      </c>
      <c r="N37" s="2">
        <v>5.9809088287160002E-5</v>
      </c>
      <c r="O37" s="2">
        <v>2.1726971303011306E-4</v>
      </c>
      <c r="P37" s="2">
        <v>0</v>
      </c>
      <c r="Q37" s="2">
        <v>0</v>
      </c>
      <c r="R37" s="2">
        <v>3.4374894980935779E-4</v>
      </c>
      <c r="S37" s="2">
        <v>0</v>
      </c>
      <c r="T37" s="2">
        <v>0</v>
      </c>
      <c r="U37" s="2">
        <v>0</v>
      </c>
      <c r="V37" s="2">
        <v>0</v>
      </c>
      <c r="W37" s="2">
        <v>0.25499136187152516</v>
      </c>
    </row>
    <row r="38" spans="1:23" x14ac:dyDescent="0.2">
      <c r="A38" s="2" t="s">
        <v>34</v>
      </c>
      <c r="B38" s="2">
        <v>0.25269093456532515</v>
      </c>
      <c r="C38" s="2">
        <v>6.65724269860042E-4</v>
      </c>
      <c r="D38" s="2">
        <v>3.0372993927699531E-3</v>
      </c>
      <c r="E38" s="2">
        <v>6.8883665845617522E-3</v>
      </c>
      <c r="F38" s="2">
        <v>5.4948458107253656E-2</v>
      </c>
      <c r="G38" s="2">
        <v>0</v>
      </c>
      <c r="H38" s="2">
        <v>0</v>
      </c>
      <c r="I38" s="2">
        <v>0</v>
      </c>
      <c r="J38" s="2">
        <v>0</v>
      </c>
      <c r="K38" s="2">
        <v>1.409437103504144E-3</v>
      </c>
      <c r="L38" s="2">
        <v>2.9526517006056718E-5</v>
      </c>
      <c r="M38" s="2">
        <v>5.1877598904812733E-4</v>
      </c>
      <c r="N38" s="2">
        <v>0</v>
      </c>
      <c r="O38" s="2">
        <v>3.3603065068184425E-4</v>
      </c>
      <c r="P38" s="2">
        <v>0</v>
      </c>
      <c r="Q38" s="2">
        <v>0</v>
      </c>
      <c r="R38" s="2">
        <v>9.9251263966791659E-4</v>
      </c>
      <c r="S38" s="2">
        <v>0</v>
      </c>
      <c r="T38" s="2">
        <v>0</v>
      </c>
      <c r="U38" s="2">
        <v>0</v>
      </c>
      <c r="V38" s="2">
        <v>0</v>
      </c>
      <c r="W38" s="2">
        <v>0.3215170658196787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1.9731724814561728E-5</v>
      </c>
      <c r="L39" s="2">
        <v>4.1336297082537761E-7</v>
      </c>
      <c r="M39" s="2">
        <v>0</v>
      </c>
      <c r="N39" s="2">
        <v>0</v>
      </c>
      <c r="O39" s="2">
        <v>4.7043350228453636E-6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2.4849422808232468E-5</v>
      </c>
    </row>
    <row r="40" spans="1:23" x14ac:dyDescent="0.2">
      <c r="A40" s="2" t="s">
        <v>36</v>
      </c>
      <c r="B40" s="2">
        <v>5.5861219415044398E-3</v>
      </c>
      <c r="C40" s="2">
        <v>1.4716859381023108E-5</v>
      </c>
      <c r="D40" s="2">
        <v>6.7144176778863188E-5</v>
      </c>
      <c r="E40" s="2">
        <v>1.522779429556418E-4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4.1502394526628163E-4</v>
      </c>
      <c r="L40" s="2">
        <v>8.6944011530271088E-6</v>
      </c>
      <c r="M40" s="2">
        <v>2.019760434476727E-5</v>
      </c>
      <c r="N40" s="2">
        <v>0</v>
      </c>
      <c r="O40" s="2">
        <v>9.8947846647180816E-5</v>
      </c>
      <c r="P40" s="2">
        <v>0</v>
      </c>
      <c r="Q40" s="2">
        <v>0</v>
      </c>
      <c r="R40" s="2">
        <v>2.194101914738907E-5</v>
      </c>
      <c r="S40" s="2">
        <v>0</v>
      </c>
      <c r="T40" s="2">
        <v>0</v>
      </c>
      <c r="U40" s="2">
        <v>0</v>
      </c>
      <c r="V40" s="2">
        <v>0</v>
      </c>
      <c r="W40" s="2">
        <v>6.3850657371786138E-3</v>
      </c>
    </row>
    <row r="41" spans="1:23" x14ac:dyDescent="0.2">
      <c r="A41" s="2" t="s">
        <v>37</v>
      </c>
      <c r="B41" s="2">
        <v>0.16721863552957866</v>
      </c>
      <c r="C41" s="2">
        <v>4.405441146371739E-4</v>
      </c>
      <c r="D41" s="2">
        <v>2.0099377962548544E-3</v>
      </c>
      <c r="E41" s="2">
        <v>4.55838775253009E-3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6.5679684804135314E-4</v>
      </c>
      <c r="S41" s="2">
        <v>0</v>
      </c>
      <c r="T41" s="2">
        <v>0</v>
      </c>
      <c r="U41" s="2">
        <v>0</v>
      </c>
      <c r="V41" s="2">
        <v>0</v>
      </c>
      <c r="W41" s="2">
        <v>0.17488430204104213</v>
      </c>
    </row>
    <row r="42" spans="1:23" x14ac:dyDescent="0.2">
      <c r="A42" s="2" t="s">
        <v>38</v>
      </c>
      <c r="B42" s="2">
        <v>8.3202482530701991E-3</v>
      </c>
      <c r="C42" s="2">
        <v>2.1920023378984811E-5</v>
      </c>
      <c r="D42" s="2">
        <v>1.0000788120957438E-4</v>
      </c>
      <c r="E42" s="2">
        <v>2.2681035289333115E-4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2.4657763789575607E-4</v>
      </c>
      <c r="N42" s="2">
        <v>0</v>
      </c>
      <c r="O42" s="2">
        <v>0</v>
      </c>
      <c r="P42" s="2">
        <v>0</v>
      </c>
      <c r="Q42" s="2">
        <v>0</v>
      </c>
      <c r="R42" s="2">
        <v>3.06721625271057E-5</v>
      </c>
      <c r="S42" s="2">
        <v>0</v>
      </c>
      <c r="T42" s="2">
        <v>0</v>
      </c>
      <c r="U42" s="2">
        <v>0</v>
      </c>
      <c r="V42" s="2">
        <v>0</v>
      </c>
      <c r="W42" s="2">
        <v>8.9462363109749522E-3</v>
      </c>
    </row>
    <row r="43" spans="1:23" x14ac:dyDescent="0.2">
      <c r="A43" s="2" t="s">
        <v>39</v>
      </c>
      <c r="B43" s="2">
        <v>7.1335571922646928</v>
      </c>
      <c r="C43" s="2">
        <v>1.8793638804234843E-2</v>
      </c>
      <c r="D43" s="2">
        <v>8.5744068997275533E-2</v>
      </c>
      <c r="E43" s="2">
        <v>0.19446109959102256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3.362384567025391E-3</v>
      </c>
      <c r="L43" s="2">
        <v>7.043911704349845E-5</v>
      </c>
      <c r="M43" s="2">
        <v>5.7940008924922829E-3</v>
      </c>
      <c r="N43" s="2">
        <v>6.0969669405113221E-3</v>
      </c>
      <c r="O43" s="2">
        <v>8.0164220956796398E-4</v>
      </c>
      <c r="P43" s="2">
        <v>0</v>
      </c>
      <c r="Q43" s="2">
        <v>0</v>
      </c>
      <c r="R43" s="2">
        <v>2.6297487640084286E-2</v>
      </c>
      <c r="S43" s="2">
        <v>0</v>
      </c>
      <c r="T43" s="2">
        <v>0</v>
      </c>
      <c r="U43" s="2">
        <v>0</v>
      </c>
      <c r="V43" s="2">
        <v>0</v>
      </c>
      <c r="W43" s="2">
        <v>7.4749789210239506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2.13760352157752E-4</v>
      </c>
      <c r="L44" s="2">
        <v>4.4780988506082571E-6</v>
      </c>
      <c r="M44" s="2">
        <v>6.9527037331384769E-5</v>
      </c>
      <c r="N44" s="2">
        <v>0</v>
      </c>
      <c r="O44" s="2">
        <v>5.0963629414158102E-5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3.3872911775390316E-4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4.3635540261642613E-4</v>
      </c>
      <c r="G45" s="2">
        <v>0</v>
      </c>
      <c r="H45" s="2">
        <v>0</v>
      </c>
      <c r="I45" s="2">
        <v>0</v>
      </c>
      <c r="J45" s="2">
        <v>0</v>
      </c>
      <c r="K45" s="2">
        <v>2.322424010673915E-4</v>
      </c>
      <c r="L45" s="2">
        <v>4.8652821666146941E-6</v>
      </c>
      <c r="M45" s="2">
        <v>7.3003389197953995E-5</v>
      </c>
      <c r="N45" s="2">
        <v>0</v>
      </c>
      <c r="O45" s="2">
        <v>5.5370023218889932E-5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8.0183649826727618E-4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3.0490171791880551E-2</v>
      </c>
      <c r="L46" s="2">
        <v>1.0712596282271734E-3</v>
      </c>
      <c r="M46" s="2">
        <v>7.111889900012866E-2</v>
      </c>
      <c r="N46" s="2">
        <v>0</v>
      </c>
      <c r="O46" s="2">
        <v>1.425862000138985E-4</v>
      </c>
      <c r="P46" s="2">
        <v>0</v>
      </c>
      <c r="Q46" s="2">
        <v>0</v>
      </c>
      <c r="R46" s="2">
        <v>9.8404290890864825E-3</v>
      </c>
      <c r="S46" s="2">
        <v>0</v>
      </c>
      <c r="T46" s="2">
        <v>0</v>
      </c>
      <c r="U46" s="2">
        <v>0</v>
      </c>
      <c r="V46" s="2">
        <v>0</v>
      </c>
      <c r="W46" s="2">
        <v>0.11266334570933677</v>
      </c>
    </row>
    <row r="47" spans="1:23" x14ac:dyDescent="0.2">
      <c r="A47" s="2" t="s">
        <v>43</v>
      </c>
      <c r="B47" s="2">
        <v>3.01823377403002E-2</v>
      </c>
      <c r="C47" s="2">
        <v>1.2809980653980344E-3</v>
      </c>
      <c r="D47" s="2">
        <v>4.058256812256327E-3</v>
      </c>
      <c r="E47" s="2">
        <v>2.7042022818079326E-3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0.51079688262315226</v>
      </c>
      <c r="L47" s="2">
        <v>9.478387118926658E-2</v>
      </c>
      <c r="M47" s="2">
        <v>1.1758222510316985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1.8196287997438798</v>
      </c>
    </row>
    <row r="48" spans="1:23" x14ac:dyDescent="0.2">
      <c r="A48" s="2" t="s">
        <v>44</v>
      </c>
      <c r="B48" s="2">
        <v>3.056651190643386E-2</v>
      </c>
      <c r="C48" s="2">
        <v>7.3359405801661111E-4</v>
      </c>
      <c r="D48" s="2">
        <v>2.1882306815756414E-2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2.2858528201348923E-2</v>
      </c>
      <c r="L48" s="2">
        <v>1.0569170859788604E-3</v>
      </c>
      <c r="M48" s="2">
        <v>5.540654131568501E-2</v>
      </c>
      <c r="N48" s="2">
        <v>0</v>
      </c>
      <c r="O48" s="2">
        <v>2.1742664084123432E-2</v>
      </c>
      <c r="P48" s="2">
        <v>0</v>
      </c>
      <c r="Q48" s="2">
        <v>0</v>
      </c>
      <c r="R48" s="2">
        <v>1.9348013606973309E-2</v>
      </c>
      <c r="S48" s="2">
        <v>0</v>
      </c>
      <c r="T48" s="2">
        <v>0</v>
      </c>
      <c r="U48" s="2">
        <v>0</v>
      </c>
      <c r="V48" s="2">
        <v>0</v>
      </c>
      <c r="W48" s="2">
        <v>0.1735950770743164</v>
      </c>
    </row>
    <row r="49" spans="1:23" x14ac:dyDescent="0.2">
      <c r="A49" s="2" t="s">
        <v>45</v>
      </c>
      <c r="B49" s="2">
        <v>0</v>
      </c>
      <c r="C49" s="2">
        <v>6.1416959333138454E-3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3.0928242120153559E-2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3.7069938053467408E-2</v>
      </c>
    </row>
    <row r="50" spans="1:23" x14ac:dyDescent="0.2">
      <c r="A50" s="2" t="s">
        <v>46</v>
      </c>
      <c r="B50" s="2">
        <v>9.9307651823706586E-2</v>
      </c>
      <c r="C50" s="2">
        <v>0</v>
      </c>
      <c r="D50" s="2">
        <v>0</v>
      </c>
      <c r="E50" s="2">
        <v>0</v>
      </c>
      <c r="F50" s="2">
        <v>0</v>
      </c>
      <c r="G50" s="2">
        <v>6.2517164491415214E-2</v>
      </c>
      <c r="H50" s="2">
        <v>0</v>
      </c>
      <c r="I50" s="2">
        <v>0</v>
      </c>
      <c r="J50" s="2">
        <v>0</v>
      </c>
      <c r="K50" s="2">
        <v>5.6410556447490018E-2</v>
      </c>
      <c r="L50" s="2">
        <v>0</v>
      </c>
      <c r="M50" s="2">
        <v>3.8184048384475279E-5</v>
      </c>
      <c r="N50" s="2">
        <v>0</v>
      </c>
      <c r="O50" s="2">
        <v>3.8615453846139444E-2</v>
      </c>
      <c r="P50" s="2">
        <v>0</v>
      </c>
      <c r="Q50" s="2">
        <v>0</v>
      </c>
      <c r="R50" s="2">
        <v>5.4135649128891385E-2</v>
      </c>
      <c r="S50" s="2">
        <v>0</v>
      </c>
      <c r="T50" s="2">
        <v>0</v>
      </c>
      <c r="U50" s="2">
        <v>0</v>
      </c>
      <c r="V50" s="2">
        <v>0</v>
      </c>
      <c r="W50" s="2">
        <v>0.31102465978602717</v>
      </c>
    </row>
    <row r="51" spans="1:23" x14ac:dyDescent="0.2">
      <c r="A51" s="2" t="s">
        <v>47</v>
      </c>
      <c r="B51" s="2">
        <v>0.23727540218165794</v>
      </c>
      <c r="C51" s="2">
        <v>0</v>
      </c>
      <c r="D51" s="2">
        <v>0</v>
      </c>
      <c r="E51" s="2">
        <v>2.5610708092261247E-2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1.7198701380442782E-2</v>
      </c>
      <c r="L51" s="2">
        <v>0</v>
      </c>
      <c r="M51" s="2">
        <v>6.3631715036349271E-3</v>
      </c>
      <c r="N51" s="2">
        <v>0</v>
      </c>
      <c r="O51" s="2">
        <v>2.0053993983674911E-3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0.28845338255636432</v>
      </c>
    </row>
  </sheetData>
  <phoneticPr fontId="6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25.695871246408526</v>
      </c>
      <c r="C4" s="2">
        <v>0.10210714564981632</v>
      </c>
      <c r="D4" s="2">
        <v>0.72604932595263572</v>
      </c>
      <c r="E4" s="2">
        <v>6.9529682016021332E-2</v>
      </c>
      <c r="F4" s="2">
        <v>2.79230539992502</v>
      </c>
      <c r="G4" s="2">
        <v>0</v>
      </c>
      <c r="H4" s="2">
        <v>0.63701498616128827</v>
      </c>
      <c r="I4" s="2">
        <v>0</v>
      </c>
      <c r="J4" s="2">
        <v>0</v>
      </c>
      <c r="K4" s="2">
        <v>0.37491717732138458</v>
      </c>
      <c r="L4" s="2">
        <v>4.950746633127312E-2</v>
      </c>
      <c r="M4" s="2">
        <v>0.72968297672925408</v>
      </c>
      <c r="N4" s="2">
        <v>8.0741377377417184E-2</v>
      </c>
      <c r="O4" s="2">
        <v>9.1378916197906307E-2</v>
      </c>
      <c r="P4" s="2">
        <v>0</v>
      </c>
      <c r="Q4" s="2">
        <v>0</v>
      </c>
      <c r="R4" s="2">
        <v>0.35858580304650245</v>
      </c>
      <c r="S4" s="2">
        <v>0</v>
      </c>
      <c r="T4" s="2">
        <v>0</v>
      </c>
      <c r="U4" s="2">
        <v>0</v>
      </c>
      <c r="V4" s="2">
        <v>2.0012588472190993</v>
      </c>
      <c r="W4" s="2">
        <v>33.708950350336139</v>
      </c>
    </row>
    <row r="5" spans="1:23" x14ac:dyDescent="0.2">
      <c r="A5" s="2" t="s">
        <v>1</v>
      </c>
      <c r="B5" s="2">
        <v>7.0004906238098796E-2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1.3694745202720085E-2</v>
      </c>
      <c r="L5" s="2">
        <v>0</v>
      </c>
      <c r="M5" s="2">
        <v>8.3860690961046536E-2</v>
      </c>
      <c r="N5" s="2">
        <v>0</v>
      </c>
      <c r="O5" s="2">
        <v>0</v>
      </c>
      <c r="P5" s="2">
        <v>0</v>
      </c>
      <c r="Q5" s="2">
        <v>0</v>
      </c>
      <c r="R5" s="2">
        <v>3.5991788630515913E-3</v>
      </c>
      <c r="S5" s="2">
        <v>0</v>
      </c>
      <c r="T5" s="2">
        <v>0</v>
      </c>
      <c r="U5" s="2">
        <v>0</v>
      </c>
      <c r="V5" s="2">
        <v>0</v>
      </c>
      <c r="W5" s="2">
        <v>0.17115952126491699</v>
      </c>
    </row>
    <row r="6" spans="1:23" x14ac:dyDescent="0.2">
      <c r="A6" s="2" t="s">
        <v>2</v>
      </c>
      <c r="B6" s="2">
        <v>4.9851929348907156</v>
      </c>
      <c r="C6" s="2">
        <v>4.0097304496785197E-2</v>
      </c>
      <c r="D6" s="2">
        <v>0.29078365055547983</v>
      </c>
      <c r="E6" s="2">
        <v>1.9263519985202502E-3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3.4617570212106615E-3</v>
      </c>
      <c r="L6" s="2">
        <v>6.0746505831126894E-5</v>
      </c>
      <c r="M6" s="2">
        <v>1.1716563273683729E-2</v>
      </c>
      <c r="N6" s="2">
        <v>0</v>
      </c>
      <c r="O6" s="2">
        <v>6.3035207137856369E-5</v>
      </c>
      <c r="P6" s="2">
        <v>0</v>
      </c>
      <c r="Q6" s="2">
        <v>0</v>
      </c>
      <c r="R6" s="2">
        <v>8.9724393240331324E-2</v>
      </c>
      <c r="S6" s="2">
        <v>0</v>
      </c>
      <c r="T6" s="2">
        <v>0</v>
      </c>
      <c r="U6" s="2">
        <v>0</v>
      </c>
      <c r="V6" s="2">
        <v>0</v>
      </c>
      <c r="W6" s="2">
        <v>5.4230267371896952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1.1899693813990187E-4</v>
      </c>
      <c r="C8" s="2">
        <v>3.4508993183221574E-7</v>
      </c>
      <c r="D8" s="2">
        <v>2.5025749587770591E-6</v>
      </c>
      <c r="E8" s="2">
        <v>1.6578787232630645E-8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7.7219616469419575E-7</v>
      </c>
      <c r="S8" s="2">
        <v>0</v>
      </c>
      <c r="T8" s="2">
        <v>0</v>
      </c>
      <c r="U8" s="2">
        <v>0</v>
      </c>
      <c r="V8" s="2">
        <v>0</v>
      </c>
      <c r="W8" s="2">
        <v>1.2263337798243797E-4</v>
      </c>
    </row>
    <row r="9" spans="1:23" x14ac:dyDescent="0.2">
      <c r="A9" s="2" t="s">
        <v>5</v>
      </c>
      <c r="B9" s="2">
        <v>2.8974752165764777E-4</v>
      </c>
      <c r="C9" s="2">
        <v>8.4026491824383329E-7</v>
      </c>
      <c r="D9" s="2">
        <v>6.0935592411263767E-6</v>
      </c>
      <c r="E9" s="2">
        <v>4.0367950535808159E-8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1.8802326215371689E-6</v>
      </c>
      <c r="S9" s="2">
        <v>0</v>
      </c>
      <c r="T9" s="2">
        <v>0</v>
      </c>
      <c r="U9" s="2">
        <v>0</v>
      </c>
      <c r="V9" s="2">
        <v>0</v>
      </c>
      <c r="W9" s="2">
        <v>2.9860194638909091E-4</v>
      </c>
    </row>
    <row r="10" spans="1:23" x14ac:dyDescent="0.2">
      <c r="A10" s="2" t="s">
        <v>6</v>
      </c>
      <c r="B10" s="2">
        <v>4.9756392021008899E-2</v>
      </c>
      <c r="C10" s="2">
        <v>1.4429303979704162E-4</v>
      </c>
      <c r="D10" s="2">
        <v>1.0464059215076391E-3</v>
      </c>
      <c r="E10" s="2">
        <v>6.9321164869792827E-6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3.2287969495881053E-4</v>
      </c>
      <c r="S10" s="2">
        <v>0</v>
      </c>
      <c r="T10" s="2">
        <v>0</v>
      </c>
      <c r="U10" s="2">
        <v>0</v>
      </c>
      <c r="V10" s="2">
        <v>0</v>
      </c>
      <c r="W10" s="2">
        <v>5.1276902793759377E-2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0.3038604289104857</v>
      </c>
      <c r="C13" s="2">
        <v>8.8119220828982087E-4</v>
      </c>
      <c r="D13" s="2">
        <v>6.3903619054518409E-3</v>
      </c>
      <c r="E13" s="2">
        <v>4.2334176644109962E-5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7.9970608513317803E-4</v>
      </c>
      <c r="L13" s="2">
        <v>1.4033148504091388E-5</v>
      </c>
      <c r="M13" s="2">
        <v>1.3045213060925955E-4</v>
      </c>
      <c r="N13" s="2">
        <v>0</v>
      </c>
      <c r="O13" s="2">
        <v>1.4561865092468157E-5</v>
      </c>
      <c r="P13" s="2">
        <v>0</v>
      </c>
      <c r="Q13" s="2">
        <v>0</v>
      </c>
      <c r="R13" s="2">
        <v>2.0300620917053942E-3</v>
      </c>
      <c r="S13" s="2">
        <v>0</v>
      </c>
      <c r="T13" s="2">
        <v>0</v>
      </c>
      <c r="U13" s="2">
        <v>0</v>
      </c>
      <c r="V13" s="2">
        <v>0</v>
      </c>
      <c r="W13" s="2">
        <v>0.31416313252191586</v>
      </c>
    </row>
    <row r="14" spans="1:23" x14ac:dyDescent="0.2">
      <c r="A14" s="2" t="s">
        <v>10</v>
      </c>
      <c r="B14" s="2">
        <v>0.19358344050513701</v>
      </c>
      <c r="C14" s="2">
        <v>5.6139004357594487E-4</v>
      </c>
      <c r="D14" s="2">
        <v>4.0711725714530555E-3</v>
      </c>
      <c r="E14" s="2">
        <v>2.6970262614001797E-5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5.5692886319698193E-4</v>
      </c>
      <c r="L14" s="2">
        <v>9.7729223132727666E-6</v>
      </c>
      <c r="M14" s="2">
        <v>2.540801347239038E-2</v>
      </c>
      <c r="N14" s="2">
        <v>0</v>
      </c>
      <c r="O14" s="2">
        <v>1.0141129500878474E-5</v>
      </c>
      <c r="P14" s="2">
        <v>0</v>
      </c>
      <c r="Q14" s="2">
        <v>0</v>
      </c>
      <c r="R14" s="2">
        <v>1.2933122142967659E-3</v>
      </c>
      <c r="S14" s="2">
        <v>0</v>
      </c>
      <c r="T14" s="2">
        <v>0</v>
      </c>
      <c r="U14" s="2">
        <v>0</v>
      </c>
      <c r="V14" s="2">
        <v>0</v>
      </c>
      <c r="W14" s="2">
        <v>0.22552114198447828</v>
      </c>
    </row>
    <row r="15" spans="1:23" x14ac:dyDescent="0.2">
      <c r="A15" s="2" t="s">
        <v>11</v>
      </c>
      <c r="B15" s="2">
        <v>0.51058260216678508</v>
      </c>
      <c r="C15" s="2">
        <v>1.4806844455888494E-3</v>
      </c>
      <c r="D15" s="2">
        <v>1.073784968372531E-2</v>
      </c>
      <c r="E15" s="2">
        <v>7.1134942279389702E-5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1.9439109642691664E-4</v>
      </c>
      <c r="L15" s="2">
        <v>3.4111521404489254E-6</v>
      </c>
      <c r="M15" s="2">
        <v>2.0032490769020865E-5</v>
      </c>
      <c r="N15" s="2">
        <v>0</v>
      </c>
      <c r="O15" s="2">
        <v>3.5396716043173821E-6</v>
      </c>
      <c r="P15" s="2">
        <v>0</v>
      </c>
      <c r="Q15" s="2">
        <v>0</v>
      </c>
      <c r="R15" s="2">
        <v>3.411152906811812E-3</v>
      </c>
      <c r="S15" s="2">
        <v>0</v>
      </c>
      <c r="T15" s="2">
        <v>0</v>
      </c>
      <c r="U15" s="2">
        <v>0</v>
      </c>
      <c r="V15" s="2">
        <v>0</v>
      </c>
      <c r="W15" s="2">
        <v>0.52650479855613097</v>
      </c>
    </row>
    <row r="16" spans="1:23" x14ac:dyDescent="0.2">
      <c r="A16" s="2" t="s">
        <v>12</v>
      </c>
      <c r="B16" s="2">
        <v>4.3011595971558948E-3</v>
      </c>
      <c r="C16" s="2">
        <v>1.2473319863381422E-5</v>
      </c>
      <c r="D16" s="2">
        <v>9.0455892981809483E-5</v>
      </c>
      <c r="E16" s="2">
        <v>5.9924239169078285E-7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4.188924616133744E-5</v>
      </c>
      <c r="N16" s="2">
        <v>0</v>
      </c>
      <c r="O16" s="2">
        <v>0</v>
      </c>
      <c r="P16" s="2">
        <v>0</v>
      </c>
      <c r="Q16" s="2">
        <v>0</v>
      </c>
      <c r="R16" s="2">
        <v>2.8735630631039747E-5</v>
      </c>
      <c r="S16" s="2">
        <v>0</v>
      </c>
      <c r="T16" s="2">
        <v>0</v>
      </c>
      <c r="U16" s="2">
        <v>0</v>
      </c>
      <c r="V16" s="2">
        <v>0</v>
      </c>
      <c r="W16" s="2">
        <v>4.4753129291851537E-3</v>
      </c>
    </row>
    <row r="17" spans="1:23" x14ac:dyDescent="0.2">
      <c r="A17" s="2" t="s">
        <v>13</v>
      </c>
      <c r="B17" s="2">
        <v>6.9364453532314158E-2</v>
      </c>
      <c r="C17" s="2">
        <v>2.0115622229626662E-4</v>
      </c>
      <c r="D17" s="2">
        <v>1.4587748823851163E-3</v>
      </c>
      <c r="E17" s="2">
        <v>9.6639336658219637E-6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1.5682509844572173E-3</v>
      </c>
      <c r="L17" s="2">
        <v>2.7519484177628402E-5</v>
      </c>
      <c r="M17" s="2">
        <v>6.1956157017590283E-5</v>
      </c>
      <c r="N17" s="2">
        <v>0</v>
      </c>
      <c r="O17" s="2">
        <v>2.8556315490575893E-5</v>
      </c>
      <c r="P17" s="2">
        <v>0</v>
      </c>
      <c r="Q17" s="2">
        <v>0</v>
      </c>
      <c r="R17" s="2">
        <v>4.5320701396485538E-4</v>
      </c>
      <c r="S17" s="2">
        <v>0</v>
      </c>
      <c r="T17" s="2">
        <v>0</v>
      </c>
      <c r="U17" s="2">
        <v>0</v>
      </c>
      <c r="V17" s="2">
        <v>0</v>
      </c>
      <c r="W17" s="2">
        <v>7.3173538525769244E-2</v>
      </c>
    </row>
    <row r="18" spans="1:23" x14ac:dyDescent="0.2">
      <c r="A18" s="2" t="s">
        <v>14</v>
      </c>
      <c r="B18" s="2">
        <v>8.3418334332794764E-3</v>
      </c>
      <c r="C18" s="2">
        <v>2.4191233622008938E-5</v>
      </c>
      <c r="D18" s="2">
        <v>1.7543361860177434E-4</v>
      </c>
      <c r="E18" s="2">
        <v>1.1621936142406636E-6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2.051363329128266E-5</v>
      </c>
      <c r="L18" s="2">
        <v>3.5997082889159509E-7</v>
      </c>
      <c r="M18" s="2">
        <v>0</v>
      </c>
      <c r="N18" s="2">
        <v>0</v>
      </c>
      <c r="O18" s="2">
        <v>3.7353318437520112E-7</v>
      </c>
      <c r="P18" s="2">
        <v>0</v>
      </c>
      <c r="Q18" s="2">
        <v>0</v>
      </c>
      <c r="R18" s="2">
        <v>5.4503095299778699E-5</v>
      </c>
      <c r="S18" s="2">
        <v>0</v>
      </c>
      <c r="T18" s="2">
        <v>0</v>
      </c>
      <c r="U18" s="2">
        <v>0</v>
      </c>
      <c r="V18" s="2">
        <v>0</v>
      </c>
      <c r="W18" s="2">
        <v>8.6183707117218275E-3</v>
      </c>
    </row>
    <row r="19" spans="1:23" x14ac:dyDescent="0.2">
      <c r="A19" s="2" t="s">
        <v>15</v>
      </c>
      <c r="B19" s="2">
        <v>0.4545220520176968</v>
      </c>
      <c r="C19" s="2">
        <v>1.3181094101986039E-3</v>
      </c>
      <c r="D19" s="2">
        <v>9.558863642811959E-3</v>
      </c>
      <c r="E19" s="2">
        <v>6.332452339303767E-5</v>
      </c>
      <c r="F19" s="2">
        <v>3.1299232076056989E-3</v>
      </c>
      <c r="G19" s="2">
        <v>0</v>
      </c>
      <c r="H19" s="2">
        <v>0</v>
      </c>
      <c r="I19" s="2">
        <v>0</v>
      </c>
      <c r="J19" s="2">
        <v>0</v>
      </c>
      <c r="K19" s="2">
        <v>2.3151100428733289E-4</v>
      </c>
      <c r="L19" s="2">
        <v>4.0625279260622869E-6</v>
      </c>
      <c r="M19" s="2">
        <v>4.1304104678393526E-5</v>
      </c>
      <c r="N19" s="2">
        <v>0</v>
      </c>
      <c r="O19" s="2">
        <v>4.2155887950915541E-6</v>
      </c>
      <c r="P19" s="2">
        <v>0</v>
      </c>
      <c r="Q19" s="2">
        <v>0</v>
      </c>
      <c r="R19" s="2">
        <v>2.9697139022389217E-3</v>
      </c>
      <c r="S19" s="2">
        <v>0</v>
      </c>
      <c r="T19" s="2">
        <v>0</v>
      </c>
      <c r="U19" s="2">
        <v>0</v>
      </c>
      <c r="V19" s="2">
        <v>0</v>
      </c>
      <c r="W19" s="2">
        <v>0.47184307992963187</v>
      </c>
    </row>
    <row r="20" spans="1:23" x14ac:dyDescent="0.2">
      <c r="A20" s="2" t="s">
        <v>16</v>
      </c>
      <c r="B20" s="2">
        <v>1.0248442003099848E-2</v>
      </c>
      <c r="C20" s="2">
        <v>2.972037942756315E-5</v>
      </c>
      <c r="D20" s="2">
        <v>2.1553070796900286E-4</v>
      </c>
      <c r="E20" s="2">
        <v>1.427824464152112E-6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4.5911464985251672E-5</v>
      </c>
      <c r="L20" s="2">
        <v>8.0564899799547476E-7</v>
      </c>
      <c r="M20" s="2">
        <v>2.0652052339196763E-5</v>
      </c>
      <c r="N20" s="2">
        <v>0</v>
      </c>
      <c r="O20" s="2">
        <v>8.3600284122068803E-7</v>
      </c>
      <c r="P20" s="2">
        <v>0</v>
      </c>
      <c r="Q20" s="2">
        <v>0</v>
      </c>
      <c r="R20" s="2">
        <v>6.8468848293712017E-5</v>
      </c>
      <c r="S20" s="2">
        <v>0</v>
      </c>
      <c r="T20" s="2">
        <v>0</v>
      </c>
      <c r="U20" s="2">
        <v>0</v>
      </c>
      <c r="V20" s="2">
        <v>0</v>
      </c>
      <c r="W20" s="2">
        <v>1.0631794932417941E-2</v>
      </c>
    </row>
    <row r="21" spans="1:23" x14ac:dyDescent="0.2">
      <c r="A21" s="2" t="s">
        <v>17</v>
      </c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</row>
    <row r="22" spans="1:23" x14ac:dyDescent="0.2">
      <c r="A22" s="2" t="s">
        <v>18</v>
      </c>
      <c r="B22" s="2">
        <v>1.1053546508681886</v>
      </c>
      <c r="C22" s="2">
        <v>3.2055174450797037E-3</v>
      </c>
      <c r="D22" s="2">
        <v>2.3246252492465754E-2</v>
      </c>
      <c r="E22" s="2">
        <v>1.5399925292025284E-4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5.6493894857738772E-4</v>
      </c>
      <c r="L22" s="2">
        <v>9.9134823512209122E-6</v>
      </c>
      <c r="M22" s="2">
        <v>5.9202550039030714E-4</v>
      </c>
      <c r="N22" s="2">
        <v>0</v>
      </c>
      <c r="O22" s="2">
        <v>1.0286985315729744E-5</v>
      </c>
      <c r="P22" s="2">
        <v>0</v>
      </c>
      <c r="Q22" s="2">
        <v>0</v>
      </c>
      <c r="R22" s="2">
        <v>7.3847673507984272E-3</v>
      </c>
      <c r="S22" s="2">
        <v>0</v>
      </c>
      <c r="T22" s="2">
        <v>0</v>
      </c>
      <c r="U22" s="2">
        <v>0</v>
      </c>
      <c r="V22" s="2">
        <v>0</v>
      </c>
      <c r="W22" s="2">
        <v>1.1405223523260877</v>
      </c>
    </row>
    <row r="23" spans="1:23" x14ac:dyDescent="0.2">
      <c r="A23" s="2" t="s">
        <v>19</v>
      </c>
      <c r="B23" s="2">
        <v>6.930708032355401E-2</v>
      </c>
      <c r="C23" s="2">
        <v>2.0098984056401772E-4</v>
      </c>
      <c r="D23" s="2">
        <v>1.4575682903686137E-3</v>
      </c>
      <c r="E23" s="2">
        <v>9.6559403658618475E-6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2.4551237304170048E-4</v>
      </c>
      <c r="L23" s="2">
        <v>4.3082223013375028E-6</v>
      </c>
      <c r="M23" s="2">
        <v>1.9275248849916979E-5</v>
      </c>
      <c r="N23" s="2">
        <v>0</v>
      </c>
      <c r="O23" s="2">
        <v>4.4705400161730413E-6</v>
      </c>
      <c r="P23" s="2">
        <v>0</v>
      </c>
      <c r="Q23" s="2">
        <v>0</v>
      </c>
      <c r="R23" s="2">
        <v>4.6303389011892698E-4</v>
      </c>
      <c r="S23" s="2">
        <v>0</v>
      </c>
      <c r="T23" s="2">
        <v>0</v>
      </c>
      <c r="U23" s="2">
        <v>0</v>
      </c>
      <c r="V23" s="2">
        <v>0</v>
      </c>
      <c r="W23" s="2">
        <v>7.1711894669180556E-2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1.3024529073830263E-5</v>
      </c>
      <c r="L24" s="2">
        <v>2.2855290723275878E-7</v>
      </c>
      <c r="M24" s="2">
        <v>0</v>
      </c>
      <c r="N24" s="2">
        <v>0</v>
      </c>
      <c r="O24" s="2">
        <v>2.371639265874293E-7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1.349024590765045E-5</v>
      </c>
    </row>
    <row r="25" spans="1:23" x14ac:dyDescent="0.2">
      <c r="A25" s="2" t="s">
        <v>21</v>
      </c>
      <c r="B25" s="2">
        <v>0.18169911161356073</v>
      </c>
      <c r="C25" s="2">
        <v>0</v>
      </c>
      <c r="D25" s="2">
        <v>5.5173714618736089E-3</v>
      </c>
      <c r="E25" s="2">
        <v>3.655088421187209E-5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1.9536793610745392E-5</v>
      </c>
      <c r="L25" s="2">
        <v>3.4282936084913816E-7</v>
      </c>
      <c r="M25" s="2">
        <v>0</v>
      </c>
      <c r="N25" s="2">
        <v>0</v>
      </c>
      <c r="O25" s="2">
        <v>3.5574588988114387E-7</v>
      </c>
      <c r="P25" s="2">
        <v>0</v>
      </c>
      <c r="Q25" s="2">
        <v>0</v>
      </c>
      <c r="R25" s="2">
        <v>1.696194506512119E-3</v>
      </c>
      <c r="S25" s="2">
        <v>0</v>
      </c>
      <c r="T25" s="2">
        <v>0</v>
      </c>
      <c r="U25" s="2">
        <v>0</v>
      </c>
      <c r="V25" s="2">
        <v>0</v>
      </c>
      <c r="W25" s="2">
        <v>0.18896946383501981</v>
      </c>
    </row>
    <row r="26" spans="1:23" x14ac:dyDescent="0.2">
      <c r="A26" s="2" t="s">
        <v>22</v>
      </c>
      <c r="B26" s="2">
        <v>4.1219318789197814</v>
      </c>
      <c r="C26" s="2">
        <v>1.1953561270972695E-2</v>
      </c>
      <c r="D26" s="2">
        <v>8.6686629615981378E-2</v>
      </c>
      <c r="E26" s="2">
        <v>5.7427218444618111E-4</v>
      </c>
      <c r="F26" s="2">
        <v>6.6518868987816421E-2</v>
      </c>
      <c r="G26" s="2">
        <v>0</v>
      </c>
      <c r="H26" s="2">
        <v>0</v>
      </c>
      <c r="I26" s="2">
        <v>0</v>
      </c>
      <c r="J26" s="2">
        <v>0</v>
      </c>
      <c r="K26" s="2">
        <v>7.1761664919665739E-4</v>
      </c>
      <c r="L26" s="2">
        <v>1.6352389130235808E-5</v>
      </c>
      <c r="M26" s="2">
        <v>4.1020827360474209E-3</v>
      </c>
      <c r="N26" s="2">
        <v>0</v>
      </c>
      <c r="O26" s="2">
        <v>0</v>
      </c>
      <c r="P26" s="2">
        <v>0</v>
      </c>
      <c r="Q26" s="2">
        <v>0</v>
      </c>
      <c r="R26" s="2">
        <v>2.5844938530499951E-2</v>
      </c>
      <c r="S26" s="2">
        <v>0</v>
      </c>
      <c r="T26" s="2">
        <v>0</v>
      </c>
      <c r="U26" s="2">
        <v>0</v>
      </c>
      <c r="V26" s="2">
        <v>0</v>
      </c>
      <c r="W26" s="2">
        <v>4.3183462012838714</v>
      </c>
    </row>
    <row r="27" spans="1:23" x14ac:dyDescent="0.2">
      <c r="A27" s="2" t="s">
        <v>23</v>
      </c>
      <c r="B27" s="2">
        <v>0.40380054391087122</v>
      </c>
      <c r="C27" s="2">
        <v>1.1710175433941557E-3</v>
      </c>
      <c r="D27" s="2">
        <v>8.4921607675638965E-3</v>
      </c>
      <c r="E27" s="2">
        <v>5.6257945847718114E-5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3.8339419847712678E-4</v>
      </c>
      <c r="L27" s="2">
        <v>8.7364348789722045E-6</v>
      </c>
      <c r="M27" s="2">
        <v>2.0892992949820728E-3</v>
      </c>
      <c r="N27" s="2">
        <v>0</v>
      </c>
      <c r="O27" s="2">
        <v>0</v>
      </c>
      <c r="P27" s="2">
        <v>0</v>
      </c>
      <c r="Q27" s="2">
        <v>0</v>
      </c>
      <c r="R27" s="2">
        <v>2.5318711086253776E-3</v>
      </c>
      <c r="S27" s="2">
        <v>0</v>
      </c>
      <c r="T27" s="2">
        <v>0</v>
      </c>
      <c r="U27" s="2">
        <v>0</v>
      </c>
      <c r="V27" s="2">
        <v>0</v>
      </c>
      <c r="W27" s="2">
        <v>0.41853328120464051</v>
      </c>
    </row>
    <row r="28" spans="1:23" x14ac:dyDescent="0.2">
      <c r="A28" s="2" t="s">
        <v>24</v>
      </c>
      <c r="B28" s="2">
        <v>0.19895325912349712</v>
      </c>
      <c r="C28" s="2">
        <v>5.7696246392496787E-4</v>
      </c>
      <c r="D28" s="2">
        <v>4.1841029864498145E-3</v>
      </c>
      <c r="E28" s="2">
        <v>2.7718391782224143E-5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6.0179599499352795E-6</v>
      </c>
      <c r="L28" s="2">
        <v>1.3713174433965527E-7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1.2474574795343142E-3</v>
      </c>
      <c r="S28" s="2">
        <v>0</v>
      </c>
      <c r="T28" s="2">
        <v>0</v>
      </c>
      <c r="U28" s="2">
        <v>0</v>
      </c>
      <c r="V28" s="2">
        <v>0</v>
      </c>
      <c r="W28" s="2">
        <v>0.2049956555368827</v>
      </c>
    </row>
    <row r="29" spans="1:23" x14ac:dyDescent="0.2">
      <c r="A29" s="2" t="s">
        <v>25</v>
      </c>
      <c r="B29" s="2">
        <v>0.43987575446589133</v>
      </c>
      <c r="C29" s="2">
        <v>1.2756352936141527E-3</v>
      </c>
      <c r="D29" s="2">
        <v>9.2508434696470555E-3</v>
      </c>
      <c r="E29" s="2">
        <v>6.1283984748491154E-5</v>
      </c>
      <c r="F29" s="2">
        <v>1.2225262426435349E-3</v>
      </c>
      <c r="G29" s="2">
        <v>0</v>
      </c>
      <c r="H29" s="2">
        <v>0</v>
      </c>
      <c r="I29" s="2">
        <v>0</v>
      </c>
      <c r="J29" s="2">
        <v>0</v>
      </c>
      <c r="K29" s="2">
        <v>4.0444953585196284E-3</v>
      </c>
      <c r="L29" s="2">
        <v>9.2162245694805744E-5</v>
      </c>
      <c r="M29" s="2">
        <v>1.3923613687086458E-3</v>
      </c>
      <c r="N29" s="2">
        <v>6.4540820664790101E-5</v>
      </c>
      <c r="O29" s="2">
        <v>0</v>
      </c>
      <c r="P29" s="2">
        <v>0</v>
      </c>
      <c r="Q29" s="2">
        <v>0</v>
      </c>
      <c r="R29" s="2">
        <v>2.7580664040977709E-3</v>
      </c>
      <c r="S29" s="2">
        <v>0</v>
      </c>
      <c r="T29" s="2">
        <v>0</v>
      </c>
      <c r="U29" s="2">
        <v>0</v>
      </c>
      <c r="V29" s="2">
        <v>0</v>
      </c>
      <c r="W29" s="2">
        <v>0.46003766965423015</v>
      </c>
    </row>
    <row r="30" spans="1:23" x14ac:dyDescent="0.2">
      <c r="A30" s="2" t="s">
        <v>26</v>
      </c>
      <c r="B30" s="2">
        <v>0.55179777888496917</v>
      </c>
      <c r="C30" s="2">
        <v>1.6002080463340157E-3</v>
      </c>
      <c r="D30" s="2">
        <v>1.1604628869717769E-2</v>
      </c>
      <c r="E30" s="2">
        <v>7.6877087045860201E-5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8.6533249113444389E-4</v>
      </c>
      <c r="L30" s="2">
        <v>1.9718402071506267E-5</v>
      </c>
      <c r="M30" s="2">
        <v>2.9670115193979356E-4</v>
      </c>
      <c r="N30" s="2">
        <v>0</v>
      </c>
      <c r="O30" s="2">
        <v>0</v>
      </c>
      <c r="P30" s="2">
        <v>0</v>
      </c>
      <c r="Q30" s="2">
        <v>0</v>
      </c>
      <c r="R30" s="2">
        <v>3.4598290547891842E-3</v>
      </c>
      <c r="S30" s="2">
        <v>0</v>
      </c>
      <c r="T30" s="2">
        <v>0</v>
      </c>
      <c r="U30" s="2">
        <v>0</v>
      </c>
      <c r="V30" s="2">
        <v>0</v>
      </c>
      <c r="W30" s="2">
        <v>0.56972107398800165</v>
      </c>
    </row>
    <row r="31" spans="1:23" x14ac:dyDescent="0.2">
      <c r="A31" s="2" t="s">
        <v>27</v>
      </c>
      <c r="B31" s="2">
        <v>2.2162849864141276</v>
      </c>
      <c r="C31" s="2">
        <v>6.4272043200240712E-3</v>
      </c>
      <c r="D31" s="2">
        <v>4.6609764883133023E-2</v>
      </c>
      <c r="E31" s="2">
        <v>3.0877531649961684E-4</v>
      </c>
      <c r="F31" s="2">
        <v>0.4566038546260115</v>
      </c>
      <c r="G31" s="2">
        <v>0</v>
      </c>
      <c r="H31" s="2">
        <v>0</v>
      </c>
      <c r="I31" s="2">
        <v>0</v>
      </c>
      <c r="J31" s="2">
        <v>0</v>
      </c>
      <c r="K31" s="2">
        <v>9.3281677226772345E-4</v>
      </c>
      <c r="L31" s="2">
        <v>1.6368959216010186E-5</v>
      </c>
      <c r="M31" s="2">
        <v>3.0556088239330884E-3</v>
      </c>
      <c r="N31" s="2">
        <v>7.3217313546175916E-2</v>
      </c>
      <c r="O31" s="2">
        <v>1.6985680422191688E-5</v>
      </c>
      <c r="P31" s="2">
        <v>0</v>
      </c>
      <c r="Q31" s="2">
        <v>0</v>
      </c>
      <c r="R31" s="2">
        <v>1.314479920451481E-2</v>
      </c>
      <c r="S31" s="2">
        <v>0</v>
      </c>
      <c r="T31" s="2">
        <v>0</v>
      </c>
      <c r="U31" s="2">
        <v>0</v>
      </c>
      <c r="V31" s="2">
        <v>2.0012588472190993</v>
      </c>
      <c r="W31" s="2">
        <v>4.8178773257654246</v>
      </c>
    </row>
    <row r="32" spans="1:23" x14ac:dyDescent="0.2">
      <c r="A32" s="2" t="s">
        <v>28</v>
      </c>
      <c r="B32" s="2">
        <v>0.12532957726468472</v>
      </c>
      <c r="C32" s="2">
        <v>3.6345452203133578E-4</v>
      </c>
      <c r="D32" s="2">
        <v>2.6357540501417581E-3</v>
      </c>
      <c r="E32" s="2">
        <v>1.7461057636490748E-5</v>
      </c>
      <c r="F32" s="2">
        <v>4.3722914992136042E-2</v>
      </c>
      <c r="G32" s="2">
        <v>0</v>
      </c>
      <c r="H32" s="2">
        <v>0</v>
      </c>
      <c r="I32" s="2">
        <v>0</v>
      </c>
      <c r="J32" s="2">
        <v>0</v>
      </c>
      <c r="K32" s="2">
        <v>1.6606274569133585E-4</v>
      </c>
      <c r="L32" s="2">
        <v>2.9140495672176746E-6</v>
      </c>
      <c r="M32" s="2">
        <v>3.2699082870394871E-4</v>
      </c>
      <c r="N32" s="2">
        <v>0</v>
      </c>
      <c r="O32" s="2">
        <v>3.0238400639897228E-6</v>
      </c>
      <c r="P32" s="2">
        <v>0</v>
      </c>
      <c r="Q32" s="2">
        <v>0</v>
      </c>
      <c r="R32" s="2">
        <v>7.9963100546127919E-4</v>
      </c>
      <c r="S32" s="2">
        <v>0</v>
      </c>
      <c r="T32" s="2">
        <v>0</v>
      </c>
      <c r="U32" s="2">
        <v>0</v>
      </c>
      <c r="V32" s="2">
        <v>0</v>
      </c>
      <c r="W32" s="2">
        <v>0.1733677843561181</v>
      </c>
    </row>
    <row r="33" spans="1:23" x14ac:dyDescent="0.2">
      <c r="A33" s="2" t="s">
        <v>29</v>
      </c>
      <c r="B33" s="2">
        <v>3.2774064595151278</v>
      </c>
      <c r="C33" s="2">
        <v>9.504445991466175E-3</v>
      </c>
      <c r="D33" s="2">
        <v>6.892576786869839E-2</v>
      </c>
      <c r="E33" s="2">
        <v>4.566119533535369E-4</v>
      </c>
      <c r="F33" s="2">
        <v>1.2749020831692048</v>
      </c>
      <c r="G33" s="2">
        <v>0</v>
      </c>
      <c r="H33" s="2">
        <v>0.63701498616128827</v>
      </c>
      <c r="I33" s="2">
        <v>0</v>
      </c>
      <c r="J33" s="2">
        <v>0</v>
      </c>
      <c r="K33" s="2">
        <v>4.7689638817056349E-3</v>
      </c>
      <c r="L33" s="2">
        <v>8.3685218365542725E-5</v>
      </c>
      <c r="M33" s="2">
        <v>6.3198033764920647E-3</v>
      </c>
      <c r="N33" s="2">
        <v>4.0511261486530096E-3</v>
      </c>
      <c r="O33" s="2">
        <v>8.6838164629803684E-5</v>
      </c>
      <c r="P33" s="2">
        <v>0</v>
      </c>
      <c r="Q33" s="2">
        <v>0</v>
      </c>
      <c r="R33" s="2">
        <v>2.0910593330995261E-2</v>
      </c>
      <c r="S33" s="2">
        <v>0</v>
      </c>
      <c r="T33" s="2">
        <v>0</v>
      </c>
      <c r="U33" s="2">
        <v>0</v>
      </c>
      <c r="V33" s="2">
        <v>0</v>
      </c>
      <c r="W33" s="2">
        <v>5.3044313647799806</v>
      </c>
    </row>
    <row r="34" spans="1:23" x14ac:dyDescent="0.2">
      <c r="A34" s="2" t="s">
        <v>30</v>
      </c>
      <c r="B34" s="2">
        <v>0.32932896065244571</v>
      </c>
      <c r="C34" s="2">
        <v>9.5505069591213807E-4</v>
      </c>
      <c r="D34" s="2">
        <v>6.9259799706772986E-3</v>
      </c>
      <c r="E34" s="2">
        <v>4.5882481125533178E-5</v>
      </c>
      <c r="F34" s="2">
        <v>0.12574386478293945</v>
      </c>
      <c r="G34" s="2">
        <v>0</v>
      </c>
      <c r="H34" s="2">
        <v>0</v>
      </c>
      <c r="I34" s="2">
        <v>0</v>
      </c>
      <c r="J34" s="2">
        <v>0</v>
      </c>
      <c r="K34" s="2">
        <v>7.9446371218096137E-4</v>
      </c>
      <c r="L34" s="2">
        <v>1.3941155958930206E-5</v>
      </c>
      <c r="M34" s="2">
        <v>1.0704647129150324E-4</v>
      </c>
      <c r="N34" s="2">
        <v>0</v>
      </c>
      <c r="O34" s="2">
        <v>1.4466406612016716E-5</v>
      </c>
      <c r="P34" s="2">
        <v>0</v>
      </c>
      <c r="Q34" s="2">
        <v>0</v>
      </c>
      <c r="R34" s="2">
        <v>2.1604818850454038E-3</v>
      </c>
      <c r="S34" s="2">
        <v>0</v>
      </c>
      <c r="T34" s="2">
        <v>0</v>
      </c>
      <c r="U34" s="2">
        <v>0</v>
      </c>
      <c r="V34" s="2">
        <v>0</v>
      </c>
      <c r="W34" s="2">
        <v>0.46609013821418888</v>
      </c>
    </row>
    <row r="35" spans="1:23" x14ac:dyDescent="0.2">
      <c r="A35" s="2" t="s">
        <v>31</v>
      </c>
      <c r="B35" s="2">
        <v>0.40622760373761629</v>
      </c>
      <c r="C35" s="2">
        <v>1.1780559926455095E-3</v>
      </c>
      <c r="D35" s="2">
        <v>8.5432032501757179E-3</v>
      </c>
      <c r="E35" s="2">
        <v>5.6596086551987059E-5</v>
      </c>
      <c r="F35" s="2">
        <v>0.24981779712239352</v>
      </c>
      <c r="G35" s="2">
        <v>0</v>
      </c>
      <c r="H35" s="2">
        <v>0</v>
      </c>
      <c r="I35" s="2">
        <v>0</v>
      </c>
      <c r="J35" s="2">
        <v>0</v>
      </c>
      <c r="K35" s="2">
        <v>2.5918812856922224E-3</v>
      </c>
      <c r="L35" s="2">
        <v>4.5482028539319002E-5</v>
      </c>
      <c r="M35" s="2">
        <v>7.911457050273961E-4</v>
      </c>
      <c r="N35" s="2">
        <v>0</v>
      </c>
      <c r="O35" s="2">
        <v>4.7195621390898424E-5</v>
      </c>
      <c r="P35" s="2">
        <v>0</v>
      </c>
      <c r="Q35" s="2">
        <v>0</v>
      </c>
      <c r="R35" s="2">
        <v>2.6649565751575067E-3</v>
      </c>
      <c r="S35" s="2">
        <v>0</v>
      </c>
      <c r="T35" s="2">
        <v>0</v>
      </c>
      <c r="U35" s="2">
        <v>0</v>
      </c>
      <c r="V35" s="2">
        <v>0</v>
      </c>
      <c r="W35" s="2">
        <v>0.67196391740519035</v>
      </c>
    </row>
    <row r="36" spans="1:23" x14ac:dyDescent="0.2">
      <c r="A36" s="2" t="s">
        <v>32</v>
      </c>
      <c r="B36" s="2">
        <v>0.21584008350502018</v>
      </c>
      <c r="C36" s="2">
        <v>6.2593408593284827E-4</v>
      </c>
      <c r="D36" s="2">
        <v>4.5392427445903206E-3</v>
      </c>
      <c r="E36" s="2">
        <v>3.0071083144139052E-5</v>
      </c>
      <c r="F36" s="2">
        <v>0.50702099688915481</v>
      </c>
      <c r="G36" s="2">
        <v>0</v>
      </c>
      <c r="H36" s="2">
        <v>0</v>
      </c>
      <c r="I36" s="2">
        <v>0</v>
      </c>
      <c r="J36" s="2">
        <v>0</v>
      </c>
      <c r="K36" s="2">
        <v>1.4130311592198451E-3</v>
      </c>
      <c r="L36" s="2">
        <v>2.4795704905682001E-5</v>
      </c>
      <c r="M36" s="2">
        <v>2.570973995706606E-3</v>
      </c>
      <c r="N36" s="2">
        <v>0</v>
      </c>
      <c r="O36" s="2">
        <v>2.57299143954702E-5</v>
      </c>
      <c r="P36" s="2">
        <v>0</v>
      </c>
      <c r="Q36" s="2">
        <v>0</v>
      </c>
      <c r="R36" s="2">
        <v>1.4159659373880833E-3</v>
      </c>
      <c r="S36" s="2">
        <v>0</v>
      </c>
      <c r="T36" s="2">
        <v>0</v>
      </c>
      <c r="U36" s="2">
        <v>0</v>
      </c>
      <c r="V36" s="2">
        <v>0</v>
      </c>
      <c r="W36" s="2">
        <v>0.73350682501945796</v>
      </c>
    </row>
    <row r="37" spans="1:23" x14ac:dyDescent="0.2">
      <c r="A37" s="2" t="s">
        <v>33</v>
      </c>
      <c r="B37" s="2">
        <v>9.0170294302198112E-2</v>
      </c>
      <c r="C37" s="2">
        <v>2.614929526796145E-4</v>
      </c>
      <c r="D37" s="2">
        <v>1.8963338391189363E-3</v>
      </c>
      <c r="E37" s="2">
        <v>1.2562626797861763E-5</v>
      </c>
      <c r="F37" s="2">
        <v>3.1907294866900623E-2</v>
      </c>
      <c r="G37" s="2">
        <v>0</v>
      </c>
      <c r="H37" s="2">
        <v>0</v>
      </c>
      <c r="I37" s="2">
        <v>0</v>
      </c>
      <c r="J37" s="2">
        <v>0</v>
      </c>
      <c r="K37" s="2">
        <v>7.9247747149720227E-4</v>
      </c>
      <c r="L37" s="2">
        <v>1.3906301640577208E-5</v>
      </c>
      <c r="M37" s="2">
        <v>3.1813798226787969E-3</v>
      </c>
      <c r="N37" s="2">
        <v>6.3095613866725442E-5</v>
      </c>
      <c r="O37" s="2">
        <v>1.4430239113212133E-5</v>
      </c>
      <c r="P37" s="2">
        <v>0</v>
      </c>
      <c r="Q37" s="2">
        <v>0</v>
      </c>
      <c r="R37" s="2">
        <v>5.915401033154327E-4</v>
      </c>
      <c r="S37" s="2">
        <v>0</v>
      </c>
      <c r="T37" s="2">
        <v>0</v>
      </c>
      <c r="U37" s="2">
        <v>0</v>
      </c>
      <c r="V37" s="2">
        <v>0</v>
      </c>
      <c r="W37" s="2">
        <v>0.12890480813980712</v>
      </c>
    </row>
    <row r="38" spans="1:23" x14ac:dyDescent="0.2">
      <c r="A38" s="2" t="s">
        <v>34</v>
      </c>
      <c r="B38" s="2">
        <v>0.19269494458994008</v>
      </c>
      <c r="C38" s="2">
        <v>5.5881341429790373E-4</v>
      </c>
      <c r="D38" s="2">
        <v>4.0524869845538916E-3</v>
      </c>
      <c r="E38" s="2">
        <v>2.6846476363990951E-5</v>
      </c>
      <c r="F38" s="2">
        <v>3.1395241990400717E-2</v>
      </c>
      <c r="G38" s="2">
        <v>0</v>
      </c>
      <c r="H38" s="2">
        <v>0</v>
      </c>
      <c r="I38" s="2">
        <v>0</v>
      </c>
      <c r="J38" s="2">
        <v>0</v>
      </c>
      <c r="K38" s="2">
        <v>1.6915607134637054E-3</v>
      </c>
      <c r="L38" s="2">
        <v>2.9683308826854552E-5</v>
      </c>
      <c r="M38" s="2">
        <v>8.0969813204544107E-4</v>
      </c>
      <c r="N38" s="2">
        <v>0</v>
      </c>
      <c r="O38" s="2">
        <v>3.0801664965542372E-5</v>
      </c>
      <c r="P38" s="2">
        <v>0</v>
      </c>
      <c r="Q38" s="2">
        <v>0</v>
      </c>
      <c r="R38" s="2">
        <v>1.2641279294162851E-3</v>
      </c>
      <c r="S38" s="2">
        <v>0</v>
      </c>
      <c r="T38" s="2">
        <v>0</v>
      </c>
      <c r="U38" s="2">
        <v>0</v>
      </c>
      <c r="V38" s="2">
        <v>0</v>
      </c>
      <c r="W38" s="2">
        <v>0.23255420520427444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1.9536793610745392E-5</v>
      </c>
      <c r="L39" s="2">
        <v>3.4282936084913816E-7</v>
      </c>
      <c r="M39" s="2">
        <v>0</v>
      </c>
      <c r="N39" s="2">
        <v>0</v>
      </c>
      <c r="O39" s="2">
        <v>3.5574588988114387E-7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2.0235368861475674E-5</v>
      </c>
    </row>
    <row r="40" spans="1:23" x14ac:dyDescent="0.2">
      <c r="A40" s="2" t="s">
        <v>36</v>
      </c>
      <c r="B40" s="2">
        <v>3.0103030902718917E-3</v>
      </c>
      <c r="C40" s="2">
        <v>8.7298488890101793E-6</v>
      </c>
      <c r="D40" s="2">
        <v>6.3308428349531691E-5</v>
      </c>
      <c r="E40" s="2">
        <v>4.1939881159524911E-7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3.9304772612551268E-4</v>
      </c>
      <c r="L40" s="2">
        <v>6.8971553580165771E-6</v>
      </c>
      <c r="M40" s="2">
        <v>1.3699194718333856E-5</v>
      </c>
      <c r="N40" s="2">
        <v>0</v>
      </c>
      <c r="O40" s="2">
        <v>7.1570143945921469E-6</v>
      </c>
      <c r="P40" s="2">
        <v>0</v>
      </c>
      <c r="Q40" s="2">
        <v>0</v>
      </c>
      <c r="R40" s="2">
        <v>1.9748355207340078E-5</v>
      </c>
      <c r="S40" s="2">
        <v>0</v>
      </c>
      <c r="T40" s="2">
        <v>0</v>
      </c>
      <c r="U40" s="2">
        <v>0</v>
      </c>
      <c r="V40" s="2">
        <v>0</v>
      </c>
      <c r="W40" s="2">
        <v>3.5233102121258238E-3</v>
      </c>
    </row>
    <row r="41" spans="1:23" x14ac:dyDescent="0.2">
      <c r="A41" s="2" t="s">
        <v>37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2.6049058147660526E-5</v>
      </c>
      <c r="L41" s="2">
        <v>4.5710581446551756E-7</v>
      </c>
      <c r="M41" s="2">
        <v>0</v>
      </c>
      <c r="N41" s="2">
        <v>0</v>
      </c>
      <c r="O41" s="2">
        <v>4.743278531748586E-7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2.69804918153009E-5</v>
      </c>
    </row>
    <row r="42" spans="1:23" x14ac:dyDescent="0.2">
      <c r="A42" s="2" t="s">
        <v>38</v>
      </c>
      <c r="B42" s="2">
        <v>8.2179434352720408E-3</v>
      </c>
      <c r="C42" s="2">
        <v>2.3831953865442314E-5</v>
      </c>
      <c r="D42" s="2">
        <v>1.7282813974237851E-4</v>
      </c>
      <c r="E42" s="2">
        <v>1.1449331204050873E-6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5.0599424918045141E-5</v>
      </c>
      <c r="S42" s="2">
        <v>0</v>
      </c>
      <c r="T42" s="2">
        <v>0</v>
      </c>
      <c r="U42" s="2">
        <v>0</v>
      </c>
      <c r="V42" s="2">
        <v>0</v>
      </c>
      <c r="W42" s="2">
        <v>8.4663478869183122E-3</v>
      </c>
    </row>
    <row r="43" spans="1:23" x14ac:dyDescent="0.2">
      <c r="A43" s="2" t="s">
        <v>39</v>
      </c>
      <c r="B43" s="2">
        <v>4.659523858322034</v>
      </c>
      <c r="C43" s="2">
        <v>1.3512572640722061E-2</v>
      </c>
      <c r="D43" s="2">
        <v>9.7992502243643032E-2</v>
      </c>
      <c r="E43" s="2">
        <v>6.4917010353381609E-4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2.7979618969629018E-3</v>
      </c>
      <c r="L43" s="2">
        <v>4.9098306914009327E-5</v>
      </c>
      <c r="M43" s="2">
        <v>5.131897325941469E-3</v>
      </c>
      <c r="N43" s="2">
        <v>3.3453012480567472E-3</v>
      </c>
      <c r="O43" s="2">
        <v>5.094814761932801E-5</v>
      </c>
      <c r="P43" s="2">
        <v>0</v>
      </c>
      <c r="Q43" s="2">
        <v>0</v>
      </c>
      <c r="R43" s="2">
        <v>2.8689565641333833E-2</v>
      </c>
      <c r="S43" s="2">
        <v>0</v>
      </c>
      <c r="T43" s="2">
        <v>0</v>
      </c>
      <c r="U43" s="2">
        <v>0</v>
      </c>
      <c r="V43" s="2">
        <v>0</v>
      </c>
      <c r="W43" s="2">
        <v>4.8117428758767611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1.9048373770476758E-4</v>
      </c>
      <c r="L44" s="2">
        <v>3.3425862682790983E-6</v>
      </c>
      <c r="M44" s="2">
        <v>7.5379991038068177E-5</v>
      </c>
      <c r="N44" s="2">
        <v>0</v>
      </c>
      <c r="O44" s="2">
        <v>3.4685224263411537E-6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2.7267483743745601E-4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3.2003304781244357E-4</v>
      </c>
      <c r="G45" s="2">
        <v>0</v>
      </c>
      <c r="H45" s="2">
        <v>0</v>
      </c>
      <c r="I45" s="2">
        <v>0</v>
      </c>
      <c r="J45" s="2">
        <v>0</v>
      </c>
      <c r="K45" s="2">
        <v>2.1454655516866899E-4</v>
      </c>
      <c r="L45" s="2">
        <v>3.7648377643916199E-6</v>
      </c>
      <c r="M45" s="2">
        <v>6.7704311585333409E-5</v>
      </c>
      <c r="N45" s="2">
        <v>0</v>
      </c>
      <c r="O45" s="2">
        <v>3.9066827807114289E-6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6.0995543511154914E-4</v>
      </c>
    </row>
    <row r="46" spans="1:23" x14ac:dyDescent="0.2">
      <c r="A46" s="2" t="s">
        <v>42</v>
      </c>
      <c r="B46" s="2">
        <v>1.2120424688909058E-2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7.622745525038793E-3</v>
      </c>
      <c r="L46" s="2">
        <v>0</v>
      </c>
      <c r="M46" s="2">
        <v>2.1863742322660969E-2</v>
      </c>
      <c r="N46" s="2">
        <v>0</v>
      </c>
      <c r="O46" s="2">
        <v>9.7852380219999349E-5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4.170476491682882E-2</v>
      </c>
    </row>
    <row r="47" spans="1:23" x14ac:dyDescent="0.2">
      <c r="A47" s="2" t="s">
        <v>43</v>
      </c>
      <c r="B47" s="2">
        <v>1.7750424837060061E-2</v>
      </c>
      <c r="C47" s="2">
        <v>7.712230129821784E-4</v>
      </c>
      <c r="D47" s="2">
        <v>0</v>
      </c>
      <c r="E47" s="2">
        <v>5.209795300269833E-3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0.20816690976826879</v>
      </c>
      <c r="L47" s="2">
        <v>4.8470689865781041E-2</v>
      </c>
      <c r="M47" s="2">
        <v>0.50379829377493635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0.78416733655929827</v>
      </c>
    </row>
    <row r="48" spans="1:23" x14ac:dyDescent="0.2">
      <c r="A48" s="2" t="s">
        <v>44</v>
      </c>
      <c r="B48" s="2">
        <v>3.5358697701997318E-3</v>
      </c>
      <c r="C48" s="2">
        <v>4.4551823812005801E-4</v>
      </c>
      <c r="D48" s="2">
        <v>2.1346215594796854E-3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1.1317962837019453E-2</v>
      </c>
      <c r="L48" s="2">
        <v>4.69485865831918E-4</v>
      </c>
      <c r="M48" s="2">
        <v>2.2133491106550093E-2</v>
      </c>
      <c r="N48" s="2">
        <v>0</v>
      </c>
      <c r="O48" s="2">
        <v>2.87548167314335E-2</v>
      </c>
      <c r="P48" s="2">
        <v>0</v>
      </c>
      <c r="Q48" s="2">
        <v>0</v>
      </c>
      <c r="R48" s="2">
        <v>3.0289460782117691E-2</v>
      </c>
      <c r="S48" s="2">
        <v>0</v>
      </c>
      <c r="T48" s="2">
        <v>0</v>
      </c>
      <c r="U48" s="2">
        <v>0</v>
      </c>
      <c r="V48" s="2">
        <v>0</v>
      </c>
      <c r="W48" s="2">
        <v>9.9081226890752133E-2</v>
      </c>
    </row>
    <row r="49" spans="1:23" x14ac:dyDescent="0.2">
      <c r="A49" s="2" t="s">
        <v>45</v>
      </c>
      <c r="B49" s="2">
        <v>0</v>
      </c>
      <c r="C49" s="2">
        <v>2.7352259220695275E-3</v>
      </c>
      <c r="D49" s="2">
        <v>6.5808785196967198E-3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1.7030830113065342E-2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2.5146704590228372E-2</v>
      </c>
      <c r="S49" s="2">
        <v>0</v>
      </c>
      <c r="T49" s="2">
        <v>0</v>
      </c>
      <c r="U49" s="2">
        <v>0</v>
      </c>
      <c r="V49" s="2">
        <v>0</v>
      </c>
      <c r="W49" s="2">
        <v>5.1493639145059958E-2</v>
      </c>
    </row>
    <row r="50" spans="1:23" x14ac:dyDescent="0.2">
      <c r="A50" s="2" t="s">
        <v>46</v>
      </c>
      <c r="B50" s="2">
        <v>0.14353784460240848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7.3426492344316349E-2</v>
      </c>
      <c r="L50" s="2">
        <v>0</v>
      </c>
      <c r="M50" s="2">
        <v>1.0772749396598778E-2</v>
      </c>
      <c r="N50" s="2">
        <v>0</v>
      </c>
      <c r="O50" s="2">
        <v>5.1502169788742967E-2</v>
      </c>
      <c r="P50" s="2">
        <v>0</v>
      </c>
      <c r="Q50" s="2">
        <v>0</v>
      </c>
      <c r="R50" s="2">
        <v>8.2093210026056823E-2</v>
      </c>
      <c r="S50" s="2">
        <v>0</v>
      </c>
      <c r="T50" s="2">
        <v>0</v>
      </c>
      <c r="U50" s="2">
        <v>0</v>
      </c>
      <c r="V50" s="2">
        <v>0</v>
      </c>
      <c r="W50" s="2">
        <v>0.36133246615812342</v>
      </c>
    </row>
    <row r="51" spans="1:23" x14ac:dyDescent="0.2">
      <c r="A51" s="2" t="s">
        <v>47</v>
      </c>
      <c r="B51" s="2">
        <v>0.26200421979531896</v>
      </c>
      <c r="C51" s="2">
        <v>0</v>
      </c>
      <c r="D51" s="2">
        <v>0</v>
      </c>
      <c r="E51" s="2">
        <v>5.9567771366632626E-2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1.312576856694651E-2</v>
      </c>
      <c r="L51" s="2">
        <v>0</v>
      </c>
      <c r="M51" s="2">
        <v>1.8870072959732313E-2</v>
      </c>
      <c r="N51" s="2">
        <v>0</v>
      </c>
      <c r="O51" s="2">
        <v>1.057768557615753E-2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0.36414551826478792</v>
      </c>
    </row>
  </sheetData>
  <phoneticPr fontId="6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17.295929795270563</v>
      </c>
      <c r="C4" s="2">
        <v>0</v>
      </c>
      <c r="D4" s="2">
        <v>0</v>
      </c>
      <c r="E4" s="2">
        <v>6.4619676700752929E-2</v>
      </c>
      <c r="F4" s="2">
        <v>1.4568179533718542</v>
      </c>
      <c r="G4" s="2">
        <v>0</v>
      </c>
      <c r="H4" s="2">
        <v>0</v>
      </c>
      <c r="I4" s="2">
        <v>0</v>
      </c>
      <c r="J4" s="2">
        <v>0</v>
      </c>
      <c r="K4" s="2">
        <v>0.60265956723714964</v>
      </c>
      <c r="L4" s="2">
        <v>8.8198763877744377E-2</v>
      </c>
      <c r="M4" s="2">
        <v>1.2960113046746289</v>
      </c>
      <c r="N4" s="2">
        <v>4.601075517120997E-2</v>
      </c>
      <c r="O4" s="2">
        <v>0.15073193180380126</v>
      </c>
      <c r="P4" s="2">
        <v>5.8241267036920896E-4</v>
      </c>
      <c r="Q4" s="2">
        <v>0</v>
      </c>
      <c r="R4" s="2">
        <v>0.13055940683729106</v>
      </c>
      <c r="S4" s="2">
        <v>0</v>
      </c>
      <c r="T4" s="2">
        <v>0</v>
      </c>
      <c r="U4" s="2">
        <v>0</v>
      </c>
      <c r="V4" s="2">
        <v>1.9441140000000003</v>
      </c>
      <c r="W4" s="2">
        <v>23.076235567615374</v>
      </c>
    </row>
    <row r="5" spans="1:23" x14ac:dyDescent="0.2">
      <c r="A5" s="2" t="s">
        <v>1</v>
      </c>
      <c r="B5" s="2">
        <v>6.790887251015916E-2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1.9622800248201511E-2</v>
      </c>
      <c r="L5" s="2">
        <v>0</v>
      </c>
      <c r="M5" s="2">
        <v>9.3837239218537163E-2</v>
      </c>
      <c r="N5" s="2">
        <v>0</v>
      </c>
      <c r="O5" s="2">
        <v>8.5364693496892963E-3</v>
      </c>
      <c r="P5" s="2">
        <v>0</v>
      </c>
      <c r="Q5" s="2">
        <v>0</v>
      </c>
      <c r="R5" s="2">
        <v>2.0695608988381864E-3</v>
      </c>
      <c r="S5" s="2">
        <v>0</v>
      </c>
      <c r="T5" s="2">
        <v>0</v>
      </c>
      <c r="U5" s="2">
        <v>0</v>
      </c>
      <c r="V5" s="2">
        <v>0</v>
      </c>
      <c r="W5" s="2">
        <v>0.19197494222542533</v>
      </c>
    </row>
    <row r="6" spans="1:23" x14ac:dyDescent="0.2">
      <c r="A6" s="2" t="s">
        <v>2</v>
      </c>
      <c r="B6" s="2">
        <v>1.2890138332203849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2.8542939947591313E-3</v>
      </c>
      <c r="L6" s="2">
        <v>0</v>
      </c>
      <c r="M6" s="2">
        <v>9.7656218478731488E-3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1.3016337490630172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4.0499913255562063E-3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4.0499913255562063E-3</v>
      </c>
    </row>
    <row r="9" spans="1:23" x14ac:dyDescent="0.2">
      <c r="A9" s="2" t="s">
        <v>5</v>
      </c>
      <c r="B9" s="2">
        <v>1.5734763595910933E-4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1.5734763595910933E-4</v>
      </c>
    </row>
    <row r="10" spans="1:23" x14ac:dyDescent="0.2">
      <c r="A10" s="2" t="s">
        <v>6</v>
      </c>
      <c r="B10" s="2">
        <v>2.3567939386049203E-2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2.3567939386049203E-2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0.1959710869446524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6.3579857131652818E-4</v>
      </c>
      <c r="L13" s="2">
        <v>0</v>
      </c>
      <c r="M13" s="2">
        <v>1.3080053874309748E-4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0.19673768605471201</v>
      </c>
    </row>
    <row r="14" spans="1:23" x14ac:dyDescent="0.2">
      <c r="A14" s="2" t="s">
        <v>10</v>
      </c>
      <c r="B14" s="2">
        <v>0.12463162190770058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5.3540932321391834E-4</v>
      </c>
      <c r="L14" s="2">
        <v>0</v>
      </c>
      <c r="M14" s="2">
        <v>2.3967575428285398E-2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0.14913460665919989</v>
      </c>
    </row>
    <row r="15" spans="1:23" x14ac:dyDescent="0.2">
      <c r="A15" s="2" t="s">
        <v>11</v>
      </c>
      <c r="B15" s="2">
        <v>0.33788463974022592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1.8555966955222103E-4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0.33807019940977812</v>
      </c>
    </row>
    <row r="16" spans="1:23" x14ac:dyDescent="0.2">
      <c r="A16" s="2" t="s">
        <v>12</v>
      </c>
      <c r="B16" s="2">
        <v>2.8905355941539501E-3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3.972786074075878E-5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2.9302634548947089E-3</v>
      </c>
    </row>
    <row r="17" spans="1:23" x14ac:dyDescent="0.2">
      <c r="A17" s="2" t="s">
        <v>13</v>
      </c>
      <c r="B17" s="2">
        <v>4.544582241091262E-2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3.9287798283322683E-4</v>
      </c>
      <c r="L17" s="2">
        <v>0</v>
      </c>
      <c r="M17" s="2">
        <v>5.8147930288361445E-5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4.5896848324034206E-2</v>
      </c>
    </row>
    <row r="18" spans="1:23" x14ac:dyDescent="0.2">
      <c r="A18" s="2" t="s">
        <v>14</v>
      </c>
      <c r="B18" s="2">
        <v>7.8290903165240192E-3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1.9313852298584271E-5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7.8484041688226033E-3</v>
      </c>
    </row>
    <row r="19" spans="1:23" x14ac:dyDescent="0.2">
      <c r="A19" s="2" t="s">
        <v>15</v>
      </c>
      <c r="B19" s="2">
        <v>0.34864286211076384</v>
      </c>
      <c r="C19" s="2">
        <v>0</v>
      </c>
      <c r="D19" s="2">
        <v>0</v>
      </c>
      <c r="E19" s="2">
        <v>0</v>
      </c>
      <c r="F19" s="2">
        <v>2.0905177360863287E-3</v>
      </c>
      <c r="G19" s="2">
        <v>0</v>
      </c>
      <c r="H19" s="2">
        <v>0</v>
      </c>
      <c r="I19" s="2">
        <v>0</v>
      </c>
      <c r="J19" s="2">
        <v>0</v>
      </c>
      <c r="K19" s="2">
        <v>6.1385656823047816E-4</v>
      </c>
      <c r="L19" s="2">
        <v>0</v>
      </c>
      <c r="M19" s="2">
        <v>1.4536982572090361E-4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0.35149260624080153</v>
      </c>
    </row>
    <row r="20" spans="1:23" x14ac:dyDescent="0.2">
      <c r="A20" s="2" t="s">
        <v>16</v>
      </c>
      <c r="B20" s="2">
        <v>6.4671580850812213E-3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4.7215034495747941E-5</v>
      </c>
      <c r="L20" s="2">
        <v>0</v>
      </c>
      <c r="M20" s="2">
        <v>1.938264342945382E-5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6.5337557630064233E-3</v>
      </c>
    </row>
    <row r="21" spans="1:23" x14ac:dyDescent="0.2">
      <c r="A21" s="2" t="s">
        <v>17</v>
      </c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</row>
    <row r="22" spans="1:23" x14ac:dyDescent="0.2">
      <c r="A22" s="2" t="s">
        <v>18</v>
      </c>
      <c r="B22" s="2">
        <v>0.61407330567653884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3.0260405927307196E-4</v>
      </c>
      <c r="L22" s="2">
        <v>0</v>
      </c>
      <c r="M22" s="2">
        <v>6.8062152402527073E-4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0.61505653125983717</v>
      </c>
    </row>
    <row r="23" spans="1:23" x14ac:dyDescent="0.2">
      <c r="A23" s="2" t="s">
        <v>19</v>
      </c>
      <c r="B23" s="2">
        <v>6.7300207340498158E-2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2.5618358199213916E-4</v>
      </c>
      <c r="L23" s="2">
        <v>0</v>
      </c>
      <c r="M23" s="2">
        <v>2.2936128058187019E-5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6.7579327050548491E-2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2.5975908945880745E-5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2.5975908945880745E-5</v>
      </c>
    </row>
    <row r="25" spans="1:23" x14ac:dyDescent="0.2">
      <c r="A25" s="2" t="s">
        <v>21</v>
      </c>
      <c r="B25" s="2">
        <v>0.21516907607824939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0.21516907607824939</v>
      </c>
    </row>
    <row r="26" spans="1:23" x14ac:dyDescent="0.2">
      <c r="A26" s="2" t="s">
        <v>22</v>
      </c>
      <c r="B26" s="2">
        <v>3.1522215560335529</v>
      </c>
      <c r="C26" s="2">
        <v>0</v>
      </c>
      <c r="D26" s="2">
        <v>0</v>
      </c>
      <c r="E26" s="2">
        <v>0</v>
      </c>
      <c r="F26" s="2">
        <v>0.18785695741832878</v>
      </c>
      <c r="G26" s="2">
        <v>0</v>
      </c>
      <c r="H26" s="2">
        <v>0</v>
      </c>
      <c r="I26" s="2">
        <v>0</v>
      </c>
      <c r="J26" s="2">
        <v>0</v>
      </c>
      <c r="K26" s="2">
        <v>6.8842270685159467E-4</v>
      </c>
      <c r="L26" s="2">
        <v>0</v>
      </c>
      <c r="M26" s="2">
        <v>3.6368946042912827E-3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3.3444038307630244</v>
      </c>
    </row>
    <row r="27" spans="1:23" x14ac:dyDescent="0.2">
      <c r="A27" s="2" t="s">
        <v>23</v>
      </c>
      <c r="B27" s="2">
        <v>0.31776794650337553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9.4167253912749325E-4</v>
      </c>
      <c r="L27" s="2">
        <v>0</v>
      </c>
      <c r="M27" s="2">
        <v>6.4773563900663079E-4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0.31935735468150961</v>
      </c>
    </row>
    <row r="28" spans="1:23" x14ac:dyDescent="0.2">
      <c r="A28" s="2" t="s">
        <v>24</v>
      </c>
      <c r="B28" s="2">
        <v>8.8820161204769696E-2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1.1918358222227633E-5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8.8832079562991925E-2</v>
      </c>
    </row>
    <row r="29" spans="1:23" x14ac:dyDescent="0.2">
      <c r="A29" s="2" t="s">
        <v>25</v>
      </c>
      <c r="B29" s="2">
        <v>0.40546398279778195</v>
      </c>
      <c r="C29" s="2">
        <v>0</v>
      </c>
      <c r="D29" s="2">
        <v>0</v>
      </c>
      <c r="E29" s="2">
        <v>0</v>
      </c>
      <c r="F29" s="2">
        <v>7.8094053359546766E-4</v>
      </c>
      <c r="G29" s="2">
        <v>0</v>
      </c>
      <c r="H29" s="2">
        <v>0</v>
      </c>
      <c r="I29" s="2">
        <v>0</v>
      </c>
      <c r="J29" s="2">
        <v>0</v>
      </c>
      <c r="K29" s="2">
        <v>2.2457701278357774E-3</v>
      </c>
      <c r="L29" s="2">
        <v>0</v>
      </c>
      <c r="M29" s="2">
        <v>6.8343200732254154E-4</v>
      </c>
      <c r="N29" s="2">
        <v>2.6548559979246421E-5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0.40920067402651494</v>
      </c>
    </row>
    <row r="30" spans="1:23" x14ac:dyDescent="0.2">
      <c r="A30" s="2" t="s">
        <v>26</v>
      </c>
      <c r="B30" s="2">
        <v>0.40546398279778195</v>
      </c>
      <c r="C30" s="2">
        <v>0</v>
      </c>
      <c r="D30" s="2">
        <v>0</v>
      </c>
      <c r="E30" s="2">
        <v>0</v>
      </c>
      <c r="F30" s="2">
        <v>7.8094053359546766E-4</v>
      </c>
      <c r="G30" s="2">
        <v>0</v>
      </c>
      <c r="H30" s="2">
        <v>0</v>
      </c>
      <c r="I30" s="2">
        <v>0</v>
      </c>
      <c r="J30" s="2">
        <v>0</v>
      </c>
      <c r="K30" s="2">
        <v>2.2457701278357774E-3</v>
      </c>
      <c r="L30" s="2">
        <v>0</v>
      </c>
      <c r="M30" s="2">
        <v>6.8343200732254154E-4</v>
      </c>
      <c r="N30" s="2">
        <v>2.6548559979246421E-5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0.40920067402651494</v>
      </c>
    </row>
    <row r="31" spans="1:23" x14ac:dyDescent="0.2">
      <c r="A31" s="2" t="s">
        <v>27</v>
      </c>
      <c r="B31" s="2">
        <v>1.3866317229053067</v>
      </c>
      <c r="C31" s="2">
        <v>0</v>
      </c>
      <c r="D31" s="2">
        <v>0</v>
      </c>
      <c r="E31" s="2">
        <v>0</v>
      </c>
      <c r="F31" s="2">
        <v>0.11210942010901583</v>
      </c>
      <c r="G31" s="2">
        <v>0</v>
      </c>
      <c r="H31" s="2">
        <v>0</v>
      </c>
      <c r="I31" s="2">
        <v>0</v>
      </c>
      <c r="J31" s="2">
        <v>0</v>
      </c>
      <c r="K31" s="2">
        <v>9.8280615494061732E-4</v>
      </c>
      <c r="L31" s="2">
        <v>0</v>
      </c>
      <c r="M31" s="2">
        <v>9.4323695985094064E-3</v>
      </c>
      <c r="N31" s="2">
        <v>4.0875056166626525E-2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1.9441140000000003</v>
      </c>
      <c r="W31" s="2">
        <v>3.4941453749343996</v>
      </c>
    </row>
    <row r="32" spans="1:23" x14ac:dyDescent="0.2">
      <c r="A32" s="2" t="s">
        <v>28</v>
      </c>
      <c r="B32" s="2">
        <v>0.22518744593710893</v>
      </c>
      <c r="C32" s="2">
        <v>0</v>
      </c>
      <c r="D32" s="2">
        <v>0</v>
      </c>
      <c r="E32" s="2">
        <v>0</v>
      </c>
      <c r="F32" s="2">
        <v>0.11838169418545964</v>
      </c>
      <c r="G32" s="2">
        <v>0</v>
      </c>
      <c r="H32" s="2">
        <v>0</v>
      </c>
      <c r="I32" s="2">
        <v>0</v>
      </c>
      <c r="J32" s="2">
        <v>0</v>
      </c>
      <c r="K32" s="2">
        <v>6.8940062342367494E-4</v>
      </c>
      <c r="L32" s="2">
        <v>0</v>
      </c>
      <c r="M32" s="2">
        <v>6.4124245345776373E-4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0.34489978319944997</v>
      </c>
    </row>
    <row r="33" spans="1:23" x14ac:dyDescent="0.2">
      <c r="A33" s="2" t="s">
        <v>29</v>
      </c>
      <c r="B33" s="2">
        <v>2.8842106476513885</v>
      </c>
      <c r="C33" s="2">
        <v>0</v>
      </c>
      <c r="D33" s="2">
        <v>0</v>
      </c>
      <c r="E33" s="2">
        <v>0</v>
      </c>
      <c r="F33" s="2">
        <v>0.87278827134330283</v>
      </c>
      <c r="G33" s="2">
        <v>0</v>
      </c>
      <c r="H33" s="2">
        <v>0</v>
      </c>
      <c r="I33" s="2">
        <v>0</v>
      </c>
      <c r="J33" s="2">
        <v>0</v>
      </c>
      <c r="K33" s="2">
        <v>7.9354873835021792E-4</v>
      </c>
      <c r="L33" s="2">
        <v>0</v>
      </c>
      <c r="M33" s="2">
        <v>6.971045239976785E-2</v>
      </c>
      <c r="N33" s="2">
        <v>1.838020490824862E-3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3.8293409406236343</v>
      </c>
    </row>
    <row r="34" spans="1:23" x14ac:dyDescent="0.2">
      <c r="A34" s="2" t="s">
        <v>30</v>
      </c>
      <c r="B34" s="2">
        <v>0.28048878139036032</v>
      </c>
      <c r="C34" s="2">
        <v>0</v>
      </c>
      <c r="D34" s="2">
        <v>0</v>
      </c>
      <c r="E34" s="2">
        <v>0</v>
      </c>
      <c r="F34" s="2">
        <v>1.9027916462797261E-2</v>
      </c>
      <c r="G34" s="2">
        <v>0</v>
      </c>
      <c r="H34" s="2">
        <v>0</v>
      </c>
      <c r="I34" s="2">
        <v>0</v>
      </c>
      <c r="J34" s="2">
        <v>0</v>
      </c>
      <c r="K34" s="2">
        <v>5.6303546637518449E-4</v>
      </c>
      <c r="L34" s="2">
        <v>0</v>
      </c>
      <c r="M34" s="2">
        <v>1.4989244252110951E-4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0.30022962576205392</v>
      </c>
    </row>
    <row r="35" spans="1:23" x14ac:dyDescent="0.2">
      <c r="A35" s="2" t="s">
        <v>31</v>
      </c>
      <c r="B35" s="2">
        <v>0.10010426896209684</v>
      </c>
      <c r="C35" s="2">
        <v>0</v>
      </c>
      <c r="D35" s="2">
        <v>0</v>
      </c>
      <c r="E35" s="2">
        <v>0</v>
      </c>
      <c r="F35" s="2">
        <v>3.7178776634018071E-2</v>
      </c>
      <c r="G35" s="2">
        <v>0</v>
      </c>
      <c r="H35" s="2">
        <v>0</v>
      </c>
      <c r="I35" s="2">
        <v>0</v>
      </c>
      <c r="J35" s="2">
        <v>0</v>
      </c>
      <c r="K35" s="2">
        <v>7.2558353659064293E-4</v>
      </c>
      <c r="L35" s="2">
        <v>0</v>
      </c>
      <c r="M35" s="2">
        <v>3.2708210787203327E-4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0.13833571124057759</v>
      </c>
    </row>
    <row r="36" spans="1:23" x14ac:dyDescent="0.2">
      <c r="A36" s="2" t="s">
        <v>32</v>
      </c>
      <c r="B36" s="2">
        <v>9.9240852804871618E-2</v>
      </c>
      <c r="C36" s="2">
        <v>0</v>
      </c>
      <c r="D36" s="2">
        <v>0</v>
      </c>
      <c r="E36" s="2">
        <v>0</v>
      </c>
      <c r="F36" s="2">
        <v>8.5488028367803046E-2</v>
      </c>
      <c r="G36" s="2">
        <v>0</v>
      </c>
      <c r="H36" s="2">
        <v>0</v>
      </c>
      <c r="I36" s="2">
        <v>0</v>
      </c>
      <c r="J36" s="2">
        <v>0</v>
      </c>
      <c r="K36" s="2">
        <v>1.4624131137602084E-3</v>
      </c>
      <c r="L36" s="2">
        <v>0</v>
      </c>
      <c r="M36" s="2">
        <v>2.9412515316081856E-3</v>
      </c>
      <c r="N36" s="2">
        <v>3.6390549504263004E-5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0.18916893636754734</v>
      </c>
    </row>
    <row r="37" spans="1:23" x14ac:dyDescent="0.2">
      <c r="A37" s="2" t="s">
        <v>33</v>
      </c>
      <c r="B37" s="2">
        <v>6.6207419526955372E-2</v>
      </c>
      <c r="C37" s="2">
        <v>0</v>
      </c>
      <c r="D37" s="2">
        <v>0</v>
      </c>
      <c r="E37" s="2">
        <v>0</v>
      </c>
      <c r="F37" s="2">
        <v>1.3966821081611246E-2</v>
      </c>
      <c r="G37" s="2">
        <v>0</v>
      </c>
      <c r="H37" s="2">
        <v>0</v>
      </c>
      <c r="I37" s="2">
        <v>0</v>
      </c>
      <c r="J37" s="2">
        <v>0</v>
      </c>
      <c r="K37" s="2">
        <v>7.7524336251659151E-4</v>
      </c>
      <c r="L37" s="2">
        <v>0</v>
      </c>
      <c r="M37" s="2">
        <v>2.206197083951865E-3</v>
      </c>
      <c r="N37" s="2">
        <v>4.8631007064787831E-5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8.3204312062099869E-2</v>
      </c>
    </row>
    <row r="38" spans="1:23" x14ac:dyDescent="0.2">
      <c r="A38" s="2" t="s">
        <v>34</v>
      </c>
      <c r="B38" s="2">
        <v>7.7310156849612482E-2</v>
      </c>
      <c r="C38" s="2">
        <v>0</v>
      </c>
      <c r="D38" s="2">
        <v>0</v>
      </c>
      <c r="E38" s="2">
        <v>0</v>
      </c>
      <c r="F38" s="2">
        <v>6.0072348738112891E-3</v>
      </c>
      <c r="G38" s="2">
        <v>0</v>
      </c>
      <c r="H38" s="2">
        <v>0</v>
      </c>
      <c r="I38" s="2">
        <v>0</v>
      </c>
      <c r="J38" s="2">
        <v>0</v>
      </c>
      <c r="K38" s="2">
        <v>8.6820655664996706E-4</v>
      </c>
      <c r="L38" s="2">
        <v>0</v>
      </c>
      <c r="M38" s="2">
        <v>7.1069692574664007E-5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8.42566679726484E-2</v>
      </c>
    </row>
    <row r="39" spans="1:23" x14ac:dyDescent="0.2">
      <c r="A39" s="2" t="s">
        <v>35</v>
      </c>
      <c r="B39" s="2">
        <v>1.8609565266629934E-4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4.8895828604010818E-6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1.9098523552670043E-4</v>
      </c>
    </row>
    <row r="40" spans="1:23" x14ac:dyDescent="0.2">
      <c r="A40" s="2" t="s">
        <v>36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3.8954695450957864E-4</v>
      </c>
      <c r="L40" s="2">
        <v>0</v>
      </c>
      <c r="M40" s="2">
        <v>8.9806247889802693E-6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3.9852757929855891E-4</v>
      </c>
    </row>
    <row r="41" spans="1:23" x14ac:dyDescent="0.2">
      <c r="A41" s="2" t="s">
        <v>37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2.5059112159555537E-5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2.5059112159555537E-5</v>
      </c>
    </row>
    <row r="42" spans="1:23" x14ac:dyDescent="0.2">
      <c r="A42" s="2" t="s">
        <v>38</v>
      </c>
      <c r="B42" s="2">
        <v>1.6073134603685302E-2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1.6073134603685302E-2</v>
      </c>
    </row>
    <row r="43" spans="1:23" x14ac:dyDescent="0.2">
      <c r="A43" s="2" t="s">
        <v>39</v>
      </c>
      <c r="B43" s="2">
        <v>3.926442242873144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2.5507120189139794E-3</v>
      </c>
      <c r="L43" s="2">
        <v>0</v>
      </c>
      <c r="M43" s="2">
        <v>2.4180816810415104E-3</v>
      </c>
      <c r="N43" s="2">
        <v>3.1595598372310386E-3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3.9345705964103304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2.139192501425473E-4</v>
      </c>
      <c r="L44" s="2">
        <v>0</v>
      </c>
      <c r="M44" s="2">
        <v>7.7530573717815278E-5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2.9144982386036257E-4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3.6043409242867731E-4</v>
      </c>
      <c r="G45" s="2">
        <v>0</v>
      </c>
      <c r="H45" s="2">
        <v>0</v>
      </c>
      <c r="I45" s="2">
        <v>0</v>
      </c>
      <c r="J45" s="2">
        <v>0</v>
      </c>
      <c r="K45" s="2">
        <v>2.1734195814482809E-4</v>
      </c>
      <c r="L45" s="2">
        <v>0</v>
      </c>
      <c r="M45" s="2">
        <v>5.2203919636662281E-5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6.2997997021016765E-4</v>
      </c>
    </row>
    <row r="46" spans="1:23" x14ac:dyDescent="0.2">
      <c r="A46" s="2" t="s">
        <v>42</v>
      </c>
      <c r="B46" s="2">
        <v>1.2333443552968832E-2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8.7826718608509571E-3</v>
      </c>
      <c r="L46" s="2">
        <v>0</v>
      </c>
      <c r="M46" s="2">
        <v>2.5531085450656604E-2</v>
      </c>
      <c r="N46" s="2">
        <v>0</v>
      </c>
      <c r="O46" s="2">
        <v>0</v>
      </c>
      <c r="P46" s="2">
        <v>0</v>
      </c>
      <c r="Q46" s="2">
        <v>0</v>
      </c>
      <c r="R46" s="2">
        <v>8.1049798120343616E-3</v>
      </c>
      <c r="S46" s="2">
        <v>0</v>
      </c>
      <c r="T46" s="2">
        <v>0</v>
      </c>
      <c r="U46" s="2">
        <v>0</v>
      </c>
      <c r="V46" s="2">
        <v>0</v>
      </c>
      <c r="W46" s="2">
        <v>5.4752180676510755E-2</v>
      </c>
    </row>
    <row r="47" spans="1:23" x14ac:dyDescent="0.2">
      <c r="A47" s="2" t="s">
        <v>43</v>
      </c>
      <c r="B47" s="2">
        <v>0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0.38375681669802547</v>
      </c>
      <c r="L47" s="2">
        <v>8.8198763877744377E-2</v>
      </c>
      <c r="M47" s="2">
        <v>0.98674927680114921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1.458704857376919</v>
      </c>
    </row>
    <row r="48" spans="1:23" x14ac:dyDescent="0.2">
      <c r="A48" s="2" t="s">
        <v>44</v>
      </c>
      <c r="B48" s="2">
        <v>5.0716254294348008E-3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3.1638380143388128E-2</v>
      </c>
      <c r="L48" s="2">
        <v>0</v>
      </c>
      <c r="M48" s="2">
        <v>2.7183919450099663E-2</v>
      </c>
      <c r="N48" s="2">
        <v>0</v>
      </c>
      <c r="O48" s="2">
        <v>3.9680203017079467E-2</v>
      </c>
      <c r="P48" s="2">
        <v>0</v>
      </c>
      <c r="Q48" s="2">
        <v>0</v>
      </c>
      <c r="R48" s="2">
        <v>2.5313730397028163E-2</v>
      </c>
      <c r="S48" s="2">
        <v>0</v>
      </c>
      <c r="T48" s="2">
        <v>0</v>
      </c>
      <c r="U48" s="2">
        <v>0</v>
      </c>
      <c r="V48" s="2">
        <v>0</v>
      </c>
      <c r="W48" s="2">
        <v>0.12888785843703024</v>
      </c>
    </row>
    <row r="49" spans="1:23" x14ac:dyDescent="0.2">
      <c r="A49" s="2" t="s">
        <v>45</v>
      </c>
      <c r="B49" s="2">
        <v>3.1995343951054959E-2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2.4974234343022879E-2</v>
      </c>
      <c r="L49" s="2">
        <v>0</v>
      </c>
      <c r="M49" s="2">
        <v>1.8046799542510152E-4</v>
      </c>
      <c r="N49" s="2">
        <v>0</v>
      </c>
      <c r="O49" s="2">
        <v>6.7442164440640251E-3</v>
      </c>
      <c r="P49" s="2">
        <v>0</v>
      </c>
      <c r="Q49" s="2">
        <v>0</v>
      </c>
      <c r="R49" s="2">
        <v>4.5013989171084155E-3</v>
      </c>
      <c r="S49" s="2">
        <v>0</v>
      </c>
      <c r="T49" s="2">
        <v>0</v>
      </c>
      <c r="U49" s="2">
        <v>0</v>
      </c>
      <c r="V49" s="2">
        <v>0</v>
      </c>
      <c r="W49" s="2">
        <v>6.8395661650675385E-2</v>
      </c>
    </row>
    <row r="50" spans="1:23" x14ac:dyDescent="0.2">
      <c r="A50" s="2" t="s">
        <v>46</v>
      </c>
      <c r="B50" s="2">
        <v>0.16089417400408121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8.9883129314878879E-2</v>
      </c>
      <c r="L50" s="2">
        <v>0</v>
      </c>
      <c r="M50" s="2">
        <v>1.2839744828685188E-2</v>
      </c>
      <c r="N50" s="2">
        <v>0</v>
      </c>
      <c r="O50" s="2">
        <v>6.9320169280829486E-2</v>
      </c>
      <c r="P50" s="2">
        <v>5.8241267036920896E-4</v>
      </c>
      <c r="Q50" s="2">
        <v>0</v>
      </c>
      <c r="R50" s="2">
        <v>9.0569736812281948E-2</v>
      </c>
      <c r="S50" s="2">
        <v>0</v>
      </c>
      <c r="T50" s="2">
        <v>0</v>
      </c>
      <c r="U50" s="2">
        <v>0</v>
      </c>
      <c r="V50" s="2">
        <v>0</v>
      </c>
      <c r="W50" s="2">
        <v>0.42408936691112586</v>
      </c>
    </row>
    <row r="51" spans="1:23" x14ac:dyDescent="0.2">
      <c r="A51" s="2" t="s">
        <v>47</v>
      </c>
      <c r="B51" s="2">
        <v>0.30281141955515556</v>
      </c>
      <c r="C51" s="2">
        <v>0</v>
      </c>
      <c r="D51" s="2">
        <v>0</v>
      </c>
      <c r="E51" s="2">
        <v>6.4619676700752929E-2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2.1697457931919274E-2</v>
      </c>
      <c r="L51" s="2">
        <v>0</v>
      </c>
      <c r="M51" s="2">
        <v>2.1211266696261361E-2</v>
      </c>
      <c r="N51" s="2">
        <v>0</v>
      </c>
      <c r="O51" s="2">
        <v>2.6450873712138997E-2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0.43679069459622816</v>
      </c>
    </row>
  </sheetData>
  <phoneticPr fontId="6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18.034506481065595</v>
      </c>
      <c r="C4" s="2">
        <v>0</v>
      </c>
      <c r="D4" s="2">
        <v>0</v>
      </c>
      <c r="E4" s="2">
        <v>0</v>
      </c>
      <c r="F4" s="2">
        <v>0.75325777359441459</v>
      </c>
      <c r="G4" s="2">
        <v>0</v>
      </c>
      <c r="H4" s="2">
        <v>0</v>
      </c>
      <c r="I4" s="2">
        <v>0</v>
      </c>
      <c r="J4" s="2">
        <v>0</v>
      </c>
      <c r="K4" s="2">
        <v>0.81978390696213554</v>
      </c>
      <c r="L4" s="2">
        <v>0.1021436180937119</v>
      </c>
      <c r="M4" s="2">
        <v>1.3663748745176032</v>
      </c>
      <c r="N4" s="2">
        <v>4.7032447701854392E-2</v>
      </c>
      <c r="O4" s="2">
        <v>0.15634460642347478</v>
      </c>
      <c r="P4" s="2">
        <v>6.0707290277174631E-4</v>
      </c>
      <c r="Q4" s="2">
        <v>0</v>
      </c>
      <c r="R4" s="2">
        <v>0.15364584597550446</v>
      </c>
      <c r="S4" s="2">
        <v>0</v>
      </c>
      <c r="T4" s="2">
        <v>0</v>
      </c>
      <c r="U4" s="2">
        <v>0</v>
      </c>
      <c r="V4" s="2">
        <v>2.3916380000000004</v>
      </c>
      <c r="W4" s="2">
        <v>23.825334627237069</v>
      </c>
    </row>
    <row r="5" spans="1:23" x14ac:dyDescent="0.2">
      <c r="A5" s="2" t="s">
        <v>1</v>
      </c>
      <c r="B5" s="2">
        <v>4.1212075992344568E-2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2.3609453035902575E-2</v>
      </c>
      <c r="L5" s="2">
        <v>0</v>
      </c>
      <c r="M5" s="2">
        <v>9.3962365434485912E-2</v>
      </c>
      <c r="N5" s="2">
        <v>0</v>
      </c>
      <c r="O5" s="2">
        <v>1.0458602167072345E-2</v>
      </c>
      <c r="P5" s="2">
        <v>0</v>
      </c>
      <c r="Q5" s="2">
        <v>0</v>
      </c>
      <c r="R5" s="2">
        <v>2.2916137095980171E-3</v>
      </c>
      <c r="S5" s="2">
        <v>0</v>
      </c>
      <c r="T5" s="2">
        <v>0</v>
      </c>
      <c r="U5" s="2">
        <v>0</v>
      </c>
      <c r="V5" s="2">
        <v>0</v>
      </c>
      <c r="W5" s="2">
        <v>0.17153411033940341</v>
      </c>
    </row>
    <row r="6" spans="1:23" x14ac:dyDescent="0.2">
      <c r="A6" s="2" t="s">
        <v>2</v>
      </c>
      <c r="B6" s="2">
        <v>1.912004574472721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2.3133445691318321E-3</v>
      </c>
      <c r="L6" s="2">
        <v>0</v>
      </c>
      <c r="M6" s="2">
        <v>9.2324234643848396E-3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1.9235503425062377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</row>
    <row r="9" spans="1:23" x14ac:dyDescent="0.2">
      <c r="A9" s="2" t="s">
        <v>5</v>
      </c>
      <c r="B9" s="2">
        <v>2.854389386659991E-4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2.854389386659991E-4</v>
      </c>
    </row>
    <row r="10" spans="1:23" x14ac:dyDescent="0.2">
      <c r="A10" s="2" t="s">
        <v>6</v>
      </c>
      <c r="B10" s="2">
        <v>1.736837518608024E-2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1.736837518608024E-2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0.19291175889867584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6.9215761709396566E-4</v>
      </c>
      <c r="L13" s="2">
        <v>0</v>
      </c>
      <c r="M13" s="2">
        <v>8.6374024095076449E-5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0.19369029053986489</v>
      </c>
    </row>
    <row r="14" spans="1:23" x14ac:dyDescent="0.2">
      <c r="A14" s="2" t="s">
        <v>10</v>
      </c>
      <c r="B14" s="2">
        <v>0.10897018326634901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9.0749554241208858E-4</v>
      </c>
      <c r="L14" s="2">
        <v>0</v>
      </c>
      <c r="M14" s="2">
        <v>2.3890415257112264E-2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0.13376809406587337</v>
      </c>
    </row>
    <row r="15" spans="1:23" x14ac:dyDescent="0.2">
      <c r="A15" s="2" t="s">
        <v>11</v>
      </c>
      <c r="B15" s="2">
        <v>0.28237561461142507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2.3994797392590811E-4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0.28261556258535098</v>
      </c>
    </row>
    <row r="16" spans="1:23" x14ac:dyDescent="0.2">
      <c r="A16" s="2" t="s">
        <v>12</v>
      </c>
      <c r="B16" s="2">
        <v>2.5941421399517696E-3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4.3067585063624534E-5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2.6372097250153942E-3</v>
      </c>
    </row>
    <row r="17" spans="1:23" x14ac:dyDescent="0.2">
      <c r="A17" s="2" t="s">
        <v>13</v>
      </c>
      <c r="B17" s="2">
        <v>4.2585592421622132E-2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5.2296353291544082E-4</v>
      </c>
      <c r="L17" s="2">
        <v>0</v>
      </c>
      <c r="M17" s="2">
        <v>9.2772099953971029E-5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4.3201328054491547E-2</v>
      </c>
    </row>
    <row r="18" spans="1:23" x14ac:dyDescent="0.2">
      <c r="A18" s="2" t="s">
        <v>14</v>
      </c>
      <c r="B18" s="2">
        <v>7.6411023269068535E-3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6.1525121519463632E-5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7.702627448426317E-3</v>
      </c>
    </row>
    <row r="19" spans="1:23" x14ac:dyDescent="0.2">
      <c r="A19" s="2" t="s">
        <v>15</v>
      </c>
      <c r="B19" s="2">
        <v>0.25347437990137622</v>
      </c>
      <c r="C19" s="2">
        <v>0</v>
      </c>
      <c r="D19" s="2">
        <v>0</v>
      </c>
      <c r="E19" s="2">
        <v>0</v>
      </c>
      <c r="F19" s="2">
        <v>2.2446868012779135E-3</v>
      </c>
      <c r="G19" s="2">
        <v>0</v>
      </c>
      <c r="H19" s="2">
        <v>0</v>
      </c>
      <c r="I19" s="2">
        <v>0</v>
      </c>
      <c r="J19" s="2">
        <v>0</v>
      </c>
      <c r="K19" s="2">
        <v>8.7365672557638348E-4</v>
      </c>
      <c r="L19" s="2">
        <v>0</v>
      </c>
      <c r="M19" s="2">
        <v>1.2476247924844382E-4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0.25671748590747895</v>
      </c>
    </row>
    <row r="20" spans="1:23" x14ac:dyDescent="0.2">
      <c r="A20" s="2" t="s">
        <v>16</v>
      </c>
      <c r="B20" s="2">
        <v>3.9236399866770513E-3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5.8448865443490445E-5</v>
      </c>
      <c r="L20" s="2">
        <v>0</v>
      </c>
      <c r="M20" s="2">
        <v>8.3174986165629206E-5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4.0652638382861709E-3</v>
      </c>
    </row>
    <row r="21" spans="1:23" x14ac:dyDescent="0.2">
      <c r="A21" s="2" t="s">
        <v>17</v>
      </c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</row>
    <row r="22" spans="1:23" x14ac:dyDescent="0.2">
      <c r="A22" s="2" t="s">
        <v>18</v>
      </c>
      <c r="B22" s="2">
        <v>0.44803591032990764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6.6447131241020711E-4</v>
      </c>
      <c r="L22" s="2">
        <v>0</v>
      </c>
      <c r="M22" s="2">
        <v>4.9904991699377529E-4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0.44919943155931163</v>
      </c>
    </row>
    <row r="23" spans="1:23" x14ac:dyDescent="0.2">
      <c r="A23" s="2" t="s">
        <v>19</v>
      </c>
      <c r="B23" s="2">
        <v>8.0752402139023655E-2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5.1373476468752127E-4</v>
      </c>
      <c r="L23" s="2">
        <v>0</v>
      </c>
      <c r="M23" s="2">
        <v>1.279615171778911E-5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8.1278933055428965E-2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3.3838816835704995E-5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3.3838816835704995E-5</v>
      </c>
    </row>
    <row r="25" spans="1:23" x14ac:dyDescent="0.2">
      <c r="A25" s="2" t="s">
        <v>21</v>
      </c>
      <c r="B25" s="2">
        <v>5.151057784682319E-2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2.953205832934254E-4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5.1805898430116612E-2</v>
      </c>
    </row>
    <row r="26" spans="1:23" x14ac:dyDescent="0.2">
      <c r="A26" s="2" t="s">
        <v>22</v>
      </c>
      <c r="B26" s="2">
        <v>2.109908235921071</v>
      </c>
      <c r="C26" s="2">
        <v>0</v>
      </c>
      <c r="D26" s="2">
        <v>0</v>
      </c>
      <c r="E26" s="2">
        <v>0</v>
      </c>
      <c r="F26" s="2">
        <v>2.4483767639492865E-2</v>
      </c>
      <c r="G26" s="2">
        <v>0</v>
      </c>
      <c r="H26" s="2">
        <v>0</v>
      </c>
      <c r="I26" s="2">
        <v>0</v>
      </c>
      <c r="J26" s="2">
        <v>0</v>
      </c>
      <c r="K26" s="2">
        <v>6.5831880025826078E-4</v>
      </c>
      <c r="L26" s="2">
        <v>0</v>
      </c>
      <c r="M26" s="2">
        <v>4.2003368013642742E-3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2.1392506591621863</v>
      </c>
    </row>
    <row r="27" spans="1:23" x14ac:dyDescent="0.2">
      <c r="A27" s="2" t="s">
        <v>23</v>
      </c>
      <c r="B27" s="2">
        <v>0.17542955607529806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1.513517989378805E-3</v>
      </c>
      <c r="L27" s="2">
        <v>0</v>
      </c>
      <c r="M27" s="2">
        <v>7.005893065489537E-4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0.17764366337122581</v>
      </c>
    </row>
    <row r="28" spans="1:23" x14ac:dyDescent="0.2">
      <c r="A28" s="2" t="s">
        <v>24</v>
      </c>
      <c r="B28" s="2">
        <v>4.8090635006617852E-2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9.2287682279195437E-6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4.8099863774845771E-2</v>
      </c>
    </row>
    <row r="29" spans="1:23" x14ac:dyDescent="0.2">
      <c r="A29" s="2" t="s">
        <v>25</v>
      </c>
      <c r="B29" s="2">
        <v>0.34514096140881168</v>
      </c>
      <c r="C29" s="2">
        <v>0</v>
      </c>
      <c r="D29" s="2">
        <v>0</v>
      </c>
      <c r="E29" s="2">
        <v>0</v>
      </c>
      <c r="F29" s="2">
        <v>9.3650557550056357E-4</v>
      </c>
      <c r="G29" s="2">
        <v>0</v>
      </c>
      <c r="H29" s="2">
        <v>0</v>
      </c>
      <c r="I29" s="2">
        <v>0</v>
      </c>
      <c r="J29" s="2">
        <v>0</v>
      </c>
      <c r="K29" s="2">
        <v>1.8488299016598817E-3</v>
      </c>
      <c r="L29" s="2">
        <v>0</v>
      </c>
      <c r="M29" s="2">
        <v>6.0781720659498263E-4</v>
      </c>
      <c r="N29" s="2">
        <v>3.5540340829224593E-5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0.34856965443339627</v>
      </c>
    </row>
    <row r="30" spans="1:23" x14ac:dyDescent="0.2">
      <c r="A30" s="2" t="s">
        <v>26</v>
      </c>
      <c r="B30" s="2">
        <v>0.34514229555504172</v>
      </c>
      <c r="C30" s="2">
        <v>0</v>
      </c>
      <c r="D30" s="2">
        <v>0</v>
      </c>
      <c r="E30" s="2">
        <v>0</v>
      </c>
      <c r="F30" s="2">
        <v>9.3650557550056357E-4</v>
      </c>
      <c r="G30" s="2">
        <v>0</v>
      </c>
      <c r="H30" s="2">
        <v>0</v>
      </c>
      <c r="I30" s="2">
        <v>0</v>
      </c>
      <c r="J30" s="2">
        <v>0</v>
      </c>
      <c r="K30" s="2">
        <v>1.8519061577358551E-3</v>
      </c>
      <c r="L30" s="2">
        <v>0</v>
      </c>
      <c r="M30" s="2">
        <v>6.0781720659498263E-4</v>
      </c>
      <c r="N30" s="2">
        <v>3.5540340829224593E-5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0.3485740648357023</v>
      </c>
    </row>
    <row r="31" spans="1:23" x14ac:dyDescent="0.2">
      <c r="A31" s="2" t="s">
        <v>27</v>
      </c>
      <c r="B31" s="2">
        <v>1.3921444785251007</v>
      </c>
      <c r="C31" s="2">
        <v>0</v>
      </c>
      <c r="D31" s="2">
        <v>0</v>
      </c>
      <c r="E31" s="2">
        <v>0</v>
      </c>
      <c r="F31" s="2">
        <v>9.4988004575068105E-2</v>
      </c>
      <c r="G31" s="2">
        <v>0</v>
      </c>
      <c r="H31" s="2">
        <v>0</v>
      </c>
      <c r="I31" s="2">
        <v>0</v>
      </c>
      <c r="J31" s="2">
        <v>0</v>
      </c>
      <c r="K31" s="2">
        <v>1.0274695293750425E-3</v>
      </c>
      <c r="L31" s="2">
        <v>0</v>
      </c>
      <c r="M31" s="2">
        <v>3.6788936188643694E-3</v>
      </c>
      <c r="N31" s="2">
        <v>2.3065681198166755E-2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2.3916380000000004</v>
      </c>
      <c r="W31" s="2">
        <v>3.9065425274465753</v>
      </c>
    </row>
    <row r="32" spans="1:23" x14ac:dyDescent="0.2">
      <c r="A32" s="2" t="s">
        <v>28</v>
      </c>
      <c r="B32" s="2">
        <v>0.18342286217073639</v>
      </c>
      <c r="C32" s="2">
        <v>0</v>
      </c>
      <c r="D32" s="2">
        <v>0</v>
      </c>
      <c r="E32" s="2">
        <v>0</v>
      </c>
      <c r="F32" s="2">
        <v>9.1452696027553501E-2</v>
      </c>
      <c r="G32" s="2">
        <v>0</v>
      </c>
      <c r="H32" s="2">
        <v>0</v>
      </c>
      <c r="I32" s="2">
        <v>0</v>
      </c>
      <c r="J32" s="2">
        <v>0</v>
      </c>
      <c r="K32" s="2">
        <v>6.798525927900731E-4</v>
      </c>
      <c r="L32" s="2">
        <v>0</v>
      </c>
      <c r="M32" s="2">
        <v>5.1504510664101156E-4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0.276070455897721</v>
      </c>
    </row>
    <row r="33" spans="1:23" x14ac:dyDescent="0.2">
      <c r="A33" s="2" t="s">
        <v>29</v>
      </c>
      <c r="B33" s="2">
        <v>2.3505575527465012</v>
      </c>
      <c r="C33" s="2">
        <v>0</v>
      </c>
      <c r="D33" s="2">
        <v>0</v>
      </c>
      <c r="E33" s="2">
        <v>0</v>
      </c>
      <c r="F33" s="2">
        <v>0.44551326174515887</v>
      </c>
      <c r="G33" s="2">
        <v>0</v>
      </c>
      <c r="H33" s="2">
        <v>0</v>
      </c>
      <c r="I33" s="2">
        <v>0</v>
      </c>
      <c r="J33" s="2">
        <v>0</v>
      </c>
      <c r="K33" s="2">
        <v>9.167243106400078E-4</v>
      </c>
      <c r="L33" s="2">
        <v>0</v>
      </c>
      <c r="M33" s="2">
        <v>8.1319544166549781E-3</v>
      </c>
      <c r="N33" s="2">
        <v>2.1162657493765552E-3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2.8072357589683321</v>
      </c>
    </row>
    <row r="34" spans="1:23" x14ac:dyDescent="0.2">
      <c r="A34" s="2" t="s">
        <v>30</v>
      </c>
      <c r="B34" s="2">
        <v>0.13199180450695802</v>
      </c>
      <c r="C34" s="2">
        <v>0</v>
      </c>
      <c r="D34" s="2">
        <v>0</v>
      </c>
      <c r="E34" s="2">
        <v>0</v>
      </c>
      <c r="F34" s="2">
        <v>5.9936356832036072E-3</v>
      </c>
      <c r="G34" s="2">
        <v>0</v>
      </c>
      <c r="H34" s="2">
        <v>0</v>
      </c>
      <c r="I34" s="2">
        <v>0</v>
      </c>
      <c r="J34" s="2">
        <v>0</v>
      </c>
      <c r="K34" s="2">
        <v>4.0606580202845992E-4</v>
      </c>
      <c r="L34" s="2">
        <v>0</v>
      </c>
      <c r="M34" s="2">
        <v>8.9573062024523746E-5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0.13848107905421461</v>
      </c>
    </row>
    <row r="35" spans="1:23" x14ac:dyDescent="0.2">
      <c r="A35" s="2" t="s">
        <v>31</v>
      </c>
      <c r="B35" s="2">
        <v>0.11910617868761701</v>
      </c>
      <c r="C35" s="2">
        <v>0</v>
      </c>
      <c r="D35" s="2">
        <v>0</v>
      </c>
      <c r="E35" s="2">
        <v>0</v>
      </c>
      <c r="F35" s="2">
        <v>3.859866261024042E-2</v>
      </c>
      <c r="G35" s="2">
        <v>0</v>
      </c>
      <c r="H35" s="2">
        <v>0</v>
      </c>
      <c r="I35" s="2">
        <v>0</v>
      </c>
      <c r="J35" s="2">
        <v>0</v>
      </c>
      <c r="K35" s="2">
        <v>1.7565422193806868E-3</v>
      </c>
      <c r="L35" s="2">
        <v>0</v>
      </c>
      <c r="M35" s="2">
        <v>2.3672880677909846E-4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0.15969811232401723</v>
      </c>
    </row>
    <row r="36" spans="1:23" x14ac:dyDescent="0.2">
      <c r="A36" s="2" t="s">
        <v>32</v>
      </c>
      <c r="B36" s="2">
        <v>5.8876940731171397E-2</v>
      </c>
      <c r="C36" s="2">
        <v>0</v>
      </c>
      <c r="D36" s="2">
        <v>0</v>
      </c>
      <c r="E36" s="2">
        <v>0</v>
      </c>
      <c r="F36" s="2">
        <v>4.7875920967542882E-2</v>
      </c>
      <c r="G36" s="2">
        <v>0</v>
      </c>
      <c r="H36" s="2">
        <v>0</v>
      </c>
      <c r="I36" s="2">
        <v>0</v>
      </c>
      <c r="J36" s="2">
        <v>0</v>
      </c>
      <c r="K36" s="2">
        <v>1.2058923817814871E-3</v>
      </c>
      <c r="L36" s="2">
        <v>0</v>
      </c>
      <c r="M36" s="2">
        <v>2.8727360606436549E-3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0.11083149014113942</v>
      </c>
    </row>
    <row r="37" spans="1:23" x14ac:dyDescent="0.2">
      <c r="A37" s="2" t="s">
        <v>33</v>
      </c>
      <c r="B37" s="2">
        <v>0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0</v>
      </c>
    </row>
    <row r="38" spans="1:23" x14ac:dyDescent="0.2">
      <c r="A38" s="2" t="s">
        <v>34</v>
      </c>
      <c r="B38" s="2">
        <v>9.225672181315471E-2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1.2704937593769239E-3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9.352721557253163E-2</v>
      </c>
    </row>
    <row r="39" spans="1:23" x14ac:dyDescent="0.2">
      <c r="A39" s="2" t="s">
        <v>35</v>
      </c>
      <c r="B39" s="2">
        <v>2.3281307541351634E-4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1.8457536455839087E-5</v>
      </c>
      <c r="L39" s="2">
        <v>0</v>
      </c>
      <c r="M39" s="2">
        <v>1.5995189647236387E-5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2.672658015165918E-4</v>
      </c>
    </row>
    <row r="40" spans="1:23" x14ac:dyDescent="0.2">
      <c r="A40" s="2" t="s">
        <v>36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4.0606580202845992E-4</v>
      </c>
      <c r="L40" s="2">
        <v>0</v>
      </c>
      <c r="M40" s="2">
        <v>9.5971137883418299E-6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4.1566291581680175E-4</v>
      </c>
    </row>
    <row r="41" spans="1:23" x14ac:dyDescent="0.2">
      <c r="A41" s="2" t="s">
        <v>37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</row>
    <row r="42" spans="1:23" x14ac:dyDescent="0.2">
      <c r="A42" s="2" t="s">
        <v>38</v>
      </c>
      <c r="B42" s="2">
        <v>1.5856082567077389E-2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1.5856082567077389E-2</v>
      </c>
    </row>
    <row r="43" spans="1:23" x14ac:dyDescent="0.2">
      <c r="A43" s="2" t="s">
        <v>39</v>
      </c>
      <c r="B43" s="2">
        <v>6.88114752229394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2.4548523486265989E-3</v>
      </c>
      <c r="L43" s="2">
        <v>0</v>
      </c>
      <c r="M43" s="2">
        <v>3.0490030505561996E-2</v>
      </c>
      <c r="N43" s="2">
        <v>2.3036602737488304E-3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6.9163960654218775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2.1533792531812268E-4</v>
      </c>
      <c r="L44" s="2">
        <v>0</v>
      </c>
      <c r="M44" s="2">
        <v>7.3577872377287356E-5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2.8891579769541005E-4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2.3412639387514089E-4</v>
      </c>
      <c r="G45" s="2">
        <v>0</v>
      </c>
      <c r="H45" s="2">
        <v>0</v>
      </c>
      <c r="I45" s="2">
        <v>0</v>
      </c>
      <c r="J45" s="2">
        <v>0</v>
      </c>
      <c r="K45" s="2">
        <v>2.1841418139409587E-4</v>
      </c>
      <c r="L45" s="2">
        <v>0</v>
      </c>
      <c r="M45" s="2">
        <v>5.118460687115644E-5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5.0372518214039316E-4</v>
      </c>
    </row>
    <row r="46" spans="1:23" x14ac:dyDescent="0.2">
      <c r="A46" s="2" t="s">
        <v>42</v>
      </c>
      <c r="B46" s="2">
        <v>1.5407275973089505E-2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2.1566467358719445E-2</v>
      </c>
      <c r="L46" s="2">
        <v>0</v>
      </c>
      <c r="M46" s="2">
        <v>2.2718861375418918E-2</v>
      </c>
      <c r="N46" s="2">
        <v>0</v>
      </c>
      <c r="O46" s="2">
        <v>0</v>
      </c>
      <c r="P46" s="2">
        <v>0</v>
      </c>
      <c r="Q46" s="2">
        <v>0</v>
      </c>
      <c r="R46" s="2">
        <v>8.6403874295379168E-3</v>
      </c>
      <c r="S46" s="2">
        <v>0</v>
      </c>
      <c r="T46" s="2">
        <v>0</v>
      </c>
      <c r="U46" s="2">
        <v>0</v>
      </c>
      <c r="V46" s="2">
        <v>0</v>
      </c>
      <c r="W46" s="2">
        <v>6.8332992136765788E-2</v>
      </c>
    </row>
    <row r="47" spans="1:23" x14ac:dyDescent="0.2">
      <c r="A47" s="2" t="s">
        <v>43</v>
      </c>
      <c r="B47" s="2">
        <v>9.4537976058813207E-3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0.5536284400082444</v>
      </c>
      <c r="L47" s="2">
        <v>0.1021436180937119</v>
      </c>
      <c r="M47" s="2">
        <v>1.050417027734327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1.7156428834421646</v>
      </c>
    </row>
    <row r="48" spans="1:23" x14ac:dyDescent="0.2">
      <c r="A48" s="2" t="s">
        <v>44</v>
      </c>
      <c r="B48" s="2">
        <v>0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4.7215900831018981E-2</v>
      </c>
      <c r="L48" s="2">
        <v>0</v>
      </c>
      <c r="M48" s="2">
        <v>2.986774449618761E-2</v>
      </c>
      <c r="N48" s="2">
        <v>0</v>
      </c>
      <c r="O48" s="2">
        <v>5.6920231076334211E-2</v>
      </c>
      <c r="P48" s="2">
        <v>0</v>
      </c>
      <c r="Q48" s="2">
        <v>0</v>
      </c>
      <c r="R48" s="2">
        <v>5.0798794541198705E-2</v>
      </c>
      <c r="S48" s="2">
        <v>0</v>
      </c>
      <c r="T48" s="2">
        <v>0</v>
      </c>
      <c r="U48" s="2">
        <v>0</v>
      </c>
      <c r="V48" s="2">
        <v>0</v>
      </c>
      <c r="W48" s="2">
        <v>0.18480267094473951</v>
      </c>
    </row>
    <row r="49" spans="1:23" x14ac:dyDescent="0.2">
      <c r="A49" s="2" t="s">
        <v>45</v>
      </c>
      <c r="B49" s="2">
        <v>6.2054747453141476E-2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6.6725781586351021E-2</v>
      </c>
      <c r="L49" s="2">
        <v>0</v>
      </c>
      <c r="M49" s="2">
        <v>3.2223628909356344E-2</v>
      </c>
      <c r="N49" s="2">
        <v>0</v>
      </c>
      <c r="O49" s="2">
        <v>1.3854536409808094E-2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0.17485869435865695</v>
      </c>
    </row>
    <row r="50" spans="1:23" x14ac:dyDescent="0.2">
      <c r="A50" s="2" t="s">
        <v>46</v>
      </c>
      <c r="B50" s="2">
        <v>9.101611049546314E-2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6.2612740472623649E-2</v>
      </c>
      <c r="L50" s="2">
        <v>0</v>
      </c>
      <c r="M50" s="2">
        <v>2.433345277032822E-2</v>
      </c>
      <c r="N50" s="2">
        <v>0</v>
      </c>
      <c r="O50" s="2">
        <v>5.0092979004233609E-2</v>
      </c>
      <c r="P50" s="2">
        <v>6.0707290277174631E-4</v>
      </c>
      <c r="Q50" s="2">
        <v>0</v>
      </c>
      <c r="R50" s="2">
        <v>8.5822360278494741E-2</v>
      </c>
      <c r="S50" s="2">
        <v>0</v>
      </c>
      <c r="T50" s="2">
        <v>0</v>
      </c>
      <c r="U50" s="2">
        <v>0</v>
      </c>
      <c r="V50" s="2">
        <v>0</v>
      </c>
      <c r="W50" s="2">
        <v>0.31448471592391514</v>
      </c>
    </row>
    <row r="51" spans="1:23" x14ac:dyDescent="0.2">
      <c r="A51" s="2" t="s">
        <v>47</v>
      </c>
      <c r="B51" s="2">
        <v>0.16162413999495534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2.0747180652509849E-2</v>
      </c>
      <c r="L51" s="2">
        <v>0</v>
      </c>
      <c r="M51" s="2">
        <v>2.6548148536870344E-2</v>
      </c>
      <c r="N51" s="2">
        <v>1.9475759798903799E-2</v>
      </c>
      <c r="O51" s="2">
        <v>2.5018257766026526E-2</v>
      </c>
      <c r="P51" s="2">
        <v>0</v>
      </c>
      <c r="Q51" s="2">
        <v>0</v>
      </c>
      <c r="R51" s="2">
        <v>6.0926900166750619E-3</v>
      </c>
      <c r="S51" s="2">
        <v>0</v>
      </c>
      <c r="T51" s="2">
        <v>0</v>
      </c>
      <c r="U51" s="2">
        <v>0</v>
      </c>
      <c r="V51" s="2">
        <v>0</v>
      </c>
      <c r="W51" s="2">
        <v>0.2595061767659409</v>
      </c>
    </row>
  </sheetData>
  <phoneticPr fontId="6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17.355973347954642</v>
      </c>
      <c r="C4" s="2">
        <v>0.24479484714022481</v>
      </c>
      <c r="D4" s="2">
        <v>0.83444708254636235</v>
      </c>
      <c r="E4" s="2">
        <v>9.7110932838183582E-3</v>
      </c>
      <c r="F4" s="2">
        <v>1.2642667387431195</v>
      </c>
      <c r="G4" s="2">
        <v>0</v>
      </c>
      <c r="H4" s="2">
        <v>0.63867237008512678</v>
      </c>
      <c r="I4" s="2">
        <v>0</v>
      </c>
      <c r="J4" s="2">
        <v>0</v>
      </c>
      <c r="K4" s="2">
        <v>0.70166396171226031</v>
      </c>
      <c r="L4" s="2">
        <v>0.10014478067861196</v>
      </c>
      <c r="M4" s="2">
        <v>1.2759893509024343</v>
      </c>
      <c r="N4" s="2">
        <v>6.8780140410493434E-2</v>
      </c>
      <c r="O4" s="2">
        <v>0.16938795988602173</v>
      </c>
      <c r="P4" s="2">
        <v>0</v>
      </c>
      <c r="Q4" s="2">
        <v>0</v>
      </c>
      <c r="R4" s="2">
        <v>0.6234374458740668</v>
      </c>
      <c r="S4" s="2">
        <v>0</v>
      </c>
      <c r="T4" s="2">
        <v>0</v>
      </c>
      <c r="U4" s="2">
        <v>0</v>
      </c>
      <c r="V4" s="2">
        <v>2.4606308166602782</v>
      </c>
      <c r="W4" s="2">
        <v>25.747899935877459</v>
      </c>
    </row>
    <row r="5" spans="1:23" x14ac:dyDescent="0.2">
      <c r="A5" s="2" t="s">
        <v>1</v>
      </c>
      <c r="B5" s="2">
        <v>4.8663784881070017E-2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3.4456691211792463E-2</v>
      </c>
      <c r="L5" s="2">
        <v>0</v>
      </c>
      <c r="M5" s="2">
        <v>0.10382822443921651</v>
      </c>
      <c r="N5" s="2">
        <v>0</v>
      </c>
      <c r="O5" s="2">
        <v>1.1584490511090657E-2</v>
      </c>
      <c r="P5" s="2">
        <v>0</v>
      </c>
      <c r="Q5" s="2">
        <v>0</v>
      </c>
      <c r="R5" s="2">
        <v>4.3608589966747172E-3</v>
      </c>
      <c r="S5" s="2">
        <v>0</v>
      </c>
      <c r="T5" s="2">
        <v>0</v>
      </c>
      <c r="U5" s="2">
        <v>0</v>
      </c>
      <c r="V5" s="2">
        <v>0</v>
      </c>
      <c r="W5" s="2">
        <v>0.20289405003984434</v>
      </c>
    </row>
    <row r="6" spans="1:23" x14ac:dyDescent="0.2">
      <c r="A6" s="2" t="s">
        <v>2</v>
      </c>
      <c r="B6" s="2">
        <v>2.3645852702644574</v>
      </c>
      <c r="C6" s="2">
        <v>3.0877933502020553E-2</v>
      </c>
      <c r="D6" s="2">
        <v>0.33286566685212371</v>
      </c>
      <c r="E6" s="2">
        <v>4.4883130360550327E-4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1.9152565499527235E-3</v>
      </c>
      <c r="L6" s="2">
        <v>7.0858740827079754E-5</v>
      </c>
      <c r="M6" s="2">
        <v>9.8470160602351278E-3</v>
      </c>
      <c r="N6" s="2">
        <v>0</v>
      </c>
      <c r="O6" s="2">
        <v>0</v>
      </c>
      <c r="P6" s="2">
        <v>0</v>
      </c>
      <c r="Q6" s="2">
        <v>0</v>
      </c>
      <c r="R6" s="2">
        <v>0.18015159814937934</v>
      </c>
      <c r="S6" s="2">
        <v>0</v>
      </c>
      <c r="T6" s="2">
        <v>0</v>
      </c>
      <c r="U6" s="2">
        <v>0</v>
      </c>
      <c r="V6" s="2">
        <v>0</v>
      </c>
      <c r="W6" s="2">
        <v>2.9207624314226011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</row>
    <row r="9" spans="1:23" x14ac:dyDescent="0.2">
      <c r="A9" s="2" t="s">
        <v>5</v>
      </c>
      <c r="B9" s="2">
        <v>4.1009658429900868E-4</v>
      </c>
      <c r="C9" s="2">
        <v>1.1633941412065193E-6</v>
      </c>
      <c r="D9" s="2">
        <v>1.2541447004516063E-5</v>
      </c>
      <c r="E9" s="2">
        <v>1.6910707737956552E-8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6.787608173398794E-6</v>
      </c>
      <c r="S9" s="2">
        <v>0</v>
      </c>
      <c r="T9" s="2">
        <v>0</v>
      </c>
      <c r="U9" s="2">
        <v>0</v>
      </c>
      <c r="V9" s="2">
        <v>0</v>
      </c>
      <c r="W9" s="2">
        <v>4.3060594432586802E-4</v>
      </c>
    </row>
    <row r="10" spans="1:23" x14ac:dyDescent="0.2">
      <c r="A10" s="2" t="s">
        <v>6</v>
      </c>
      <c r="B10" s="2">
        <v>3.0929730797796054E-2</v>
      </c>
      <c r="C10" s="2">
        <v>8.7743885164901991E-5</v>
      </c>
      <c r="D10" s="2">
        <v>9.4588346871399439E-4</v>
      </c>
      <c r="E10" s="2">
        <v>1.2754157385369552E-6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5.1192548682891398E-4</v>
      </c>
      <c r="S10" s="2">
        <v>0</v>
      </c>
      <c r="T10" s="2">
        <v>0</v>
      </c>
      <c r="U10" s="2">
        <v>0</v>
      </c>
      <c r="V10" s="2">
        <v>0</v>
      </c>
      <c r="W10" s="2">
        <v>3.2476559054242397E-2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0.16411530892038084</v>
      </c>
      <c r="C13" s="2">
        <v>4.6557517470337685E-4</v>
      </c>
      <c r="D13" s="2">
        <v>5.0189236591008423E-3</v>
      </c>
      <c r="E13" s="2">
        <v>6.7674448672156927E-6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3.6795569186283861E-4</v>
      </c>
      <c r="L13" s="2">
        <v>1.3613255626877393E-5</v>
      </c>
      <c r="M13" s="2">
        <v>7.3137864053063041E-5</v>
      </c>
      <c r="N13" s="2">
        <v>0</v>
      </c>
      <c r="O13" s="2">
        <v>0</v>
      </c>
      <c r="P13" s="2">
        <v>0</v>
      </c>
      <c r="Q13" s="2">
        <v>0</v>
      </c>
      <c r="R13" s="2">
        <v>2.796552830171405E-3</v>
      </c>
      <c r="S13" s="2">
        <v>0</v>
      </c>
      <c r="T13" s="2">
        <v>0</v>
      </c>
      <c r="U13" s="2">
        <v>0</v>
      </c>
      <c r="V13" s="2">
        <v>0</v>
      </c>
      <c r="W13" s="2">
        <v>0.17285783484076647</v>
      </c>
    </row>
    <row r="14" spans="1:23" x14ac:dyDescent="0.2">
      <c r="A14" s="2" t="s">
        <v>10</v>
      </c>
      <c r="B14" s="2">
        <v>0.10096208044866488</v>
      </c>
      <c r="C14" s="2">
        <v>2.864171450702861E-4</v>
      </c>
      <c r="D14" s="2">
        <v>3.0875911428937934E-3</v>
      </c>
      <c r="E14" s="2">
        <v>4.1632637296939229E-6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7.7050550860167043E-4</v>
      </c>
      <c r="L14" s="2">
        <v>2.8506389987905645E-5</v>
      </c>
      <c r="M14" s="2">
        <v>1.7991914557053512E-2</v>
      </c>
      <c r="N14" s="2">
        <v>0</v>
      </c>
      <c r="O14" s="2">
        <v>0</v>
      </c>
      <c r="P14" s="2">
        <v>0</v>
      </c>
      <c r="Q14" s="2">
        <v>0</v>
      </c>
      <c r="R14" s="2">
        <v>1.7204110553494104E-3</v>
      </c>
      <c r="S14" s="2">
        <v>0</v>
      </c>
      <c r="T14" s="2">
        <v>0</v>
      </c>
      <c r="U14" s="2">
        <v>0</v>
      </c>
      <c r="V14" s="2">
        <v>0</v>
      </c>
      <c r="W14" s="2">
        <v>0.12485158951135114</v>
      </c>
    </row>
    <row r="15" spans="1:23" x14ac:dyDescent="0.2">
      <c r="A15" s="2" t="s">
        <v>11</v>
      </c>
      <c r="B15" s="2">
        <v>0.21936519489393091</v>
      </c>
      <c r="C15" s="2">
        <v>6.2231238272920778E-4</v>
      </c>
      <c r="D15" s="2">
        <v>6.7085585974831115E-3</v>
      </c>
      <c r="E15" s="2">
        <v>9.045724448234846E-6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1.792604652665111E-4</v>
      </c>
      <c r="L15" s="2">
        <v>6.6320988951453952E-6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3.7380203020508135E-3</v>
      </c>
      <c r="S15" s="2">
        <v>0</v>
      </c>
      <c r="T15" s="2">
        <v>0</v>
      </c>
      <c r="U15" s="2">
        <v>0</v>
      </c>
      <c r="V15" s="2">
        <v>0</v>
      </c>
      <c r="W15" s="2">
        <v>0.23062902446480393</v>
      </c>
    </row>
    <row r="16" spans="1:23" x14ac:dyDescent="0.2">
      <c r="A16" s="2" t="s">
        <v>12</v>
      </c>
      <c r="B16" s="2">
        <v>2.4361373696487705E-3</v>
      </c>
      <c r="C16" s="2">
        <v>6.9110254792007318E-6</v>
      </c>
      <c r="D16" s="2">
        <v>7.450120017311506E-5</v>
      </c>
      <c r="E16" s="2">
        <v>1.0045635258841189E-7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4.7173806649081858E-5</v>
      </c>
      <c r="L16" s="2">
        <v>1.7452891829329989E-6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4.1512195910271592E-5</v>
      </c>
      <c r="S16" s="2">
        <v>0</v>
      </c>
      <c r="T16" s="2">
        <v>0</v>
      </c>
      <c r="U16" s="2">
        <v>0</v>
      </c>
      <c r="V16" s="2">
        <v>0</v>
      </c>
      <c r="W16" s="2">
        <v>2.6080813433959609E-3</v>
      </c>
    </row>
    <row r="17" spans="1:23" x14ac:dyDescent="0.2">
      <c r="A17" s="2" t="s">
        <v>13</v>
      </c>
      <c r="B17" s="2">
        <v>4.5507884736891713E-2</v>
      </c>
      <c r="C17" s="2">
        <v>1.2910033516153182E-4</v>
      </c>
      <c r="D17" s="2">
        <v>1.3917080672372045E-3</v>
      </c>
      <c r="E17" s="2">
        <v>1.8765592497524495E-6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3.6795569186283861E-4</v>
      </c>
      <c r="L17" s="2">
        <v>1.3613255626877393E-5</v>
      </c>
      <c r="M17" s="2">
        <v>3.9893380392579841E-5</v>
      </c>
      <c r="N17" s="2">
        <v>0</v>
      </c>
      <c r="O17" s="2">
        <v>0</v>
      </c>
      <c r="P17" s="2">
        <v>0</v>
      </c>
      <c r="Q17" s="2">
        <v>0</v>
      </c>
      <c r="R17" s="2">
        <v>7.5837683939094754E-4</v>
      </c>
      <c r="S17" s="2">
        <v>0</v>
      </c>
      <c r="T17" s="2">
        <v>0</v>
      </c>
      <c r="U17" s="2">
        <v>0</v>
      </c>
      <c r="V17" s="2">
        <v>0</v>
      </c>
      <c r="W17" s="2">
        <v>4.8210408865813452E-2</v>
      </c>
    </row>
    <row r="18" spans="1:23" x14ac:dyDescent="0.2">
      <c r="A18" s="2" t="s">
        <v>14</v>
      </c>
      <c r="B18" s="2">
        <v>7.7230374819493575E-3</v>
      </c>
      <c r="C18" s="2">
        <v>2.190931820165357E-5</v>
      </c>
      <c r="D18" s="2">
        <v>2.3618354554042831E-4</v>
      </c>
      <c r="E18" s="2">
        <v>3.1846651424754424E-7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5.0318727092354005E-5</v>
      </c>
      <c r="L18" s="2">
        <v>1.8616417951285324E-6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1.2870237300461744E-4</v>
      </c>
      <c r="S18" s="2">
        <v>0</v>
      </c>
      <c r="T18" s="2">
        <v>0</v>
      </c>
      <c r="U18" s="2">
        <v>0</v>
      </c>
      <c r="V18" s="2">
        <v>0</v>
      </c>
      <c r="W18" s="2">
        <v>8.1623315540977886E-3</v>
      </c>
    </row>
    <row r="19" spans="1:23" x14ac:dyDescent="0.2">
      <c r="A19" s="2" t="s">
        <v>15</v>
      </c>
      <c r="B19" s="2">
        <v>0.24894471883304842</v>
      </c>
      <c r="C19" s="2">
        <v>7.0622589522351402E-4</v>
      </c>
      <c r="D19" s="2">
        <v>7.6131504573138057E-3</v>
      </c>
      <c r="E19" s="2">
        <v>1.0265463172021906E-5</v>
      </c>
      <c r="F19" s="2">
        <v>4.7570867663946038E-3</v>
      </c>
      <c r="G19" s="2">
        <v>0</v>
      </c>
      <c r="H19" s="2">
        <v>0</v>
      </c>
      <c r="I19" s="2">
        <v>0</v>
      </c>
      <c r="J19" s="2">
        <v>0</v>
      </c>
      <c r="K19" s="2">
        <v>6.2269424776788056E-4</v>
      </c>
      <c r="L19" s="2">
        <v>2.3037817214715583E-5</v>
      </c>
      <c r="M19" s="2">
        <v>9.7073892288610994E-4</v>
      </c>
      <c r="N19" s="2">
        <v>0</v>
      </c>
      <c r="O19" s="2">
        <v>0</v>
      </c>
      <c r="P19" s="2">
        <v>0</v>
      </c>
      <c r="Q19" s="2">
        <v>0</v>
      </c>
      <c r="R19" s="2">
        <v>4.1485977681275637E-3</v>
      </c>
      <c r="S19" s="2">
        <v>0</v>
      </c>
      <c r="T19" s="2">
        <v>0</v>
      </c>
      <c r="U19" s="2">
        <v>0</v>
      </c>
      <c r="V19" s="2">
        <v>0</v>
      </c>
      <c r="W19" s="2">
        <v>0.26779651617114858</v>
      </c>
    </row>
    <row r="20" spans="1:23" x14ac:dyDescent="0.2">
      <c r="A20" s="2" t="s">
        <v>16</v>
      </c>
      <c r="B20" s="2">
        <v>1.8107766329347214E-2</v>
      </c>
      <c r="C20" s="2">
        <v>5.1369531140838013E-5</v>
      </c>
      <c r="D20" s="2">
        <v>5.5376611384816486E-4</v>
      </c>
      <c r="E20" s="2">
        <v>7.4669030639751476E-7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6.28984088654425E-5</v>
      </c>
      <c r="L20" s="2">
        <v>2.3270522439106652E-6</v>
      </c>
      <c r="M20" s="2">
        <v>7.9786760785159703E-4</v>
      </c>
      <c r="N20" s="2">
        <v>0</v>
      </c>
      <c r="O20" s="2">
        <v>0</v>
      </c>
      <c r="P20" s="2">
        <v>0</v>
      </c>
      <c r="Q20" s="2">
        <v>0</v>
      </c>
      <c r="R20" s="2">
        <v>3.0855942391691001E-4</v>
      </c>
      <c r="S20" s="2">
        <v>0</v>
      </c>
      <c r="T20" s="2">
        <v>0</v>
      </c>
      <c r="U20" s="2">
        <v>0</v>
      </c>
      <c r="V20" s="2">
        <v>0</v>
      </c>
      <c r="W20" s="2">
        <v>1.9885301157520473E-2</v>
      </c>
    </row>
    <row r="21" spans="1:23" x14ac:dyDescent="0.2">
      <c r="A21" s="2" t="s">
        <v>17</v>
      </c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</row>
    <row r="22" spans="1:23" x14ac:dyDescent="0.2">
      <c r="A22" s="2" t="s">
        <v>18</v>
      </c>
      <c r="B22" s="2">
        <v>0.36634035415248822</v>
      </c>
      <c r="C22" s="2">
        <v>1.0392630371136606E-3</v>
      </c>
      <c r="D22" s="2">
        <v>1.1203307496629112E-2</v>
      </c>
      <c r="E22" s="2">
        <v>1.5106379567344287E-5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2.9562252166757974E-4</v>
      </c>
      <c r="L22" s="2">
        <v>1.0937145546380128E-5</v>
      </c>
      <c r="M22" s="2">
        <v>4.8869390980910317E-4</v>
      </c>
      <c r="N22" s="2">
        <v>0</v>
      </c>
      <c r="O22" s="2">
        <v>0</v>
      </c>
      <c r="P22" s="2">
        <v>0</v>
      </c>
      <c r="Q22" s="2">
        <v>0</v>
      </c>
      <c r="R22" s="2">
        <v>6.2425020612072134E-3</v>
      </c>
      <c r="S22" s="2">
        <v>0</v>
      </c>
      <c r="T22" s="2">
        <v>0</v>
      </c>
      <c r="U22" s="2">
        <v>0</v>
      </c>
      <c r="V22" s="2">
        <v>0</v>
      </c>
      <c r="W22" s="2">
        <v>0.38563578670402865</v>
      </c>
    </row>
    <row r="23" spans="1:23" x14ac:dyDescent="0.2">
      <c r="A23" s="2" t="s">
        <v>19</v>
      </c>
      <c r="B23" s="2">
        <v>3.7169472765546371E-2</v>
      </c>
      <c r="C23" s="2">
        <v>1.0544527436405779E-4</v>
      </c>
      <c r="D23" s="2">
        <v>1.1367053292378022E-3</v>
      </c>
      <c r="E23" s="2">
        <v>1.5327172055980707E-6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2.4530379457522576E-4</v>
      </c>
      <c r="L23" s="2">
        <v>9.0755037512515928E-6</v>
      </c>
      <c r="M23" s="2">
        <v>9.9733450981449601E-6</v>
      </c>
      <c r="N23" s="2">
        <v>0</v>
      </c>
      <c r="O23" s="2">
        <v>0</v>
      </c>
      <c r="P23" s="2">
        <v>0</v>
      </c>
      <c r="Q23" s="2">
        <v>0</v>
      </c>
      <c r="R23" s="2">
        <v>6.3337414981131572E-4</v>
      </c>
      <c r="S23" s="2">
        <v>0</v>
      </c>
      <c r="T23" s="2">
        <v>0</v>
      </c>
      <c r="U23" s="2">
        <v>0</v>
      </c>
      <c r="V23" s="2">
        <v>0</v>
      </c>
      <c r="W23" s="2">
        <v>3.9310882879589774E-2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3.4594124875993377E-5</v>
      </c>
      <c r="L24" s="2">
        <v>1.2798787341508661E-6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3.5874003610144243E-5</v>
      </c>
    </row>
    <row r="25" spans="1:23" x14ac:dyDescent="0.2">
      <c r="A25" s="2" t="s">
        <v>21</v>
      </c>
      <c r="B25" s="2">
        <v>1.7577229746623705E-3</v>
      </c>
      <c r="C25" s="2">
        <v>0</v>
      </c>
      <c r="D25" s="2">
        <v>5.3754140803268642E-5</v>
      </c>
      <c r="E25" s="2">
        <v>7.2481314516714966E-8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3.2707172610030094E-4</v>
      </c>
      <c r="L25" s="2">
        <v>1.2100671668335458E-5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2.8985708723312443E-5</v>
      </c>
      <c r="S25" s="2">
        <v>0</v>
      </c>
      <c r="T25" s="2">
        <v>0</v>
      </c>
      <c r="U25" s="2">
        <v>0</v>
      </c>
      <c r="V25" s="2">
        <v>0</v>
      </c>
      <c r="W25" s="2">
        <v>2.179707703272105E-3</v>
      </c>
    </row>
    <row r="26" spans="1:23" x14ac:dyDescent="0.2">
      <c r="A26" s="2" t="s">
        <v>22</v>
      </c>
      <c r="B26" s="2">
        <v>1.7313171870819142</v>
      </c>
      <c r="C26" s="2">
        <v>0</v>
      </c>
      <c r="D26" s="2">
        <v>9.0152014244624101E-2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5.196170984334684E-4</v>
      </c>
      <c r="L26" s="2">
        <v>2.9204505661078853E-5</v>
      </c>
      <c r="M26" s="2">
        <v>3.4409940577690588E-3</v>
      </c>
      <c r="N26" s="2">
        <v>7.1494570120757652E-4</v>
      </c>
      <c r="O26" s="2">
        <v>0</v>
      </c>
      <c r="P26" s="2">
        <v>0</v>
      </c>
      <c r="Q26" s="2">
        <v>0</v>
      </c>
      <c r="R26" s="2">
        <v>6.4059270765439323E-3</v>
      </c>
      <c r="S26" s="2">
        <v>0</v>
      </c>
      <c r="T26" s="2">
        <v>0</v>
      </c>
      <c r="U26" s="2">
        <v>0</v>
      </c>
      <c r="V26" s="2">
        <v>0</v>
      </c>
      <c r="W26" s="2">
        <v>1.8325798897661536</v>
      </c>
    </row>
    <row r="27" spans="1:23" x14ac:dyDescent="0.2">
      <c r="A27" s="2" t="s">
        <v>23</v>
      </c>
      <c r="B27" s="2">
        <v>0.16532974656042473</v>
      </c>
      <c r="C27" s="2">
        <v>0</v>
      </c>
      <c r="D27" s="2">
        <v>8.6089422424651899E-3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1.1282522655228697E-3</v>
      </c>
      <c r="L27" s="2">
        <v>6.3412173646565628E-5</v>
      </c>
      <c r="M27" s="2">
        <v>5.7865637482267462E-4</v>
      </c>
      <c r="N27" s="2">
        <v>0</v>
      </c>
      <c r="O27" s="2">
        <v>0</v>
      </c>
      <c r="P27" s="2">
        <v>0</v>
      </c>
      <c r="Q27" s="2">
        <v>0</v>
      </c>
      <c r="R27" s="2">
        <v>6.1172516968692307E-4</v>
      </c>
      <c r="S27" s="2">
        <v>0</v>
      </c>
      <c r="T27" s="2">
        <v>0</v>
      </c>
      <c r="U27" s="2">
        <v>0</v>
      </c>
      <c r="V27" s="2">
        <v>0</v>
      </c>
      <c r="W27" s="2">
        <v>0.17632073478656896</v>
      </c>
    </row>
    <row r="28" spans="1:23" x14ac:dyDescent="0.2">
      <c r="A28" s="2" t="s">
        <v>24</v>
      </c>
      <c r="B28" s="2">
        <v>4.4424212022270197E-2</v>
      </c>
      <c r="C28" s="2">
        <v>0</v>
      </c>
      <c r="D28" s="2">
        <v>2.3132284626528211E-3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8.2807505726449167E-6</v>
      </c>
      <c r="L28" s="2">
        <v>4.6541044878213309E-7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1.6437095684773836E-4</v>
      </c>
      <c r="S28" s="2">
        <v>0</v>
      </c>
      <c r="T28" s="2">
        <v>0</v>
      </c>
      <c r="U28" s="2">
        <v>0</v>
      </c>
      <c r="V28" s="2">
        <v>0</v>
      </c>
      <c r="W28" s="2">
        <v>4.6910557602792183E-2</v>
      </c>
    </row>
    <row r="29" spans="1:23" x14ac:dyDescent="0.2">
      <c r="A29" s="2" t="s">
        <v>25</v>
      </c>
      <c r="B29" s="2">
        <v>0.25761924171802059</v>
      </c>
      <c r="C29" s="2">
        <v>0</v>
      </c>
      <c r="D29" s="2">
        <v>1.3414580368255427E-2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7.8046074147178313E-4</v>
      </c>
      <c r="L29" s="2">
        <v>4.3864934797716047E-5</v>
      </c>
      <c r="M29" s="2">
        <v>3.651414557704577E-4</v>
      </c>
      <c r="N29" s="2">
        <v>1.4298914024151528E-4</v>
      </c>
      <c r="O29" s="2">
        <v>0</v>
      </c>
      <c r="P29" s="2">
        <v>0</v>
      </c>
      <c r="Q29" s="2">
        <v>0</v>
      </c>
      <c r="R29" s="2">
        <v>9.5319915280324809E-4</v>
      </c>
      <c r="S29" s="2">
        <v>0</v>
      </c>
      <c r="T29" s="2">
        <v>0</v>
      </c>
      <c r="U29" s="2">
        <v>0</v>
      </c>
      <c r="V29" s="2">
        <v>0</v>
      </c>
      <c r="W29" s="2">
        <v>0.27331947751136071</v>
      </c>
    </row>
    <row r="30" spans="1:23" x14ac:dyDescent="0.2">
      <c r="A30" s="2" t="s">
        <v>26</v>
      </c>
      <c r="B30" s="2">
        <v>0.25761924171802059</v>
      </c>
      <c r="C30" s="2">
        <v>0</v>
      </c>
      <c r="D30" s="2">
        <v>1.3414580368255427E-2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7.8046074147178313E-4</v>
      </c>
      <c r="L30" s="2">
        <v>4.3864934797716047E-5</v>
      </c>
      <c r="M30" s="2">
        <v>3.651414557704577E-4</v>
      </c>
      <c r="N30" s="2">
        <v>1.4298914024151528E-4</v>
      </c>
      <c r="O30" s="2">
        <v>0</v>
      </c>
      <c r="P30" s="2">
        <v>0</v>
      </c>
      <c r="Q30" s="2">
        <v>0</v>
      </c>
      <c r="R30" s="2">
        <v>9.5319915280324809E-4</v>
      </c>
      <c r="S30" s="2">
        <v>0</v>
      </c>
      <c r="T30" s="2">
        <v>0</v>
      </c>
      <c r="U30" s="2">
        <v>0</v>
      </c>
      <c r="V30" s="2">
        <v>0</v>
      </c>
      <c r="W30" s="2">
        <v>0.27331947751136071</v>
      </c>
    </row>
    <row r="31" spans="1:23" x14ac:dyDescent="0.2">
      <c r="A31" s="2" t="s">
        <v>27</v>
      </c>
      <c r="B31" s="2">
        <v>1.4468551042985027</v>
      </c>
      <c r="C31" s="2">
        <v>4.1045519908264562E-3</v>
      </c>
      <c r="D31" s="2">
        <v>4.4247275662610525E-2</v>
      </c>
      <c r="E31" s="2">
        <v>5.9662393554887686E-5</v>
      </c>
      <c r="F31" s="2">
        <v>9.8405857241675512E-2</v>
      </c>
      <c r="G31" s="2">
        <v>0</v>
      </c>
      <c r="H31" s="2">
        <v>0</v>
      </c>
      <c r="I31" s="2">
        <v>0</v>
      </c>
      <c r="J31" s="2">
        <v>0</v>
      </c>
      <c r="K31" s="2">
        <v>8.9001248544601133E-4</v>
      </c>
      <c r="L31" s="2">
        <v>3.2927789251335916E-5</v>
      </c>
      <c r="M31" s="2">
        <v>1.7453353921753686E-3</v>
      </c>
      <c r="N31" s="2">
        <v>3.9247114492956856E-2</v>
      </c>
      <c r="O31" s="2">
        <v>0</v>
      </c>
      <c r="P31" s="2">
        <v>0</v>
      </c>
      <c r="Q31" s="2">
        <v>0</v>
      </c>
      <c r="R31" s="2">
        <v>2.1887298010849307E-2</v>
      </c>
      <c r="S31" s="2">
        <v>0</v>
      </c>
      <c r="T31" s="2">
        <v>0</v>
      </c>
      <c r="U31" s="2">
        <v>0</v>
      </c>
      <c r="V31" s="2">
        <v>2.4606308166602782</v>
      </c>
      <c r="W31" s="2">
        <v>4.1181059564181268</v>
      </c>
    </row>
    <row r="32" spans="1:23" x14ac:dyDescent="0.2">
      <c r="A32" s="2" t="s">
        <v>28</v>
      </c>
      <c r="B32" s="2">
        <v>0.1301607907739985</v>
      </c>
      <c r="C32" s="2">
        <v>3.6925033564987796E-4</v>
      </c>
      <c r="D32" s="2">
        <v>3.980537078474641E-3</v>
      </c>
      <c r="E32" s="2">
        <v>5.3672992558151411E-6</v>
      </c>
      <c r="F32" s="2">
        <v>6.4052210508920723E-2</v>
      </c>
      <c r="G32" s="2">
        <v>0</v>
      </c>
      <c r="H32" s="2">
        <v>0</v>
      </c>
      <c r="I32" s="2">
        <v>0</v>
      </c>
      <c r="J32" s="2">
        <v>0</v>
      </c>
      <c r="K32" s="2">
        <v>3.207818852137567E-4</v>
      </c>
      <c r="L32" s="2">
        <v>1.1867966443944392E-5</v>
      </c>
      <c r="M32" s="2">
        <v>5.6515622222821449E-4</v>
      </c>
      <c r="N32" s="2">
        <v>0</v>
      </c>
      <c r="O32" s="2">
        <v>0</v>
      </c>
      <c r="P32" s="2">
        <v>0</v>
      </c>
      <c r="Q32" s="2">
        <v>0</v>
      </c>
      <c r="R32" s="2">
        <v>2.1181415892181383E-3</v>
      </c>
      <c r="S32" s="2">
        <v>0</v>
      </c>
      <c r="T32" s="2">
        <v>0</v>
      </c>
      <c r="U32" s="2">
        <v>0</v>
      </c>
      <c r="V32" s="2">
        <v>0</v>
      </c>
      <c r="W32" s="2">
        <v>0.20158410365940363</v>
      </c>
    </row>
    <row r="33" spans="1:23" x14ac:dyDescent="0.2">
      <c r="A33" s="2" t="s">
        <v>29</v>
      </c>
      <c r="B33" s="2">
        <v>6.0419633020840999</v>
      </c>
      <c r="C33" s="2">
        <v>1.7140315174886546E-2</v>
      </c>
      <c r="D33" s="2">
        <v>0.18477345449205138</v>
      </c>
      <c r="E33" s="2">
        <v>2.4914588288915451E-4</v>
      </c>
      <c r="F33" s="2">
        <v>0.95171100061017977</v>
      </c>
      <c r="G33" s="2">
        <v>0</v>
      </c>
      <c r="H33" s="2">
        <v>0.63236581706762729</v>
      </c>
      <c r="I33" s="2">
        <v>0</v>
      </c>
      <c r="J33" s="2">
        <v>0</v>
      </c>
      <c r="K33" s="2">
        <v>8.1453439480748022E-4</v>
      </c>
      <c r="L33" s="2">
        <v>3.0135326558643115E-5</v>
      </c>
      <c r="M33" s="2">
        <v>1.2310432299476932E-2</v>
      </c>
      <c r="N33" s="2">
        <v>2.2265451837607379E-3</v>
      </c>
      <c r="O33" s="2">
        <v>0</v>
      </c>
      <c r="P33" s="2">
        <v>0</v>
      </c>
      <c r="Q33" s="2">
        <v>0</v>
      </c>
      <c r="R33" s="2">
        <v>9.8322495388762018E-2</v>
      </c>
      <c r="S33" s="2">
        <v>0</v>
      </c>
      <c r="T33" s="2">
        <v>0</v>
      </c>
      <c r="U33" s="2">
        <v>0</v>
      </c>
      <c r="V33" s="2">
        <v>0</v>
      </c>
      <c r="W33" s="2">
        <v>7.9419071779050991</v>
      </c>
    </row>
    <row r="34" spans="1:23" x14ac:dyDescent="0.2">
      <c r="A34" s="2" t="s">
        <v>30</v>
      </c>
      <c r="B34" s="2">
        <v>0.20288517115724156</v>
      </c>
      <c r="C34" s="2">
        <v>5.7556055938744199E-4</v>
      </c>
      <c r="D34" s="2">
        <v>6.2045716045649735E-3</v>
      </c>
      <c r="E34" s="2">
        <v>8.3661555964188475E-6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2.610283967915863E-4</v>
      </c>
      <c r="L34" s="2">
        <v>9.6572668122292598E-6</v>
      </c>
      <c r="M34" s="2">
        <v>5.9840070588869774E-5</v>
      </c>
      <c r="N34" s="2">
        <v>0</v>
      </c>
      <c r="O34" s="2">
        <v>0</v>
      </c>
      <c r="P34" s="2">
        <v>0</v>
      </c>
      <c r="Q34" s="2">
        <v>0</v>
      </c>
      <c r="R34" s="2">
        <v>3.3947654217625811E-3</v>
      </c>
      <c r="S34" s="2">
        <v>0</v>
      </c>
      <c r="T34" s="2">
        <v>0</v>
      </c>
      <c r="U34" s="2">
        <v>0</v>
      </c>
      <c r="V34" s="2">
        <v>0</v>
      </c>
      <c r="W34" s="2">
        <v>0.21339896063274569</v>
      </c>
    </row>
    <row r="35" spans="1:23" x14ac:dyDescent="0.2">
      <c r="A35" s="2" t="s">
        <v>31</v>
      </c>
      <c r="B35" s="2">
        <v>9.9293308173991915E-2</v>
      </c>
      <c r="C35" s="2">
        <v>2.8168304105261678E-4</v>
      </c>
      <c r="D35" s="2">
        <v>3.0365572649082191E-3</v>
      </c>
      <c r="E35" s="2">
        <v>4.0944503786477622E-6</v>
      </c>
      <c r="F35" s="2">
        <v>3.4631838941315878E-2</v>
      </c>
      <c r="G35" s="2">
        <v>0</v>
      </c>
      <c r="H35" s="2">
        <v>0</v>
      </c>
      <c r="I35" s="2">
        <v>0</v>
      </c>
      <c r="J35" s="2">
        <v>0</v>
      </c>
      <c r="K35" s="2">
        <v>1.4057794381426394E-3</v>
      </c>
      <c r="L35" s="2">
        <v>5.2009617651403367E-5</v>
      </c>
      <c r="M35" s="2">
        <v>2.094402470610442E-4</v>
      </c>
      <c r="N35" s="2">
        <v>0</v>
      </c>
      <c r="O35" s="2">
        <v>0</v>
      </c>
      <c r="P35" s="2">
        <v>0</v>
      </c>
      <c r="Q35" s="2">
        <v>0</v>
      </c>
      <c r="R35" s="2">
        <v>1.6614200401084977E-3</v>
      </c>
      <c r="S35" s="2">
        <v>0</v>
      </c>
      <c r="T35" s="2">
        <v>0</v>
      </c>
      <c r="U35" s="2">
        <v>0</v>
      </c>
      <c r="V35" s="2">
        <v>0</v>
      </c>
      <c r="W35" s="2">
        <v>0.14057613121461082</v>
      </c>
    </row>
    <row r="36" spans="1:23" x14ac:dyDescent="0.2">
      <c r="A36" s="2" t="s">
        <v>32</v>
      </c>
      <c r="B36" s="2">
        <v>5.7380222520662542E-2</v>
      </c>
      <c r="C36" s="2">
        <v>1.6278071375740188E-4</v>
      </c>
      <c r="D36" s="2">
        <v>1.7547842323054619E-3</v>
      </c>
      <c r="E36" s="2">
        <v>2.3661259569973515E-6</v>
      </c>
      <c r="F36" s="2">
        <v>2.3006495648001977E-2</v>
      </c>
      <c r="G36" s="2">
        <v>0</v>
      </c>
      <c r="H36" s="2">
        <v>0</v>
      </c>
      <c r="I36" s="2">
        <v>0</v>
      </c>
      <c r="J36" s="2">
        <v>0</v>
      </c>
      <c r="K36" s="2">
        <v>1.012664382733624E-3</v>
      </c>
      <c r="L36" s="2">
        <v>3.7465541126961709E-5</v>
      </c>
      <c r="M36" s="2">
        <v>1.2666148274644105E-3</v>
      </c>
      <c r="N36" s="2">
        <v>0</v>
      </c>
      <c r="O36" s="2">
        <v>0</v>
      </c>
      <c r="P36" s="2">
        <v>0</v>
      </c>
      <c r="Q36" s="2">
        <v>0</v>
      </c>
      <c r="R36" s="2">
        <v>9.6011154583209191E-4</v>
      </c>
      <c r="S36" s="2">
        <v>0</v>
      </c>
      <c r="T36" s="2">
        <v>0</v>
      </c>
      <c r="U36" s="2">
        <v>0</v>
      </c>
      <c r="V36" s="2">
        <v>0</v>
      </c>
      <c r="W36" s="2">
        <v>8.558350553784147E-2</v>
      </c>
    </row>
    <row r="37" spans="1:23" x14ac:dyDescent="0.2">
      <c r="A37" s="2" t="s">
        <v>33</v>
      </c>
      <c r="B37" s="2">
        <v>2.9337767148967915E-2</v>
      </c>
      <c r="C37" s="2">
        <v>8.3227677878693467E-5</v>
      </c>
      <c r="D37" s="2">
        <v>8.9719852838701793E-4</v>
      </c>
      <c r="E37" s="2">
        <v>1.2097696614285565E-6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6.2898408865442502E-4</v>
      </c>
      <c r="L37" s="2">
        <v>2.3270522439106651E-5</v>
      </c>
      <c r="M37" s="2">
        <v>1.3563749333477151E-3</v>
      </c>
      <c r="N37" s="2">
        <v>5.1067550086255454E-5</v>
      </c>
      <c r="O37" s="2">
        <v>0</v>
      </c>
      <c r="P37" s="2">
        <v>0</v>
      </c>
      <c r="Q37" s="2">
        <v>0</v>
      </c>
      <c r="R37" s="2">
        <v>4.9089264090104311E-4</v>
      </c>
      <c r="S37" s="2">
        <v>0</v>
      </c>
      <c r="T37" s="2">
        <v>0</v>
      </c>
      <c r="U37" s="2">
        <v>0</v>
      </c>
      <c r="V37" s="2">
        <v>0</v>
      </c>
      <c r="W37" s="2">
        <v>3.2869992860323598E-2</v>
      </c>
    </row>
    <row r="38" spans="1:23" x14ac:dyDescent="0.2">
      <c r="A38" s="2" t="s">
        <v>34</v>
      </c>
      <c r="B38" s="2">
        <v>0.11071955977915936</v>
      </c>
      <c r="C38" s="2">
        <v>3.1409792740463534E-4</v>
      </c>
      <c r="D38" s="2">
        <v>3.3859913603211918E-3</v>
      </c>
      <c r="E38" s="2">
        <v>4.5656223143166017E-6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1.459243085678266E-3</v>
      </c>
      <c r="L38" s="2">
        <v>5.3987612058727428E-5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1.8526091922201554E-3</v>
      </c>
      <c r="S38" s="2">
        <v>0</v>
      </c>
      <c r="T38" s="2">
        <v>0</v>
      </c>
      <c r="U38" s="2">
        <v>0</v>
      </c>
      <c r="V38" s="2">
        <v>0</v>
      </c>
      <c r="W38" s="2">
        <v>0.11779005457915667</v>
      </c>
    </row>
    <row r="39" spans="1:23" x14ac:dyDescent="0.2">
      <c r="A39" s="2" t="s">
        <v>35</v>
      </c>
      <c r="B39" s="2">
        <v>2.0369822303894399E-4</v>
      </c>
      <c r="C39" s="2">
        <v>5.7786708870732497E-7</v>
      </c>
      <c r="D39" s="2">
        <v>6.2294361059451118E-6</v>
      </c>
      <c r="E39" s="2">
        <v>8.3996825343980234E-9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4.7173806649081858E-5</v>
      </c>
      <c r="L39" s="2">
        <v>1.7452891829329989E-6</v>
      </c>
      <c r="M39" s="2">
        <v>1.994669019628992E-5</v>
      </c>
      <c r="N39" s="2">
        <v>0</v>
      </c>
      <c r="O39" s="2">
        <v>0</v>
      </c>
      <c r="P39" s="2">
        <v>0</v>
      </c>
      <c r="Q39" s="2">
        <v>0</v>
      </c>
      <c r="R39" s="2">
        <v>3.4083697694749303E-6</v>
      </c>
      <c r="S39" s="2">
        <v>0</v>
      </c>
      <c r="T39" s="2">
        <v>0</v>
      </c>
      <c r="U39" s="2">
        <v>0</v>
      </c>
      <c r="V39" s="2">
        <v>0</v>
      </c>
      <c r="W39" s="2">
        <v>2.8278808171391056E-4</v>
      </c>
    </row>
    <row r="40" spans="1:23" x14ac:dyDescent="0.2">
      <c r="A40" s="2" t="s">
        <v>36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2.5159363546177E-4</v>
      </c>
      <c r="L40" s="2">
        <v>9.308208975642661E-6</v>
      </c>
      <c r="M40" s="2">
        <v>9.9733450981449601E-6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2.7087518953555762E-4</v>
      </c>
    </row>
    <row r="41" spans="1:23" x14ac:dyDescent="0.2">
      <c r="A41" s="2" t="s">
        <v>37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</row>
    <row r="42" spans="1:23" x14ac:dyDescent="0.2">
      <c r="A42" s="2" t="s">
        <v>38</v>
      </c>
      <c r="B42" s="2">
        <v>1.841625923351007E-2</v>
      </c>
      <c r="C42" s="2">
        <v>5.2244687996680449E-5</v>
      </c>
      <c r="D42" s="2">
        <v>5.6320034850642459E-4</v>
      </c>
      <c r="E42" s="2">
        <v>7.5941129345584102E-7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2.8921619719100096E-4</v>
      </c>
      <c r="S42" s="2">
        <v>0</v>
      </c>
      <c r="T42" s="2">
        <v>0</v>
      </c>
      <c r="U42" s="2">
        <v>0</v>
      </c>
      <c r="V42" s="2">
        <v>0</v>
      </c>
      <c r="W42" s="2">
        <v>1.9321679878497634E-2</v>
      </c>
    </row>
    <row r="43" spans="1:23" x14ac:dyDescent="0.2">
      <c r="A43" s="2" t="s">
        <v>39</v>
      </c>
      <c r="B43" s="2">
        <v>2.806860134005646</v>
      </c>
      <c r="C43" s="2">
        <v>7.9627208811556254E-3</v>
      </c>
      <c r="D43" s="2">
        <v>8.5838529184271858E-2</v>
      </c>
      <c r="E43" s="2">
        <v>1.1574344484879385E-4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2.7077765016572997E-3</v>
      </c>
      <c r="L43" s="2">
        <v>1.0017959910035413E-4</v>
      </c>
      <c r="M43" s="2">
        <v>3.6302976157247661E-3</v>
      </c>
      <c r="N43" s="2">
        <v>8.681483514663428E-4</v>
      </c>
      <c r="O43" s="2">
        <v>0</v>
      </c>
      <c r="P43" s="2">
        <v>0</v>
      </c>
      <c r="Q43" s="2">
        <v>0</v>
      </c>
      <c r="R43" s="2">
        <v>4.4080038389501558E-2</v>
      </c>
      <c r="S43" s="2">
        <v>0</v>
      </c>
      <c r="T43" s="2">
        <v>0</v>
      </c>
      <c r="U43" s="2">
        <v>0</v>
      </c>
      <c r="V43" s="2">
        <v>0</v>
      </c>
      <c r="W43" s="2">
        <v>2.9521635679733724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1.7297062437996688E-4</v>
      </c>
      <c r="L44" s="2">
        <v>6.3993936707543296E-6</v>
      </c>
      <c r="M44" s="2">
        <v>4.3217828758628167E-5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2.225878468093494E-4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1.9473454599276156E-4</v>
      </c>
      <c r="G45" s="2">
        <v>0</v>
      </c>
      <c r="H45" s="2">
        <v>0</v>
      </c>
      <c r="I45" s="2">
        <v>0</v>
      </c>
      <c r="J45" s="2">
        <v>0</v>
      </c>
      <c r="K45" s="2">
        <v>2.1699951058577654E-4</v>
      </c>
      <c r="L45" s="2">
        <v>8.0283302414917947E-6</v>
      </c>
      <c r="M45" s="2">
        <v>4.6542277124676494E-5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4.6630466394470641E-4</v>
      </c>
    </row>
    <row r="46" spans="1:23" x14ac:dyDescent="0.2">
      <c r="A46" s="2" t="s">
        <v>42</v>
      </c>
      <c r="B46" s="2">
        <v>1.3373262353088812E-2</v>
      </c>
      <c r="C46" s="2">
        <v>4.0953456529483692E-2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1.7597086343543372E-2</v>
      </c>
      <c r="L46" s="2">
        <v>0</v>
      </c>
      <c r="M46" s="2">
        <v>9.4758824388135026E-3</v>
      </c>
      <c r="N46" s="2">
        <v>0</v>
      </c>
      <c r="O46" s="2">
        <v>2.768283592699866E-3</v>
      </c>
      <c r="P46" s="2">
        <v>0</v>
      </c>
      <c r="Q46" s="2">
        <v>0</v>
      </c>
      <c r="R46" s="2">
        <v>7.6420013689373293E-3</v>
      </c>
      <c r="S46" s="2">
        <v>0</v>
      </c>
      <c r="T46" s="2">
        <v>0</v>
      </c>
      <c r="U46" s="2">
        <v>0</v>
      </c>
      <c r="V46" s="2">
        <v>0</v>
      </c>
      <c r="W46" s="2">
        <v>9.1809972626566594E-2</v>
      </c>
    </row>
    <row r="47" spans="1:23" x14ac:dyDescent="0.2">
      <c r="A47" s="2" t="s">
        <v>43</v>
      </c>
      <c r="B47" s="2">
        <v>6.6167173749466122E-3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0.46742470757400073</v>
      </c>
      <c r="L47" s="2">
        <v>9.9391397514645888E-2</v>
      </c>
      <c r="M47" s="2">
        <v>0.95084584793775873</v>
      </c>
      <c r="N47" s="2">
        <v>7.2924410792987058E-3</v>
      </c>
      <c r="O47" s="2">
        <v>1.8908450624546109E-3</v>
      </c>
      <c r="P47" s="2">
        <v>0</v>
      </c>
      <c r="Q47" s="2">
        <v>0</v>
      </c>
      <c r="R47" s="2">
        <v>9.5261045810995454E-2</v>
      </c>
      <c r="S47" s="2">
        <v>0</v>
      </c>
      <c r="T47" s="2">
        <v>0</v>
      </c>
      <c r="U47" s="2">
        <v>0</v>
      </c>
      <c r="V47" s="2">
        <v>0</v>
      </c>
      <c r="W47" s="2">
        <v>1.6287230023541008</v>
      </c>
    </row>
    <row r="48" spans="1:23" x14ac:dyDescent="0.2">
      <c r="A48" s="2" t="s">
        <v>44</v>
      </c>
      <c r="B48" s="2">
        <v>0</v>
      </c>
      <c r="C48" s="2">
        <v>5.7706336963215039E-2</v>
      </c>
      <c r="D48" s="2">
        <v>9.5316614949879667E-4</v>
      </c>
      <c r="E48" s="2">
        <v>0</v>
      </c>
      <c r="F48" s="2">
        <v>8.7507514480638329E-2</v>
      </c>
      <c r="G48" s="2">
        <v>0</v>
      </c>
      <c r="H48" s="2">
        <v>0</v>
      </c>
      <c r="I48" s="2">
        <v>0</v>
      </c>
      <c r="J48" s="2">
        <v>0</v>
      </c>
      <c r="K48" s="2">
        <v>4.0469690066609471E-2</v>
      </c>
      <c r="L48" s="2">
        <v>0</v>
      </c>
      <c r="M48" s="2">
        <v>6.502545425670285E-2</v>
      </c>
      <c r="N48" s="2">
        <v>2.1028835156684943E-3</v>
      </c>
      <c r="O48" s="2">
        <v>5.8877249476745198E-2</v>
      </c>
      <c r="P48" s="2">
        <v>0</v>
      </c>
      <c r="Q48" s="2">
        <v>0</v>
      </c>
      <c r="R48" s="2">
        <v>1.099494255383141E-2</v>
      </c>
      <c r="S48" s="2">
        <v>0</v>
      </c>
      <c r="T48" s="2">
        <v>0</v>
      </c>
      <c r="U48" s="2">
        <v>0</v>
      </c>
      <c r="V48" s="2">
        <v>0</v>
      </c>
      <c r="W48" s="2">
        <v>0.32363723746290962</v>
      </c>
    </row>
    <row r="49" spans="1:23" x14ac:dyDescent="0.2">
      <c r="A49" s="2" t="s">
        <v>45</v>
      </c>
      <c r="B49" s="2">
        <v>0</v>
      </c>
      <c r="C49" s="2">
        <v>8.0686672889927438E-2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4.9042286673192791E-2</v>
      </c>
      <c r="L49" s="2">
        <v>0</v>
      </c>
      <c r="M49" s="2">
        <v>3.8987200564980715E-2</v>
      </c>
      <c r="N49" s="2">
        <v>0</v>
      </c>
      <c r="O49" s="2">
        <v>1.284797266940128E-2</v>
      </c>
      <c r="P49" s="2">
        <v>0</v>
      </c>
      <c r="Q49" s="2">
        <v>0</v>
      </c>
      <c r="R49" s="2">
        <v>3.9900988869012834E-3</v>
      </c>
      <c r="S49" s="2">
        <v>0</v>
      </c>
      <c r="T49" s="2">
        <v>0</v>
      </c>
      <c r="U49" s="2">
        <v>0</v>
      </c>
      <c r="V49" s="2">
        <v>0</v>
      </c>
      <c r="W49" s="2">
        <v>0.18555423168440346</v>
      </c>
    </row>
    <row r="50" spans="1:23" x14ac:dyDescent="0.2">
      <c r="A50" s="2" t="s">
        <v>46</v>
      </c>
      <c r="B50" s="2">
        <v>0.10122952064288207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6.3065530174995187E-3</v>
      </c>
      <c r="I50" s="2">
        <v>0</v>
      </c>
      <c r="J50" s="2">
        <v>0</v>
      </c>
      <c r="K50" s="2">
        <v>4.7650808092432974E-2</v>
      </c>
      <c r="L50" s="2">
        <v>0</v>
      </c>
      <c r="M50" s="2">
        <v>2.5185478291296755E-2</v>
      </c>
      <c r="N50" s="2">
        <v>1.5991016255565437E-2</v>
      </c>
      <c r="O50" s="2">
        <v>4.0906661552016318E-2</v>
      </c>
      <c r="P50" s="2">
        <v>0</v>
      </c>
      <c r="Q50" s="2">
        <v>0</v>
      </c>
      <c r="R50" s="2">
        <v>0.10817593502167203</v>
      </c>
      <c r="S50" s="2">
        <v>0</v>
      </c>
      <c r="T50" s="2">
        <v>0</v>
      </c>
      <c r="U50" s="2">
        <v>0</v>
      </c>
      <c r="V50" s="2">
        <v>0</v>
      </c>
      <c r="W50" s="2">
        <v>0.34544597287336509</v>
      </c>
    </row>
    <row r="51" spans="1:23" x14ac:dyDescent="0.2">
      <c r="A51" s="2" t="s">
        <v>47</v>
      </c>
      <c r="B51" s="2">
        <v>0.17735033965007688</v>
      </c>
      <c r="C51" s="2">
        <v>0</v>
      </c>
      <c r="D51" s="2">
        <v>0</v>
      </c>
      <c r="E51" s="2">
        <v>8.7596850516065191E-3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2.6329466651873877E-2</v>
      </c>
      <c r="L51" s="2">
        <v>0</v>
      </c>
      <c r="M51" s="2">
        <v>2.6408922232908357E-2</v>
      </c>
      <c r="N51" s="2">
        <v>0</v>
      </c>
      <c r="O51" s="2">
        <v>4.0512457021613789E-2</v>
      </c>
      <c r="P51" s="2">
        <v>0</v>
      </c>
      <c r="Q51" s="2">
        <v>0</v>
      </c>
      <c r="R51" s="2">
        <v>7.6478389882081669E-3</v>
      </c>
      <c r="S51" s="2">
        <v>0</v>
      </c>
      <c r="T51" s="2">
        <v>0</v>
      </c>
      <c r="U51" s="2">
        <v>0</v>
      </c>
      <c r="V51" s="2">
        <v>0</v>
      </c>
      <c r="W51" s="2">
        <v>0.28700870959628755</v>
      </c>
    </row>
  </sheetData>
  <phoneticPr fontId="6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20.735770507228697</v>
      </c>
      <c r="C4" s="2">
        <v>0.19449675211840184</v>
      </c>
      <c r="D4" s="2">
        <v>1.0570156613113784</v>
      </c>
      <c r="E4" s="2">
        <v>1.1671888206509145E-2</v>
      </c>
      <c r="F4" s="2">
        <v>0.22369486093091084</v>
      </c>
      <c r="G4" s="2">
        <v>1.2979529631738376</v>
      </c>
      <c r="H4" s="2">
        <v>0</v>
      </c>
      <c r="I4" s="2">
        <v>0</v>
      </c>
      <c r="J4" s="2">
        <v>0</v>
      </c>
      <c r="K4" s="2">
        <v>0.8078883857063025</v>
      </c>
      <c r="L4" s="2">
        <v>0.12185912662209628</v>
      </c>
      <c r="M4" s="2">
        <v>1.1724582069473777</v>
      </c>
      <c r="N4" s="2">
        <v>0.10592124391875678</v>
      </c>
      <c r="O4" s="2">
        <v>0.11767941355400034</v>
      </c>
      <c r="P4" s="2">
        <v>0</v>
      </c>
      <c r="Q4" s="2">
        <v>0</v>
      </c>
      <c r="R4" s="2">
        <v>0.49443828534771356</v>
      </c>
      <c r="S4" s="2">
        <v>0</v>
      </c>
      <c r="T4" s="2">
        <v>0</v>
      </c>
      <c r="U4" s="2">
        <v>0</v>
      </c>
      <c r="V4" s="2">
        <v>2.1242860000000001</v>
      </c>
      <c r="W4" s="2">
        <v>28.465133295065979</v>
      </c>
    </row>
    <row r="5" spans="1:23" x14ac:dyDescent="0.2">
      <c r="A5" s="2" t="s">
        <v>1</v>
      </c>
      <c r="B5" s="2">
        <v>4.8135242019362139E-2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4.8479947284606195E-2</v>
      </c>
      <c r="L5" s="2">
        <v>0</v>
      </c>
      <c r="M5" s="2">
        <v>0.1070492856487216</v>
      </c>
      <c r="N5" s="2">
        <v>0</v>
      </c>
      <c r="O5" s="2">
        <v>1.1491809698190438E-2</v>
      </c>
      <c r="P5" s="2">
        <v>0</v>
      </c>
      <c r="Q5" s="2">
        <v>0</v>
      </c>
      <c r="R5" s="2">
        <v>5.2075418684841279E-3</v>
      </c>
      <c r="S5" s="2">
        <v>0</v>
      </c>
      <c r="T5" s="2">
        <v>0</v>
      </c>
      <c r="U5" s="2">
        <v>0</v>
      </c>
      <c r="V5" s="2">
        <v>0</v>
      </c>
      <c r="W5" s="2">
        <v>0.22036382651936451</v>
      </c>
    </row>
    <row r="6" spans="1:23" x14ac:dyDescent="0.2">
      <c r="A6" s="2" t="s">
        <v>2</v>
      </c>
      <c r="B6" s="2">
        <v>1.9106197279444888</v>
      </c>
      <c r="C6" s="2">
        <v>2.2976174473194076E-2</v>
      </c>
      <c r="D6" s="2">
        <v>0.3527466374508561</v>
      </c>
      <c r="E6" s="2">
        <v>1.5559340102777204E-4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2.2864981332695664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</row>
    <row r="9" spans="1:23" x14ac:dyDescent="0.2">
      <c r="A9" s="2" t="s">
        <v>5</v>
      </c>
      <c r="B9" s="2">
        <v>4.2593722489424937E-4</v>
      </c>
      <c r="C9" s="2">
        <v>9.7130546034322773E-7</v>
      </c>
      <c r="D9" s="2">
        <v>1.4912175021714958E-5</v>
      </c>
      <c r="E9" s="2">
        <v>6.5776276284795793E-9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4.4182728300393604E-4</v>
      </c>
    </row>
    <row r="10" spans="1:23" x14ac:dyDescent="0.2">
      <c r="A10" s="2" t="s">
        <v>6</v>
      </c>
      <c r="B10" s="2">
        <v>1.6164493691854489E-2</v>
      </c>
      <c r="C10" s="2">
        <v>3.6861443585918199E-5</v>
      </c>
      <c r="D10" s="2">
        <v>5.659232041298766E-4</v>
      </c>
      <c r="E10" s="2">
        <v>2.4962368652874566E-7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1.6767527963256812E-2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0.15398439660280991</v>
      </c>
      <c r="C13" s="2">
        <v>3.5114537186812042E-4</v>
      </c>
      <c r="D13" s="2">
        <v>5.3910344965138381E-3</v>
      </c>
      <c r="E13" s="2">
        <v>2.3779373162344934E-6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5.9161724127217358E-4</v>
      </c>
      <c r="L13" s="2">
        <v>1.922027292059128E-5</v>
      </c>
      <c r="M13" s="2">
        <v>6.667278579806937E-5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0.16040646470849895</v>
      </c>
    </row>
    <row r="14" spans="1:23" x14ac:dyDescent="0.2">
      <c r="A14" s="2" t="s">
        <v>10</v>
      </c>
      <c r="B14" s="2">
        <v>9.9599553091745521E-2</v>
      </c>
      <c r="C14" s="2">
        <v>2.2712640293361632E-4</v>
      </c>
      <c r="D14" s="2">
        <v>3.4870067253630001E-3</v>
      </c>
      <c r="E14" s="2">
        <v>1.5380876192803709E-6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9.3266718035848529E-4</v>
      </c>
      <c r="L14" s="2">
        <v>3.0300194957167439E-5</v>
      </c>
      <c r="M14" s="2">
        <v>1.9413546452967254E-2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0.12369173813594433</v>
      </c>
    </row>
    <row r="15" spans="1:23" x14ac:dyDescent="0.2">
      <c r="A15" s="2" t="s">
        <v>11</v>
      </c>
      <c r="B15" s="2">
        <v>0.14853770631530042</v>
      </c>
      <c r="C15" s="2">
        <v>3.3872476219172997E-4</v>
      </c>
      <c r="D15" s="2">
        <v>5.2003444273925449E-3</v>
      </c>
      <c r="E15" s="2">
        <v>2.2938256245931053E-6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2.2968669367037328E-4</v>
      </c>
      <c r="L15" s="2">
        <v>7.4619883103472039E-6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0.15431621801248999</v>
      </c>
    </row>
    <row r="16" spans="1:23" x14ac:dyDescent="0.2">
      <c r="A16" s="2" t="s">
        <v>12</v>
      </c>
      <c r="B16" s="2">
        <v>3.0088433477767273E-3</v>
      </c>
      <c r="C16" s="2">
        <v>6.8613537446475245E-6</v>
      </c>
      <c r="D16" s="2">
        <v>1.0534040227667146E-4</v>
      </c>
      <c r="E16" s="2">
        <v>4.6464713524432764E-8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5.9161724127217361E-5</v>
      </c>
      <c r="L16" s="2">
        <v>1.9220272920591279E-6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3.1821753199308468E-3</v>
      </c>
    </row>
    <row r="17" spans="1:23" x14ac:dyDescent="0.2">
      <c r="A17" s="2" t="s">
        <v>13</v>
      </c>
      <c r="B17" s="2">
        <v>3.9905273797632389E-2</v>
      </c>
      <c r="C17" s="2">
        <v>9.0999818918750683E-5</v>
      </c>
      <c r="D17" s="2">
        <v>1.3970942016338056E-3</v>
      </c>
      <c r="E17" s="2">
        <v>6.1624581302683134E-7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2.7492801212059838E-4</v>
      </c>
      <c r="L17" s="2">
        <v>8.9317738866277117E-6</v>
      </c>
      <c r="M17" s="2">
        <v>4.7063142916284262E-5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4.172490699292148E-2</v>
      </c>
    </row>
    <row r="18" spans="1:23" x14ac:dyDescent="0.2">
      <c r="A18" s="2" t="s">
        <v>14</v>
      </c>
      <c r="B18" s="2">
        <v>4.0380752791541455E-3</v>
      </c>
      <c r="C18" s="2">
        <v>9.2084099221269508E-6</v>
      </c>
      <c r="D18" s="2">
        <v>1.4137408471062254E-4</v>
      </c>
      <c r="E18" s="2">
        <v>6.2358850012790444E-8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4.5241318450225041E-5</v>
      </c>
      <c r="L18" s="2">
        <v>1.4697855762805097E-6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4.2354312366634133E-3</v>
      </c>
    </row>
    <row r="19" spans="1:23" x14ac:dyDescent="0.2">
      <c r="A19" s="2" t="s">
        <v>15</v>
      </c>
      <c r="B19" s="2">
        <v>0.23780242799784126</v>
      </c>
      <c r="C19" s="2">
        <v>5.4228365894652035E-4</v>
      </c>
      <c r="D19" s="2">
        <v>8.325525968698809E-3</v>
      </c>
      <c r="E19" s="2">
        <v>3.6723153767705457E-6</v>
      </c>
      <c r="F19" s="2">
        <v>1.3785969446471695E-3</v>
      </c>
      <c r="G19" s="2">
        <v>0</v>
      </c>
      <c r="H19" s="2">
        <v>0</v>
      </c>
      <c r="I19" s="2">
        <v>0</v>
      </c>
      <c r="J19" s="2">
        <v>0</v>
      </c>
      <c r="K19" s="2">
        <v>6.4729886398014289E-4</v>
      </c>
      <c r="L19" s="2">
        <v>2.1029239783705754E-5</v>
      </c>
      <c r="M19" s="2">
        <v>1.3726750017249573E-4</v>
      </c>
      <c r="N19" s="2">
        <v>0</v>
      </c>
      <c r="O19" s="2">
        <v>0</v>
      </c>
      <c r="P19" s="2">
        <v>0</v>
      </c>
      <c r="Q19" s="2">
        <v>0</v>
      </c>
      <c r="R19" s="2">
        <v>1.8304323496276741E-3</v>
      </c>
      <c r="S19" s="2">
        <v>0</v>
      </c>
      <c r="T19" s="2">
        <v>0</v>
      </c>
      <c r="U19" s="2">
        <v>0</v>
      </c>
      <c r="V19" s="2">
        <v>0</v>
      </c>
      <c r="W19" s="2">
        <v>0.25068853483907455</v>
      </c>
    </row>
    <row r="20" spans="1:23" x14ac:dyDescent="0.2">
      <c r="A20" s="2" t="s">
        <v>16</v>
      </c>
      <c r="B20" s="2">
        <v>1.7114506110564101E-2</v>
      </c>
      <c r="C20" s="2">
        <v>3.9027847919128619E-5</v>
      </c>
      <c r="D20" s="2">
        <v>5.9918339044986264E-4</v>
      </c>
      <c r="E20" s="2">
        <v>2.6429445857562302E-7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6.9602028384961606E-5</v>
      </c>
      <c r="L20" s="2">
        <v>2.2612085788930921E-6</v>
      </c>
      <c r="M20" s="2">
        <v>9.5302864405475611E-4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1.877787352441028E-2</v>
      </c>
    </row>
    <row r="21" spans="1:23" x14ac:dyDescent="0.2">
      <c r="A21" s="2" t="s">
        <v>17</v>
      </c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</row>
    <row r="22" spans="1:23" x14ac:dyDescent="0.2">
      <c r="A22" s="2" t="s">
        <v>18</v>
      </c>
      <c r="B22" s="2">
        <v>0.2761742087840563</v>
      </c>
      <c r="C22" s="2">
        <v>6.2978650683683467E-4</v>
      </c>
      <c r="D22" s="2">
        <v>9.6689321739699824E-3</v>
      </c>
      <c r="E22" s="2">
        <v>4.2648798926238727E-6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4.9069430011397931E-4</v>
      </c>
      <c r="L22" s="2">
        <v>1.5941520481196298E-5</v>
      </c>
      <c r="M22" s="2">
        <v>5.9221121502991015E-4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0.28757603938038079</v>
      </c>
    </row>
    <row r="23" spans="1:23" x14ac:dyDescent="0.2">
      <c r="A23" s="2" t="s">
        <v>19</v>
      </c>
      <c r="B23" s="2">
        <v>4.3132453218412969E-2</v>
      </c>
      <c r="C23" s="2">
        <v>9.8359065328100607E-5</v>
      </c>
      <c r="D23" s="2">
        <v>1.5100786076366029E-3</v>
      </c>
      <c r="E23" s="2">
        <v>6.6608222853490838E-7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5.3245551714495624E-4</v>
      </c>
      <c r="L23" s="2">
        <v>1.7298245628532152E-5</v>
      </c>
      <c r="M23" s="2">
        <v>1.1765785729071066E-5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4.5303076522108764E-2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7.6562231223457742E-5</v>
      </c>
      <c r="L24" s="2">
        <v>2.4873294367824009E-6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7.9049560660240139E-5</v>
      </c>
    </row>
    <row r="25" spans="1:23" x14ac:dyDescent="0.2">
      <c r="A25" s="2" t="s">
        <v>21</v>
      </c>
      <c r="B25" s="2">
        <v>0</v>
      </c>
      <c r="C25" s="2">
        <v>0</v>
      </c>
      <c r="D25" s="2">
        <v>6.16001943313354E-5</v>
      </c>
      <c r="E25" s="2">
        <v>2.7171297249628525E-8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4.176121703097696E-5</v>
      </c>
      <c r="L25" s="2">
        <v>1.3567251473358546E-6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1.0474530780689784E-4</v>
      </c>
    </row>
    <row r="26" spans="1:23" x14ac:dyDescent="0.2">
      <c r="A26" s="2" t="s">
        <v>22</v>
      </c>
      <c r="B26" s="2">
        <v>2.2831142687695416</v>
      </c>
      <c r="C26" s="2">
        <v>0</v>
      </c>
      <c r="D26" s="2">
        <v>0.12471133740184344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1.1022165171356789E-3</v>
      </c>
      <c r="L26" s="2">
        <v>3.3009174428501077E-5</v>
      </c>
      <c r="M26" s="2">
        <v>2.657087185751578E-3</v>
      </c>
      <c r="N26" s="2">
        <v>1.0349690150814439E-3</v>
      </c>
      <c r="O26" s="2">
        <v>0</v>
      </c>
      <c r="P26" s="2">
        <v>0</v>
      </c>
      <c r="Q26" s="2">
        <v>0</v>
      </c>
      <c r="R26" s="2">
        <v>4.0714829405638982E-2</v>
      </c>
      <c r="S26" s="2">
        <v>0</v>
      </c>
      <c r="T26" s="2">
        <v>0</v>
      </c>
      <c r="U26" s="2">
        <v>0</v>
      </c>
      <c r="V26" s="2">
        <v>0</v>
      </c>
      <c r="W26" s="2">
        <v>2.4533677174694213</v>
      </c>
    </row>
    <row r="27" spans="1:23" x14ac:dyDescent="0.2">
      <c r="A27" s="2" t="s">
        <v>23</v>
      </c>
      <c r="B27" s="2">
        <v>0.10992788836956034</v>
      </c>
      <c r="C27" s="2">
        <v>0</v>
      </c>
      <c r="D27" s="2">
        <v>6.0046289245596404E-3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1.9534668119081571E-3</v>
      </c>
      <c r="L27" s="2">
        <v>5.8502413756358829E-5</v>
      </c>
      <c r="M27" s="2">
        <v>4.961813689224868E-4</v>
      </c>
      <c r="N27" s="2">
        <v>0</v>
      </c>
      <c r="O27" s="2">
        <v>0</v>
      </c>
      <c r="P27" s="2">
        <v>0</v>
      </c>
      <c r="Q27" s="2">
        <v>0</v>
      </c>
      <c r="R27" s="2">
        <v>6.585959218142921E-4</v>
      </c>
      <c r="S27" s="2">
        <v>0</v>
      </c>
      <c r="T27" s="2">
        <v>0</v>
      </c>
      <c r="U27" s="2">
        <v>0</v>
      </c>
      <c r="V27" s="2">
        <v>0</v>
      </c>
      <c r="W27" s="2">
        <v>0.11909926381052127</v>
      </c>
    </row>
    <row r="28" spans="1:23" x14ac:dyDescent="0.2">
      <c r="A28" s="2" t="s">
        <v>24</v>
      </c>
      <c r="B28" s="2">
        <v>1.6360464125353399E-2</v>
      </c>
      <c r="C28" s="2">
        <v>0</v>
      </c>
      <c r="D28" s="2">
        <v>8.9366326928845259E-4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3.39143543734055E-6</v>
      </c>
      <c r="L28" s="2">
        <v>1.0156669054923408E-7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1.725762039676974E-2</v>
      </c>
    </row>
    <row r="29" spans="1:23" x14ac:dyDescent="0.2">
      <c r="A29" s="2" t="s">
        <v>25</v>
      </c>
      <c r="B29" s="2">
        <v>0.26499328502073694</v>
      </c>
      <c r="C29" s="2">
        <v>0</v>
      </c>
      <c r="D29" s="2">
        <v>1.4474819517139042E-2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1.5159716404912261E-3</v>
      </c>
      <c r="L29" s="2">
        <v>4.5400310675507624E-5</v>
      </c>
      <c r="M29" s="2">
        <v>2.7685482179008324E-4</v>
      </c>
      <c r="N29" s="2">
        <v>2.5533775043127727E-5</v>
      </c>
      <c r="O29" s="2">
        <v>0</v>
      </c>
      <c r="P29" s="2">
        <v>0</v>
      </c>
      <c r="Q29" s="2">
        <v>0</v>
      </c>
      <c r="R29" s="2">
        <v>6.3175097934903561E-4</v>
      </c>
      <c r="S29" s="2">
        <v>0</v>
      </c>
      <c r="T29" s="2">
        <v>0</v>
      </c>
      <c r="U29" s="2">
        <v>0</v>
      </c>
      <c r="V29" s="2">
        <v>0</v>
      </c>
      <c r="W29" s="2">
        <v>0.28196361606522491</v>
      </c>
    </row>
    <row r="30" spans="1:23" x14ac:dyDescent="0.2">
      <c r="A30" s="2" t="s">
        <v>26</v>
      </c>
      <c r="B30" s="2">
        <v>0.26499445254119114</v>
      </c>
      <c r="C30" s="2">
        <v>0</v>
      </c>
      <c r="D30" s="2">
        <v>1.4474883291011108E-2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1.5193630759285665E-3</v>
      </c>
      <c r="L30" s="2">
        <v>4.5501877366056851E-5</v>
      </c>
      <c r="M30" s="2">
        <v>2.8045033895618811E-4</v>
      </c>
      <c r="N30" s="2">
        <v>2.5533775043127727E-5</v>
      </c>
      <c r="O30" s="2">
        <v>0</v>
      </c>
      <c r="P30" s="2">
        <v>0</v>
      </c>
      <c r="Q30" s="2">
        <v>0</v>
      </c>
      <c r="R30" s="2">
        <v>6.3175097934903561E-4</v>
      </c>
      <c r="S30" s="2">
        <v>0</v>
      </c>
      <c r="T30" s="2">
        <v>0</v>
      </c>
      <c r="U30" s="2">
        <v>0</v>
      </c>
      <c r="V30" s="2">
        <v>0</v>
      </c>
      <c r="W30" s="2">
        <v>0.28197193587884523</v>
      </c>
    </row>
    <row r="31" spans="1:23" x14ac:dyDescent="0.2">
      <c r="A31" s="2" t="s">
        <v>27</v>
      </c>
      <c r="B31" s="2">
        <v>1.146309500200225</v>
      </c>
      <c r="C31" s="2">
        <v>2.6140393741454072E-3</v>
      </c>
      <c r="D31" s="2">
        <v>4.0132599117826351E-2</v>
      </c>
      <c r="E31" s="2">
        <v>1.7702132142072418E-5</v>
      </c>
      <c r="F31" s="2">
        <v>7.067009404813504E-2</v>
      </c>
      <c r="G31" s="2">
        <v>0</v>
      </c>
      <c r="H31" s="2">
        <v>0</v>
      </c>
      <c r="I31" s="2">
        <v>0</v>
      </c>
      <c r="J31" s="2">
        <v>0</v>
      </c>
      <c r="K31" s="2">
        <v>9.7790849880871047E-4</v>
      </c>
      <c r="L31" s="2">
        <v>3.1769980533447934E-5</v>
      </c>
      <c r="M31" s="2">
        <v>1.7883994308188016E-3</v>
      </c>
      <c r="N31" s="2">
        <v>6.6677197895954207E-2</v>
      </c>
      <c r="O31" s="2">
        <v>0</v>
      </c>
      <c r="P31" s="2">
        <v>0</v>
      </c>
      <c r="Q31" s="2">
        <v>0</v>
      </c>
      <c r="R31" s="2">
        <v>9.3832230514658083E-2</v>
      </c>
      <c r="S31" s="2">
        <v>0</v>
      </c>
      <c r="T31" s="2">
        <v>0</v>
      </c>
      <c r="U31" s="2">
        <v>0</v>
      </c>
      <c r="V31" s="2">
        <v>2.1242860000000001</v>
      </c>
      <c r="W31" s="2">
        <v>3.547337441193247</v>
      </c>
    </row>
    <row r="32" spans="1:23" x14ac:dyDescent="0.2">
      <c r="A32" s="2" t="s">
        <v>28</v>
      </c>
      <c r="B32" s="2">
        <v>9.3291149090856257E-2</v>
      </c>
      <c r="C32" s="2">
        <v>2.1274074492113319E-4</v>
      </c>
      <c r="D32" s="2">
        <v>3.2661478309747392E-3</v>
      </c>
      <c r="E32" s="2">
        <v>1.4406687274280273E-6</v>
      </c>
      <c r="F32" s="2">
        <v>3.5602420646740122E-2</v>
      </c>
      <c r="G32" s="2">
        <v>0</v>
      </c>
      <c r="H32" s="2">
        <v>0</v>
      </c>
      <c r="I32" s="2">
        <v>0</v>
      </c>
      <c r="J32" s="2">
        <v>0</v>
      </c>
      <c r="K32" s="2">
        <v>3.2364943199007144E-4</v>
      </c>
      <c r="L32" s="2">
        <v>1.0514619891852877E-5</v>
      </c>
      <c r="M32" s="2">
        <v>6.6672785798069364E-4</v>
      </c>
      <c r="N32" s="2">
        <v>3.4045033390836971E-6</v>
      </c>
      <c r="O32" s="2">
        <v>0</v>
      </c>
      <c r="P32" s="2">
        <v>0</v>
      </c>
      <c r="Q32" s="2">
        <v>0</v>
      </c>
      <c r="R32" s="2">
        <v>4.7271120634555047E-2</v>
      </c>
      <c r="S32" s="2">
        <v>0</v>
      </c>
      <c r="T32" s="2">
        <v>0</v>
      </c>
      <c r="U32" s="2">
        <v>0</v>
      </c>
      <c r="V32" s="2">
        <v>0</v>
      </c>
      <c r="W32" s="2">
        <v>0.18064931602997641</v>
      </c>
    </row>
    <row r="33" spans="1:23" x14ac:dyDescent="0.2">
      <c r="A33" s="2" t="s">
        <v>29</v>
      </c>
      <c r="B33" s="2">
        <v>6.4056652393905678</v>
      </c>
      <c r="C33" s="2">
        <v>1.4607452132636718E-2</v>
      </c>
      <c r="D33" s="2">
        <v>0.22426403610068094</v>
      </c>
      <c r="E33" s="2">
        <v>9.8920869543317309E-5</v>
      </c>
      <c r="F33" s="2">
        <v>0</v>
      </c>
      <c r="G33" s="2">
        <v>1.2979529631738376</v>
      </c>
      <c r="H33" s="2">
        <v>0</v>
      </c>
      <c r="I33" s="2">
        <v>0</v>
      </c>
      <c r="J33" s="2">
        <v>0</v>
      </c>
      <c r="K33" s="2">
        <v>9.0482636900450085E-4</v>
      </c>
      <c r="L33" s="2">
        <v>2.9395711525610196E-5</v>
      </c>
      <c r="M33" s="2">
        <v>1.1597142800287712E-2</v>
      </c>
      <c r="N33" s="2">
        <v>2.3491073039677512E-3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7.957469083852053</v>
      </c>
    </row>
    <row r="34" spans="1:23" x14ac:dyDescent="0.2">
      <c r="A34" s="2" t="s">
        <v>30</v>
      </c>
      <c r="B34" s="2">
        <v>0.13041909305852392</v>
      </c>
      <c r="C34" s="2">
        <v>2.9740715254978435E-4</v>
      </c>
      <c r="D34" s="2">
        <v>4.56600697988981E-3</v>
      </c>
      <c r="E34" s="2">
        <v>2.0140250244527948E-6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5.1157490862946777E-4</v>
      </c>
      <c r="L34" s="2">
        <v>1.6619883054864221E-5</v>
      </c>
      <c r="M34" s="2">
        <v>5.8828928645355322E-5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0.13587154493631767</v>
      </c>
    </row>
    <row r="35" spans="1:23" x14ac:dyDescent="0.2">
      <c r="A35" s="2" t="s">
        <v>31</v>
      </c>
      <c r="B35" s="2">
        <v>8.6380233641685539E-2</v>
      </c>
      <c r="C35" s="2">
        <v>1.9698112233023033E-4</v>
      </c>
      <c r="D35" s="2">
        <v>3.0241948512512739E-3</v>
      </c>
      <c r="E35" s="2">
        <v>1.3339454223498251E-6</v>
      </c>
      <c r="F35" s="2">
        <v>2.9312185708719966E-2</v>
      </c>
      <c r="G35" s="2">
        <v>0</v>
      </c>
      <c r="H35" s="2">
        <v>0</v>
      </c>
      <c r="I35" s="2">
        <v>0</v>
      </c>
      <c r="J35" s="2">
        <v>0</v>
      </c>
      <c r="K35" s="2">
        <v>1.8409736507822344E-3</v>
      </c>
      <c r="L35" s="2">
        <v>5.9808966911722273E-5</v>
      </c>
      <c r="M35" s="2">
        <v>1.8040871451242301E-4</v>
      </c>
      <c r="N35" s="2">
        <v>0</v>
      </c>
      <c r="O35" s="2">
        <v>0</v>
      </c>
      <c r="P35" s="2">
        <v>0</v>
      </c>
      <c r="Q35" s="2">
        <v>0</v>
      </c>
      <c r="R35" s="2">
        <v>3.8919260025827879E-2</v>
      </c>
      <c r="S35" s="2">
        <v>0</v>
      </c>
      <c r="T35" s="2">
        <v>0</v>
      </c>
      <c r="U35" s="2">
        <v>0</v>
      </c>
      <c r="V35" s="2">
        <v>0</v>
      </c>
      <c r="W35" s="2">
        <v>0.15991538062744359</v>
      </c>
    </row>
    <row r="36" spans="1:23" x14ac:dyDescent="0.2">
      <c r="A36" s="2" t="s">
        <v>32</v>
      </c>
      <c r="B36" s="2">
        <v>4.1340293214185697E-2</v>
      </c>
      <c r="C36" s="2">
        <v>9.4272231174671333E-5</v>
      </c>
      <c r="D36" s="2">
        <v>1.4473346113667543E-3</v>
      </c>
      <c r="E36" s="2">
        <v>6.3840641043427576E-7</v>
      </c>
      <c r="F36" s="2">
        <v>2.0338941470355098E-2</v>
      </c>
      <c r="G36" s="2">
        <v>0</v>
      </c>
      <c r="H36" s="2">
        <v>0</v>
      </c>
      <c r="I36" s="2">
        <v>0</v>
      </c>
      <c r="J36" s="2">
        <v>0</v>
      </c>
      <c r="K36" s="2">
        <v>1.2110752938983319E-3</v>
      </c>
      <c r="L36" s="2">
        <v>3.9345029272739801E-5</v>
      </c>
      <c r="M36" s="2">
        <v>1.643288073493592E-3</v>
      </c>
      <c r="N36" s="2">
        <v>0</v>
      </c>
      <c r="O36" s="2">
        <v>0</v>
      </c>
      <c r="P36" s="2">
        <v>0</v>
      </c>
      <c r="Q36" s="2">
        <v>0</v>
      </c>
      <c r="R36" s="2">
        <v>2.7005033319619044E-2</v>
      </c>
      <c r="S36" s="2">
        <v>0</v>
      </c>
      <c r="T36" s="2">
        <v>0</v>
      </c>
      <c r="U36" s="2">
        <v>0</v>
      </c>
      <c r="V36" s="2">
        <v>0</v>
      </c>
      <c r="W36" s="2">
        <v>9.3120221649776347E-2</v>
      </c>
    </row>
    <row r="37" spans="1:23" x14ac:dyDescent="0.2">
      <c r="A37" s="2" t="s">
        <v>33</v>
      </c>
      <c r="B37" s="2">
        <v>2.6069890528078187E-2</v>
      </c>
      <c r="C37" s="2">
        <v>5.9449668966499403E-5</v>
      </c>
      <c r="D37" s="2">
        <v>9.1271377008236561E-4</v>
      </c>
      <c r="E37" s="2">
        <v>4.0258991744968823E-7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7.5518200797683346E-4</v>
      </c>
      <c r="L37" s="2">
        <v>2.4534113080990046E-5</v>
      </c>
      <c r="M37" s="2">
        <v>1.3060022159268882E-3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2.9128174894029212E-2</v>
      </c>
    </row>
    <row r="38" spans="1:23" x14ac:dyDescent="0.2">
      <c r="A38" s="2" t="s">
        <v>34</v>
      </c>
      <c r="B38" s="2">
        <v>0.11593040406595902</v>
      </c>
      <c r="C38" s="2">
        <v>2.6436720696816233E-4</v>
      </c>
      <c r="D38" s="2">
        <v>4.0587541419957636E-3</v>
      </c>
      <c r="E38" s="2">
        <v>1.7902803140870733E-6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1.5730058415001319E-3</v>
      </c>
      <c r="L38" s="2">
        <v>5.1103313882983876E-5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0.12187942485062016</v>
      </c>
    </row>
    <row r="39" spans="1:23" x14ac:dyDescent="0.2">
      <c r="A39" s="2" t="s">
        <v>35</v>
      </c>
      <c r="B39" s="2">
        <v>3.1338188159837541E-5</v>
      </c>
      <c r="C39" s="2">
        <v>7.1463472779283375E-8</v>
      </c>
      <c r="D39" s="2">
        <v>1.0971582650916644E-6</v>
      </c>
      <c r="E39" s="2">
        <v>4.8394674195902159E-10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1.0788314399669048E-4</v>
      </c>
      <c r="L39" s="2">
        <v>3.5048732972842919E-6</v>
      </c>
      <c r="M39" s="2">
        <v>2.3531571458142131E-5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1.6742688259656734E-4</v>
      </c>
    </row>
    <row r="40" spans="1:23" x14ac:dyDescent="0.2">
      <c r="A40" s="2" t="s">
        <v>36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7.3082129804209674E-5</v>
      </c>
      <c r="L40" s="2">
        <v>2.3742690078377463E-6</v>
      </c>
      <c r="M40" s="2">
        <v>1.1765785729071066E-5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8.7222184541118483E-5</v>
      </c>
    </row>
    <row r="41" spans="1:23" x14ac:dyDescent="0.2">
      <c r="A41" s="2" t="s">
        <v>37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</row>
    <row r="42" spans="1:23" x14ac:dyDescent="0.2">
      <c r="A42" s="2" t="s">
        <v>38</v>
      </c>
      <c r="B42" s="2">
        <v>3.0032155216612416E-3</v>
      </c>
      <c r="C42" s="2">
        <v>6.8485200735890928E-6</v>
      </c>
      <c r="D42" s="2">
        <v>1.0514337059425221E-4</v>
      </c>
      <c r="E42" s="2">
        <v>4.6377804603629497E-8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3.1152537901336865E-3</v>
      </c>
    </row>
    <row r="43" spans="1:23" x14ac:dyDescent="0.2">
      <c r="A43" s="2" t="s">
        <v>39</v>
      </c>
      <c r="B43" s="2">
        <v>6.4014382860924819</v>
      </c>
      <c r="C43" s="2">
        <v>1.4597813006072784E-2</v>
      </c>
      <c r="D43" s="2">
        <v>0.22411604934651702</v>
      </c>
      <c r="E43" s="2">
        <v>9.8855593903685957E-5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3.0590091475190622E-3</v>
      </c>
      <c r="L43" s="2">
        <v>9.9380117042351411E-5</v>
      </c>
      <c r="M43" s="2">
        <v>3.4473752186178225E-3</v>
      </c>
      <c r="N43" s="2">
        <v>4.1534940736821102E-4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6.6472721179295213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1.451113573252098E-4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1.451113573252098E-4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1.7927942329492335E-4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3.2159814326127576E-4</v>
      </c>
      <c r="N45" s="2">
        <v>0</v>
      </c>
      <c r="O45" s="2">
        <v>0</v>
      </c>
      <c r="P45" s="2">
        <v>0</v>
      </c>
      <c r="Q45" s="2">
        <v>0</v>
      </c>
      <c r="R45" s="2">
        <v>2.3803828761974233E-4</v>
      </c>
      <c r="S45" s="2">
        <v>0</v>
      </c>
      <c r="T45" s="2">
        <v>0</v>
      </c>
      <c r="U45" s="2">
        <v>0</v>
      </c>
      <c r="V45" s="2">
        <v>0</v>
      </c>
      <c r="W45" s="2">
        <v>7.3891585417594149E-4</v>
      </c>
    </row>
    <row r="46" spans="1:23" x14ac:dyDescent="0.2">
      <c r="A46" s="2" t="s">
        <v>42</v>
      </c>
      <c r="B46" s="2">
        <v>2.7911911107934957E-2</v>
      </c>
      <c r="C46" s="2">
        <v>0</v>
      </c>
      <c r="D46" s="2">
        <v>0</v>
      </c>
      <c r="E46" s="2">
        <v>0</v>
      </c>
      <c r="F46" s="2">
        <v>1.5776846229539545E-3</v>
      </c>
      <c r="G46" s="2">
        <v>0</v>
      </c>
      <c r="H46" s="2">
        <v>0</v>
      </c>
      <c r="I46" s="2">
        <v>0</v>
      </c>
      <c r="J46" s="2">
        <v>0</v>
      </c>
      <c r="K46" s="2">
        <v>3.2447119738761396E-2</v>
      </c>
      <c r="L46" s="2">
        <v>1.0469466370339479E-3</v>
      </c>
      <c r="M46" s="2">
        <v>1.0917314997230308E-2</v>
      </c>
      <c r="N46" s="2">
        <v>2.1191035984279082E-2</v>
      </c>
      <c r="O46" s="2">
        <v>3.9094672197713572E-3</v>
      </c>
      <c r="P46" s="2">
        <v>0</v>
      </c>
      <c r="Q46" s="2">
        <v>0</v>
      </c>
      <c r="R46" s="2">
        <v>1.1999728571114055E-2</v>
      </c>
      <c r="S46" s="2">
        <v>0</v>
      </c>
      <c r="T46" s="2">
        <v>0</v>
      </c>
      <c r="U46" s="2">
        <v>0</v>
      </c>
      <c r="V46" s="2">
        <v>0</v>
      </c>
      <c r="W46" s="2">
        <v>0.11100120887907906</v>
      </c>
    </row>
    <row r="47" spans="1:23" x14ac:dyDescent="0.2">
      <c r="A47" s="2" t="s">
        <v>43</v>
      </c>
      <c r="B47" s="2">
        <v>7.3461136398544433E-3</v>
      </c>
      <c r="C47" s="2">
        <v>0</v>
      </c>
      <c r="D47" s="2">
        <v>1.3472641251075091E-3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0.47411950712281403</v>
      </c>
      <c r="L47" s="2">
        <v>0.12001796959218082</v>
      </c>
      <c r="M47" s="2">
        <v>0.85444139436409439</v>
      </c>
      <c r="N47" s="2">
        <v>1.0334472273767875E-2</v>
      </c>
      <c r="O47" s="2">
        <v>0</v>
      </c>
      <c r="P47" s="2">
        <v>0</v>
      </c>
      <c r="Q47" s="2">
        <v>0</v>
      </c>
      <c r="R47" s="2">
        <v>9.2592538575734282E-2</v>
      </c>
      <c r="S47" s="2">
        <v>0</v>
      </c>
      <c r="T47" s="2">
        <v>0</v>
      </c>
      <c r="U47" s="2">
        <v>0</v>
      </c>
      <c r="V47" s="2">
        <v>0</v>
      </c>
      <c r="W47" s="2">
        <v>1.5601992596935534</v>
      </c>
    </row>
    <row r="48" spans="1:23" x14ac:dyDescent="0.2">
      <c r="A48" s="2" t="s">
        <v>44</v>
      </c>
      <c r="B48" s="2">
        <v>5.7682697685466286E-3</v>
      </c>
      <c r="C48" s="2">
        <v>4.2996567938528581E-2</v>
      </c>
      <c r="D48" s="2">
        <v>0</v>
      </c>
      <c r="E48" s="2">
        <v>0</v>
      </c>
      <c r="F48" s="2">
        <v>6.4635658066064541E-2</v>
      </c>
      <c r="G48" s="2">
        <v>0</v>
      </c>
      <c r="H48" s="2">
        <v>0</v>
      </c>
      <c r="I48" s="2">
        <v>0</v>
      </c>
      <c r="J48" s="2">
        <v>0</v>
      </c>
      <c r="K48" s="2">
        <v>7.5141670366398239E-2</v>
      </c>
      <c r="L48" s="2">
        <v>1.1366386046332228E-4</v>
      </c>
      <c r="M48" s="2">
        <v>5.3759601907795697E-2</v>
      </c>
      <c r="N48" s="2">
        <v>3.8646399849128553E-3</v>
      </c>
      <c r="O48" s="2">
        <v>1.356731287602151E-3</v>
      </c>
      <c r="P48" s="2">
        <v>0</v>
      </c>
      <c r="Q48" s="2">
        <v>0</v>
      </c>
      <c r="R48" s="2">
        <v>1.0750491277766651E-2</v>
      </c>
      <c r="S48" s="2">
        <v>0</v>
      </c>
      <c r="T48" s="2">
        <v>0</v>
      </c>
      <c r="U48" s="2">
        <v>0</v>
      </c>
      <c r="V48" s="2">
        <v>0</v>
      </c>
      <c r="W48" s="2">
        <v>0.25838729445807868</v>
      </c>
    </row>
    <row r="49" spans="1:23" x14ac:dyDescent="0.2">
      <c r="A49" s="2" t="s">
        <v>45</v>
      </c>
      <c r="B49" s="2">
        <v>0</v>
      </c>
      <c r="C49" s="2">
        <v>9.3201211135711615E-2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7.9526626665191516E-2</v>
      </c>
      <c r="L49" s="2">
        <v>0</v>
      </c>
      <c r="M49" s="2">
        <v>4.5039108201391134E-2</v>
      </c>
      <c r="N49" s="2">
        <v>0</v>
      </c>
      <c r="O49" s="2">
        <v>1.4836875627863016E-2</v>
      </c>
      <c r="P49" s="2">
        <v>0</v>
      </c>
      <c r="Q49" s="2">
        <v>0</v>
      </c>
      <c r="R49" s="2">
        <v>4.605474882511275E-3</v>
      </c>
      <c r="S49" s="2">
        <v>0</v>
      </c>
      <c r="T49" s="2">
        <v>0</v>
      </c>
      <c r="U49" s="2">
        <v>0</v>
      </c>
      <c r="V49" s="2">
        <v>0</v>
      </c>
      <c r="W49" s="2">
        <v>0.23720929651266853</v>
      </c>
    </row>
    <row r="50" spans="1:23" x14ac:dyDescent="0.2">
      <c r="A50" s="2" t="s">
        <v>46</v>
      </c>
      <c r="B50" s="2">
        <v>0.11266849489163569</v>
      </c>
      <c r="C50" s="2">
        <v>0</v>
      </c>
      <c r="D50" s="2">
        <v>0</v>
      </c>
      <c r="E50" s="2">
        <v>5.1102215241999004E-3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5.3178348162607775E-2</v>
      </c>
      <c r="L50" s="2">
        <v>0</v>
      </c>
      <c r="M50" s="2">
        <v>2.6847372626780205E-2</v>
      </c>
      <c r="N50" s="2">
        <v>0</v>
      </c>
      <c r="O50" s="2">
        <v>4.7653227161856444E-2</v>
      </c>
      <c r="P50" s="2">
        <v>0</v>
      </c>
      <c r="Q50" s="2">
        <v>0</v>
      </c>
      <c r="R50" s="2">
        <v>0.10933270713218757</v>
      </c>
      <c r="S50" s="2">
        <v>0</v>
      </c>
      <c r="T50" s="2">
        <v>0</v>
      </c>
      <c r="U50" s="2">
        <v>0</v>
      </c>
      <c r="V50" s="2">
        <v>0</v>
      </c>
      <c r="W50" s="2">
        <v>0.35479037149926757</v>
      </c>
    </row>
    <row r="51" spans="1:23" x14ac:dyDescent="0.2">
      <c r="A51" s="2" t="s">
        <v>47</v>
      </c>
      <c r="B51" s="2">
        <v>0.19416387057606646</v>
      </c>
      <c r="C51" s="2">
        <v>0</v>
      </c>
      <c r="D51" s="2">
        <v>0</v>
      </c>
      <c r="E51" s="2">
        <v>6.1668420436202668E-3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2.3570910133234577E-2</v>
      </c>
      <c r="L51" s="2">
        <v>0</v>
      </c>
      <c r="M51" s="2">
        <v>2.8281819861219044E-2</v>
      </c>
      <c r="N51" s="2">
        <v>0</v>
      </c>
      <c r="O51" s="2">
        <v>3.8431302558716934E-2</v>
      </c>
      <c r="P51" s="2">
        <v>0</v>
      </c>
      <c r="Q51" s="2">
        <v>0</v>
      </c>
      <c r="R51" s="2">
        <v>8.2167606218567328E-3</v>
      </c>
      <c r="S51" s="2">
        <v>0</v>
      </c>
      <c r="T51" s="2">
        <v>0</v>
      </c>
      <c r="U51" s="2">
        <v>0</v>
      </c>
      <c r="V51" s="2">
        <v>0</v>
      </c>
      <c r="W51" s="2">
        <v>0.29883150579471396</v>
      </c>
    </row>
  </sheetData>
  <phoneticPr fontId="6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7.1577608276659666</v>
      </c>
      <c r="C4" s="2">
        <v>4.866651260485578E-3</v>
      </c>
      <c r="D4" s="2">
        <v>8.7744581193473975E-2</v>
      </c>
      <c r="E4" s="2">
        <v>0</v>
      </c>
      <c r="F4" s="2">
        <v>0.17628109321983668</v>
      </c>
      <c r="G4" s="2">
        <v>2.5549470276079234E-3</v>
      </c>
      <c r="H4" s="2">
        <v>8.3067314214731397E-4</v>
      </c>
      <c r="I4" s="2">
        <v>0</v>
      </c>
      <c r="J4" s="2">
        <v>2.4642011033399239E-3</v>
      </c>
      <c r="K4" s="2">
        <v>0.13827622246338489</v>
      </c>
      <c r="L4" s="2">
        <v>1.3955661939211848E-2</v>
      </c>
      <c r="M4" s="2">
        <v>0.23249808240832273</v>
      </c>
      <c r="N4" s="2">
        <v>1.0729567355449597E-2</v>
      </c>
      <c r="O4" s="2">
        <v>3.8702281606808872E-2</v>
      </c>
      <c r="P4" s="2">
        <v>0</v>
      </c>
      <c r="Q4" s="2">
        <v>0</v>
      </c>
      <c r="R4" s="2">
        <v>2.8130722601834777E-2</v>
      </c>
      <c r="S4" s="2">
        <v>0</v>
      </c>
      <c r="T4" s="2">
        <v>0</v>
      </c>
      <c r="U4" s="2">
        <v>0</v>
      </c>
      <c r="V4" s="2">
        <v>3.4290800000000003E-2</v>
      </c>
      <c r="W4" s="2">
        <v>7.9290863129878701</v>
      </c>
    </row>
    <row r="5" spans="1:23" x14ac:dyDescent="0.2">
      <c r="A5" s="2" t="s">
        <v>1</v>
      </c>
      <c r="B5" s="2">
        <v>2.3106489980047273E-2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1.3573314746202897E-4</v>
      </c>
      <c r="M5" s="2">
        <v>0.11859183567204459</v>
      </c>
      <c r="N5" s="2">
        <v>5.4651423404737155E-4</v>
      </c>
      <c r="O5" s="2">
        <v>1.1501121298033948E-2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0.15388169433163523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</row>
    <row r="10" spans="1:23" x14ac:dyDescent="0.2">
      <c r="A10" s="2" t="s">
        <v>6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0.12718602515427535</v>
      </c>
      <c r="C13" s="2">
        <v>0</v>
      </c>
      <c r="D13" s="2">
        <v>0</v>
      </c>
      <c r="E13" s="2">
        <v>0</v>
      </c>
      <c r="F13" s="2">
        <v>2.1020940367958416E-3</v>
      </c>
      <c r="G13" s="2">
        <v>0</v>
      </c>
      <c r="H13" s="2">
        <v>0</v>
      </c>
      <c r="I13" s="2">
        <v>0</v>
      </c>
      <c r="J13" s="2">
        <v>0</v>
      </c>
      <c r="K13" s="2">
        <v>1.6040600192689758E-3</v>
      </c>
      <c r="L13" s="2">
        <v>0</v>
      </c>
      <c r="M13" s="2">
        <v>1.2613816981312759E-3</v>
      </c>
      <c r="N13" s="2">
        <v>1.3411680811737555E-4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0.13228767771658881</v>
      </c>
    </row>
    <row r="14" spans="1:23" x14ac:dyDescent="0.2">
      <c r="A14" s="2" t="s">
        <v>10</v>
      </c>
      <c r="B14" s="2">
        <v>0.1619262913751397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6.9118033350614404E-4</v>
      </c>
      <c r="L14" s="2">
        <v>6.762071746391346E-6</v>
      </c>
      <c r="M14" s="2">
        <v>4.2735336220841029E-4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0.16305158714260065</v>
      </c>
    </row>
    <row r="15" spans="1:23" x14ac:dyDescent="0.2">
      <c r="A15" s="2" t="s">
        <v>11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3.586313051211125E-4</v>
      </c>
      <c r="L15" s="2">
        <v>4.7334502224739421E-5</v>
      </c>
      <c r="M15" s="2">
        <v>6.8927961646517787E-5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4.7489376899236972E-4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</row>
    <row r="17" spans="1:23" x14ac:dyDescent="0.2">
      <c r="A17" s="2" t="s">
        <v>13</v>
      </c>
      <c r="B17" s="2">
        <v>3.571139022862866E-2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5.9337179574584062E-4</v>
      </c>
      <c r="L17" s="2">
        <v>6.762071746391346E-6</v>
      </c>
      <c r="M17" s="2">
        <v>7.5820757811169572E-5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3.6387344853932066E-2</v>
      </c>
    </row>
    <row r="18" spans="1:23" x14ac:dyDescent="0.2">
      <c r="A18" s="2" t="s">
        <v>14</v>
      </c>
      <c r="B18" s="2">
        <v>1.0826136467361597E-2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1.3041138368040456E-5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1.0839177605729639E-2</v>
      </c>
    </row>
    <row r="19" spans="1:23" x14ac:dyDescent="0.2">
      <c r="A19" s="2" t="s">
        <v>15</v>
      </c>
      <c r="B19" s="2">
        <v>1.9753077920027016E-3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1.3041138368040454E-4</v>
      </c>
      <c r="L19" s="2">
        <v>6.762071746391346E-6</v>
      </c>
      <c r="M19" s="2">
        <v>1.3785592329303559E-5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2.1262668397588015E-3</v>
      </c>
    </row>
    <row r="20" spans="1:23" x14ac:dyDescent="0.2">
      <c r="A20" s="2" t="s">
        <v>16</v>
      </c>
      <c r="B20" s="2">
        <v>6.1143719243945439E-2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6.3249521084996212E-4</v>
      </c>
      <c r="L20" s="2">
        <v>2.0286215239174037E-5</v>
      </c>
      <c r="M20" s="2">
        <v>2.8949743891537469E-4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6.208599810894995E-2</v>
      </c>
    </row>
    <row r="21" spans="1:23" x14ac:dyDescent="0.2">
      <c r="A21" s="2" t="s">
        <v>17</v>
      </c>
      <c r="B21" s="2">
        <v>1.4887166424612801E-4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3.9123415104121369E-5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1.8799507935024937E-4</v>
      </c>
    </row>
    <row r="22" spans="1:23" x14ac:dyDescent="0.2">
      <c r="A22" s="2" t="s">
        <v>18</v>
      </c>
      <c r="B22" s="2">
        <v>0.27420388272419566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1.7670742488694812E-3</v>
      </c>
      <c r="L22" s="2">
        <v>0</v>
      </c>
      <c r="M22" s="2">
        <v>1.04770501702707E-3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0.27701866199009217</v>
      </c>
    </row>
    <row r="23" spans="1:23" x14ac:dyDescent="0.2">
      <c r="A23" s="2" t="s">
        <v>19</v>
      </c>
      <c r="B23" s="2">
        <v>3.1192158222998249E-4</v>
      </c>
      <c r="C23" s="2">
        <v>0</v>
      </c>
      <c r="D23" s="2">
        <v>0</v>
      </c>
      <c r="E23" s="2">
        <v>0</v>
      </c>
      <c r="F23" s="2">
        <v>9.6132349243712272E-5</v>
      </c>
      <c r="G23" s="2">
        <v>0</v>
      </c>
      <c r="H23" s="2">
        <v>0</v>
      </c>
      <c r="I23" s="2">
        <v>0</v>
      </c>
      <c r="J23" s="2">
        <v>0</v>
      </c>
      <c r="K23" s="2">
        <v>7.8246830208242738E-5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4.8630076168193747E-4</v>
      </c>
    </row>
    <row r="24" spans="1:23" x14ac:dyDescent="0.2">
      <c r="A24" s="2" t="s">
        <v>20</v>
      </c>
      <c r="B24" s="2">
        <v>1.5241622768055965E-4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7.8246830208242738E-5</v>
      </c>
      <c r="L24" s="2">
        <v>0</v>
      </c>
      <c r="M24" s="2">
        <v>1.3785592329303559E-5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2.4444865021810595E-4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</row>
    <row r="26" spans="1:23" x14ac:dyDescent="0.2">
      <c r="A26" s="2" t="s">
        <v>22</v>
      </c>
      <c r="B26" s="2">
        <v>1.1415272497585576</v>
      </c>
      <c r="C26" s="2">
        <v>0</v>
      </c>
      <c r="D26" s="2">
        <v>0</v>
      </c>
      <c r="E26" s="2">
        <v>0</v>
      </c>
      <c r="F26" s="2">
        <v>1.5765705275968815E-2</v>
      </c>
      <c r="G26" s="2">
        <v>0</v>
      </c>
      <c r="H26" s="2">
        <v>0</v>
      </c>
      <c r="I26" s="2">
        <v>0</v>
      </c>
      <c r="J26" s="2">
        <v>0</v>
      </c>
      <c r="K26" s="2">
        <v>2.5054626458512639E-3</v>
      </c>
      <c r="L26" s="2">
        <v>1.6566762959509054E-5</v>
      </c>
      <c r="M26" s="2">
        <v>1.0493423684686058E-2</v>
      </c>
      <c r="N26" s="2">
        <v>1.0048936313284851E-2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1.1803573444413078</v>
      </c>
    </row>
    <row r="27" spans="1:23" x14ac:dyDescent="0.2">
      <c r="A27" s="2" t="s">
        <v>23</v>
      </c>
      <c r="B27" s="2">
        <v>7.5356567408970995E-2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1.6352669949611977E-4</v>
      </c>
      <c r="L27" s="2">
        <v>3.8655780238854457E-5</v>
      </c>
      <c r="M27" s="2">
        <v>2.6515284105334323E-4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7.5823902729759321E-2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</row>
    <row r="29" spans="1:23" x14ac:dyDescent="0.2">
      <c r="A29" s="2" t="s">
        <v>25</v>
      </c>
      <c r="B29" s="2">
        <v>0.10276748852571059</v>
      </c>
      <c r="C29" s="2">
        <v>0</v>
      </c>
      <c r="D29" s="2">
        <v>0</v>
      </c>
      <c r="E29" s="2">
        <v>0</v>
      </c>
      <c r="F29" s="2">
        <v>3.4992175124711269E-2</v>
      </c>
      <c r="G29" s="2">
        <v>0</v>
      </c>
      <c r="H29" s="2">
        <v>0</v>
      </c>
      <c r="I29" s="2">
        <v>0</v>
      </c>
      <c r="J29" s="2">
        <v>0</v>
      </c>
      <c r="K29" s="2">
        <v>8.8187612942550327E-4</v>
      </c>
      <c r="L29" s="2">
        <v>0</v>
      </c>
      <c r="M29" s="2">
        <v>6.62882102633358E-6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0.1386481686008737</v>
      </c>
    </row>
    <row r="30" spans="1:23" x14ac:dyDescent="0.2">
      <c r="A30" s="2" t="s">
        <v>26</v>
      </c>
      <c r="B30" s="2">
        <v>0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1.5768646022840124E-4</v>
      </c>
      <c r="L30" s="2">
        <v>0</v>
      </c>
      <c r="M30" s="2">
        <v>3.1155458823767831E-4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4.6924104846607958E-4</v>
      </c>
    </row>
    <row r="31" spans="1:23" x14ac:dyDescent="0.2">
      <c r="A31" s="2" t="s">
        <v>27</v>
      </c>
      <c r="B31" s="2">
        <v>7.7135485712630777E-2</v>
      </c>
      <c r="C31" s="2">
        <v>0</v>
      </c>
      <c r="D31" s="2">
        <v>5.2911839369139464E-2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4.6835502959422748E-5</v>
      </c>
      <c r="K31" s="2">
        <v>1.5714571733488744E-3</v>
      </c>
      <c r="L31" s="2">
        <v>0</v>
      </c>
      <c r="M31" s="2">
        <v>3.6118251902775315E-3</v>
      </c>
      <c r="N31" s="2">
        <v>0</v>
      </c>
      <c r="O31" s="2">
        <v>4.8827250962792877E-4</v>
      </c>
      <c r="P31" s="2">
        <v>0</v>
      </c>
      <c r="Q31" s="2">
        <v>0</v>
      </c>
      <c r="R31" s="2">
        <v>3.417898200466671E-3</v>
      </c>
      <c r="S31" s="2">
        <v>0</v>
      </c>
      <c r="T31" s="2">
        <v>0</v>
      </c>
      <c r="U31" s="2">
        <v>0</v>
      </c>
      <c r="V31" s="2">
        <v>3.4290800000000003E-2</v>
      </c>
      <c r="W31" s="2">
        <v>0.17347441365845068</v>
      </c>
    </row>
    <row r="32" spans="1:23" x14ac:dyDescent="0.2">
      <c r="A32" s="2" t="s">
        <v>28</v>
      </c>
      <c r="B32" s="2">
        <v>1.2990621276649672E-4</v>
      </c>
      <c r="C32" s="2">
        <v>0</v>
      </c>
      <c r="D32" s="2">
        <v>0</v>
      </c>
      <c r="E32" s="2">
        <v>0</v>
      </c>
      <c r="F32" s="2">
        <v>1.4336537683878957E-2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1.4466443896645453E-2</v>
      </c>
    </row>
    <row r="33" spans="1:23" x14ac:dyDescent="0.2">
      <c r="A33" s="2" t="s">
        <v>29</v>
      </c>
      <c r="B33" s="2">
        <v>3.006400924024639E-4</v>
      </c>
      <c r="C33" s="2">
        <v>0</v>
      </c>
      <c r="D33" s="2">
        <v>0</v>
      </c>
      <c r="E33" s="2">
        <v>0</v>
      </c>
      <c r="F33" s="2">
        <v>2.6852969555410295E-2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2.715360964781276E-2</v>
      </c>
    </row>
    <row r="34" spans="1:23" x14ac:dyDescent="0.2">
      <c r="A34" s="2" t="s">
        <v>30</v>
      </c>
      <c r="B34" s="2">
        <v>3.3101414908795197E-3</v>
      </c>
      <c r="C34" s="2">
        <v>4.866651260485578E-3</v>
      </c>
      <c r="D34" s="2">
        <v>0</v>
      </c>
      <c r="E34" s="2">
        <v>0</v>
      </c>
      <c r="F34" s="2">
        <v>1.3907146523923712E-3</v>
      </c>
      <c r="G34" s="2">
        <v>0</v>
      </c>
      <c r="H34" s="2">
        <v>0</v>
      </c>
      <c r="I34" s="2">
        <v>0</v>
      </c>
      <c r="J34" s="2">
        <v>0</v>
      </c>
      <c r="K34" s="2">
        <v>4.4339870451337549E-4</v>
      </c>
      <c r="L34" s="2">
        <v>2.0286215239174037E-5</v>
      </c>
      <c r="M34" s="2">
        <v>6.8927961646517787E-5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1.0100120285156534E-2</v>
      </c>
    </row>
    <row r="35" spans="1:23" x14ac:dyDescent="0.2">
      <c r="A35" s="2" t="s">
        <v>31</v>
      </c>
      <c r="B35" s="2">
        <v>4.3479448481618117E-2</v>
      </c>
      <c r="C35" s="2">
        <v>0</v>
      </c>
      <c r="D35" s="2">
        <v>0</v>
      </c>
      <c r="E35" s="2">
        <v>0</v>
      </c>
      <c r="F35" s="2">
        <v>6.8112973850811609E-2</v>
      </c>
      <c r="G35" s="2">
        <v>0</v>
      </c>
      <c r="H35" s="2">
        <v>0</v>
      </c>
      <c r="I35" s="2">
        <v>0</v>
      </c>
      <c r="J35" s="2">
        <v>0</v>
      </c>
      <c r="K35" s="2">
        <v>1.9887736011261693E-3</v>
      </c>
      <c r="L35" s="2">
        <v>3.1105530033400194E-4</v>
      </c>
      <c r="M35" s="2">
        <v>2.7984752428486226E-3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0.11669072647673852</v>
      </c>
    </row>
    <row r="36" spans="1:23" x14ac:dyDescent="0.2">
      <c r="A36" s="2" t="s">
        <v>32</v>
      </c>
      <c r="B36" s="2">
        <v>8.9052552431840501E-3</v>
      </c>
      <c r="C36" s="2">
        <v>0</v>
      </c>
      <c r="D36" s="2">
        <v>0</v>
      </c>
      <c r="E36" s="2">
        <v>0</v>
      </c>
      <c r="F36" s="2">
        <v>1.2119084827990663E-2</v>
      </c>
      <c r="G36" s="2">
        <v>0</v>
      </c>
      <c r="H36" s="2">
        <v>0</v>
      </c>
      <c r="I36" s="2">
        <v>0</v>
      </c>
      <c r="J36" s="2">
        <v>0</v>
      </c>
      <c r="K36" s="2">
        <v>2.9538178403611627E-3</v>
      </c>
      <c r="L36" s="2">
        <v>0</v>
      </c>
      <c r="M36" s="2">
        <v>5.955375886259137E-3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2.9933533797795016E-2</v>
      </c>
    </row>
    <row r="37" spans="1:23" x14ac:dyDescent="0.2">
      <c r="A37" s="2" t="s">
        <v>33</v>
      </c>
      <c r="B37" s="2">
        <v>1.985362944366124E-3</v>
      </c>
      <c r="C37" s="2">
        <v>0</v>
      </c>
      <c r="D37" s="2">
        <v>0</v>
      </c>
      <c r="E37" s="2">
        <v>0</v>
      </c>
      <c r="F37" s="2">
        <v>5.0629703935021802E-4</v>
      </c>
      <c r="G37" s="2">
        <v>0</v>
      </c>
      <c r="H37" s="2">
        <v>0</v>
      </c>
      <c r="I37" s="2">
        <v>0</v>
      </c>
      <c r="J37" s="2">
        <v>0</v>
      </c>
      <c r="K37" s="2">
        <v>9.7808537760303392E-5</v>
      </c>
      <c r="L37" s="2">
        <v>0</v>
      </c>
      <c r="M37" s="2">
        <v>6.2035165481866015E-5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2.6515036869585113E-3</v>
      </c>
    </row>
    <row r="38" spans="1:23" x14ac:dyDescent="0.2">
      <c r="A38" s="2" t="s">
        <v>34</v>
      </c>
      <c r="B38" s="2">
        <v>9.6885711685066878E-3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2.2821992144070793E-4</v>
      </c>
      <c r="L38" s="2">
        <v>0</v>
      </c>
      <c r="M38" s="2">
        <v>1.2407033096373203E-4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1.0040861420911129E-2</v>
      </c>
    </row>
    <row r="39" spans="1:23" x14ac:dyDescent="0.2">
      <c r="A39" s="2" t="s">
        <v>35</v>
      </c>
      <c r="B39" s="2">
        <v>2.0900457177963376E-3</v>
      </c>
      <c r="C39" s="2">
        <v>0</v>
      </c>
      <c r="D39" s="2">
        <v>0</v>
      </c>
      <c r="E39" s="2">
        <v>0</v>
      </c>
      <c r="F39" s="2">
        <v>6.4088232829141509E-6</v>
      </c>
      <c r="G39" s="2">
        <v>0</v>
      </c>
      <c r="H39" s="2">
        <v>0</v>
      </c>
      <c r="I39" s="2">
        <v>0</v>
      </c>
      <c r="J39" s="2">
        <v>0</v>
      </c>
      <c r="K39" s="2">
        <v>1.4997309123246524E-4</v>
      </c>
      <c r="L39" s="2">
        <v>0</v>
      </c>
      <c r="M39" s="2">
        <v>6.8927961646517795E-6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2.253320428476369E-3</v>
      </c>
    </row>
    <row r="40" spans="1:23" x14ac:dyDescent="0.2">
      <c r="A40" s="2" t="s">
        <v>36</v>
      </c>
      <c r="B40" s="2">
        <v>4.0032136460036935E-3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1.3041138368040456E-5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4.0162547843717337E-3</v>
      </c>
    </row>
    <row r="41" spans="1:23" x14ac:dyDescent="0.2">
      <c r="A41" s="2" t="s">
        <v>37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4.4315976859934345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3.5341484977389624E-3</v>
      </c>
      <c r="L43" s="2">
        <v>0</v>
      </c>
      <c r="M43" s="2">
        <v>2.4745138231099888E-3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4.4376063483142829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</row>
    <row r="45" spans="1:23" x14ac:dyDescent="0.2">
      <c r="A45" s="2" t="s">
        <v>41</v>
      </c>
      <c r="B45" s="2">
        <v>3.3755753541423799E-3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2.9994618246493047E-4</v>
      </c>
      <c r="L45" s="2">
        <v>0</v>
      </c>
      <c r="M45" s="2">
        <v>4.1356776987910672E-5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3.7168783135952213E-3</v>
      </c>
    </row>
    <row r="46" spans="1:23" x14ac:dyDescent="0.2">
      <c r="A46" s="2" t="s">
        <v>42</v>
      </c>
      <c r="B46" s="2">
        <v>3.3083267012814555E-3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2.4173656003805013E-3</v>
      </c>
      <c r="K46" s="2">
        <v>4.7117332156358454E-4</v>
      </c>
      <c r="L46" s="2">
        <v>1.2215604633129968E-5</v>
      </c>
      <c r="M46" s="2">
        <v>4.3581148755447909E-3</v>
      </c>
      <c r="N46" s="2">
        <v>0</v>
      </c>
      <c r="O46" s="2">
        <v>7.5605027840223703E-5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1.0642801131243688E-2</v>
      </c>
    </row>
    <row r="47" spans="1:23" x14ac:dyDescent="0.2">
      <c r="A47" s="2" t="s">
        <v>43</v>
      </c>
      <c r="B47" s="2">
        <v>7.8209556203508515E-3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7.3016098312632532E-2</v>
      </c>
      <c r="L47" s="2">
        <v>8.1128998125147254E-3</v>
      </c>
      <c r="M47" s="2">
        <v>6.1747380414646898E-2</v>
      </c>
      <c r="N47" s="2">
        <v>0</v>
      </c>
      <c r="O47" s="2">
        <v>1.1158332761188699E-4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0.15080891748775688</v>
      </c>
    </row>
    <row r="48" spans="1:23" x14ac:dyDescent="0.2">
      <c r="A48" s="2" t="s">
        <v>44</v>
      </c>
      <c r="B48" s="2">
        <v>1.3153174992050012E-3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1.5788245406068782E-2</v>
      </c>
      <c r="L48" s="2">
        <v>1.7737411505583443E-4</v>
      </c>
      <c r="M48" s="2">
        <v>1.5715962872087937E-2</v>
      </c>
      <c r="N48" s="2">
        <v>0</v>
      </c>
      <c r="O48" s="2">
        <v>8.4446683689767517E-4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3.3841366729315231E-2</v>
      </c>
    </row>
    <row r="49" spans="1:23" x14ac:dyDescent="0.2">
      <c r="A49" s="2" t="s">
        <v>45</v>
      </c>
      <c r="B49" s="2">
        <v>7.0044532476222564E-4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2.8025686288833132E-2</v>
      </c>
      <c r="L49" s="2">
        <v>8.7191024009703052E-5</v>
      </c>
      <c r="M49" s="2">
        <v>2.6662980448567443E-3</v>
      </c>
      <c r="N49" s="2">
        <v>0</v>
      </c>
      <c r="O49" s="2">
        <v>4.4970347325207433E-4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3.1929324155713881E-2</v>
      </c>
    </row>
    <row r="50" spans="1:23" x14ac:dyDescent="0.2">
      <c r="A50" s="2" t="s">
        <v>46</v>
      </c>
      <c r="B50" s="2">
        <v>0.12026325486376538</v>
      </c>
      <c r="C50" s="2">
        <v>0</v>
      </c>
      <c r="D50" s="2">
        <v>0</v>
      </c>
      <c r="E50" s="2">
        <v>0</v>
      </c>
      <c r="F50" s="2">
        <v>0</v>
      </c>
      <c r="G50" s="2">
        <v>2.5549470276079234E-3</v>
      </c>
      <c r="H50" s="2">
        <v>8.3067314214731397E-4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1.7904238174480561E-2</v>
      </c>
      <c r="P50" s="2">
        <v>0</v>
      </c>
      <c r="Q50" s="2">
        <v>0</v>
      </c>
      <c r="R50" s="2">
        <v>2.4712824401368107E-2</v>
      </c>
      <c r="S50" s="2">
        <v>0</v>
      </c>
      <c r="T50" s="2">
        <v>0</v>
      </c>
      <c r="U50" s="2">
        <v>0</v>
      </c>
      <c r="V50" s="2">
        <v>0</v>
      </c>
      <c r="W50" s="2">
        <v>0.16626593760936928</v>
      </c>
    </row>
    <row r="51" spans="1:23" x14ac:dyDescent="0.2">
      <c r="A51" s="2" t="s">
        <v>47</v>
      </c>
      <c r="B51" s="2">
        <v>0.42200743746588015</v>
      </c>
      <c r="C51" s="2">
        <v>0</v>
      </c>
      <c r="D51" s="2">
        <v>3.4832741824334511E-2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4.9557772440618E-3</v>
      </c>
      <c r="M51" s="2">
        <v>0</v>
      </c>
      <c r="N51" s="2">
        <v>0</v>
      </c>
      <c r="O51" s="2">
        <v>7.3272909590645753E-3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0.46912324749334106</v>
      </c>
    </row>
  </sheetData>
  <phoneticPr fontId="6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9.4186956623683269</v>
      </c>
      <c r="C4" s="2">
        <v>4.7444411858598105E-3</v>
      </c>
      <c r="D4" s="2">
        <v>6.304567141443003E-2</v>
      </c>
      <c r="E4" s="2">
        <v>1.4790647101205303E-3</v>
      </c>
      <c r="F4" s="2">
        <v>0.68391311506007335</v>
      </c>
      <c r="G4" s="2">
        <v>8.6653036440429883E-3</v>
      </c>
      <c r="H4" s="2">
        <v>3.8652432104801212E-3</v>
      </c>
      <c r="I4" s="2">
        <v>5.4220446544281497E-5</v>
      </c>
      <c r="J4" s="2">
        <v>2.6968265193703623E-5</v>
      </c>
      <c r="K4" s="2">
        <v>0.27776139094184304</v>
      </c>
      <c r="L4" s="2">
        <v>1.5264698868237196E-2</v>
      </c>
      <c r="M4" s="2">
        <v>0.43328759074785683</v>
      </c>
      <c r="N4" s="2">
        <v>6.8283647470457559E-4</v>
      </c>
      <c r="O4" s="2">
        <v>4.6622980416461526E-2</v>
      </c>
      <c r="P4" s="2">
        <v>0</v>
      </c>
      <c r="Q4" s="2">
        <v>0</v>
      </c>
      <c r="R4" s="2">
        <v>6.8012488787339245E-2</v>
      </c>
      <c r="S4" s="2">
        <v>0</v>
      </c>
      <c r="T4" s="2">
        <v>0</v>
      </c>
      <c r="U4" s="2">
        <v>0</v>
      </c>
      <c r="V4" s="2">
        <v>2.9060000000000002E-2</v>
      </c>
      <c r="W4" s="2">
        <v>11.055181676541517</v>
      </c>
    </row>
    <row r="5" spans="1:23" x14ac:dyDescent="0.2">
      <c r="A5" s="2" t="s">
        <v>1</v>
      </c>
      <c r="B5" s="2">
        <v>0.11047612052120172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1.4984816123358127E-2</v>
      </c>
      <c r="L5" s="2">
        <v>3.884952328278033E-4</v>
      </c>
      <c r="M5" s="2">
        <v>0.18422181692862311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0.31007124880601078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</row>
    <row r="10" spans="1:23" x14ac:dyDescent="0.2">
      <c r="A10" s="2" t="s">
        <v>6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0.44028858771898349</v>
      </c>
      <c r="C13" s="2">
        <v>0</v>
      </c>
      <c r="D13" s="2">
        <v>0</v>
      </c>
      <c r="E13" s="2">
        <v>0</v>
      </c>
      <c r="F13" s="2">
        <v>1.6614994200739901E-2</v>
      </c>
      <c r="G13" s="2">
        <v>0</v>
      </c>
      <c r="H13" s="2">
        <v>0</v>
      </c>
      <c r="I13" s="2">
        <v>0</v>
      </c>
      <c r="J13" s="2">
        <v>0</v>
      </c>
      <c r="K13" s="2">
        <v>5.4141288759584428E-3</v>
      </c>
      <c r="L13" s="2">
        <v>0</v>
      </c>
      <c r="M13" s="2">
        <v>3.0449618204932138E-3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0.46536267261617503</v>
      </c>
    </row>
    <row r="14" spans="1:23" x14ac:dyDescent="0.2">
      <c r="A14" s="2" t="s">
        <v>10</v>
      </c>
      <c r="B14" s="2">
        <v>0.12719644931669272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8.935940863232381E-4</v>
      </c>
      <c r="L14" s="2">
        <v>0</v>
      </c>
      <c r="M14" s="2">
        <v>1.2779949246595609E-3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0.12936803832767552</v>
      </c>
    </row>
    <row r="15" spans="1:23" x14ac:dyDescent="0.2">
      <c r="A15" s="2" t="s">
        <v>11</v>
      </c>
      <c r="B15" s="2">
        <v>7.9283834194996572E-2</v>
      </c>
      <c r="C15" s="2">
        <v>0</v>
      </c>
      <c r="D15" s="2">
        <v>0</v>
      </c>
      <c r="E15" s="2">
        <v>1.4592502167558455E-3</v>
      </c>
      <c r="F15" s="2">
        <v>5.166353918140519E-4</v>
      </c>
      <c r="G15" s="2">
        <v>0</v>
      </c>
      <c r="H15" s="2">
        <v>0</v>
      </c>
      <c r="I15" s="2">
        <v>0</v>
      </c>
      <c r="J15" s="2">
        <v>0</v>
      </c>
      <c r="K15" s="2">
        <v>1.8450089664673916E-3</v>
      </c>
      <c r="L15" s="2">
        <v>0</v>
      </c>
      <c r="M15" s="2">
        <v>2.7782498362164364E-4</v>
      </c>
      <c r="N15" s="2">
        <v>0</v>
      </c>
      <c r="O15" s="2">
        <v>0</v>
      </c>
      <c r="P15" s="2">
        <v>0</v>
      </c>
      <c r="Q15" s="2">
        <v>0</v>
      </c>
      <c r="R15" s="2">
        <v>1.901527944935285E-3</v>
      </c>
      <c r="S15" s="2">
        <v>0</v>
      </c>
      <c r="T15" s="2">
        <v>0</v>
      </c>
      <c r="U15" s="2">
        <v>0</v>
      </c>
      <c r="V15" s="2">
        <v>0</v>
      </c>
      <c r="W15" s="2">
        <v>8.528408169859078E-2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</row>
    <row r="17" spans="1:23" x14ac:dyDescent="0.2">
      <c r="A17" s="2" t="s">
        <v>13</v>
      </c>
      <c r="B17" s="2">
        <v>0.27366055038603848</v>
      </c>
      <c r="C17" s="2">
        <v>0</v>
      </c>
      <c r="D17" s="2">
        <v>0</v>
      </c>
      <c r="E17" s="2">
        <v>0</v>
      </c>
      <c r="F17" s="2">
        <v>1.5499061754421553E-2</v>
      </c>
      <c r="G17" s="2">
        <v>0</v>
      </c>
      <c r="H17" s="2">
        <v>0</v>
      </c>
      <c r="I17" s="2">
        <v>0</v>
      </c>
      <c r="J17" s="2">
        <v>0</v>
      </c>
      <c r="K17" s="2">
        <v>2.1656515503833767E-3</v>
      </c>
      <c r="L17" s="2">
        <v>0</v>
      </c>
      <c r="M17" s="2">
        <v>1.5335939095914727E-3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0.2928588576004349</v>
      </c>
    </row>
    <row r="18" spans="1:23" x14ac:dyDescent="0.2">
      <c r="A18" s="2" t="s">
        <v>14</v>
      </c>
      <c r="B18" s="2">
        <v>2.657922580807567E-2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9.7769705915366051E-4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2.7556922867229331E-2</v>
      </c>
    </row>
    <row r="19" spans="1:23" x14ac:dyDescent="0.2">
      <c r="A19" s="2" t="s">
        <v>15</v>
      </c>
      <c r="B19" s="2">
        <v>2.8980910277047661E-2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1.3824426159000679E-3</v>
      </c>
      <c r="L19" s="2">
        <v>0</v>
      </c>
      <c r="M19" s="2">
        <v>9.446049443135883E-4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3.130795783726132E-2</v>
      </c>
    </row>
    <row r="20" spans="1:23" x14ac:dyDescent="0.2">
      <c r="A20" s="2" t="s">
        <v>16</v>
      </c>
      <c r="B20" s="2">
        <v>0.24051458448464513</v>
      </c>
      <c r="C20" s="2">
        <v>0</v>
      </c>
      <c r="D20" s="2">
        <v>0</v>
      </c>
      <c r="E20" s="2">
        <v>0</v>
      </c>
      <c r="F20" s="2">
        <v>2.8414946549772845E-4</v>
      </c>
      <c r="G20" s="2">
        <v>0</v>
      </c>
      <c r="H20" s="2">
        <v>0</v>
      </c>
      <c r="I20" s="2">
        <v>0</v>
      </c>
      <c r="J20" s="2">
        <v>0</v>
      </c>
      <c r="K20" s="2">
        <v>9.808509206348015E-3</v>
      </c>
      <c r="L20" s="2">
        <v>0</v>
      </c>
      <c r="M20" s="2">
        <v>4.1840442533419529E-3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0.25479128740983281</v>
      </c>
    </row>
    <row r="21" spans="1:23" x14ac:dyDescent="0.2">
      <c r="A21" s="2" t="s">
        <v>17</v>
      </c>
      <c r="B21" s="2">
        <v>9.6293841221443202E-3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1.2668010282582372E-3</v>
      </c>
      <c r="L21" s="2">
        <v>0</v>
      </c>
      <c r="M21" s="2">
        <v>2.3337298624218064E-4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1.1129558136644738E-2</v>
      </c>
    </row>
    <row r="22" spans="1:23" x14ac:dyDescent="0.2">
      <c r="A22" s="2" t="s">
        <v>18</v>
      </c>
      <c r="B22" s="2">
        <v>0.35218115169336911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2.3601396750537289E-3</v>
      </c>
      <c r="L22" s="2">
        <v>0</v>
      </c>
      <c r="M22" s="2">
        <v>2.3337298624218068E-3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0.35687502123084464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0</v>
      </c>
    </row>
    <row r="24" spans="1:23" x14ac:dyDescent="0.2">
      <c r="A24" s="2" t="s">
        <v>20</v>
      </c>
      <c r="B24" s="2">
        <v>6.9434431503889319E-3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6.0449011721866105E-4</v>
      </c>
      <c r="L24" s="2">
        <v>0</v>
      </c>
      <c r="M24" s="2">
        <v>5.7231946626058587E-4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8.1202527338681794E-3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</row>
    <row r="26" spans="1:23" x14ac:dyDescent="0.2">
      <c r="A26" s="2" t="s">
        <v>22</v>
      </c>
      <c r="B26" s="2">
        <v>0.23995735931720513</v>
      </c>
      <c r="C26" s="2">
        <v>0</v>
      </c>
      <c r="D26" s="2">
        <v>0</v>
      </c>
      <c r="E26" s="2">
        <v>0</v>
      </c>
      <c r="F26" s="2">
        <v>1.084791002361671E-2</v>
      </c>
      <c r="G26" s="2">
        <v>0</v>
      </c>
      <c r="H26" s="2">
        <v>0</v>
      </c>
      <c r="I26" s="2">
        <v>0</v>
      </c>
      <c r="J26" s="2">
        <v>0</v>
      </c>
      <c r="K26" s="2">
        <v>5.3310526231235269E-3</v>
      </c>
      <c r="L26" s="2">
        <v>0</v>
      </c>
      <c r="M26" s="2">
        <v>3.0945713107979234E-3</v>
      </c>
      <c r="N26" s="2">
        <v>6.8283647470457559E-4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0.25991372974944787</v>
      </c>
    </row>
    <row r="27" spans="1:23" x14ac:dyDescent="0.2">
      <c r="A27" s="2" t="s">
        <v>23</v>
      </c>
      <c r="B27" s="2">
        <v>1.6412732164300101E-2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4.692828013312962E-5</v>
      </c>
      <c r="L27" s="2">
        <v>0</v>
      </c>
      <c r="M27" s="2">
        <v>4.8289799388264077E-5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1.6507950243821495E-2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</row>
    <row r="29" spans="1:23" x14ac:dyDescent="0.2">
      <c r="A29" s="2" t="s">
        <v>25</v>
      </c>
      <c r="B29" s="2">
        <v>3.9515990407439576E-2</v>
      </c>
      <c r="C29" s="2">
        <v>0</v>
      </c>
      <c r="D29" s="2">
        <v>0</v>
      </c>
      <c r="E29" s="2">
        <v>0</v>
      </c>
      <c r="F29" s="2">
        <v>7.624033149128209E-4</v>
      </c>
      <c r="G29" s="2">
        <v>0</v>
      </c>
      <c r="H29" s="2">
        <v>0</v>
      </c>
      <c r="I29" s="2">
        <v>0</v>
      </c>
      <c r="J29" s="2">
        <v>0</v>
      </c>
      <c r="K29" s="2">
        <v>8.2593773034308159E-4</v>
      </c>
      <c r="L29" s="2">
        <v>0</v>
      </c>
      <c r="M29" s="2">
        <v>4.0241499490220059E-6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4.1108355602644503E-2</v>
      </c>
    </row>
    <row r="30" spans="1:23" x14ac:dyDescent="0.2">
      <c r="A30" s="2" t="s">
        <v>26</v>
      </c>
      <c r="B30" s="2">
        <v>3.5850351922958718E-3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4.411258332514186E-4</v>
      </c>
      <c r="L30" s="2">
        <v>0</v>
      </c>
      <c r="M30" s="2">
        <v>2.5915525671701728E-3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6.6177135927174627E-3</v>
      </c>
    </row>
    <row r="31" spans="1:23" x14ac:dyDescent="0.2">
      <c r="A31" s="2" t="s">
        <v>27</v>
      </c>
      <c r="B31" s="2">
        <v>0.21584350395524343</v>
      </c>
      <c r="C31" s="2">
        <v>0</v>
      </c>
      <c r="D31" s="2">
        <v>0</v>
      </c>
      <c r="E31" s="2">
        <v>0</v>
      </c>
      <c r="F31" s="2">
        <v>3.0336830207321114E-2</v>
      </c>
      <c r="G31" s="2">
        <v>0</v>
      </c>
      <c r="H31" s="2">
        <v>0</v>
      </c>
      <c r="I31" s="2">
        <v>0</v>
      </c>
      <c r="J31" s="2">
        <v>0</v>
      </c>
      <c r="K31" s="2">
        <v>1.7924446084483774E-3</v>
      </c>
      <c r="L31" s="2">
        <v>0</v>
      </c>
      <c r="M31" s="2">
        <v>2.1281393745417902E-3</v>
      </c>
      <c r="N31" s="2">
        <v>0</v>
      </c>
      <c r="O31" s="2">
        <v>0</v>
      </c>
      <c r="P31" s="2">
        <v>0</v>
      </c>
      <c r="Q31" s="2">
        <v>0</v>
      </c>
      <c r="R31" s="2">
        <v>6.4108656429246735E-3</v>
      </c>
      <c r="S31" s="2">
        <v>0</v>
      </c>
      <c r="T31" s="2">
        <v>0</v>
      </c>
      <c r="U31" s="2">
        <v>0</v>
      </c>
      <c r="V31" s="2">
        <v>2.9060000000000002E-2</v>
      </c>
      <c r="W31" s="2">
        <v>0.28557178378847936</v>
      </c>
    </row>
    <row r="32" spans="1:23" x14ac:dyDescent="0.2">
      <c r="A32" s="2" t="s">
        <v>28</v>
      </c>
      <c r="B32" s="2">
        <v>1.7871468894023829E-2</v>
      </c>
      <c r="C32" s="2">
        <v>0</v>
      </c>
      <c r="D32" s="2">
        <v>0</v>
      </c>
      <c r="E32" s="2">
        <v>0</v>
      </c>
      <c r="F32" s="2">
        <v>4.5980549871450602E-2</v>
      </c>
      <c r="G32" s="2">
        <v>0</v>
      </c>
      <c r="H32" s="2">
        <v>0</v>
      </c>
      <c r="I32" s="2">
        <v>0</v>
      </c>
      <c r="J32" s="2">
        <v>0</v>
      </c>
      <c r="K32" s="2">
        <v>3.732069419349994E-4</v>
      </c>
      <c r="L32" s="2">
        <v>0</v>
      </c>
      <c r="M32" s="2">
        <v>3.0560748198380796E-4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6.4530833189393247E-2</v>
      </c>
    </row>
    <row r="33" spans="1:23" x14ac:dyDescent="0.2">
      <c r="A33" s="2" t="s">
        <v>29</v>
      </c>
      <c r="B33" s="2">
        <v>7.4023127480018353E-2</v>
      </c>
      <c r="C33" s="2">
        <v>0</v>
      </c>
      <c r="D33" s="2">
        <v>0</v>
      </c>
      <c r="E33" s="2">
        <v>0</v>
      </c>
      <c r="F33" s="2">
        <v>0.2936348912914345</v>
      </c>
      <c r="G33" s="2">
        <v>0</v>
      </c>
      <c r="H33" s="2">
        <v>0</v>
      </c>
      <c r="I33" s="2">
        <v>0</v>
      </c>
      <c r="J33" s="2">
        <v>1.078730607748145E-5</v>
      </c>
      <c r="K33" s="2">
        <v>3.9948912094450647E-4</v>
      </c>
      <c r="L33" s="2">
        <v>0</v>
      </c>
      <c r="M33" s="2">
        <v>1.611384905005533E-4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0.36822943368897543</v>
      </c>
    </row>
    <row r="34" spans="1:23" x14ac:dyDescent="0.2">
      <c r="A34" s="2" t="s">
        <v>30</v>
      </c>
      <c r="B34" s="2">
        <v>1.9083344572017425E-2</v>
      </c>
      <c r="C34" s="2">
        <v>0</v>
      </c>
      <c r="D34" s="2">
        <v>0</v>
      </c>
      <c r="E34" s="2">
        <v>7.4304350117567758E-6</v>
      </c>
      <c r="F34" s="2">
        <v>8.6278110432946656E-3</v>
      </c>
      <c r="G34" s="2">
        <v>0</v>
      </c>
      <c r="H34" s="2">
        <v>0</v>
      </c>
      <c r="I34" s="2">
        <v>5.4220446544281497E-5</v>
      </c>
      <c r="J34" s="2">
        <v>0</v>
      </c>
      <c r="K34" s="2">
        <v>5.8872080981295675E-4</v>
      </c>
      <c r="L34" s="2">
        <v>0</v>
      </c>
      <c r="M34" s="2">
        <v>8.3347495086493096E-5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2.8444874801767581E-2</v>
      </c>
    </row>
    <row r="35" spans="1:23" x14ac:dyDescent="0.2">
      <c r="A35" s="2" t="s">
        <v>31</v>
      </c>
      <c r="B35" s="2">
        <v>0.1139762793834673</v>
      </c>
      <c r="C35" s="2">
        <v>0</v>
      </c>
      <c r="D35" s="2">
        <v>0</v>
      </c>
      <c r="E35" s="2">
        <v>1.2384058352927959E-5</v>
      </c>
      <c r="F35" s="2">
        <v>0.18381370605352149</v>
      </c>
      <c r="G35" s="2">
        <v>0</v>
      </c>
      <c r="H35" s="2">
        <v>0</v>
      </c>
      <c r="I35" s="2">
        <v>0</v>
      </c>
      <c r="J35" s="2">
        <v>0</v>
      </c>
      <c r="K35" s="2">
        <v>3.0592456367066144E-3</v>
      </c>
      <c r="L35" s="2">
        <v>1.2537572801572225E-4</v>
      </c>
      <c r="M35" s="2">
        <v>2.5559898493191218E-3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0.30354298070938318</v>
      </c>
    </row>
    <row r="36" spans="1:23" x14ac:dyDescent="0.2">
      <c r="A36" s="2" t="s">
        <v>32</v>
      </c>
      <c r="B36" s="2">
        <v>0.32650909998524169</v>
      </c>
      <c r="C36" s="2">
        <v>0</v>
      </c>
      <c r="D36" s="2">
        <v>0</v>
      </c>
      <c r="E36" s="2">
        <v>0</v>
      </c>
      <c r="F36" s="2">
        <v>7.5402935435260846E-2</v>
      </c>
      <c r="G36" s="2">
        <v>0</v>
      </c>
      <c r="H36" s="2">
        <v>0</v>
      </c>
      <c r="I36" s="2">
        <v>0</v>
      </c>
      <c r="J36" s="2">
        <v>1.6180959116222174E-5</v>
      </c>
      <c r="K36" s="2">
        <v>3.700530804538586E-3</v>
      </c>
      <c r="L36" s="2">
        <v>5.4511186093792296E-6</v>
      </c>
      <c r="M36" s="2">
        <v>5.0953101996209452E-3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0.41072950850238765</v>
      </c>
    </row>
    <row r="37" spans="1:23" x14ac:dyDescent="0.2">
      <c r="A37" s="2" t="s">
        <v>33</v>
      </c>
      <c r="B37" s="2">
        <v>0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0</v>
      </c>
    </row>
    <row r="38" spans="1:23" x14ac:dyDescent="0.2">
      <c r="A38" s="2" t="s">
        <v>34</v>
      </c>
      <c r="B38" s="2">
        <v>5.0923838061955645E-4</v>
      </c>
      <c r="C38" s="2">
        <v>0</v>
      </c>
      <c r="D38" s="2">
        <v>0</v>
      </c>
      <c r="E38" s="2">
        <v>0</v>
      </c>
      <c r="F38" s="2">
        <v>1.5912370067872794E-3</v>
      </c>
      <c r="G38" s="2">
        <v>0</v>
      </c>
      <c r="H38" s="2">
        <v>0</v>
      </c>
      <c r="I38" s="2">
        <v>0</v>
      </c>
      <c r="J38" s="2">
        <v>0</v>
      </c>
      <c r="K38" s="2">
        <v>2.8384753330267562E-4</v>
      </c>
      <c r="L38" s="2">
        <v>0</v>
      </c>
      <c r="M38" s="2">
        <v>2.9449448263894223E-4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2.6788174033484536E-3</v>
      </c>
    </row>
    <row r="39" spans="1:23" x14ac:dyDescent="0.2">
      <c r="A39" s="2" t="s">
        <v>35</v>
      </c>
      <c r="B39" s="2">
        <v>4.8304897818769336E-2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2.155138678779574E-4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4.8520411686647294E-2</v>
      </c>
    </row>
    <row r="40" spans="1:23" x14ac:dyDescent="0.2">
      <c r="A40" s="2" t="s">
        <v>36</v>
      </c>
      <c r="B40" s="2">
        <v>7.4785293610986261E-4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1.05128716038028E-4</v>
      </c>
      <c r="L40" s="2">
        <v>0</v>
      </c>
      <c r="M40" s="2">
        <v>5.5564996724328729E-5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9.0854664887221939E-4</v>
      </c>
    </row>
    <row r="41" spans="1:23" x14ac:dyDescent="0.2">
      <c r="A41" s="2" t="s">
        <v>37</v>
      </c>
      <c r="B41" s="2">
        <v>5.7602135682080655E-2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3.1538614811408396E-5</v>
      </c>
      <c r="L41" s="2">
        <v>0</v>
      </c>
      <c r="M41" s="2">
        <v>1.6669499017298619E-5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5.7650343795909359E-2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5.7363087329716373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1.5769307405704199E-3</v>
      </c>
      <c r="L43" s="2">
        <v>0</v>
      </c>
      <c r="M43" s="2">
        <v>6.9011725931616289E-3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5.7447868363053702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</row>
    <row r="45" spans="1:23" x14ac:dyDescent="0.2">
      <c r="A45" s="2" t="s">
        <v>41</v>
      </c>
      <c r="B45" s="2">
        <v>8.8253753793151202E-4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2.5756535429316855E-4</v>
      </c>
      <c r="L45" s="2">
        <v>0</v>
      </c>
      <c r="M45" s="2">
        <v>3.3338998034597239E-5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1.1734418902592776E-3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1.5379809599591124E-3</v>
      </c>
      <c r="L46" s="2">
        <v>5.5823012620738151E-5</v>
      </c>
      <c r="M46" s="2">
        <v>4.8773300135024292E-3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6.4711339860822796E-3</v>
      </c>
    </row>
    <row r="47" spans="1:23" x14ac:dyDescent="0.2">
      <c r="A47" s="2" t="s">
        <v>43</v>
      </c>
      <c r="B47" s="2">
        <v>1.0471410581960692E-2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0.18330118026151204</v>
      </c>
      <c r="L47" s="2">
        <v>1.3708212710520189E-2</v>
      </c>
      <c r="M47" s="2">
        <v>0.18822879521835301</v>
      </c>
      <c r="N47" s="2">
        <v>0</v>
      </c>
      <c r="O47" s="2">
        <v>0</v>
      </c>
      <c r="P47" s="2">
        <v>0</v>
      </c>
      <c r="Q47" s="2">
        <v>0</v>
      </c>
      <c r="R47" s="2">
        <v>1.5465803069157134E-4</v>
      </c>
      <c r="S47" s="2">
        <v>0</v>
      </c>
      <c r="T47" s="2">
        <v>0</v>
      </c>
      <c r="U47" s="2">
        <v>0</v>
      </c>
      <c r="V47" s="2">
        <v>0</v>
      </c>
      <c r="W47" s="2">
        <v>0.3958642568030375</v>
      </c>
    </row>
    <row r="48" spans="1:23" x14ac:dyDescent="0.2">
      <c r="A48" s="2" t="s">
        <v>44</v>
      </c>
      <c r="B48" s="2">
        <v>1.2099727116972624E-2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6.0515636333905599E-3</v>
      </c>
      <c r="L48" s="2">
        <v>2.2592504231324753E-4</v>
      </c>
      <c r="M48" s="2">
        <v>1.45212295238658E-2</v>
      </c>
      <c r="N48" s="2">
        <v>0</v>
      </c>
      <c r="O48" s="2">
        <v>6.3311876470556559E-3</v>
      </c>
      <c r="P48" s="2">
        <v>0</v>
      </c>
      <c r="Q48" s="2">
        <v>0</v>
      </c>
      <c r="R48" s="2">
        <v>3.9315657589516443E-3</v>
      </c>
      <c r="S48" s="2">
        <v>0</v>
      </c>
      <c r="T48" s="2">
        <v>0</v>
      </c>
      <c r="U48" s="2">
        <v>0</v>
      </c>
      <c r="V48" s="2">
        <v>0</v>
      </c>
      <c r="W48" s="2">
        <v>4.3161198722549525E-2</v>
      </c>
    </row>
    <row r="49" spans="1:23" x14ac:dyDescent="0.2">
      <c r="A49" s="2" t="s">
        <v>45</v>
      </c>
      <c r="B49" s="2">
        <v>0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2.312498030602398E-2</v>
      </c>
      <c r="L49" s="2">
        <v>7.5541602333011677E-4</v>
      </c>
      <c r="M49" s="2">
        <v>3.6667606246315898E-3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2.7547156953985689E-2</v>
      </c>
    </row>
    <row r="50" spans="1:23" x14ac:dyDescent="0.2">
      <c r="A50" s="2" t="s">
        <v>46</v>
      </c>
      <c r="B50" s="2">
        <v>0.30123527577879416</v>
      </c>
      <c r="C50" s="2">
        <v>4.7444411858598105E-3</v>
      </c>
      <c r="D50" s="2">
        <v>6.304567141443003E-2</v>
      </c>
      <c r="E50" s="2">
        <v>0</v>
      </c>
      <c r="F50" s="2">
        <v>0</v>
      </c>
      <c r="G50" s="2">
        <v>8.6653036440429883E-3</v>
      </c>
      <c r="H50" s="2">
        <v>3.8652432104801212E-3</v>
      </c>
      <c r="I50" s="2">
        <v>0</v>
      </c>
      <c r="J50" s="2">
        <v>0</v>
      </c>
      <c r="K50" s="2">
        <v>3.0131992604035375E-3</v>
      </c>
      <c r="L50" s="2">
        <v>0</v>
      </c>
      <c r="M50" s="2">
        <v>0</v>
      </c>
      <c r="N50" s="2">
        <v>0</v>
      </c>
      <c r="O50" s="2">
        <v>4.0291792769405872E-2</v>
      </c>
      <c r="P50" s="2">
        <v>0</v>
      </c>
      <c r="Q50" s="2">
        <v>0</v>
      </c>
      <c r="R50" s="2">
        <v>5.561387140983607E-2</v>
      </c>
      <c r="S50" s="2">
        <v>0</v>
      </c>
      <c r="T50" s="2">
        <v>0</v>
      </c>
      <c r="U50" s="2">
        <v>0</v>
      </c>
      <c r="V50" s="2">
        <v>0</v>
      </c>
      <c r="W50" s="2">
        <v>0.4804747986732526</v>
      </c>
    </row>
    <row r="51" spans="1:23" x14ac:dyDescent="0.2">
      <c r="A51" s="2" t="s">
        <v>47</v>
      </c>
      <c r="B51" s="2">
        <v>0.48802167053861667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0.48802167053861667</v>
      </c>
    </row>
  </sheetData>
  <phoneticPr fontId="6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10.591988193982859</v>
      </c>
      <c r="C4" s="2">
        <v>4.2659153975516586E-3</v>
      </c>
      <c r="D4" s="2">
        <v>6.3597241388041806E-2</v>
      </c>
      <c r="E4" s="2">
        <v>0</v>
      </c>
      <c r="F4" s="2">
        <v>0.94554705494049751</v>
      </c>
      <c r="G4" s="2">
        <v>1.1780396246719645E-2</v>
      </c>
      <c r="H4" s="2">
        <v>1.4621468728553867E-2</v>
      </c>
      <c r="I4" s="2">
        <v>0</v>
      </c>
      <c r="J4" s="2">
        <v>0</v>
      </c>
      <c r="K4" s="2">
        <v>0.24551519345259637</v>
      </c>
      <c r="L4" s="2">
        <v>1.7333912819737639E-2</v>
      </c>
      <c r="M4" s="2">
        <v>0.59591669238449652</v>
      </c>
      <c r="N4" s="2">
        <v>4.9278217036244256E-4</v>
      </c>
      <c r="O4" s="2">
        <v>4.6285434848080884E-2</v>
      </c>
      <c r="P4" s="2">
        <v>0</v>
      </c>
      <c r="Q4" s="2">
        <v>0</v>
      </c>
      <c r="R4" s="2">
        <v>5.9880808398508067E-2</v>
      </c>
      <c r="S4" s="2">
        <v>0</v>
      </c>
      <c r="T4" s="2">
        <v>0</v>
      </c>
      <c r="U4" s="2">
        <v>0</v>
      </c>
      <c r="V4" s="2">
        <v>0.15692400000000004</v>
      </c>
      <c r="W4" s="2">
        <v>12.754149094758008</v>
      </c>
    </row>
    <row r="5" spans="1:23" x14ac:dyDescent="0.2">
      <c r="A5" s="2" t="s">
        <v>1</v>
      </c>
      <c r="B5" s="2">
        <v>0.10059759584038393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1.07453648747262E-2</v>
      </c>
      <c r="L5" s="2">
        <v>0</v>
      </c>
      <c r="M5" s="2">
        <v>0.18253534558660328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0.29387830630171341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</row>
    <row r="10" spans="1:23" x14ac:dyDescent="0.2">
      <c r="A10" s="2" t="s">
        <v>6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0.45437659066241376</v>
      </c>
      <c r="C13" s="2">
        <v>0</v>
      </c>
      <c r="D13" s="2">
        <v>0</v>
      </c>
      <c r="E13" s="2">
        <v>0</v>
      </c>
      <c r="F13" s="2">
        <v>1.3346495901679314E-2</v>
      </c>
      <c r="G13" s="2">
        <v>0</v>
      </c>
      <c r="H13" s="2">
        <v>0</v>
      </c>
      <c r="I13" s="2">
        <v>0</v>
      </c>
      <c r="J13" s="2">
        <v>0</v>
      </c>
      <c r="K13" s="2">
        <v>5.1581359885596667E-3</v>
      </c>
      <c r="L13" s="2">
        <v>0</v>
      </c>
      <c r="M13" s="2">
        <v>3.0694450556592212E-3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0.47595066760831195</v>
      </c>
    </row>
    <row r="14" spans="1:23" x14ac:dyDescent="0.2">
      <c r="A14" s="2" t="s">
        <v>10</v>
      </c>
      <c r="B14" s="2">
        <v>0.11168886776497051</v>
      </c>
      <c r="C14" s="2">
        <v>0</v>
      </c>
      <c r="D14" s="2">
        <v>0</v>
      </c>
      <c r="E14" s="2">
        <v>0</v>
      </c>
      <c r="F14" s="2">
        <v>9.6486505705254413E-6</v>
      </c>
      <c r="G14" s="2">
        <v>0</v>
      </c>
      <c r="H14" s="2">
        <v>0</v>
      </c>
      <c r="I14" s="2">
        <v>0</v>
      </c>
      <c r="J14" s="2">
        <v>0</v>
      </c>
      <c r="K14" s="2">
        <v>4.1967191662322794E-4</v>
      </c>
      <c r="L14" s="2">
        <v>0</v>
      </c>
      <c r="M14" s="2">
        <v>2.2830025601197783E-4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0.11234648858817625</v>
      </c>
    </row>
    <row r="15" spans="1:23" x14ac:dyDescent="0.2">
      <c r="A15" s="2" t="s">
        <v>11</v>
      </c>
      <c r="B15" s="2">
        <v>0.1404335623929365</v>
      </c>
      <c r="C15" s="2">
        <v>0</v>
      </c>
      <c r="D15" s="2">
        <v>0</v>
      </c>
      <c r="E15" s="2">
        <v>0</v>
      </c>
      <c r="F15" s="2">
        <v>5.7891903423152636E-4</v>
      </c>
      <c r="G15" s="2">
        <v>0</v>
      </c>
      <c r="H15" s="2">
        <v>0</v>
      </c>
      <c r="I15" s="2">
        <v>0</v>
      </c>
      <c r="J15" s="2">
        <v>0</v>
      </c>
      <c r="K15" s="2">
        <v>1.1927517630344372E-3</v>
      </c>
      <c r="L15" s="2">
        <v>0</v>
      </c>
      <c r="M15" s="2">
        <v>2.5943210910452016E-4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0.14246466529930696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</row>
    <row r="17" spans="1:23" x14ac:dyDescent="0.2">
      <c r="A17" s="2" t="s">
        <v>13</v>
      </c>
      <c r="B17" s="2">
        <v>0.31608044088776321</v>
      </c>
      <c r="C17" s="2">
        <v>0</v>
      </c>
      <c r="D17" s="2">
        <v>0</v>
      </c>
      <c r="E17" s="2">
        <v>0</v>
      </c>
      <c r="F17" s="2">
        <v>5.7891903423152634E-3</v>
      </c>
      <c r="G17" s="2">
        <v>0</v>
      </c>
      <c r="H17" s="2">
        <v>0</v>
      </c>
      <c r="I17" s="2">
        <v>0</v>
      </c>
      <c r="J17" s="2">
        <v>0</v>
      </c>
      <c r="K17" s="2">
        <v>2.450098642124567E-3</v>
      </c>
      <c r="L17" s="2">
        <v>0</v>
      </c>
      <c r="M17" s="2">
        <v>1.6074413480116074E-3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0.3259271712202147</v>
      </c>
    </row>
    <row r="18" spans="1:23" x14ac:dyDescent="0.2">
      <c r="A18" s="2" t="s">
        <v>14</v>
      </c>
      <c r="B18" s="2">
        <v>3.2546223283650651E-2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1.2938656985015543E-3</v>
      </c>
      <c r="L18" s="2">
        <v>0</v>
      </c>
      <c r="M18" s="2">
        <v>3.6320495274632823E-4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3.4203293934898529E-2</v>
      </c>
    </row>
    <row r="19" spans="1:23" x14ac:dyDescent="0.2">
      <c r="A19" s="2" t="s">
        <v>15</v>
      </c>
      <c r="B19" s="2">
        <v>6.0460291492191717E-2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1.3743641713977054E-3</v>
      </c>
      <c r="L19" s="2">
        <v>0</v>
      </c>
      <c r="M19" s="2">
        <v>1.255651408065878E-3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6.3090307071655305E-2</v>
      </c>
    </row>
    <row r="20" spans="1:23" x14ac:dyDescent="0.2">
      <c r="A20" s="2" t="s">
        <v>16</v>
      </c>
      <c r="B20" s="2">
        <v>0.33526405130405196</v>
      </c>
      <c r="C20" s="2">
        <v>0</v>
      </c>
      <c r="D20" s="2">
        <v>0</v>
      </c>
      <c r="E20" s="2">
        <v>0</v>
      </c>
      <c r="F20" s="2">
        <v>6.9243540819375806E-3</v>
      </c>
      <c r="G20" s="2">
        <v>0</v>
      </c>
      <c r="H20" s="2">
        <v>0</v>
      </c>
      <c r="I20" s="2">
        <v>0</v>
      </c>
      <c r="J20" s="2">
        <v>0</v>
      </c>
      <c r="K20" s="2">
        <v>7.4986290880152658E-3</v>
      </c>
      <c r="L20" s="2">
        <v>0</v>
      </c>
      <c r="M20" s="2">
        <v>1.4050843029100818E-2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0.3637378775031056</v>
      </c>
    </row>
    <row r="21" spans="1:23" x14ac:dyDescent="0.2">
      <c r="A21" s="2" t="s">
        <v>17</v>
      </c>
      <c r="B21" s="2">
        <v>4.2051089514224788E-2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1.2467446411964902E-3</v>
      </c>
      <c r="L21" s="2">
        <v>0</v>
      </c>
      <c r="M21" s="2">
        <v>5.2924150257322106E-4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4.3827075657994499E-2</v>
      </c>
    </row>
    <row r="22" spans="1:23" x14ac:dyDescent="0.2">
      <c r="A22" s="2" t="s">
        <v>18</v>
      </c>
      <c r="B22" s="2">
        <v>0.42195533405776353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7.9394073115563889E-4</v>
      </c>
      <c r="L22" s="2">
        <v>0</v>
      </c>
      <c r="M22" s="2">
        <v>3.7617655820155432E-3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0.42651104037093468</v>
      </c>
    </row>
    <row r="23" spans="1:23" x14ac:dyDescent="0.2">
      <c r="A23" s="2" t="s">
        <v>19</v>
      </c>
      <c r="B23" s="2">
        <v>1.1206508626887319E-2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5.8901321631330236E-5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1.126540994851865E-2</v>
      </c>
    </row>
    <row r="24" spans="1:23" x14ac:dyDescent="0.2">
      <c r="A24" s="2" t="s">
        <v>20</v>
      </c>
      <c r="B24" s="2">
        <v>6.5984990081648419E-3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3.6322481672653644E-4</v>
      </c>
      <c r="L24" s="2">
        <v>0</v>
      </c>
      <c r="M24" s="2">
        <v>4.0627068285767872E-3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1.1024430653468167E-2</v>
      </c>
    </row>
    <row r="25" spans="1:23" x14ac:dyDescent="0.2">
      <c r="A25" s="2" t="s">
        <v>21</v>
      </c>
      <c r="B25" s="2">
        <v>1.8379093589598716E-3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1.8379093589598716E-3</v>
      </c>
    </row>
    <row r="26" spans="1:23" x14ac:dyDescent="0.2">
      <c r="A26" s="2" t="s">
        <v>22</v>
      </c>
      <c r="B26" s="2">
        <v>1.8594939085353477</v>
      </c>
      <c r="C26" s="2">
        <v>0</v>
      </c>
      <c r="D26" s="2">
        <v>0</v>
      </c>
      <c r="E26" s="2">
        <v>0</v>
      </c>
      <c r="F26" s="2">
        <v>1.3183804583622727E-2</v>
      </c>
      <c r="G26" s="2">
        <v>0</v>
      </c>
      <c r="H26" s="2">
        <v>0</v>
      </c>
      <c r="I26" s="2">
        <v>0</v>
      </c>
      <c r="J26" s="2">
        <v>0</v>
      </c>
      <c r="K26" s="2">
        <v>1.6519518567909277E-3</v>
      </c>
      <c r="L26" s="2">
        <v>0</v>
      </c>
      <c r="M26" s="2">
        <v>2.9898118462713913E-3</v>
      </c>
      <c r="N26" s="2">
        <v>4.7790412338147596E-4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1.8777973809454145</v>
      </c>
    </row>
    <row r="27" spans="1:23" x14ac:dyDescent="0.2">
      <c r="A27" s="2" t="s">
        <v>23</v>
      </c>
      <c r="B27" s="2">
        <v>0.15675710832631518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2.1503567704828387E-4</v>
      </c>
      <c r="L27" s="2">
        <v>0</v>
      </c>
      <c r="M27" s="2">
        <v>9.9388562908783013E-5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0.15707153256627224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</row>
    <row r="29" spans="1:23" x14ac:dyDescent="0.2">
      <c r="A29" s="2" t="s">
        <v>25</v>
      </c>
      <c r="B29" s="2">
        <v>0.26363144408641243</v>
      </c>
      <c r="C29" s="2">
        <v>0</v>
      </c>
      <c r="D29" s="2">
        <v>0</v>
      </c>
      <c r="E29" s="2">
        <v>0</v>
      </c>
      <c r="F29" s="2">
        <v>2.3710140704054491E-3</v>
      </c>
      <c r="G29" s="2">
        <v>0</v>
      </c>
      <c r="H29" s="2">
        <v>0</v>
      </c>
      <c r="I29" s="2">
        <v>0</v>
      </c>
      <c r="J29" s="2">
        <v>0</v>
      </c>
      <c r="K29" s="2">
        <v>1.0207026803891875E-3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0.26702316083720706</v>
      </c>
    </row>
    <row r="30" spans="1:23" x14ac:dyDescent="0.2">
      <c r="A30" s="2" t="s">
        <v>26</v>
      </c>
      <c r="B30" s="2">
        <v>3.2918500648007061E-2</v>
      </c>
      <c r="C30" s="2">
        <v>0</v>
      </c>
      <c r="D30" s="2">
        <v>0</v>
      </c>
      <c r="E30" s="2">
        <v>0</v>
      </c>
      <c r="F30" s="2">
        <v>2.6919810406350071E-3</v>
      </c>
      <c r="G30" s="2">
        <v>0</v>
      </c>
      <c r="H30" s="2">
        <v>0</v>
      </c>
      <c r="I30" s="2">
        <v>0</v>
      </c>
      <c r="J30" s="2">
        <v>0</v>
      </c>
      <c r="K30" s="2">
        <v>8.2764842810583892E-4</v>
      </c>
      <c r="L30" s="2">
        <v>0</v>
      </c>
      <c r="M30" s="2">
        <v>7.9001165389032662E-3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4.433824665565117E-2</v>
      </c>
    </row>
    <row r="31" spans="1:23" x14ac:dyDescent="0.2">
      <c r="A31" s="2" t="s">
        <v>27</v>
      </c>
      <c r="B31" s="2">
        <v>0.62547287199726975</v>
      </c>
      <c r="C31" s="2">
        <v>0</v>
      </c>
      <c r="D31" s="2">
        <v>0</v>
      </c>
      <c r="E31" s="2">
        <v>0</v>
      </c>
      <c r="F31" s="2">
        <v>2.2249788215631661E-2</v>
      </c>
      <c r="G31" s="2">
        <v>0</v>
      </c>
      <c r="H31" s="2">
        <v>0</v>
      </c>
      <c r="I31" s="2">
        <v>0</v>
      </c>
      <c r="J31" s="2">
        <v>0</v>
      </c>
      <c r="K31" s="2">
        <v>2.6628305820830546E-3</v>
      </c>
      <c r="L31" s="2">
        <v>0</v>
      </c>
      <c r="M31" s="2">
        <v>3.2351184005333673E-3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0.15692400000000004</v>
      </c>
      <c r="W31" s="2">
        <v>0.81054460919551785</v>
      </c>
    </row>
    <row r="32" spans="1:23" x14ac:dyDescent="0.2">
      <c r="A32" s="2" t="s">
        <v>28</v>
      </c>
      <c r="B32" s="2">
        <v>1.9501839881357012E-2</v>
      </c>
      <c r="C32" s="2">
        <v>0</v>
      </c>
      <c r="D32" s="2">
        <v>0</v>
      </c>
      <c r="E32" s="2">
        <v>0</v>
      </c>
      <c r="F32" s="2">
        <v>9.1382369553446419E-2</v>
      </c>
      <c r="G32" s="2">
        <v>0</v>
      </c>
      <c r="H32" s="2">
        <v>0</v>
      </c>
      <c r="I32" s="2">
        <v>0</v>
      </c>
      <c r="J32" s="2">
        <v>0</v>
      </c>
      <c r="K32" s="2">
        <v>2.4542217346387594E-4</v>
      </c>
      <c r="L32" s="2">
        <v>0</v>
      </c>
      <c r="M32" s="2">
        <v>1.7122519200898337E-4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0.11130085680027629</v>
      </c>
    </row>
    <row r="33" spans="1:23" x14ac:dyDescent="0.2">
      <c r="A33" s="2" t="s">
        <v>29</v>
      </c>
      <c r="B33" s="2">
        <v>0.11361079012831235</v>
      </c>
      <c r="C33" s="2">
        <v>0</v>
      </c>
      <c r="D33" s="2">
        <v>0</v>
      </c>
      <c r="E33" s="2">
        <v>0</v>
      </c>
      <c r="F33" s="2">
        <v>0.3986089118297752</v>
      </c>
      <c r="G33" s="2">
        <v>0</v>
      </c>
      <c r="H33" s="2">
        <v>0</v>
      </c>
      <c r="I33" s="2">
        <v>0</v>
      </c>
      <c r="J33" s="2">
        <v>0</v>
      </c>
      <c r="K33" s="2">
        <v>2.9303407511586791E-4</v>
      </c>
      <c r="L33" s="2">
        <v>0</v>
      </c>
      <c r="M33" s="2">
        <v>1.522866480443534E-3</v>
      </c>
      <c r="N33" s="2">
        <v>9.5644587734785049E-6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0.51404516697242031</v>
      </c>
    </row>
    <row r="34" spans="1:23" x14ac:dyDescent="0.2">
      <c r="A34" s="2" t="s">
        <v>30</v>
      </c>
      <c r="B34" s="2">
        <v>2.7214362822897287E-2</v>
      </c>
      <c r="C34" s="2">
        <v>0</v>
      </c>
      <c r="D34" s="2">
        <v>0</v>
      </c>
      <c r="E34" s="2">
        <v>0</v>
      </c>
      <c r="F34" s="2">
        <v>8.6403665859055307E-3</v>
      </c>
      <c r="G34" s="2">
        <v>0</v>
      </c>
      <c r="H34" s="2">
        <v>0</v>
      </c>
      <c r="I34" s="2">
        <v>0</v>
      </c>
      <c r="J34" s="2">
        <v>0</v>
      </c>
      <c r="K34" s="2">
        <v>8.325701812588529E-4</v>
      </c>
      <c r="L34" s="2">
        <v>0</v>
      </c>
      <c r="M34" s="2">
        <v>2.9165357705530166E-4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3.6978953167116975E-2</v>
      </c>
    </row>
    <row r="35" spans="1:23" x14ac:dyDescent="0.2">
      <c r="A35" s="2" t="s">
        <v>31</v>
      </c>
      <c r="B35" s="2">
        <v>8.4928886236770376E-2</v>
      </c>
      <c r="C35" s="2">
        <v>0</v>
      </c>
      <c r="D35" s="2">
        <v>0</v>
      </c>
      <c r="E35" s="2">
        <v>0</v>
      </c>
      <c r="F35" s="2">
        <v>0.29284561454698332</v>
      </c>
      <c r="G35" s="2">
        <v>0</v>
      </c>
      <c r="H35" s="2">
        <v>0</v>
      </c>
      <c r="I35" s="2">
        <v>0</v>
      </c>
      <c r="J35" s="2">
        <v>0</v>
      </c>
      <c r="K35" s="2">
        <v>6.5578277282588426E-3</v>
      </c>
      <c r="L35" s="2">
        <v>0</v>
      </c>
      <c r="M35" s="2">
        <v>1.8604343521681534E-2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0.4029366720336941</v>
      </c>
    </row>
    <row r="36" spans="1:23" x14ac:dyDescent="0.2">
      <c r="A36" s="2" t="s">
        <v>32</v>
      </c>
      <c r="B36" s="2">
        <v>0.22953273692852769</v>
      </c>
      <c r="C36" s="2">
        <v>0</v>
      </c>
      <c r="D36" s="2">
        <v>0</v>
      </c>
      <c r="E36" s="2">
        <v>0</v>
      </c>
      <c r="F36" s="2">
        <v>7.9910124025091692E-2</v>
      </c>
      <c r="G36" s="2">
        <v>0</v>
      </c>
      <c r="H36" s="2">
        <v>0</v>
      </c>
      <c r="I36" s="2">
        <v>0</v>
      </c>
      <c r="J36" s="2">
        <v>0</v>
      </c>
      <c r="K36" s="2">
        <v>3.5635299586954786E-3</v>
      </c>
      <c r="L36" s="2">
        <v>0</v>
      </c>
      <c r="M36" s="2">
        <v>6.6456129068213909E-3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0.31965200381913628</v>
      </c>
    </row>
    <row r="37" spans="1:23" x14ac:dyDescent="0.2">
      <c r="A37" s="2" t="s">
        <v>33</v>
      </c>
      <c r="B37" s="2">
        <v>0</v>
      </c>
      <c r="C37" s="2">
        <v>0</v>
      </c>
      <c r="D37" s="2">
        <v>0</v>
      </c>
      <c r="E37" s="2">
        <v>0</v>
      </c>
      <c r="F37" s="2">
        <v>5.9339201008731446E-3</v>
      </c>
      <c r="G37" s="2">
        <v>0</v>
      </c>
      <c r="H37" s="2">
        <v>0</v>
      </c>
      <c r="I37" s="2">
        <v>0</v>
      </c>
      <c r="J37" s="2">
        <v>0</v>
      </c>
      <c r="K37" s="2">
        <v>2.0615462570965581E-4</v>
      </c>
      <c r="L37" s="2">
        <v>0</v>
      </c>
      <c r="M37" s="2">
        <v>7.6273040076728956E-5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6.2163477666595298E-3</v>
      </c>
    </row>
    <row r="38" spans="1:23" x14ac:dyDescent="0.2">
      <c r="A38" s="2" t="s">
        <v>34</v>
      </c>
      <c r="B38" s="2">
        <v>3.6819238647610914E-3</v>
      </c>
      <c r="C38" s="2">
        <v>0</v>
      </c>
      <c r="D38" s="2">
        <v>0</v>
      </c>
      <c r="E38" s="2">
        <v>0</v>
      </c>
      <c r="F38" s="2">
        <v>1.0405104775254633E-3</v>
      </c>
      <c r="G38" s="2">
        <v>0</v>
      </c>
      <c r="H38" s="2">
        <v>0</v>
      </c>
      <c r="I38" s="2">
        <v>0</v>
      </c>
      <c r="J38" s="2">
        <v>0</v>
      </c>
      <c r="K38" s="2">
        <v>3.6975304654067556E-4</v>
      </c>
      <c r="L38" s="2">
        <v>0</v>
      </c>
      <c r="M38" s="2">
        <v>2.127343294657066E-4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5.3049217182929362E-3</v>
      </c>
    </row>
    <row r="39" spans="1:23" x14ac:dyDescent="0.2">
      <c r="A39" s="2" t="s">
        <v>35</v>
      </c>
      <c r="B39" s="2">
        <v>2.8327716819287373E-2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8.5406916365428839E-5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2.8413123735652801E-2</v>
      </c>
    </row>
    <row r="40" spans="1:23" x14ac:dyDescent="0.2">
      <c r="A40" s="2" t="s">
        <v>36</v>
      </c>
      <c r="B40" s="2">
        <v>3.0554261774848428E-3</v>
      </c>
      <c r="C40" s="2">
        <v>0</v>
      </c>
      <c r="D40" s="2">
        <v>0</v>
      </c>
      <c r="E40" s="2">
        <v>0</v>
      </c>
      <c r="F40" s="2">
        <v>4.0041899867680579E-5</v>
      </c>
      <c r="G40" s="2">
        <v>0</v>
      </c>
      <c r="H40" s="2">
        <v>0</v>
      </c>
      <c r="I40" s="2">
        <v>0</v>
      </c>
      <c r="J40" s="2">
        <v>0</v>
      </c>
      <c r="K40" s="2">
        <v>2.9509562137296441E-4</v>
      </c>
      <c r="L40" s="2">
        <v>0</v>
      </c>
      <c r="M40" s="2">
        <v>4.669777963881364E-7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3.391030676521876E-3</v>
      </c>
    </row>
    <row r="41" spans="1:23" x14ac:dyDescent="0.2">
      <c r="A41" s="2" t="s">
        <v>37</v>
      </c>
      <c r="B41" s="2">
        <v>6.567139185501554E-2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2.9450660815665118E-5</v>
      </c>
      <c r="L41" s="2">
        <v>0</v>
      </c>
      <c r="M41" s="2">
        <v>2.0754568728361617E-5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6.5721597084559574E-2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4.3193291885382585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3.3745548851282945E-3</v>
      </c>
      <c r="L43" s="2">
        <v>0</v>
      </c>
      <c r="M43" s="2">
        <v>5.8006944138897874E-3</v>
      </c>
      <c r="N43" s="2">
        <v>5.3135882074880574E-6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4.328509751425484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8.1971005936934584E-5</v>
      </c>
      <c r="L44" s="2">
        <v>0</v>
      </c>
      <c r="M44" s="2">
        <v>1.5669699389913021E-5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9.7640705326847607E-5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2.2873346566833243E-4</v>
      </c>
      <c r="L45" s="2">
        <v>0</v>
      </c>
      <c r="M45" s="2">
        <v>2.1792297164779702E-5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2.5052576283311214E-4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2.3013406187467412E-3</v>
      </c>
      <c r="L46" s="2">
        <v>0</v>
      </c>
      <c r="M46" s="2">
        <v>5.6763297497251022E-3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7.9776703684718425E-3</v>
      </c>
    </row>
    <row r="47" spans="1:23" x14ac:dyDescent="0.2">
      <c r="A47" s="2" t="s">
        <v>43</v>
      </c>
      <c r="B47" s="2">
        <v>1.1363007434056525E-2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0.1648099080900223</v>
      </c>
      <c r="L47" s="2">
        <v>1.6985313337461609E-2</v>
      </c>
      <c r="M47" s="2">
        <v>0.31839857643348402</v>
      </c>
      <c r="N47" s="2">
        <v>0</v>
      </c>
      <c r="O47" s="2">
        <v>0</v>
      </c>
      <c r="P47" s="2">
        <v>0</v>
      </c>
      <c r="Q47" s="2">
        <v>0</v>
      </c>
      <c r="R47" s="2">
        <v>1.6782651570480307E-4</v>
      </c>
      <c r="S47" s="2">
        <v>0</v>
      </c>
      <c r="T47" s="2">
        <v>0</v>
      </c>
      <c r="U47" s="2">
        <v>0</v>
      </c>
      <c r="V47" s="2">
        <v>0</v>
      </c>
      <c r="W47" s="2">
        <v>0.51172463181072925</v>
      </c>
    </row>
    <row r="48" spans="1:23" x14ac:dyDescent="0.2">
      <c r="A48" s="2" t="s">
        <v>44</v>
      </c>
      <c r="B48" s="2">
        <v>1.50024582937331E-2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5.8667030348042305E-4</v>
      </c>
      <c r="I48" s="2">
        <v>0</v>
      </c>
      <c r="J48" s="2">
        <v>0</v>
      </c>
      <c r="K48" s="2">
        <v>7.2032035878465406E-3</v>
      </c>
      <c r="L48" s="2">
        <v>3.4859948227603009E-4</v>
      </c>
      <c r="M48" s="2">
        <v>7.6143987836508097E-3</v>
      </c>
      <c r="N48" s="2">
        <v>0</v>
      </c>
      <c r="O48" s="2">
        <v>7.8982028119427387E-3</v>
      </c>
      <c r="P48" s="2">
        <v>0</v>
      </c>
      <c r="Q48" s="2">
        <v>0</v>
      </c>
      <c r="R48" s="2">
        <v>4.5202232303317401E-3</v>
      </c>
      <c r="S48" s="2">
        <v>0</v>
      </c>
      <c r="T48" s="2">
        <v>0</v>
      </c>
      <c r="U48" s="2">
        <v>0</v>
      </c>
      <c r="V48" s="2">
        <v>0</v>
      </c>
      <c r="W48" s="2">
        <v>4.3173756493261384E-2</v>
      </c>
    </row>
    <row r="49" spans="1:23" x14ac:dyDescent="0.2">
      <c r="A49" s="2" t="s">
        <v>45</v>
      </c>
      <c r="B49" s="2">
        <v>0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1.1577799327727423E-2</v>
      </c>
      <c r="L49" s="2">
        <v>0</v>
      </c>
      <c r="M49" s="2">
        <v>4.8954874060282635E-3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1.6473286733755685E-2</v>
      </c>
    </row>
    <row r="50" spans="1:23" x14ac:dyDescent="0.2">
      <c r="A50" s="2" t="s">
        <v>46</v>
      </c>
      <c r="B50" s="2">
        <v>0.23766866672816583</v>
      </c>
      <c r="C50" s="2">
        <v>4.2659153975516586E-3</v>
      </c>
      <c r="D50" s="2">
        <v>6.3597241388041806E-2</v>
      </c>
      <c r="E50" s="2">
        <v>0</v>
      </c>
      <c r="F50" s="2">
        <v>0</v>
      </c>
      <c r="G50" s="2">
        <v>1.1780396246719645E-2</v>
      </c>
      <c r="H50" s="2">
        <v>1.4034798425073445E-2</v>
      </c>
      <c r="I50" s="2">
        <v>0</v>
      </c>
      <c r="J50" s="2">
        <v>0</v>
      </c>
      <c r="K50" s="2">
        <v>4.4855746058125841E-3</v>
      </c>
      <c r="L50" s="2">
        <v>0</v>
      </c>
      <c r="M50" s="2">
        <v>0</v>
      </c>
      <c r="N50" s="2">
        <v>0</v>
      </c>
      <c r="O50" s="2">
        <v>3.8387232036138141E-2</v>
      </c>
      <c r="P50" s="2">
        <v>0</v>
      </c>
      <c r="Q50" s="2">
        <v>0</v>
      </c>
      <c r="R50" s="2">
        <v>5.5192758652471523E-2</v>
      </c>
      <c r="S50" s="2">
        <v>0</v>
      </c>
      <c r="T50" s="2">
        <v>0</v>
      </c>
      <c r="U50" s="2">
        <v>0</v>
      </c>
      <c r="V50" s="2">
        <v>0</v>
      </c>
      <c r="W50" s="2">
        <v>0.42941258347997463</v>
      </c>
    </row>
    <row r="51" spans="1:23" x14ac:dyDescent="0.2">
      <c r="A51" s="2" t="s">
        <v>47</v>
      </c>
      <c r="B51" s="2">
        <v>0.45972900048651616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0.45972900048651616</v>
      </c>
    </row>
  </sheetData>
  <phoneticPr fontId="6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13.214778348518067</v>
      </c>
      <c r="C4" s="2">
        <v>1.9678739838202199E-3</v>
      </c>
      <c r="D4" s="2">
        <v>5.5211745826380783E-2</v>
      </c>
      <c r="E4" s="2">
        <v>3.6997416004599876E-6</v>
      </c>
      <c r="F4" s="2">
        <v>1.0695579787684817</v>
      </c>
      <c r="G4" s="2">
        <v>2.9326096195179119E-2</v>
      </c>
      <c r="H4" s="2">
        <v>4.259876054737286E-3</v>
      </c>
      <c r="I4" s="2">
        <v>0</v>
      </c>
      <c r="J4" s="2">
        <v>0</v>
      </c>
      <c r="K4" s="2">
        <v>0.25611118970400809</v>
      </c>
      <c r="L4" s="2">
        <v>3.3263341257200638E-2</v>
      </c>
      <c r="M4" s="2">
        <v>0.82118153583158293</v>
      </c>
      <c r="N4" s="2">
        <v>8.1288868119294483E-4</v>
      </c>
      <c r="O4" s="2">
        <v>4.134578846358182E-2</v>
      </c>
      <c r="P4" s="2">
        <v>0</v>
      </c>
      <c r="Q4" s="2">
        <v>0</v>
      </c>
      <c r="R4" s="2">
        <v>5.0351513506351295E-2</v>
      </c>
      <c r="S4" s="2">
        <v>0</v>
      </c>
      <c r="T4" s="2">
        <v>0</v>
      </c>
      <c r="U4" s="2">
        <v>0</v>
      </c>
      <c r="V4" s="2">
        <v>8.136800000000001E-2</v>
      </c>
      <c r="W4" s="2">
        <v>15.659539876532186</v>
      </c>
    </row>
    <row r="5" spans="1:23" x14ac:dyDescent="0.2">
      <c r="A5" s="2" t="s">
        <v>1</v>
      </c>
      <c r="B5" s="2">
        <v>0.10008700908712372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0.18835187804086895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0.28843888712799265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</row>
    <row r="10" spans="1:23" x14ac:dyDescent="0.2">
      <c r="A10" s="2" t="s">
        <v>6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0.49875717315909485</v>
      </c>
      <c r="C13" s="2">
        <v>0</v>
      </c>
      <c r="D13" s="2">
        <v>0</v>
      </c>
      <c r="E13" s="2">
        <v>0</v>
      </c>
      <c r="F13" s="2">
        <v>1.2341693849248474E-2</v>
      </c>
      <c r="G13" s="2">
        <v>0</v>
      </c>
      <c r="H13" s="2">
        <v>0</v>
      </c>
      <c r="I13" s="2">
        <v>0</v>
      </c>
      <c r="J13" s="2">
        <v>0</v>
      </c>
      <c r="K13" s="2">
        <v>5.9003335621970413E-3</v>
      </c>
      <c r="L13" s="2">
        <v>0</v>
      </c>
      <c r="M13" s="2">
        <v>6.8107147339928429E-3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0.52380991530453314</v>
      </c>
    </row>
    <row r="14" spans="1:23" x14ac:dyDescent="0.2">
      <c r="A14" s="2" t="s">
        <v>10</v>
      </c>
      <c r="B14" s="2">
        <v>3.8015209204905906E-2</v>
      </c>
      <c r="C14" s="2">
        <v>0</v>
      </c>
      <c r="D14" s="2">
        <v>0</v>
      </c>
      <c r="E14" s="2">
        <v>0</v>
      </c>
      <c r="F14" s="2">
        <v>3.3434998575681608E-4</v>
      </c>
      <c r="G14" s="2">
        <v>0</v>
      </c>
      <c r="H14" s="2">
        <v>0</v>
      </c>
      <c r="I14" s="2">
        <v>0</v>
      </c>
      <c r="J14" s="2">
        <v>0</v>
      </c>
      <c r="K14" s="2">
        <v>6.9609291293594292E-4</v>
      </c>
      <c r="L14" s="2">
        <v>0</v>
      </c>
      <c r="M14" s="2">
        <v>7.9516323898370738E-4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3.9840815342582374E-2</v>
      </c>
    </row>
    <row r="15" spans="1:23" x14ac:dyDescent="0.2">
      <c r="A15" s="2" t="s">
        <v>11</v>
      </c>
      <c r="B15" s="2">
        <v>0.15609904480761894</v>
      </c>
      <c r="C15" s="2">
        <v>0</v>
      </c>
      <c r="D15" s="2">
        <v>0</v>
      </c>
      <c r="E15" s="2">
        <v>0</v>
      </c>
      <c r="F15" s="2">
        <v>6.8959684562343304E-4</v>
      </c>
      <c r="G15" s="2">
        <v>0</v>
      </c>
      <c r="H15" s="2">
        <v>0</v>
      </c>
      <c r="I15" s="2">
        <v>0</v>
      </c>
      <c r="J15" s="2">
        <v>0</v>
      </c>
      <c r="K15" s="2">
        <v>8.304639333927287E-4</v>
      </c>
      <c r="L15" s="2">
        <v>0</v>
      </c>
      <c r="M15" s="2">
        <v>3.7847792381248262E-4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0.15799758351044757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</row>
    <row r="17" spans="1:23" x14ac:dyDescent="0.2">
      <c r="A17" s="2" t="s">
        <v>13</v>
      </c>
      <c r="B17" s="2">
        <v>0.28499829222235573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5.0882393379300507E-3</v>
      </c>
      <c r="L17" s="2">
        <v>0</v>
      </c>
      <c r="M17" s="2">
        <v>1.5462756032243946E-3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0.2916328071635102</v>
      </c>
    </row>
    <row r="18" spans="1:23" x14ac:dyDescent="0.2">
      <c r="A18" s="2" t="s">
        <v>14</v>
      </c>
      <c r="B18" s="2">
        <v>3.6522121728030467E-2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9.3825840708195373E-4</v>
      </c>
      <c r="L18" s="2">
        <v>0</v>
      </c>
      <c r="M18" s="2">
        <v>6.6885409813892437E-4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3.8129234233251347E-2</v>
      </c>
    </row>
    <row r="19" spans="1:23" x14ac:dyDescent="0.2">
      <c r="A19" s="2" t="s">
        <v>15</v>
      </c>
      <c r="B19" s="2">
        <v>5.7246038587425427E-2</v>
      </c>
      <c r="C19" s="2">
        <v>0</v>
      </c>
      <c r="D19" s="2">
        <v>0</v>
      </c>
      <c r="E19" s="2">
        <v>0</v>
      </c>
      <c r="F19" s="2">
        <v>1.337399943027264E-4</v>
      </c>
      <c r="G19" s="2">
        <v>0</v>
      </c>
      <c r="H19" s="2">
        <v>0</v>
      </c>
      <c r="I19" s="2">
        <v>0</v>
      </c>
      <c r="J19" s="2">
        <v>0</v>
      </c>
      <c r="K19" s="2">
        <v>1.1140888404961335E-3</v>
      </c>
      <c r="L19" s="2">
        <v>0</v>
      </c>
      <c r="M19" s="2">
        <v>3.7308393915007191E-4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5.8866951361374355E-2</v>
      </c>
    </row>
    <row r="20" spans="1:23" x14ac:dyDescent="0.2">
      <c r="A20" s="2" t="s">
        <v>16</v>
      </c>
      <c r="B20" s="2">
        <v>0.34892405411189864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5.4600983803017554E-3</v>
      </c>
      <c r="L20" s="2">
        <v>0</v>
      </c>
      <c r="M20" s="2">
        <v>3.6365480446145619E-2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0.39074963293834603</v>
      </c>
    </row>
    <row r="21" spans="1:23" x14ac:dyDescent="0.2">
      <c r="A21" s="2" t="s">
        <v>17</v>
      </c>
      <c r="B21" s="2">
        <v>3.2201645953499128E-2</v>
      </c>
      <c r="C21" s="2">
        <v>0</v>
      </c>
      <c r="D21" s="2">
        <v>0</v>
      </c>
      <c r="E21" s="2">
        <v>0</v>
      </c>
      <c r="F21" s="2">
        <v>8.9309060570467533E-3</v>
      </c>
      <c r="G21" s="2">
        <v>0</v>
      </c>
      <c r="H21" s="2">
        <v>0</v>
      </c>
      <c r="I21" s="2">
        <v>0</v>
      </c>
      <c r="J21" s="2">
        <v>0</v>
      </c>
      <c r="K21" s="2">
        <v>1.1885031714453024E-3</v>
      </c>
      <c r="L21" s="2">
        <v>0</v>
      </c>
      <c r="M21" s="2">
        <v>1.7318286756113216E-2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5.9639341938104398E-2</v>
      </c>
    </row>
    <row r="22" spans="1:23" x14ac:dyDescent="0.2">
      <c r="A22" s="2" t="s">
        <v>18</v>
      </c>
      <c r="B22" s="2">
        <v>0.350434394752629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1.0883627432251354E-3</v>
      </c>
      <c r="L22" s="2">
        <v>0</v>
      </c>
      <c r="M22" s="2">
        <v>4.4671182979197773E-3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0.35598987579377395</v>
      </c>
    </row>
    <row r="23" spans="1:23" x14ac:dyDescent="0.2">
      <c r="A23" s="2" t="s">
        <v>19</v>
      </c>
      <c r="B23" s="2">
        <v>7.621048503961423E-3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5.9956689507616347E-5</v>
      </c>
      <c r="L23" s="2">
        <v>0</v>
      </c>
      <c r="M23" s="2">
        <v>4.9040310555750418E-4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8.1714082990265446E-3</v>
      </c>
    </row>
    <row r="24" spans="1:23" x14ac:dyDescent="0.2">
      <c r="A24" s="2" t="s">
        <v>20</v>
      </c>
      <c r="B24" s="2">
        <v>7.6002449138687167E-3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7.3589394937504131E-4</v>
      </c>
      <c r="L24" s="2">
        <v>0</v>
      </c>
      <c r="M24" s="2">
        <v>4.5565685435714201E-3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1.2892707406815179E-2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1.5308090938114809E-5</v>
      </c>
      <c r="L25" s="2">
        <v>0</v>
      </c>
      <c r="M25" s="2">
        <v>1.0338470602953801E-5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2.564656154106861E-5</v>
      </c>
    </row>
    <row r="26" spans="1:23" x14ac:dyDescent="0.2">
      <c r="A26" s="2" t="s">
        <v>22</v>
      </c>
      <c r="B26" s="2">
        <v>2.1807931678911898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2.6192984426045853E-3</v>
      </c>
      <c r="L26" s="2">
        <v>0</v>
      </c>
      <c r="M26" s="2">
        <v>2.7165244693861217E-3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2.1861289908031805</v>
      </c>
    </row>
    <row r="27" spans="1:23" x14ac:dyDescent="0.2">
      <c r="A27" s="2" t="s">
        <v>23</v>
      </c>
      <c r="B27" s="2">
        <v>0.13296887892785028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9.9840629659340161E-4</v>
      </c>
      <c r="L27" s="2">
        <v>0</v>
      </c>
      <c r="M27" s="2">
        <v>7.2725020922230173E-4</v>
      </c>
      <c r="N27" s="2">
        <v>5.5238754741051912E-5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0.13474977418840703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1.2104339825339283E-4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1.2104339825339283E-4</v>
      </c>
    </row>
    <row r="29" spans="1:23" x14ac:dyDescent="0.2">
      <c r="A29" s="2" t="s">
        <v>25</v>
      </c>
      <c r="B29" s="2">
        <v>0.20698301364965613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6.7990480276924926E-3</v>
      </c>
      <c r="L29" s="2">
        <v>0</v>
      </c>
      <c r="M29" s="2">
        <v>6.8600213229337928E-4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0.21446806380964201</v>
      </c>
    </row>
    <row r="30" spans="1:23" x14ac:dyDescent="0.2">
      <c r="A30" s="2" t="s">
        <v>26</v>
      </c>
      <c r="B30" s="2">
        <v>3.7776963654888522E-2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1.654824645321551E-3</v>
      </c>
      <c r="L30" s="2">
        <v>0</v>
      </c>
      <c r="M30" s="2">
        <v>3.7000140648182651E-3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4.3131802365028338E-2</v>
      </c>
    </row>
    <row r="31" spans="1:23" x14ac:dyDescent="0.2">
      <c r="A31" s="2" t="s">
        <v>27</v>
      </c>
      <c r="B31" s="2">
        <v>0.45378947003652637</v>
      </c>
      <c r="C31" s="2">
        <v>0</v>
      </c>
      <c r="D31" s="2">
        <v>0</v>
      </c>
      <c r="E31" s="2">
        <v>0</v>
      </c>
      <c r="F31" s="2">
        <v>4.1960923212480423E-3</v>
      </c>
      <c r="G31" s="2">
        <v>0</v>
      </c>
      <c r="H31" s="2">
        <v>0</v>
      </c>
      <c r="I31" s="2">
        <v>0</v>
      </c>
      <c r="J31" s="2">
        <v>0</v>
      </c>
      <c r="K31" s="2">
        <v>7.204710477548908E-3</v>
      </c>
      <c r="L31" s="2">
        <v>0</v>
      </c>
      <c r="M31" s="2">
        <v>1.6735466713339746E-2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8.136800000000001E-2</v>
      </c>
      <c r="W31" s="2">
        <v>0.56329373954866313</v>
      </c>
    </row>
    <row r="32" spans="1:23" x14ac:dyDescent="0.2">
      <c r="A32" s="2" t="s">
        <v>28</v>
      </c>
      <c r="B32" s="2">
        <v>3.227540039273008E-2</v>
      </c>
      <c r="C32" s="2">
        <v>0</v>
      </c>
      <c r="D32" s="2">
        <v>0</v>
      </c>
      <c r="E32" s="2">
        <v>0</v>
      </c>
      <c r="F32" s="2">
        <v>1.8959315942340252E-2</v>
      </c>
      <c r="G32" s="2">
        <v>0</v>
      </c>
      <c r="H32" s="2">
        <v>0</v>
      </c>
      <c r="I32" s="2">
        <v>0</v>
      </c>
      <c r="J32" s="2">
        <v>0</v>
      </c>
      <c r="K32" s="2">
        <v>8.5653021046235174E-4</v>
      </c>
      <c r="L32" s="2">
        <v>0</v>
      </c>
      <c r="M32" s="2">
        <v>3.2363907974464076E-4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5.2414885625277324E-2</v>
      </c>
    </row>
    <row r="33" spans="1:23" x14ac:dyDescent="0.2">
      <c r="A33" s="2" t="s">
        <v>29</v>
      </c>
      <c r="B33" s="2">
        <v>0.27620844472941042</v>
      </c>
      <c r="C33" s="2">
        <v>0</v>
      </c>
      <c r="D33" s="2">
        <v>0</v>
      </c>
      <c r="E33" s="2">
        <v>0</v>
      </c>
      <c r="F33" s="2">
        <v>8.2889499050188442E-2</v>
      </c>
      <c r="G33" s="2">
        <v>0</v>
      </c>
      <c r="H33" s="2">
        <v>0</v>
      </c>
      <c r="I33" s="2">
        <v>0</v>
      </c>
      <c r="J33" s="2">
        <v>0</v>
      </c>
      <c r="K33" s="2">
        <v>2.1561446086334713E-3</v>
      </c>
      <c r="L33" s="2">
        <v>0</v>
      </c>
      <c r="M33" s="2">
        <v>1.5193056799123414E-3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0.36277339406814463</v>
      </c>
    </row>
    <row r="34" spans="1:23" x14ac:dyDescent="0.2">
      <c r="A34" s="2" t="s">
        <v>30</v>
      </c>
      <c r="B34" s="2">
        <v>4.2444991239699054E-2</v>
      </c>
      <c r="C34" s="2">
        <v>0</v>
      </c>
      <c r="D34" s="2">
        <v>0</v>
      </c>
      <c r="E34" s="2">
        <v>0</v>
      </c>
      <c r="F34" s="2">
        <v>0.56241429041636226</v>
      </c>
      <c r="G34" s="2">
        <v>0</v>
      </c>
      <c r="H34" s="2">
        <v>0</v>
      </c>
      <c r="I34" s="2">
        <v>0</v>
      </c>
      <c r="J34" s="2">
        <v>0</v>
      </c>
      <c r="K34" s="2">
        <v>1.4114910294438421E-3</v>
      </c>
      <c r="L34" s="2">
        <v>0</v>
      </c>
      <c r="M34" s="2">
        <v>1.8663186931940948E-3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0.6081370913786992</v>
      </c>
    </row>
    <row r="35" spans="1:23" x14ac:dyDescent="0.2">
      <c r="A35" s="2" t="s">
        <v>31</v>
      </c>
      <c r="B35" s="2">
        <v>9.9954254437708764E-2</v>
      </c>
      <c r="C35" s="2">
        <v>0</v>
      </c>
      <c r="D35" s="2">
        <v>0</v>
      </c>
      <c r="E35" s="2">
        <v>0</v>
      </c>
      <c r="F35" s="2">
        <v>7.4100315593354357E-3</v>
      </c>
      <c r="G35" s="2">
        <v>0</v>
      </c>
      <c r="H35" s="2">
        <v>0</v>
      </c>
      <c r="I35" s="2">
        <v>0</v>
      </c>
      <c r="J35" s="2">
        <v>0</v>
      </c>
      <c r="K35" s="2">
        <v>5.9391565817150946E-3</v>
      </c>
      <c r="L35" s="2">
        <v>0</v>
      </c>
      <c r="M35" s="2">
        <v>3.0436187755862865E-2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0.14373963033462217</v>
      </c>
    </row>
    <row r="36" spans="1:23" x14ac:dyDescent="0.2">
      <c r="A36" s="2" t="s">
        <v>32</v>
      </c>
      <c r="B36" s="2">
        <v>0.22460307885970082</v>
      </c>
      <c r="C36" s="2">
        <v>0</v>
      </c>
      <c r="D36" s="2">
        <v>0</v>
      </c>
      <c r="E36" s="2">
        <v>0</v>
      </c>
      <c r="F36" s="2">
        <v>0.25149396349895153</v>
      </c>
      <c r="G36" s="2">
        <v>0</v>
      </c>
      <c r="H36" s="2">
        <v>0</v>
      </c>
      <c r="I36" s="2">
        <v>0</v>
      </c>
      <c r="J36" s="2">
        <v>0</v>
      </c>
      <c r="K36" s="2">
        <v>3.0781169078562638E-3</v>
      </c>
      <c r="L36" s="2">
        <v>0</v>
      </c>
      <c r="M36" s="2">
        <v>2.9309114660652151E-3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0.48210607073257383</v>
      </c>
    </row>
    <row r="37" spans="1:23" x14ac:dyDescent="0.2">
      <c r="A37" s="2" t="s">
        <v>33</v>
      </c>
      <c r="B37" s="2">
        <v>5.6496492941418596E-4</v>
      </c>
      <c r="C37" s="2">
        <v>0</v>
      </c>
      <c r="D37" s="2">
        <v>0</v>
      </c>
      <c r="E37" s="2">
        <v>0</v>
      </c>
      <c r="F37" s="2">
        <v>0.1013038663094933</v>
      </c>
      <c r="G37" s="2">
        <v>0</v>
      </c>
      <c r="H37" s="2">
        <v>0</v>
      </c>
      <c r="I37" s="2">
        <v>0</v>
      </c>
      <c r="J37" s="2">
        <v>0</v>
      </c>
      <c r="K37" s="2">
        <v>4.5499048066063465E-5</v>
      </c>
      <c r="L37" s="2">
        <v>0</v>
      </c>
      <c r="M37" s="2">
        <v>4.9265059916684187E-4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0.10240698088614039</v>
      </c>
    </row>
    <row r="38" spans="1:23" x14ac:dyDescent="0.2">
      <c r="A38" s="2" t="s">
        <v>34</v>
      </c>
      <c r="B38" s="2">
        <v>1.2017274852747579E-2</v>
      </c>
      <c r="C38" s="2">
        <v>0</v>
      </c>
      <c r="D38" s="2">
        <v>0</v>
      </c>
      <c r="E38" s="2">
        <v>0</v>
      </c>
      <c r="F38" s="2">
        <v>1.6592118043181999E-2</v>
      </c>
      <c r="G38" s="2">
        <v>0</v>
      </c>
      <c r="H38" s="2">
        <v>0</v>
      </c>
      <c r="I38" s="2">
        <v>0</v>
      </c>
      <c r="J38" s="2">
        <v>0</v>
      </c>
      <c r="K38" s="2">
        <v>1.5763081418775445E-4</v>
      </c>
      <c r="L38" s="2">
        <v>0</v>
      </c>
      <c r="M38" s="2">
        <v>2.0452191844973826E-5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2.8787475901962307E-2</v>
      </c>
    </row>
    <row r="39" spans="1:23" x14ac:dyDescent="0.2">
      <c r="A39" s="2" t="s">
        <v>35</v>
      </c>
      <c r="B39" s="2">
        <v>1.5390586285458118E-2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1.4287551542240489E-4</v>
      </c>
      <c r="L39" s="2">
        <v>0</v>
      </c>
      <c r="M39" s="2">
        <v>5.3939846624106788E-6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1.5538855785542934E-2</v>
      </c>
    </row>
    <row r="40" spans="1:23" x14ac:dyDescent="0.2">
      <c r="A40" s="2" t="s">
        <v>36</v>
      </c>
      <c r="B40" s="2">
        <v>2.6850429074517035E-3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1.2129961169462865E-3</v>
      </c>
      <c r="L40" s="2">
        <v>0</v>
      </c>
      <c r="M40" s="2">
        <v>3.1285111041981929E-4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4.2108901348178089E-3</v>
      </c>
    </row>
    <row r="41" spans="1:23" x14ac:dyDescent="0.2">
      <c r="A41" s="2" t="s">
        <v>37</v>
      </c>
      <c r="B41" s="2">
        <v>3.8271665926732645E-2</v>
      </c>
      <c r="C41" s="2">
        <v>0</v>
      </c>
      <c r="D41" s="2">
        <v>0</v>
      </c>
      <c r="E41" s="2">
        <v>0</v>
      </c>
      <c r="F41" s="2">
        <v>1.8685148954019667E-3</v>
      </c>
      <c r="G41" s="2">
        <v>0</v>
      </c>
      <c r="H41" s="2">
        <v>0</v>
      </c>
      <c r="I41" s="2">
        <v>0</v>
      </c>
      <c r="J41" s="2">
        <v>0</v>
      </c>
      <c r="K41" s="2">
        <v>1.5393135887771005E-4</v>
      </c>
      <c r="L41" s="2">
        <v>0</v>
      </c>
      <c r="M41" s="2">
        <v>1.8789046574063862E-4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4.048200264675296E-2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6.825438023706087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1.7147187974429993E-3</v>
      </c>
      <c r="L43" s="2">
        <v>0</v>
      </c>
      <c r="M43" s="2">
        <v>1.406166851618277E-2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6.8412144110197124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7.6497932215745945E-5</v>
      </c>
      <c r="L44" s="2">
        <v>0</v>
      </c>
      <c r="M44" s="2">
        <v>9.1248240539113975E-6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8.5622756269657346E-5</v>
      </c>
    </row>
    <row r="45" spans="1:23" x14ac:dyDescent="0.2">
      <c r="A45" s="2" t="s">
        <v>41</v>
      </c>
      <c r="B45" s="2">
        <v>5.9970772194142298E-4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4.63494975626254E-4</v>
      </c>
      <c r="L45" s="2">
        <v>0</v>
      </c>
      <c r="M45" s="2">
        <v>6.3334369911138735E-4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1.6965463966790643E-3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3.6997416004599876E-6</v>
      </c>
      <c r="F46" s="2">
        <v>0</v>
      </c>
      <c r="G46" s="2">
        <v>0</v>
      </c>
      <c r="H46" s="2">
        <v>1.5756226912529222E-5</v>
      </c>
      <c r="I46" s="2">
        <v>0</v>
      </c>
      <c r="J46" s="2">
        <v>0</v>
      </c>
      <c r="K46" s="2">
        <v>5.5096472688259705E-3</v>
      </c>
      <c r="L46" s="2">
        <v>2.1667152180776281E-4</v>
      </c>
      <c r="M46" s="2">
        <v>9.8160096525172508E-3</v>
      </c>
      <c r="N46" s="2">
        <v>8.3769881894211782E-5</v>
      </c>
      <c r="O46" s="2">
        <v>8.2779448507791787E-6</v>
      </c>
      <c r="P46" s="2">
        <v>0</v>
      </c>
      <c r="Q46" s="2">
        <v>0</v>
      </c>
      <c r="R46" s="2">
        <v>1.0283277956712343E-3</v>
      </c>
      <c r="S46" s="2">
        <v>0</v>
      </c>
      <c r="T46" s="2">
        <v>0</v>
      </c>
      <c r="U46" s="2">
        <v>0</v>
      </c>
      <c r="V46" s="2">
        <v>0</v>
      </c>
      <c r="W46" s="2">
        <v>1.6682160034080195E-2</v>
      </c>
    </row>
    <row r="47" spans="1:23" x14ac:dyDescent="0.2">
      <c r="A47" s="2" t="s">
        <v>43</v>
      </c>
      <c r="B47" s="2">
        <v>1.1898116253840896E-2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0.18647448454480844</v>
      </c>
      <c r="L47" s="2">
        <v>3.270413073171477E-2</v>
      </c>
      <c r="M47" s="2">
        <v>0.4638103264777042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0.69488705800806838</v>
      </c>
    </row>
    <row r="48" spans="1:23" x14ac:dyDescent="0.2">
      <c r="A48" s="2" t="s">
        <v>44</v>
      </c>
      <c r="B48" s="2">
        <v>2.4765950596417459E-2</v>
      </c>
      <c r="C48" s="2">
        <v>1.1681872914153229E-3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4.2050426866362955E-3</v>
      </c>
      <c r="L48" s="2">
        <v>3.4253900367810485E-4</v>
      </c>
      <c r="M48" s="2">
        <v>8.057560848257728E-3</v>
      </c>
      <c r="N48" s="2">
        <v>6.7388004455768108E-4</v>
      </c>
      <c r="O48" s="2">
        <v>7.2163179937580375E-3</v>
      </c>
      <c r="P48" s="2">
        <v>0</v>
      </c>
      <c r="Q48" s="2">
        <v>0</v>
      </c>
      <c r="R48" s="2">
        <v>6.5653173350057759E-3</v>
      </c>
      <c r="S48" s="2">
        <v>0</v>
      </c>
      <c r="T48" s="2">
        <v>0</v>
      </c>
      <c r="U48" s="2">
        <v>0</v>
      </c>
      <c r="V48" s="2">
        <v>0</v>
      </c>
      <c r="W48" s="2">
        <v>5.2994795799726407E-2</v>
      </c>
    </row>
    <row r="49" spans="1:23" x14ac:dyDescent="0.2">
      <c r="A49" s="2" t="s">
        <v>45</v>
      </c>
      <c r="B49" s="2">
        <v>0</v>
      </c>
      <c r="C49" s="2">
        <v>7.9968669240489706E-4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7.9968669240489706E-4</v>
      </c>
    </row>
    <row r="50" spans="1:23" x14ac:dyDescent="0.2">
      <c r="A50" s="2" t="s">
        <v>46</v>
      </c>
      <c r="B50" s="2">
        <v>0.22619709156988399</v>
      </c>
      <c r="C50" s="2">
        <v>0</v>
      </c>
      <c r="D50" s="2">
        <v>0</v>
      </c>
      <c r="E50" s="2">
        <v>0</v>
      </c>
      <c r="F50" s="2">
        <v>0</v>
      </c>
      <c r="G50" s="2">
        <v>2.9326096195179119E-2</v>
      </c>
      <c r="H50" s="2">
        <v>4.2441198278247569E-3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3.1853701006928449E-2</v>
      </c>
      <c r="P50" s="2">
        <v>0</v>
      </c>
      <c r="Q50" s="2">
        <v>0</v>
      </c>
      <c r="R50" s="2">
        <v>4.2757868375674288E-2</v>
      </c>
      <c r="S50" s="2">
        <v>0</v>
      </c>
      <c r="T50" s="2">
        <v>0</v>
      </c>
      <c r="U50" s="2">
        <v>0</v>
      </c>
      <c r="V50" s="2">
        <v>0</v>
      </c>
      <c r="W50" s="2">
        <v>0.33437887697549062</v>
      </c>
    </row>
    <row r="51" spans="1:23" x14ac:dyDescent="0.2">
      <c r="A51" s="2" t="s">
        <v>47</v>
      </c>
      <c r="B51" s="2">
        <v>0.45064598291632024</v>
      </c>
      <c r="C51" s="2">
        <v>0</v>
      </c>
      <c r="D51" s="2">
        <v>5.5211745826380783E-2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2.2674915180445538E-3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0.50812522026074558</v>
      </c>
    </row>
  </sheetData>
  <phoneticPr fontId="6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12.11640441902305</v>
      </c>
      <c r="C4" s="2">
        <v>5.6885484834549114E-3</v>
      </c>
      <c r="D4" s="2">
        <v>1.0830207181398138E-2</v>
      </c>
      <c r="E4" s="2">
        <v>4.9917905766797097E-2</v>
      </c>
      <c r="F4" s="2">
        <v>0.95158309563271226</v>
      </c>
      <c r="G4" s="2">
        <v>7.6145987585763436E-2</v>
      </c>
      <c r="H4" s="2">
        <v>0</v>
      </c>
      <c r="I4" s="2">
        <v>0</v>
      </c>
      <c r="J4" s="2">
        <v>0</v>
      </c>
      <c r="K4" s="2">
        <v>0.4475670399336763</v>
      </c>
      <c r="L4" s="2">
        <v>4.4221716933288836E-2</v>
      </c>
      <c r="M4" s="2">
        <v>0.95592262675788409</v>
      </c>
      <c r="N4" s="2">
        <v>2.914855033074469E-4</v>
      </c>
      <c r="O4" s="2">
        <v>5.9785167562008405E-2</v>
      </c>
      <c r="P4" s="2">
        <v>0</v>
      </c>
      <c r="Q4" s="2">
        <v>0</v>
      </c>
      <c r="R4" s="2">
        <v>7.6053184940602744E-2</v>
      </c>
      <c r="S4" s="2">
        <v>0</v>
      </c>
      <c r="T4" s="2">
        <v>0</v>
      </c>
      <c r="U4" s="2">
        <v>0</v>
      </c>
      <c r="V4" s="2">
        <v>0.16564200000000001</v>
      </c>
      <c r="W4" s="2">
        <v>14.960053385303942</v>
      </c>
    </row>
    <row r="5" spans="1:23" x14ac:dyDescent="0.2">
      <c r="A5" s="2" t="s">
        <v>1</v>
      </c>
      <c r="B5" s="2">
        <v>0.11065684204137848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0.21969641752743102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0.33035325956880951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</row>
    <row r="10" spans="1:23" x14ac:dyDescent="0.2">
      <c r="A10" s="2" t="s">
        <v>6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0.41004707900763393</v>
      </c>
      <c r="C13" s="2">
        <v>0</v>
      </c>
      <c r="D13" s="2">
        <v>0</v>
      </c>
      <c r="E13" s="2">
        <v>0</v>
      </c>
      <c r="F13" s="2">
        <v>3.4979322741975887E-3</v>
      </c>
      <c r="G13" s="2">
        <v>0</v>
      </c>
      <c r="H13" s="2">
        <v>0</v>
      </c>
      <c r="I13" s="2">
        <v>0</v>
      </c>
      <c r="J13" s="2">
        <v>0</v>
      </c>
      <c r="K13" s="2">
        <v>2.5418593825423268E-2</v>
      </c>
      <c r="L13" s="2">
        <v>0</v>
      </c>
      <c r="M13" s="2">
        <v>7.2907298337450497E-3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0.44625433494099986</v>
      </c>
    </row>
    <row r="14" spans="1:23" x14ac:dyDescent="0.2">
      <c r="A14" s="2" t="s">
        <v>10</v>
      </c>
      <c r="B14" s="2">
        <v>3.2364063498735586E-2</v>
      </c>
      <c r="C14" s="2">
        <v>0</v>
      </c>
      <c r="D14" s="2">
        <v>0</v>
      </c>
      <c r="E14" s="2">
        <v>0</v>
      </c>
      <c r="F14" s="2">
        <v>2.3012712330247297E-4</v>
      </c>
      <c r="G14" s="2">
        <v>0</v>
      </c>
      <c r="H14" s="2">
        <v>0</v>
      </c>
      <c r="I14" s="2">
        <v>0</v>
      </c>
      <c r="J14" s="2">
        <v>0</v>
      </c>
      <c r="K14" s="2">
        <v>1.8368648079532357E-3</v>
      </c>
      <c r="L14" s="2">
        <v>0</v>
      </c>
      <c r="M14" s="2">
        <v>5.5276240245434659E-4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3.4983817832445641E-2</v>
      </c>
    </row>
    <row r="15" spans="1:23" x14ac:dyDescent="0.2">
      <c r="A15" s="2" t="s">
        <v>11</v>
      </c>
      <c r="B15" s="2">
        <v>0.11198527053020796</v>
      </c>
      <c r="C15" s="2">
        <v>0</v>
      </c>
      <c r="D15" s="2">
        <v>0</v>
      </c>
      <c r="E15" s="2">
        <v>0</v>
      </c>
      <c r="F15" s="2">
        <v>7.0572317812758365E-4</v>
      </c>
      <c r="G15" s="2">
        <v>0</v>
      </c>
      <c r="H15" s="2">
        <v>0</v>
      </c>
      <c r="I15" s="2">
        <v>0</v>
      </c>
      <c r="J15" s="2">
        <v>0</v>
      </c>
      <c r="K15" s="2">
        <v>2.5526298077934396E-3</v>
      </c>
      <c r="L15" s="2">
        <v>0</v>
      </c>
      <c r="M15" s="2">
        <v>1.6417868371405219E-3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0.11688541035326951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</row>
    <row r="17" spans="1:23" x14ac:dyDescent="0.2">
      <c r="A17" s="2" t="s">
        <v>13</v>
      </c>
      <c r="B17" s="2">
        <v>0.35063733421765775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3.903342594810612E-3</v>
      </c>
      <c r="L17" s="2">
        <v>0</v>
      </c>
      <c r="M17" s="2">
        <v>1.3841335561159066E-3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0.35592481036858425</v>
      </c>
    </row>
    <row r="18" spans="1:23" x14ac:dyDescent="0.2">
      <c r="A18" s="2" t="s">
        <v>14</v>
      </c>
      <c r="B18" s="2">
        <v>2.8850997279523977E-2</v>
      </c>
      <c r="C18" s="2">
        <v>0</v>
      </c>
      <c r="D18" s="2">
        <v>0</v>
      </c>
      <c r="E18" s="2">
        <v>0</v>
      </c>
      <c r="F18" s="2">
        <v>2.6848164385288504E-5</v>
      </c>
      <c r="G18" s="2">
        <v>0</v>
      </c>
      <c r="H18" s="2">
        <v>0</v>
      </c>
      <c r="I18" s="2">
        <v>0</v>
      </c>
      <c r="J18" s="2">
        <v>0</v>
      </c>
      <c r="K18" s="2">
        <v>1.1217241805913567E-3</v>
      </c>
      <c r="L18" s="2">
        <v>0</v>
      </c>
      <c r="M18" s="2">
        <v>3.2835736742810439E-3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3.3283143298781667E-2</v>
      </c>
    </row>
    <row r="19" spans="1:23" x14ac:dyDescent="0.2">
      <c r="A19" s="2" t="s">
        <v>15</v>
      </c>
      <c r="B19" s="2">
        <v>8.1047854548486079E-2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4.5384074518272673E-4</v>
      </c>
      <c r="L19" s="2">
        <v>0</v>
      </c>
      <c r="M19" s="2">
        <v>5.3626203223182895E-5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8.1555321496892E-2</v>
      </c>
    </row>
    <row r="20" spans="1:23" x14ac:dyDescent="0.2">
      <c r="A20" s="2" t="s">
        <v>16</v>
      </c>
      <c r="B20" s="2">
        <v>0.25754531231809547</v>
      </c>
      <c r="C20" s="2">
        <v>0</v>
      </c>
      <c r="D20" s="2">
        <v>0</v>
      </c>
      <c r="E20" s="2">
        <v>0</v>
      </c>
      <c r="F20" s="2">
        <v>1.1602242466499678E-2</v>
      </c>
      <c r="G20" s="2">
        <v>0</v>
      </c>
      <c r="H20" s="2">
        <v>0</v>
      </c>
      <c r="I20" s="2">
        <v>0</v>
      </c>
      <c r="J20" s="2">
        <v>0</v>
      </c>
      <c r="K20" s="2">
        <v>6.6970582257974221E-3</v>
      </c>
      <c r="L20" s="2">
        <v>0</v>
      </c>
      <c r="M20" s="2">
        <v>3.3515758250605966E-2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0.30936037126099852</v>
      </c>
    </row>
    <row r="21" spans="1:23" x14ac:dyDescent="0.2">
      <c r="A21" s="2" t="s">
        <v>17</v>
      </c>
      <c r="B21" s="2">
        <v>1.7539925543729511E-2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3.2515757739987549E-3</v>
      </c>
      <c r="L21" s="2">
        <v>0</v>
      </c>
      <c r="M21" s="2">
        <v>2.1751613045834107E-2</v>
      </c>
      <c r="N21" s="2">
        <v>2.5346565504995381E-4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4.2796580018612321E-2</v>
      </c>
    </row>
    <row r="22" spans="1:23" x14ac:dyDescent="0.2">
      <c r="A22" s="2" t="s">
        <v>18</v>
      </c>
      <c r="B22" s="2">
        <v>4.5224603766276142E-2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3.025474890285193E-4</v>
      </c>
      <c r="L22" s="2">
        <v>0</v>
      </c>
      <c r="M22" s="2">
        <v>6.7569016061210451E-4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4.6202841415916768E-2</v>
      </c>
    </row>
    <row r="23" spans="1:23" x14ac:dyDescent="0.2">
      <c r="A23" s="2" t="s">
        <v>19</v>
      </c>
      <c r="B23" s="2">
        <v>9.172478448459382E-3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4.7998634271260009E-5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9.2204770827306413E-3</v>
      </c>
    </row>
    <row r="24" spans="1:23" x14ac:dyDescent="0.2">
      <c r="A24" s="2" t="s">
        <v>20</v>
      </c>
      <c r="B24" s="2">
        <v>4.6025731937146905E-3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1.4724263970107175E-3</v>
      </c>
      <c r="L24" s="2">
        <v>0</v>
      </c>
      <c r="M24" s="2">
        <v>3.9037813400199322E-3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9.9787809307453398E-3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4.1422882194445135E-4</v>
      </c>
      <c r="G25" s="2">
        <v>0</v>
      </c>
      <c r="H25" s="2">
        <v>0</v>
      </c>
      <c r="I25" s="2">
        <v>0</v>
      </c>
      <c r="J25" s="2">
        <v>0</v>
      </c>
      <c r="K25" s="2">
        <v>5.8534919843000009E-6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4.2008231392875133E-4</v>
      </c>
    </row>
    <row r="26" spans="1:23" x14ac:dyDescent="0.2">
      <c r="A26" s="2" t="s">
        <v>22</v>
      </c>
      <c r="B26" s="2">
        <v>2.3776808264014635</v>
      </c>
      <c r="C26" s="2">
        <v>0</v>
      </c>
      <c r="D26" s="2">
        <v>0</v>
      </c>
      <c r="E26" s="2">
        <v>0</v>
      </c>
      <c r="F26" s="2">
        <v>3.1987670139043732E-3</v>
      </c>
      <c r="G26" s="2">
        <v>0</v>
      </c>
      <c r="H26" s="2">
        <v>0</v>
      </c>
      <c r="I26" s="2">
        <v>0</v>
      </c>
      <c r="J26" s="2">
        <v>0</v>
      </c>
      <c r="K26" s="2">
        <v>2.5582815936793968E-3</v>
      </c>
      <c r="L26" s="2">
        <v>0</v>
      </c>
      <c r="M26" s="2">
        <v>5.9916969370517803E-3</v>
      </c>
      <c r="N26" s="2">
        <v>3.8019848257493072E-5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2.3894675917943569</v>
      </c>
    </row>
    <row r="27" spans="1:23" x14ac:dyDescent="0.2">
      <c r="A27" s="2" t="s">
        <v>23</v>
      </c>
      <c r="B27" s="2">
        <v>0.10882858821529962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4.8352328125680173E-4</v>
      </c>
      <c r="L27" s="2">
        <v>0</v>
      </c>
      <c r="M27" s="2">
        <v>1.1228501936423371E-4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0.10942439651592065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</row>
    <row r="29" spans="1:23" x14ac:dyDescent="0.2">
      <c r="A29" s="2" t="s">
        <v>25</v>
      </c>
      <c r="B29" s="2">
        <v>0.16270301537223245</v>
      </c>
      <c r="C29" s="2">
        <v>0</v>
      </c>
      <c r="D29" s="2">
        <v>0</v>
      </c>
      <c r="E29" s="2">
        <v>0</v>
      </c>
      <c r="F29" s="2">
        <v>1.6991052603832586E-3</v>
      </c>
      <c r="G29" s="2">
        <v>0</v>
      </c>
      <c r="H29" s="2">
        <v>0</v>
      </c>
      <c r="I29" s="2">
        <v>0</v>
      </c>
      <c r="J29" s="2">
        <v>0</v>
      </c>
      <c r="K29" s="2">
        <v>2.814234776946875E-3</v>
      </c>
      <c r="L29" s="2">
        <v>0</v>
      </c>
      <c r="M29" s="2">
        <v>1.2375277666888359E-3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0.1684538831762514</v>
      </c>
    </row>
    <row r="30" spans="1:23" x14ac:dyDescent="0.2">
      <c r="A30" s="2" t="s">
        <v>26</v>
      </c>
      <c r="B30" s="2">
        <v>3.745051499447332E-2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6.7675170811763751E-4</v>
      </c>
      <c r="L30" s="2">
        <v>0</v>
      </c>
      <c r="M30" s="2">
        <v>3.055868565210298E-3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4.1183135267801256E-2</v>
      </c>
    </row>
    <row r="31" spans="1:23" x14ac:dyDescent="0.2">
      <c r="A31" s="2" t="s">
        <v>27</v>
      </c>
      <c r="B31" s="2">
        <v>0.44389403017960855</v>
      </c>
      <c r="C31" s="2">
        <v>0</v>
      </c>
      <c r="D31" s="2">
        <v>0</v>
      </c>
      <c r="E31" s="2">
        <v>0</v>
      </c>
      <c r="F31" s="2">
        <v>3.6410675094396716E-2</v>
      </c>
      <c r="G31" s="2">
        <v>0</v>
      </c>
      <c r="H31" s="2">
        <v>0</v>
      </c>
      <c r="I31" s="2">
        <v>0</v>
      </c>
      <c r="J31" s="2">
        <v>0</v>
      </c>
      <c r="K31" s="2">
        <v>2.9085611437187748E-3</v>
      </c>
      <c r="L31" s="2">
        <v>0</v>
      </c>
      <c r="M31" s="2">
        <v>2.5029659096090603E-2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0.16564200000000001</v>
      </c>
      <c r="W31" s="2">
        <v>0.67388492551381463</v>
      </c>
    </row>
    <row r="32" spans="1:23" x14ac:dyDescent="0.2">
      <c r="A32" s="2" t="s">
        <v>28</v>
      </c>
      <c r="B32" s="2">
        <v>2.618825595739627E-2</v>
      </c>
      <c r="C32" s="2">
        <v>0</v>
      </c>
      <c r="D32" s="2">
        <v>0</v>
      </c>
      <c r="E32" s="2">
        <v>0</v>
      </c>
      <c r="F32" s="2">
        <v>2.5865022960019791E-2</v>
      </c>
      <c r="G32" s="2">
        <v>0</v>
      </c>
      <c r="H32" s="2">
        <v>0</v>
      </c>
      <c r="I32" s="2">
        <v>0</v>
      </c>
      <c r="J32" s="2">
        <v>0</v>
      </c>
      <c r="K32" s="2">
        <v>9.4202197667334672E-4</v>
      </c>
      <c r="L32" s="2">
        <v>0</v>
      </c>
      <c r="M32" s="2">
        <v>3.7950851511790956E-4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5.3374809409207316E-2</v>
      </c>
    </row>
    <row r="33" spans="1:23" x14ac:dyDescent="0.2">
      <c r="A33" s="2" t="s">
        <v>29</v>
      </c>
      <c r="B33" s="2">
        <v>0.10667619402822405</v>
      </c>
      <c r="C33" s="2">
        <v>0</v>
      </c>
      <c r="D33" s="2">
        <v>0</v>
      </c>
      <c r="E33" s="2">
        <v>0</v>
      </c>
      <c r="F33" s="2">
        <v>0.54588838463785117</v>
      </c>
      <c r="G33" s="2">
        <v>0</v>
      </c>
      <c r="H33" s="2">
        <v>0</v>
      </c>
      <c r="I33" s="2">
        <v>0</v>
      </c>
      <c r="J33" s="2">
        <v>0</v>
      </c>
      <c r="K33" s="2">
        <v>6.7198087979763977E-4</v>
      </c>
      <c r="L33" s="2">
        <v>0</v>
      </c>
      <c r="M33" s="2">
        <v>6.245390129222991E-4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0.65386109855879504</v>
      </c>
    </row>
    <row r="34" spans="1:23" x14ac:dyDescent="0.2">
      <c r="A34" s="2" t="s">
        <v>30</v>
      </c>
      <c r="B34" s="2">
        <v>3.3305518681358004E-2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1.4422223783717295E-3</v>
      </c>
      <c r="L34" s="2">
        <v>0</v>
      </c>
      <c r="M34" s="2">
        <v>5.0629323481518078E-3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3.9810673407881539E-2</v>
      </c>
    </row>
    <row r="35" spans="1:23" x14ac:dyDescent="0.2">
      <c r="A35" s="2" t="s">
        <v>31</v>
      </c>
      <c r="B35" s="2">
        <v>8.8139231673558249E-2</v>
      </c>
      <c r="C35" s="2">
        <v>0</v>
      </c>
      <c r="D35" s="2">
        <v>0</v>
      </c>
      <c r="E35" s="2">
        <v>0</v>
      </c>
      <c r="F35" s="2">
        <v>0.24390023163212585</v>
      </c>
      <c r="G35" s="2">
        <v>0</v>
      </c>
      <c r="H35" s="2">
        <v>0</v>
      </c>
      <c r="I35" s="2">
        <v>0</v>
      </c>
      <c r="J35" s="2">
        <v>0</v>
      </c>
      <c r="K35" s="2">
        <v>5.4090948728519432E-3</v>
      </c>
      <c r="L35" s="2">
        <v>0</v>
      </c>
      <c r="M35" s="2">
        <v>1.8782412675217578E-2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0.35623097085375366</v>
      </c>
    </row>
    <row r="36" spans="1:23" x14ac:dyDescent="0.2">
      <c r="A36" s="2" t="s">
        <v>32</v>
      </c>
      <c r="B36" s="2">
        <v>0.27569032845692243</v>
      </c>
      <c r="C36" s="2">
        <v>0</v>
      </c>
      <c r="D36" s="2">
        <v>0</v>
      </c>
      <c r="E36" s="2">
        <v>0</v>
      </c>
      <c r="F36" s="2">
        <v>6.425149282605043E-2</v>
      </c>
      <c r="G36" s="2">
        <v>0</v>
      </c>
      <c r="H36" s="2">
        <v>0</v>
      </c>
      <c r="I36" s="2">
        <v>0</v>
      </c>
      <c r="J36" s="2">
        <v>0</v>
      </c>
      <c r="K36" s="2">
        <v>1.7514428482623507E-3</v>
      </c>
      <c r="L36" s="2">
        <v>0</v>
      </c>
      <c r="M36" s="2">
        <v>1.7922289626443285E-3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0.34348549309387949</v>
      </c>
    </row>
    <row r="37" spans="1:23" x14ac:dyDescent="0.2">
      <c r="A37" s="2" t="s">
        <v>33</v>
      </c>
      <c r="B37" s="2">
        <v>5.09832465059774E-4</v>
      </c>
      <c r="C37" s="2">
        <v>0</v>
      </c>
      <c r="D37" s="2">
        <v>0</v>
      </c>
      <c r="E37" s="2">
        <v>0</v>
      </c>
      <c r="F37" s="2">
        <v>1.343942400086442E-2</v>
      </c>
      <c r="G37" s="2">
        <v>0</v>
      </c>
      <c r="H37" s="2">
        <v>0</v>
      </c>
      <c r="I37" s="2">
        <v>0</v>
      </c>
      <c r="J37" s="2">
        <v>0</v>
      </c>
      <c r="K37" s="2">
        <v>3.6252627022764669E-4</v>
      </c>
      <c r="L37" s="2">
        <v>0</v>
      </c>
      <c r="M37" s="2">
        <v>6.1600007133214626E-4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1.4927782807483986E-2</v>
      </c>
    </row>
    <row r="38" spans="1:23" x14ac:dyDescent="0.2">
      <c r="A38" s="2" t="s">
        <v>34</v>
      </c>
      <c r="B38" s="2">
        <v>1.1471252066915469E-2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1.3115724372821534E-4</v>
      </c>
      <c r="L38" s="2">
        <v>0</v>
      </c>
      <c r="M38" s="2">
        <v>4.1250925556294523E-5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1.1643660236199978E-2</v>
      </c>
    </row>
    <row r="39" spans="1:23" x14ac:dyDescent="0.2">
      <c r="A39" s="2" t="s">
        <v>35</v>
      </c>
      <c r="B39" s="2">
        <v>1.1233596687757735E-2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3.52263147615174E-4</v>
      </c>
      <c r="L39" s="2">
        <v>0</v>
      </c>
      <c r="M39" s="2">
        <v>4.9501110667553429E-6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1.1590809946439663E-2</v>
      </c>
    </row>
    <row r="40" spans="1:23" x14ac:dyDescent="0.2">
      <c r="A40" s="2" t="s">
        <v>36</v>
      </c>
      <c r="B40" s="2">
        <v>1.7779327065431949E-3</v>
      </c>
      <c r="C40" s="2">
        <v>0</v>
      </c>
      <c r="D40" s="2">
        <v>0</v>
      </c>
      <c r="E40" s="2">
        <v>0</v>
      </c>
      <c r="F40" s="2">
        <v>4.5289017865926681E-4</v>
      </c>
      <c r="G40" s="2">
        <v>0</v>
      </c>
      <c r="H40" s="2">
        <v>0</v>
      </c>
      <c r="I40" s="2">
        <v>0</v>
      </c>
      <c r="J40" s="2">
        <v>0</v>
      </c>
      <c r="K40" s="2">
        <v>1.0311901712341833E-3</v>
      </c>
      <c r="L40" s="2">
        <v>0</v>
      </c>
      <c r="M40" s="2">
        <v>2.9700666400532056E-4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3.5590197204419653E-3</v>
      </c>
    </row>
    <row r="41" spans="1:23" x14ac:dyDescent="0.2">
      <c r="A41" s="2" t="s">
        <v>37</v>
      </c>
      <c r="B41" s="2">
        <v>2.2912216628915103E-2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2.6067550970082672E-4</v>
      </c>
      <c r="L41" s="2">
        <v>0</v>
      </c>
      <c r="M41" s="2">
        <v>2.2275499800399045E-5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2.3195167638416326E-2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6.3499575980027245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2.0034551898264132E-3</v>
      </c>
      <c r="L43" s="2">
        <v>0</v>
      </c>
      <c r="M43" s="2">
        <v>8.0299876706394057E-3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6.3599910408631901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1.0809448531007335E-4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1.0809448531007335E-4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1.8731174349760003E-4</v>
      </c>
      <c r="L45" s="2">
        <v>0</v>
      </c>
      <c r="M45" s="2">
        <v>1.773789798920665E-4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3.6469072338966651E-4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6.7815377832220478E-3</v>
      </c>
      <c r="L46" s="2">
        <v>2.3826653696971207E-4</v>
      </c>
      <c r="M46" s="2">
        <v>1.5818064390144212E-2</v>
      </c>
      <c r="N46" s="2">
        <v>0</v>
      </c>
      <c r="O46" s="2">
        <v>3.1713619370875625E-5</v>
      </c>
      <c r="P46" s="2">
        <v>0</v>
      </c>
      <c r="Q46" s="2">
        <v>0</v>
      </c>
      <c r="R46" s="2">
        <v>2.1886804090926176E-3</v>
      </c>
      <c r="S46" s="2">
        <v>0</v>
      </c>
      <c r="T46" s="2">
        <v>0</v>
      </c>
      <c r="U46" s="2">
        <v>0</v>
      </c>
      <c r="V46" s="2">
        <v>0</v>
      </c>
      <c r="W46" s="2">
        <v>2.5058262738799464E-2</v>
      </c>
    </row>
    <row r="47" spans="1:23" x14ac:dyDescent="0.2">
      <c r="A47" s="2" t="s">
        <v>43</v>
      </c>
      <c r="B47" s="2">
        <v>1.3867900379586719E-2</v>
      </c>
      <c r="C47" s="2">
        <v>5.8858110031892311E-4</v>
      </c>
      <c r="D47" s="2">
        <v>1.8646501696256658E-3</v>
      </c>
      <c r="E47" s="2">
        <v>1.2425017628866575E-3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0.23469621019325554</v>
      </c>
      <c r="L47" s="2">
        <v>4.3550413309743005E-2</v>
      </c>
      <c r="M47" s="2">
        <v>0.54025589342062719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0.8360661503360437</v>
      </c>
    </row>
    <row r="48" spans="1:23" x14ac:dyDescent="0.2">
      <c r="A48" s="2" t="s">
        <v>44</v>
      </c>
      <c r="B48" s="2">
        <v>1.2523625020686911E-2</v>
      </c>
      <c r="C48" s="2">
        <v>3.00566087754039E-4</v>
      </c>
      <c r="D48" s="2">
        <v>8.9655570117724709E-3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9.3655316836539111E-3</v>
      </c>
      <c r="L48" s="2">
        <v>4.3303708657611845E-4</v>
      </c>
      <c r="M48" s="2">
        <v>2.2701011788812606E-2</v>
      </c>
      <c r="N48" s="2">
        <v>0</v>
      </c>
      <c r="O48" s="2">
        <v>8.9083429857432922E-3</v>
      </c>
      <c r="P48" s="2">
        <v>0</v>
      </c>
      <c r="Q48" s="2">
        <v>0</v>
      </c>
      <c r="R48" s="2">
        <v>7.9272135482975799E-3</v>
      </c>
      <c r="S48" s="2">
        <v>0</v>
      </c>
      <c r="T48" s="2">
        <v>0</v>
      </c>
      <c r="U48" s="2">
        <v>0</v>
      </c>
      <c r="V48" s="2">
        <v>0</v>
      </c>
      <c r="W48" s="2">
        <v>7.1124885213296921E-2</v>
      </c>
    </row>
    <row r="49" spans="1:23" x14ac:dyDescent="0.2">
      <c r="A49" s="2" t="s">
        <v>45</v>
      </c>
      <c r="B49" s="2">
        <v>0</v>
      </c>
      <c r="C49" s="2">
        <v>4.7994012953819489E-3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2.4168738880444712E-2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2.8968140175826662E-2</v>
      </c>
    </row>
    <row r="50" spans="1:23" x14ac:dyDescent="0.2">
      <c r="A50" s="2" t="s">
        <v>46</v>
      </c>
      <c r="B50" s="2">
        <v>0.12095684896229847</v>
      </c>
      <c r="C50" s="2">
        <v>0</v>
      </c>
      <c r="D50" s="2">
        <v>0</v>
      </c>
      <c r="E50" s="2">
        <v>0</v>
      </c>
      <c r="F50" s="2">
        <v>0</v>
      </c>
      <c r="G50" s="2">
        <v>7.6145987585763436E-2</v>
      </c>
      <c r="H50" s="2">
        <v>0</v>
      </c>
      <c r="I50" s="2">
        <v>0</v>
      </c>
      <c r="J50" s="2">
        <v>0</v>
      </c>
      <c r="K50" s="2">
        <v>6.8708131053295374E-2</v>
      </c>
      <c r="L50" s="2">
        <v>0</v>
      </c>
      <c r="M50" s="2">
        <v>4.650822054889752E-5</v>
      </c>
      <c r="N50" s="2">
        <v>0</v>
      </c>
      <c r="O50" s="2">
        <v>4.7033672961775609E-2</v>
      </c>
      <c r="P50" s="2">
        <v>0</v>
      </c>
      <c r="Q50" s="2">
        <v>0</v>
      </c>
      <c r="R50" s="2">
        <v>6.5937290983212549E-2</v>
      </c>
      <c r="S50" s="2">
        <v>0</v>
      </c>
      <c r="T50" s="2">
        <v>0</v>
      </c>
      <c r="U50" s="2">
        <v>0</v>
      </c>
      <c r="V50" s="2">
        <v>0</v>
      </c>
      <c r="W50" s="2">
        <v>0.37882843976689434</v>
      </c>
    </row>
    <row r="51" spans="1:23" x14ac:dyDescent="0.2">
      <c r="A51" s="2" t="s">
        <v>47</v>
      </c>
      <c r="B51" s="2">
        <v>0.45096277774812571</v>
      </c>
      <c r="C51" s="2">
        <v>0</v>
      </c>
      <c r="D51" s="2">
        <v>0</v>
      </c>
      <c r="E51" s="2">
        <v>4.867540400391044E-2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3.2687645145142497E-2</v>
      </c>
      <c r="L51" s="2">
        <v>0</v>
      </c>
      <c r="M51" s="2">
        <v>1.2093767285535968E-2</v>
      </c>
      <c r="N51" s="2">
        <v>0</v>
      </c>
      <c r="O51" s="2">
        <v>3.8114379951186251E-3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0.54823103217783331</v>
      </c>
    </row>
  </sheetData>
  <phoneticPr fontId="6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14.575244395944042</v>
      </c>
      <c r="C4" s="2">
        <v>7.6491428296385179E-3</v>
      </c>
      <c r="D4" s="2">
        <v>1.660431095961485E-2</v>
      </c>
      <c r="E4" s="2">
        <v>0.10867506684946759</v>
      </c>
      <c r="F4" s="2">
        <v>1.1405478095429222</v>
      </c>
      <c r="G4" s="2">
        <v>0</v>
      </c>
      <c r="H4" s="2">
        <v>0</v>
      </c>
      <c r="I4" s="2">
        <v>0</v>
      </c>
      <c r="J4" s="2">
        <v>0</v>
      </c>
      <c r="K4" s="2">
        <v>0.62737186744599682</v>
      </c>
      <c r="L4" s="2">
        <v>7.4927442559098639E-2</v>
      </c>
      <c r="M4" s="2">
        <v>1.2105530112774878</v>
      </c>
      <c r="N4" s="2">
        <v>8.2635171956528061E-6</v>
      </c>
      <c r="O4" s="2">
        <v>0.10180054321268849</v>
      </c>
      <c r="P4" s="2">
        <v>0</v>
      </c>
      <c r="Q4" s="2">
        <v>0</v>
      </c>
      <c r="R4" s="2">
        <v>0.1830989081329216</v>
      </c>
      <c r="S4" s="2">
        <v>0</v>
      </c>
      <c r="T4" s="2">
        <v>0</v>
      </c>
      <c r="U4" s="2">
        <v>0</v>
      </c>
      <c r="V4" s="2">
        <v>0.25282200000000005</v>
      </c>
      <c r="W4" s="2">
        <v>18.299302762271076</v>
      </c>
    </row>
    <row r="5" spans="1:23" x14ac:dyDescent="0.2">
      <c r="A5" s="2" t="s">
        <v>1</v>
      </c>
      <c r="B5" s="2">
        <v>0.18453632290873861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3.6100011537572564E-2</v>
      </c>
      <c r="L5" s="2">
        <v>0</v>
      </c>
      <c r="M5" s="2">
        <v>0.22106084242014845</v>
      </c>
      <c r="N5" s="2">
        <v>0</v>
      </c>
      <c r="O5" s="2">
        <v>0</v>
      </c>
      <c r="P5" s="2">
        <v>0</v>
      </c>
      <c r="Q5" s="2">
        <v>0</v>
      </c>
      <c r="R5" s="2">
        <v>9.4876097772262826E-3</v>
      </c>
      <c r="S5" s="2">
        <v>0</v>
      </c>
      <c r="T5" s="2">
        <v>0</v>
      </c>
      <c r="U5" s="2">
        <v>0</v>
      </c>
      <c r="V5" s="2">
        <v>0</v>
      </c>
      <c r="W5" s="2">
        <v>0.45118478664368589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</row>
    <row r="10" spans="1:23" x14ac:dyDescent="0.2">
      <c r="A10" s="2" t="s">
        <v>6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0.37673008896279547</v>
      </c>
      <c r="C13" s="2">
        <v>0</v>
      </c>
      <c r="D13" s="2">
        <v>0</v>
      </c>
      <c r="E13" s="2">
        <v>0</v>
      </c>
      <c r="F13" s="2">
        <v>4.7754250322429911E-3</v>
      </c>
      <c r="G13" s="2">
        <v>0</v>
      </c>
      <c r="H13" s="2">
        <v>0</v>
      </c>
      <c r="I13" s="2">
        <v>0</v>
      </c>
      <c r="J13" s="2">
        <v>0</v>
      </c>
      <c r="K13" s="2">
        <v>2.8739937202128214E-2</v>
      </c>
      <c r="L13" s="2">
        <v>0</v>
      </c>
      <c r="M13" s="2">
        <v>6.9197873135852673E-3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0.41716523851075193</v>
      </c>
    </row>
    <row r="14" spans="1:23" x14ac:dyDescent="0.2">
      <c r="A14" s="2" t="s">
        <v>10</v>
      </c>
      <c r="B14" s="2">
        <v>1.6966379163078114E-2</v>
      </c>
      <c r="C14" s="2">
        <v>0</v>
      </c>
      <c r="D14" s="2">
        <v>0</v>
      </c>
      <c r="E14" s="2">
        <v>0</v>
      </c>
      <c r="F14" s="2">
        <v>1.9881973818450791E-4</v>
      </c>
      <c r="G14" s="2">
        <v>0</v>
      </c>
      <c r="H14" s="2">
        <v>0</v>
      </c>
      <c r="I14" s="2">
        <v>0</v>
      </c>
      <c r="J14" s="2">
        <v>0</v>
      </c>
      <c r="K14" s="2">
        <v>9.2899079880451633E-4</v>
      </c>
      <c r="L14" s="2">
        <v>0</v>
      </c>
      <c r="M14" s="2">
        <v>3.6230731600886061E-3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2.1717262860155746E-2</v>
      </c>
    </row>
    <row r="15" spans="1:23" x14ac:dyDescent="0.2">
      <c r="A15" s="2" t="s">
        <v>11</v>
      </c>
      <c r="B15" s="2">
        <v>0.10675411144461831</v>
      </c>
      <c r="C15" s="2">
        <v>0</v>
      </c>
      <c r="D15" s="2">
        <v>0</v>
      </c>
      <c r="E15" s="2">
        <v>0</v>
      </c>
      <c r="F15" s="2">
        <v>1.2004210607366517E-3</v>
      </c>
      <c r="G15" s="2">
        <v>0</v>
      </c>
      <c r="H15" s="2">
        <v>0</v>
      </c>
      <c r="I15" s="2">
        <v>0</v>
      </c>
      <c r="J15" s="2">
        <v>0</v>
      </c>
      <c r="K15" s="2">
        <v>4.4510643778382366E-3</v>
      </c>
      <c r="L15" s="2">
        <v>0</v>
      </c>
      <c r="M15" s="2">
        <v>4.8818691800748485E-4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0.11289378380120069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</row>
    <row r="17" spans="1:23" x14ac:dyDescent="0.2">
      <c r="A17" s="2" t="s">
        <v>13</v>
      </c>
      <c r="B17" s="2">
        <v>0.38570002585521801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6.9922397017661208E-3</v>
      </c>
      <c r="L17" s="2">
        <v>0</v>
      </c>
      <c r="M17" s="2">
        <v>6.645393988844035E-4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0.3933568049558685</v>
      </c>
    </row>
    <row r="18" spans="1:23" x14ac:dyDescent="0.2">
      <c r="A18" s="2" t="s">
        <v>14</v>
      </c>
      <c r="B18" s="2">
        <v>2.9499496216095173E-2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1.5906200304099515E-3</v>
      </c>
      <c r="L18" s="2">
        <v>0</v>
      </c>
      <c r="M18" s="2">
        <v>3.1064422935525859E-3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3.4196558540057709E-2</v>
      </c>
    </row>
    <row r="19" spans="1:23" x14ac:dyDescent="0.2">
      <c r="A19" s="2" t="s">
        <v>15</v>
      </c>
      <c r="B19" s="2">
        <v>7.6138613426784602E-2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2.0839317015088987E-4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7.6347006596935496E-2</v>
      </c>
    </row>
    <row r="20" spans="1:23" x14ac:dyDescent="0.2">
      <c r="A20" s="2" t="s">
        <v>16</v>
      </c>
      <c r="B20" s="2">
        <v>0.26288558539748741</v>
      </c>
      <c r="C20" s="2">
        <v>0</v>
      </c>
      <c r="D20" s="2">
        <v>0</v>
      </c>
      <c r="E20" s="2">
        <v>0</v>
      </c>
      <c r="F20" s="2">
        <v>9.3647848000718015E-3</v>
      </c>
      <c r="G20" s="2">
        <v>0</v>
      </c>
      <c r="H20" s="2">
        <v>0</v>
      </c>
      <c r="I20" s="2">
        <v>0</v>
      </c>
      <c r="J20" s="2">
        <v>0</v>
      </c>
      <c r="K20" s="2">
        <v>2.700886170172646E-2</v>
      </c>
      <c r="L20" s="2">
        <v>0</v>
      </c>
      <c r="M20" s="2">
        <v>2.1287491424782069E-2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0.32054672332406775</v>
      </c>
    </row>
    <row r="21" spans="1:23" x14ac:dyDescent="0.2">
      <c r="A21" s="2" t="s">
        <v>17</v>
      </c>
      <c r="B21" s="2">
        <v>2.3430276439728129E-2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6.8564788031897994E-3</v>
      </c>
      <c r="L21" s="2">
        <v>0</v>
      </c>
      <c r="M21" s="2">
        <v>2.4873083126455066E-2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5.5159838369372993E-2</v>
      </c>
    </row>
    <row r="22" spans="1:23" x14ac:dyDescent="0.2">
      <c r="A22" s="2" t="s">
        <v>18</v>
      </c>
      <c r="B22" s="2">
        <v>1.782767471416501E-2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3.9384782468626964E-4</v>
      </c>
      <c r="L22" s="2">
        <v>0</v>
      </c>
      <c r="M22" s="2">
        <v>1.2583925597234257E-3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1.9479915098574704E-2</v>
      </c>
    </row>
    <row r="23" spans="1:23" x14ac:dyDescent="0.2">
      <c r="A23" s="2" t="s">
        <v>19</v>
      </c>
      <c r="B23" s="2">
        <v>8.369586040721088E-3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3.2823832661129168E-5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8.4024098733822168E-3</v>
      </c>
    </row>
    <row r="24" spans="1:23" x14ac:dyDescent="0.2">
      <c r="A24" s="2" t="s">
        <v>20</v>
      </c>
      <c r="B24" s="2">
        <v>5.6140959017320765E-3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2.946511490045549E-3</v>
      </c>
      <c r="L24" s="2">
        <v>0</v>
      </c>
      <c r="M24" s="2">
        <v>2.2997234980517875E-4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8.7905797415828036E-3</v>
      </c>
    </row>
    <row r="25" spans="1:23" x14ac:dyDescent="0.2">
      <c r="A25" s="2" t="s">
        <v>21</v>
      </c>
      <c r="B25" s="2">
        <v>6.0219223154743618E-3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6.0219223154743618E-3</v>
      </c>
    </row>
    <row r="26" spans="1:23" x14ac:dyDescent="0.2">
      <c r="A26" s="2" t="s">
        <v>22</v>
      </c>
      <c r="B26" s="2">
        <v>3.2858041493968382</v>
      </c>
      <c r="C26" s="2">
        <v>0</v>
      </c>
      <c r="D26" s="2">
        <v>0</v>
      </c>
      <c r="E26" s="2">
        <v>0</v>
      </c>
      <c r="F26" s="2">
        <v>4.2689973972447172E-3</v>
      </c>
      <c r="G26" s="2">
        <v>0</v>
      </c>
      <c r="H26" s="2">
        <v>0</v>
      </c>
      <c r="I26" s="2">
        <v>0</v>
      </c>
      <c r="J26" s="2">
        <v>0</v>
      </c>
      <c r="K26" s="2">
        <v>5.242440797011777E-3</v>
      </c>
      <c r="L26" s="2">
        <v>0</v>
      </c>
      <c r="M26" s="2">
        <v>9.6057029752046278E-3</v>
      </c>
      <c r="N26" s="2">
        <v>8.2635171956528061E-6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3.3049295540834951</v>
      </c>
    </row>
    <row r="27" spans="1:23" x14ac:dyDescent="0.2">
      <c r="A27" s="2" t="s">
        <v>23</v>
      </c>
      <c r="B27" s="2">
        <v>0.15126664745214524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6.4773177288239558E-4</v>
      </c>
      <c r="L27" s="2">
        <v>0</v>
      </c>
      <c r="M27" s="2">
        <v>5.5572616600290054E-4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0.15247010539103056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</row>
    <row r="29" spans="1:23" x14ac:dyDescent="0.2">
      <c r="A29" s="2" t="s">
        <v>25</v>
      </c>
      <c r="B29" s="2">
        <v>0.20312147382080284</v>
      </c>
      <c r="C29" s="2">
        <v>0</v>
      </c>
      <c r="D29" s="2">
        <v>0</v>
      </c>
      <c r="E29" s="2">
        <v>0</v>
      </c>
      <c r="F29" s="2">
        <v>9.3970461160791021E-3</v>
      </c>
      <c r="G29" s="2">
        <v>0</v>
      </c>
      <c r="H29" s="2">
        <v>0</v>
      </c>
      <c r="I29" s="2">
        <v>0</v>
      </c>
      <c r="J29" s="2">
        <v>0</v>
      </c>
      <c r="K29" s="2">
        <v>1.9401872215759417E-3</v>
      </c>
      <c r="L29" s="2">
        <v>0</v>
      </c>
      <c r="M29" s="2">
        <v>1.5032122472002371E-3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0.21596191940565812</v>
      </c>
    </row>
    <row r="30" spans="1:23" x14ac:dyDescent="0.2">
      <c r="A30" s="2" t="s">
        <v>26</v>
      </c>
      <c r="B30" s="2">
        <v>5.6772823915283308E-2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2.4985962061310043E-3</v>
      </c>
      <c r="L30" s="2">
        <v>0</v>
      </c>
      <c r="M30" s="2">
        <v>3.0219173684926126E-3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6.2293337489906925E-2</v>
      </c>
    </row>
    <row r="31" spans="1:23" x14ac:dyDescent="0.2">
      <c r="A31" s="2" t="s">
        <v>27</v>
      </c>
      <c r="B31" s="2">
        <v>0.43525100112410259</v>
      </c>
      <c r="C31" s="2">
        <v>0</v>
      </c>
      <c r="D31" s="2">
        <v>0</v>
      </c>
      <c r="E31" s="2">
        <v>0</v>
      </c>
      <c r="F31" s="2">
        <v>2.7560917291350559E-2</v>
      </c>
      <c r="G31" s="2">
        <v>0</v>
      </c>
      <c r="H31" s="2">
        <v>0</v>
      </c>
      <c r="I31" s="2">
        <v>0</v>
      </c>
      <c r="J31" s="2">
        <v>0</v>
      </c>
      <c r="K31" s="2">
        <v>3.3603971195540192E-3</v>
      </c>
      <c r="L31" s="2">
        <v>0</v>
      </c>
      <c r="M31" s="2">
        <v>1.9762492323389769E-2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0.25282200000000005</v>
      </c>
      <c r="W31" s="2">
        <v>0.73875680785839704</v>
      </c>
    </row>
    <row r="32" spans="1:23" x14ac:dyDescent="0.2">
      <c r="A32" s="2" t="s">
        <v>28</v>
      </c>
      <c r="B32" s="2">
        <v>1.3671776199240045E-2</v>
      </c>
      <c r="C32" s="2">
        <v>0</v>
      </c>
      <c r="D32" s="2">
        <v>0</v>
      </c>
      <c r="E32" s="2">
        <v>0</v>
      </c>
      <c r="F32" s="2">
        <v>3.3941905492328825E-2</v>
      </c>
      <c r="G32" s="2">
        <v>0</v>
      </c>
      <c r="H32" s="2">
        <v>0</v>
      </c>
      <c r="I32" s="2">
        <v>0</v>
      </c>
      <c r="J32" s="2">
        <v>0</v>
      </c>
      <c r="K32" s="2">
        <v>1.1721161639805548E-3</v>
      </c>
      <c r="L32" s="2">
        <v>0</v>
      </c>
      <c r="M32" s="2">
        <v>5.4467135480173925E-4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4.9330469210351162E-2</v>
      </c>
    </row>
    <row r="33" spans="1:23" x14ac:dyDescent="0.2">
      <c r="A33" s="2" t="s">
        <v>29</v>
      </c>
      <c r="B33" s="2">
        <v>7.1537302826724311E-2</v>
      </c>
      <c r="C33" s="2">
        <v>0</v>
      </c>
      <c r="D33" s="2">
        <v>0</v>
      </c>
      <c r="E33" s="2">
        <v>0</v>
      </c>
      <c r="F33" s="2">
        <v>0.6628612557913347</v>
      </c>
      <c r="G33" s="2">
        <v>0</v>
      </c>
      <c r="H33" s="2">
        <v>0</v>
      </c>
      <c r="I33" s="2">
        <v>0</v>
      </c>
      <c r="J33" s="2">
        <v>0</v>
      </c>
      <c r="K33" s="2">
        <v>4.1983972008421033E-4</v>
      </c>
      <c r="L33" s="2">
        <v>0</v>
      </c>
      <c r="M33" s="2">
        <v>4.0346026281610326E-4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0.73522185860095934</v>
      </c>
    </row>
    <row r="34" spans="1:23" x14ac:dyDescent="0.2">
      <c r="A34" s="2" t="s">
        <v>30</v>
      </c>
      <c r="B34" s="2">
        <v>3.3348917468908612E-2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1.7447012076808569E-3</v>
      </c>
      <c r="L34" s="2">
        <v>0</v>
      </c>
      <c r="M34" s="2">
        <v>1.6098064486362515E-3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3.6703425125225723E-2</v>
      </c>
    </row>
    <row r="35" spans="1:23" x14ac:dyDescent="0.2">
      <c r="A35" s="2" t="s">
        <v>31</v>
      </c>
      <c r="B35" s="2">
        <v>5.9697253069867014E-2</v>
      </c>
      <c r="C35" s="2">
        <v>0</v>
      </c>
      <c r="D35" s="2">
        <v>0</v>
      </c>
      <c r="E35" s="2">
        <v>0</v>
      </c>
      <c r="F35" s="2">
        <v>0.29369426645666624</v>
      </c>
      <c r="G35" s="2">
        <v>0</v>
      </c>
      <c r="H35" s="2">
        <v>0</v>
      </c>
      <c r="I35" s="2">
        <v>0</v>
      </c>
      <c r="J35" s="2">
        <v>0</v>
      </c>
      <c r="K35" s="2">
        <v>1.0353972674974952E-2</v>
      </c>
      <c r="L35" s="2">
        <v>0</v>
      </c>
      <c r="M35" s="2">
        <v>2.0210413907168216E-2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0.38395590610867641</v>
      </c>
    </row>
    <row r="36" spans="1:23" x14ac:dyDescent="0.2">
      <c r="A36" s="2" t="s">
        <v>32</v>
      </c>
      <c r="B36" s="2">
        <v>0.1996587508950248</v>
      </c>
      <c r="C36" s="2">
        <v>0</v>
      </c>
      <c r="D36" s="2">
        <v>0</v>
      </c>
      <c r="E36" s="2">
        <v>0</v>
      </c>
      <c r="F36" s="2">
        <v>7.7310867627255156E-2</v>
      </c>
      <c r="G36" s="2">
        <v>0</v>
      </c>
      <c r="H36" s="2">
        <v>0</v>
      </c>
      <c r="I36" s="2">
        <v>0</v>
      </c>
      <c r="J36" s="2">
        <v>0</v>
      </c>
      <c r="K36" s="2">
        <v>1.4805075220060472E-3</v>
      </c>
      <c r="L36" s="2">
        <v>0</v>
      </c>
      <c r="M36" s="2">
        <v>4.1027874125769527E-3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0.28255291345686301</v>
      </c>
    </row>
    <row r="37" spans="1:23" x14ac:dyDescent="0.2">
      <c r="A37" s="2" t="s">
        <v>33</v>
      </c>
      <c r="B37" s="2">
        <v>8.324895210934304E-4</v>
      </c>
      <c r="C37" s="2">
        <v>0</v>
      </c>
      <c r="D37" s="2">
        <v>0</v>
      </c>
      <c r="E37" s="2">
        <v>0</v>
      </c>
      <c r="F37" s="2">
        <v>1.5961848791982664E-2</v>
      </c>
      <c r="G37" s="2">
        <v>0</v>
      </c>
      <c r="H37" s="2">
        <v>0</v>
      </c>
      <c r="I37" s="2">
        <v>0</v>
      </c>
      <c r="J37" s="2">
        <v>0</v>
      </c>
      <c r="K37" s="2">
        <v>4.1900004064404194E-4</v>
      </c>
      <c r="L37" s="2">
        <v>0</v>
      </c>
      <c r="M37" s="2">
        <v>4.8330504882741001E-4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1.7696643402547549E-2</v>
      </c>
    </row>
    <row r="38" spans="1:23" x14ac:dyDescent="0.2">
      <c r="A38" s="2" t="s">
        <v>34</v>
      </c>
      <c r="B38" s="2">
        <v>1.1961860217680802E-2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2.6946076579950227E-4</v>
      </c>
      <c r="L38" s="2">
        <v>0</v>
      </c>
      <c r="M38" s="2">
        <v>2.2997234980517875E-4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1.2461293333285483E-2</v>
      </c>
    </row>
    <row r="39" spans="1:23" x14ac:dyDescent="0.2">
      <c r="A39" s="2" t="s">
        <v>35</v>
      </c>
      <c r="B39" s="2">
        <v>3.8877683218576436E-3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4.3892334372440167E-4</v>
      </c>
      <c r="L39" s="2">
        <v>0</v>
      </c>
      <c r="M39" s="2">
        <v>6.0519039422415464E-6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4.3327435695242862E-3</v>
      </c>
    </row>
    <row r="40" spans="1:23" x14ac:dyDescent="0.2">
      <c r="A40" s="2" t="s">
        <v>36</v>
      </c>
      <c r="B40" s="2">
        <v>2.0582563887886879E-3</v>
      </c>
      <c r="C40" s="2">
        <v>0</v>
      </c>
      <c r="D40" s="2">
        <v>0</v>
      </c>
      <c r="E40" s="2">
        <v>0</v>
      </c>
      <c r="F40" s="2">
        <v>1.125394744440611E-5</v>
      </c>
      <c r="G40" s="2">
        <v>0</v>
      </c>
      <c r="H40" s="2">
        <v>0</v>
      </c>
      <c r="I40" s="2">
        <v>0</v>
      </c>
      <c r="J40" s="2">
        <v>0</v>
      </c>
      <c r="K40" s="2">
        <v>1.045248234020562E-3</v>
      </c>
      <c r="L40" s="2">
        <v>0</v>
      </c>
      <c r="M40" s="2">
        <v>7.4761186699823917E-4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3.8623704372518952E-3</v>
      </c>
    </row>
    <row r="41" spans="1:23" x14ac:dyDescent="0.2">
      <c r="A41" s="2" t="s">
        <v>37</v>
      </c>
      <c r="B41" s="2">
        <v>2.6238210337406646E-2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1.1068501711310999E-4</v>
      </c>
      <c r="L41" s="2">
        <v>0</v>
      </c>
      <c r="M41" s="2">
        <v>7.464014862097908E-4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2.7095296840729546E-2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7.8790792580612097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2.1449229626629503E-3</v>
      </c>
      <c r="L43" s="2">
        <v>0</v>
      </c>
      <c r="M43" s="2">
        <v>1.2522599637286211E-3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7.8824764409876016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7.1754424887119579E-5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7.1754424887119579E-5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1.534323340671387E-4</v>
      </c>
      <c r="L45" s="2">
        <v>0</v>
      </c>
      <c r="M45" s="2">
        <v>4.8415231537932371E-5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2.0184756560507109E-4</v>
      </c>
    </row>
    <row r="46" spans="1:23" x14ac:dyDescent="0.2">
      <c r="A46" s="2" t="s">
        <v>42</v>
      </c>
      <c r="B46" s="2">
        <v>1.2683032058472536E-2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7.9765790679028649E-3</v>
      </c>
      <c r="L46" s="2">
        <v>0</v>
      </c>
      <c r="M46" s="2">
        <v>2.2878616213030663E-2</v>
      </c>
      <c r="N46" s="2">
        <v>0</v>
      </c>
      <c r="O46" s="2">
        <v>1.0239450408563217E-4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4.3640621843491698E-2</v>
      </c>
    </row>
    <row r="47" spans="1:23" x14ac:dyDescent="0.2">
      <c r="A47" s="2" t="s">
        <v>43</v>
      </c>
      <c r="B47" s="2">
        <v>2.7269061846626572E-2</v>
      </c>
      <c r="C47" s="2">
        <v>1.184790123707029E-3</v>
      </c>
      <c r="D47" s="2">
        <v>0</v>
      </c>
      <c r="E47" s="2">
        <v>8.0035397211851989E-3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0.31979608313601565</v>
      </c>
      <c r="L47" s="2">
        <v>7.4463020002712002E-2</v>
      </c>
      <c r="M47" s="2">
        <v>0.77395932532784795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1.2046758201580943</v>
      </c>
    </row>
    <row r="48" spans="1:23" x14ac:dyDescent="0.2">
      <c r="A48" s="2" t="s">
        <v>44</v>
      </c>
      <c r="B48" s="2">
        <v>3.4977361348601343E-3</v>
      </c>
      <c r="C48" s="2">
        <v>4.4071341465829042E-4</v>
      </c>
      <c r="D48" s="2">
        <v>2.1116001007078469E-3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1.1195900912892187E-2</v>
      </c>
      <c r="L48" s="2">
        <v>4.6442255638663889E-4</v>
      </c>
      <c r="M48" s="2">
        <v>2.1894785912777714E-2</v>
      </c>
      <c r="N48" s="2">
        <v>0</v>
      </c>
      <c r="O48" s="2">
        <v>2.8444701889327337E-2</v>
      </c>
      <c r="P48" s="2">
        <v>0</v>
      </c>
      <c r="Q48" s="2">
        <v>0</v>
      </c>
      <c r="R48" s="2">
        <v>2.9962795116477779E-2</v>
      </c>
      <c r="S48" s="2">
        <v>0</v>
      </c>
      <c r="T48" s="2">
        <v>0</v>
      </c>
      <c r="U48" s="2">
        <v>0</v>
      </c>
      <c r="V48" s="2">
        <v>0</v>
      </c>
      <c r="W48" s="2">
        <v>9.8012656038087925E-2</v>
      </c>
    </row>
    <row r="49" spans="1:23" x14ac:dyDescent="0.2">
      <c r="A49" s="2" t="s">
        <v>45</v>
      </c>
      <c r="B49" s="2">
        <v>0</v>
      </c>
      <c r="C49" s="2">
        <v>6.0236392912731982E-3</v>
      </c>
      <c r="D49" s="2">
        <v>1.4492710858907003E-2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3.7506070926104453E-2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5.537921990046471E-2</v>
      </c>
      <c r="S49" s="2">
        <v>0</v>
      </c>
      <c r="T49" s="2">
        <v>0</v>
      </c>
      <c r="U49" s="2">
        <v>0</v>
      </c>
      <c r="V49" s="2">
        <v>0</v>
      </c>
      <c r="W49" s="2">
        <v>0.11340164097674936</v>
      </c>
    </row>
    <row r="50" spans="1:23" x14ac:dyDescent="0.2">
      <c r="A50" s="2" t="s">
        <v>46</v>
      </c>
      <c r="B50" s="2">
        <v>0.15433654830920054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7.8950547252982589E-2</v>
      </c>
      <c r="L50" s="2">
        <v>0</v>
      </c>
      <c r="M50" s="2">
        <v>1.1583209726162908E-2</v>
      </c>
      <c r="N50" s="2">
        <v>0</v>
      </c>
      <c r="O50" s="2">
        <v>5.5376804198546542E-2</v>
      </c>
      <c r="P50" s="2">
        <v>0</v>
      </c>
      <c r="Q50" s="2">
        <v>0</v>
      </c>
      <c r="R50" s="2">
        <v>8.8269283338752821E-2</v>
      </c>
      <c r="S50" s="2">
        <v>0</v>
      </c>
      <c r="T50" s="2">
        <v>0</v>
      </c>
      <c r="U50" s="2">
        <v>0</v>
      </c>
      <c r="V50" s="2">
        <v>0</v>
      </c>
      <c r="W50" s="2">
        <v>0.38851639282564543</v>
      </c>
    </row>
    <row r="51" spans="1:23" x14ac:dyDescent="0.2">
      <c r="A51" s="2" t="s">
        <v>47</v>
      </c>
      <c r="B51" s="2">
        <v>0.44279589979127293</v>
      </c>
      <c r="C51" s="2">
        <v>0</v>
      </c>
      <c r="D51" s="2">
        <v>0</v>
      </c>
      <c r="E51" s="2">
        <v>0.1006715271282824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2.2182988150318817E-2</v>
      </c>
      <c r="L51" s="2">
        <v>0</v>
      </c>
      <c r="M51" s="2">
        <v>3.1891054815296992E-2</v>
      </c>
      <c r="N51" s="2">
        <v>0</v>
      </c>
      <c r="O51" s="2">
        <v>1.787664262072898E-2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0.61541811250590006</v>
      </c>
    </row>
  </sheetData>
  <phoneticPr fontId="6" type="noConversion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11.751175666152498</v>
      </c>
      <c r="C4" s="2">
        <v>0</v>
      </c>
      <c r="D4" s="2">
        <v>0</v>
      </c>
      <c r="E4" s="2">
        <v>0.11021244859517304</v>
      </c>
      <c r="F4" s="2">
        <v>1.0484881163230635</v>
      </c>
      <c r="G4" s="2">
        <v>0</v>
      </c>
      <c r="H4" s="2">
        <v>0</v>
      </c>
      <c r="I4" s="2">
        <v>0</v>
      </c>
      <c r="J4" s="2">
        <v>0</v>
      </c>
      <c r="K4" s="2">
        <v>0.57783680807072668</v>
      </c>
      <c r="L4" s="2">
        <v>5.9115992067459135E-2</v>
      </c>
      <c r="M4" s="2">
        <v>1.0476187281356639</v>
      </c>
      <c r="N4" s="2">
        <v>0</v>
      </c>
      <c r="O4" s="2">
        <v>0.17438479502122484</v>
      </c>
      <c r="P4" s="2">
        <v>6.3398469438725601E-4</v>
      </c>
      <c r="Q4" s="2">
        <v>0</v>
      </c>
      <c r="R4" s="2">
        <v>0.13195560234431558</v>
      </c>
      <c r="S4" s="2">
        <v>0</v>
      </c>
      <c r="T4" s="2">
        <v>0</v>
      </c>
      <c r="U4" s="2">
        <v>0</v>
      </c>
      <c r="V4" s="2">
        <v>0.34000200000000003</v>
      </c>
      <c r="W4" s="2">
        <v>15.241424141404512</v>
      </c>
    </row>
    <row r="5" spans="1:23" x14ac:dyDescent="0.2">
      <c r="A5" s="2" t="s">
        <v>1</v>
      </c>
      <c r="B5" s="2">
        <v>0.14538944969564641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4.2011419481994938E-2</v>
      </c>
      <c r="L5" s="2">
        <v>0</v>
      </c>
      <c r="M5" s="2">
        <v>0.20090076696385822</v>
      </c>
      <c r="N5" s="2">
        <v>0</v>
      </c>
      <c r="O5" s="2">
        <v>1.8276147655218525E-2</v>
      </c>
      <c r="P5" s="2">
        <v>0</v>
      </c>
      <c r="Q5" s="2">
        <v>0</v>
      </c>
      <c r="R5" s="2">
        <v>4.4308248550098926E-3</v>
      </c>
      <c r="S5" s="2">
        <v>0</v>
      </c>
      <c r="T5" s="2">
        <v>0</v>
      </c>
      <c r="U5" s="2">
        <v>0</v>
      </c>
      <c r="V5" s="2">
        <v>0</v>
      </c>
      <c r="W5" s="2">
        <v>0.411008608651728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</row>
    <row r="10" spans="1:23" x14ac:dyDescent="0.2">
      <c r="A10" s="2" t="s">
        <v>6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0.3587553794871175</v>
      </c>
      <c r="C13" s="2">
        <v>0</v>
      </c>
      <c r="D13" s="2">
        <v>0</v>
      </c>
      <c r="E13" s="2">
        <v>0</v>
      </c>
      <c r="F13" s="2">
        <v>2.9208277603061344E-3</v>
      </c>
      <c r="G13" s="2">
        <v>0</v>
      </c>
      <c r="H13" s="2">
        <v>0</v>
      </c>
      <c r="I13" s="2">
        <v>0</v>
      </c>
      <c r="J13" s="2">
        <v>0</v>
      </c>
      <c r="K13" s="2">
        <v>2.5781795944328202E-2</v>
      </c>
      <c r="L13" s="2">
        <v>0</v>
      </c>
      <c r="M13" s="2">
        <v>3.7658477006075534E-3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0.39122385089235939</v>
      </c>
    </row>
    <row r="14" spans="1:23" x14ac:dyDescent="0.2">
      <c r="A14" s="2" t="s">
        <v>10</v>
      </c>
      <c r="B14" s="2">
        <v>1.2864405854045071E-2</v>
      </c>
      <c r="C14" s="2">
        <v>0</v>
      </c>
      <c r="D14" s="2">
        <v>0</v>
      </c>
      <c r="E14" s="2">
        <v>0</v>
      </c>
      <c r="F14" s="2">
        <v>1.4247940294176265E-4</v>
      </c>
      <c r="G14" s="2">
        <v>0</v>
      </c>
      <c r="H14" s="2">
        <v>0</v>
      </c>
      <c r="I14" s="2">
        <v>0</v>
      </c>
      <c r="J14" s="2">
        <v>0</v>
      </c>
      <c r="K14" s="2">
        <v>4.9650070907688551E-4</v>
      </c>
      <c r="L14" s="2">
        <v>0</v>
      </c>
      <c r="M14" s="2">
        <v>2.0993738961677922E-3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1.5602759862231513E-2</v>
      </c>
    </row>
    <row r="15" spans="1:23" x14ac:dyDescent="0.2">
      <c r="A15" s="2" t="s">
        <v>11</v>
      </c>
      <c r="B15" s="2">
        <v>0.10298813856537736</v>
      </c>
      <c r="C15" s="2">
        <v>0</v>
      </c>
      <c r="D15" s="2">
        <v>0</v>
      </c>
      <c r="E15" s="2">
        <v>0</v>
      </c>
      <c r="F15" s="2">
        <v>1.3428683727261131E-3</v>
      </c>
      <c r="G15" s="2">
        <v>0</v>
      </c>
      <c r="H15" s="2">
        <v>0</v>
      </c>
      <c r="I15" s="2">
        <v>0</v>
      </c>
      <c r="J15" s="2">
        <v>0</v>
      </c>
      <c r="K15" s="2">
        <v>8.059982313773674E-3</v>
      </c>
      <c r="L15" s="2">
        <v>0</v>
      </c>
      <c r="M15" s="2">
        <v>3.8309742630799129E-4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0.11277408667818514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</row>
    <row r="17" spans="1:23" x14ac:dyDescent="0.2">
      <c r="A17" s="2" t="s">
        <v>13</v>
      </c>
      <c r="B17" s="2">
        <v>0.26046170583941097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5.1244671725161764E-3</v>
      </c>
      <c r="L17" s="2">
        <v>0</v>
      </c>
      <c r="M17" s="2">
        <v>4.4439301451726989E-4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0.26603056602644443</v>
      </c>
    </row>
    <row r="18" spans="1:23" x14ac:dyDescent="0.2">
      <c r="A18" s="2" t="s">
        <v>14</v>
      </c>
      <c r="B18" s="2">
        <v>2.4993026839932334E-2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8.299172436394657E-4</v>
      </c>
      <c r="L18" s="2">
        <v>0</v>
      </c>
      <c r="M18" s="2">
        <v>2.6663580871036192E-3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2.8489302170675419E-2</v>
      </c>
    </row>
    <row r="19" spans="1:23" x14ac:dyDescent="0.2">
      <c r="A19" s="2" t="s">
        <v>15</v>
      </c>
      <c r="B19" s="2">
        <v>9.3274129263269709E-2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2.2469375155304315E-4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9.3498823014822749E-2</v>
      </c>
    </row>
    <row r="20" spans="1:23" x14ac:dyDescent="0.2">
      <c r="A20" s="2" t="s">
        <v>16</v>
      </c>
      <c r="B20" s="2">
        <v>0.21646874659149648</v>
      </c>
      <c r="C20" s="2">
        <v>0</v>
      </c>
      <c r="D20" s="2">
        <v>0</v>
      </c>
      <c r="E20" s="2">
        <v>0</v>
      </c>
      <c r="F20" s="2">
        <v>9.5995497732012589E-3</v>
      </c>
      <c r="G20" s="2">
        <v>0</v>
      </c>
      <c r="H20" s="2">
        <v>0</v>
      </c>
      <c r="I20" s="2">
        <v>0</v>
      </c>
      <c r="J20" s="2">
        <v>0</v>
      </c>
      <c r="K20" s="2">
        <v>1.3525114206386402E-2</v>
      </c>
      <c r="L20" s="2">
        <v>0</v>
      </c>
      <c r="M20" s="2">
        <v>2.0982246038888687E-2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0.26057565660997284</v>
      </c>
    </row>
    <row r="21" spans="1:23" x14ac:dyDescent="0.2">
      <c r="A21" s="2" t="s">
        <v>17</v>
      </c>
      <c r="B21" s="2">
        <v>4.0019531473058423E-2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2.5078721947533202E-3</v>
      </c>
      <c r="L21" s="2">
        <v>0</v>
      </c>
      <c r="M21" s="2">
        <v>1.1592528120079815E-2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5.4119931787891554E-2</v>
      </c>
    </row>
    <row r="22" spans="1:23" x14ac:dyDescent="0.2">
      <c r="A22" s="2" t="s">
        <v>18</v>
      </c>
      <c r="B22" s="2">
        <v>9.4365243554174402E-3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1.6308417451430549E-4</v>
      </c>
      <c r="L22" s="2">
        <v>0</v>
      </c>
      <c r="M22" s="2">
        <v>1.1492922789239739E-3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1.0748900808855719E-2</v>
      </c>
    </row>
    <row r="23" spans="1:23" x14ac:dyDescent="0.2">
      <c r="A23" s="2" t="s">
        <v>19</v>
      </c>
      <c r="B23" s="2">
        <v>6.7612007490172547E-3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6.5233669805722189E-5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6.8264344188229764E-3</v>
      </c>
    </row>
    <row r="24" spans="1:23" x14ac:dyDescent="0.2">
      <c r="A24" s="2" t="s">
        <v>20</v>
      </c>
      <c r="B24" s="2">
        <v>3.325833072404117E-2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8.7703044961026514E-4</v>
      </c>
      <c r="L24" s="2">
        <v>0</v>
      </c>
      <c r="M24" s="2">
        <v>1.0267011025054168E-3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3.5162062276156855E-2</v>
      </c>
    </row>
    <row r="25" spans="1:23" x14ac:dyDescent="0.2">
      <c r="A25" s="2" t="s">
        <v>21</v>
      </c>
      <c r="B25" s="2">
        <v>1.9224216906588508E-3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4.3489113203814801E-5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1.9659108038626656E-3</v>
      </c>
    </row>
    <row r="26" spans="1:23" x14ac:dyDescent="0.2">
      <c r="A26" s="2" t="s">
        <v>22</v>
      </c>
      <c r="B26" s="2">
        <v>2.8500744509325959</v>
      </c>
      <c r="C26" s="2">
        <v>0</v>
      </c>
      <c r="D26" s="2">
        <v>0</v>
      </c>
      <c r="E26" s="2">
        <v>0</v>
      </c>
      <c r="F26" s="2">
        <v>2.6002491036871684E-3</v>
      </c>
      <c r="G26" s="2">
        <v>0</v>
      </c>
      <c r="H26" s="2">
        <v>0</v>
      </c>
      <c r="I26" s="2">
        <v>0</v>
      </c>
      <c r="J26" s="2">
        <v>0</v>
      </c>
      <c r="K26" s="2">
        <v>5.9725048799905648E-3</v>
      </c>
      <c r="L26" s="2">
        <v>0</v>
      </c>
      <c r="M26" s="2">
        <v>8.6388469632452045E-3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2.8672860518795189</v>
      </c>
    </row>
    <row r="27" spans="1:23" x14ac:dyDescent="0.2">
      <c r="A27" s="2" t="s">
        <v>23</v>
      </c>
      <c r="B27" s="2">
        <v>0.17882813498811984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6.305921414553145E-4</v>
      </c>
      <c r="L27" s="2">
        <v>0</v>
      </c>
      <c r="M27" s="2">
        <v>5.3633639683118781E-4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0.17999506352640632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</row>
    <row r="29" spans="1:23" x14ac:dyDescent="0.2">
      <c r="A29" s="2" t="s">
        <v>25</v>
      </c>
      <c r="B29" s="2">
        <v>0.1197841193417465</v>
      </c>
      <c r="C29" s="2">
        <v>0</v>
      </c>
      <c r="D29" s="2">
        <v>0</v>
      </c>
      <c r="E29" s="2">
        <v>0</v>
      </c>
      <c r="F29" s="2">
        <v>5.0508948342854864E-3</v>
      </c>
      <c r="G29" s="2">
        <v>0</v>
      </c>
      <c r="H29" s="2">
        <v>0</v>
      </c>
      <c r="I29" s="2">
        <v>0</v>
      </c>
      <c r="J29" s="2">
        <v>0</v>
      </c>
      <c r="K29" s="2">
        <v>1.427892550191919E-3</v>
      </c>
      <c r="L29" s="2">
        <v>0</v>
      </c>
      <c r="M29" s="2">
        <v>7.393780327744231E-4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0.12700228475899833</v>
      </c>
    </row>
    <row r="30" spans="1:23" x14ac:dyDescent="0.2">
      <c r="A30" s="2" t="s">
        <v>26</v>
      </c>
      <c r="B30" s="2">
        <v>0.11978621846061906</v>
      </c>
      <c r="C30" s="2">
        <v>0</v>
      </c>
      <c r="D30" s="2">
        <v>0</v>
      </c>
      <c r="E30" s="2">
        <v>0</v>
      </c>
      <c r="F30" s="2">
        <v>5.0508948342854864E-3</v>
      </c>
      <c r="G30" s="2">
        <v>0</v>
      </c>
      <c r="H30" s="2">
        <v>0</v>
      </c>
      <c r="I30" s="2">
        <v>0</v>
      </c>
      <c r="J30" s="2">
        <v>0</v>
      </c>
      <c r="K30" s="2">
        <v>1.4315166429589034E-3</v>
      </c>
      <c r="L30" s="2">
        <v>0</v>
      </c>
      <c r="M30" s="2">
        <v>7.393780327744231E-4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0.12700800797063788</v>
      </c>
    </row>
    <row r="31" spans="1:23" x14ac:dyDescent="0.2">
      <c r="A31" s="2" t="s">
        <v>27</v>
      </c>
      <c r="B31" s="2">
        <v>0.35308628665722641</v>
      </c>
      <c r="C31" s="2">
        <v>0</v>
      </c>
      <c r="D31" s="2">
        <v>0</v>
      </c>
      <c r="E31" s="2">
        <v>0</v>
      </c>
      <c r="F31" s="2">
        <v>4.620963235908717E-2</v>
      </c>
      <c r="G31" s="2">
        <v>0</v>
      </c>
      <c r="H31" s="2">
        <v>0</v>
      </c>
      <c r="I31" s="2">
        <v>0</v>
      </c>
      <c r="J31" s="2">
        <v>0</v>
      </c>
      <c r="K31" s="2">
        <v>2.8594091931508233E-3</v>
      </c>
      <c r="L31" s="2">
        <v>0</v>
      </c>
      <c r="M31" s="2">
        <v>1.8005579036475591E-2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0.34000200000000003</v>
      </c>
      <c r="W31" s="2">
        <v>0.76016290724593993</v>
      </c>
    </row>
    <row r="32" spans="1:23" x14ac:dyDescent="0.2">
      <c r="A32" s="2" t="s">
        <v>28</v>
      </c>
      <c r="B32" s="2">
        <v>1.690124241691859E-2</v>
      </c>
      <c r="C32" s="2">
        <v>0</v>
      </c>
      <c r="D32" s="2">
        <v>0</v>
      </c>
      <c r="E32" s="2">
        <v>0</v>
      </c>
      <c r="F32" s="2">
        <v>0.15840147622050463</v>
      </c>
      <c r="G32" s="2">
        <v>0</v>
      </c>
      <c r="H32" s="2">
        <v>0</v>
      </c>
      <c r="I32" s="2">
        <v>0</v>
      </c>
      <c r="J32" s="2">
        <v>0</v>
      </c>
      <c r="K32" s="2">
        <v>4.9650070907688551E-4</v>
      </c>
      <c r="L32" s="2">
        <v>0</v>
      </c>
      <c r="M32" s="2">
        <v>2.605062498894341E-4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0.17605972559638955</v>
      </c>
    </row>
    <row r="33" spans="1:23" x14ac:dyDescent="0.2">
      <c r="A33" s="2" t="s">
        <v>29</v>
      </c>
      <c r="B33" s="2">
        <v>7.3581156568908748E-2</v>
      </c>
      <c r="C33" s="2">
        <v>0</v>
      </c>
      <c r="D33" s="2">
        <v>0</v>
      </c>
      <c r="E33" s="2">
        <v>0</v>
      </c>
      <c r="F33" s="2">
        <v>0.59864145940010993</v>
      </c>
      <c r="G33" s="2">
        <v>0</v>
      </c>
      <c r="H33" s="2">
        <v>0</v>
      </c>
      <c r="I33" s="2">
        <v>0</v>
      </c>
      <c r="J33" s="2">
        <v>0</v>
      </c>
      <c r="K33" s="2">
        <v>3.8415383330036391E-4</v>
      </c>
      <c r="L33" s="2">
        <v>0</v>
      </c>
      <c r="M33" s="2">
        <v>2.2985845578479477E-4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0.67283662825810386</v>
      </c>
    </row>
    <row r="34" spans="1:23" x14ac:dyDescent="0.2">
      <c r="A34" s="2" t="s">
        <v>30</v>
      </c>
      <c r="B34" s="2">
        <v>0.31922885789639571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1.3952757152890577E-3</v>
      </c>
      <c r="L34" s="2">
        <v>0</v>
      </c>
      <c r="M34" s="2">
        <v>1.4327843743918878E-3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0.32205691798607666</v>
      </c>
    </row>
    <row r="35" spans="1:23" x14ac:dyDescent="0.2">
      <c r="A35" s="2" t="s">
        <v>31</v>
      </c>
      <c r="B35" s="2">
        <v>5.0014493910060319E-2</v>
      </c>
      <c r="C35" s="2">
        <v>0</v>
      </c>
      <c r="D35" s="2">
        <v>0</v>
      </c>
      <c r="E35" s="2">
        <v>0</v>
      </c>
      <c r="F35" s="2">
        <v>0.12896879355781002</v>
      </c>
      <c r="G35" s="2">
        <v>0</v>
      </c>
      <c r="H35" s="2">
        <v>0</v>
      </c>
      <c r="I35" s="2">
        <v>0</v>
      </c>
      <c r="J35" s="2">
        <v>0</v>
      </c>
      <c r="K35" s="2">
        <v>7.1684554930954714E-3</v>
      </c>
      <c r="L35" s="2">
        <v>0</v>
      </c>
      <c r="M35" s="2">
        <v>1.9928728116541707E-2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0.20608047107750752</v>
      </c>
    </row>
    <row r="36" spans="1:23" x14ac:dyDescent="0.2">
      <c r="A36" s="2" t="s">
        <v>32</v>
      </c>
      <c r="B36" s="2">
        <v>0.10606186451744309</v>
      </c>
      <c r="C36" s="2">
        <v>0</v>
      </c>
      <c r="D36" s="2">
        <v>0</v>
      </c>
      <c r="E36" s="2">
        <v>0</v>
      </c>
      <c r="F36" s="2">
        <v>7.4616463320601109E-2</v>
      </c>
      <c r="G36" s="2">
        <v>0</v>
      </c>
      <c r="H36" s="2">
        <v>0</v>
      </c>
      <c r="I36" s="2">
        <v>0</v>
      </c>
      <c r="J36" s="2">
        <v>0</v>
      </c>
      <c r="K36" s="2">
        <v>1.3300420454833359E-3</v>
      </c>
      <c r="L36" s="2">
        <v>0</v>
      </c>
      <c r="M36" s="2">
        <v>8.045045952467816E-4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0.18281287447877434</v>
      </c>
    </row>
    <row r="37" spans="1:23" x14ac:dyDescent="0.2">
      <c r="A37" s="2" t="s">
        <v>33</v>
      </c>
      <c r="B37" s="2">
        <v>5.6978283406703572E-4</v>
      </c>
      <c r="C37" s="2">
        <v>0</v>
      </c>
      <c r="D37" s="2">
        <v>0</v>
      </c>
      <c r="E37" s="2">
        <v>0</v>
      </c>
      <c r="F37" s="2">
        <v>1.4942527383517359E-2</v>
      </c>
      <c r="G37" s="2">
        <v>0</v>
      </c>
      <c r="H37" s="2">
        <v>0</v>
      </c>
      <c r="I37" s="2">
        <v>0</v>
      </c>
      <c r="J37" s="2">
        <v>0</v>
      </c>
      <c r="K37" s="2">
        <v>2.5006240092193503E-4</v>
      </c>
      <c r="L37" s="2">
        <v>0</v>
      </c>
      <c r="M37" s="2">
        <v>5.4016737109426776E-4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1.6302539989600597E-2</v>
      </c>
    </row>
    <row r="38" spans="1:23" x14ac:dyDescent="0.2">
      <c r="A38" s="2" t="s">
        <v>34</v>
      </c>
      <c r="B38" s="2">
        <v>1.0418599497570831E-2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1.7395645281525921E-4</v>
      </c>
      <c r="L38" s="2">
        <v>0</v>
      </c>
      <c r="M38" s="2">
        <v>2.6816819841559386E-5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1.0619372770227649E-2</v>
      </c>
    </row>
    <row r="39" spans="1:23" x14ac:dyDescent="0.2">
      <c r="A39" s="2" t="s">
        <v>35</v>
      </c>
      <c r="B39" s="2">
        <v>3.0334917081315414E-3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8.5528589300835759E-4</v>
      </c>
      <c r="L39" s="2">
        <v>0</v>
      </c>
      <c r="M39" s="2">
        <v>7.6619485261598261E-6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3.896439549666059E-3</v>
      </c>
    </row>
    <row r="40" spans="1:23" x14ac:dyDescent="0.2">
      <c r="A40" s="2" t="s">
        <v>36</v>
      </c>
      <c r="B40" s="2">
        <v>2.6743680204625296E-3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1.1234687577652152E-3</v>
      </c>
      <c r="L40" s="2">
        <v>0</v>
      </c>
      <c r="M40" s="2">
        <v>2.64337224152514E-4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4.0621740023802592E-3</v>
      </c>
    </row>
    <row r="41" spans="1:23" x14ac:dyDescent="0.2">
      <c r="A41" s="2" t="s">
        <v>37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5.4982340280078263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2.1817038457247083E-3</v>
      </c>
      <c r="L43" s="2">
        <v>0</v>
      </c>
      <c r="M43" s="2">
        <v>8.2365946656218127E-4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5.5012393913201132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8.335413364064502E-5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8.335413364064502E-5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1.4858780344636724E-4</v>
      </c>
      <c r="L45" s="2">
        <v>0</v>
      </c>
      <c r="M45" s="2">
        <v>3.8309742630799122E-5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1.8689754607716636E-4</v>
      </c>
    </row>
    <row r="46" spans="1:23" x14ac:dyDescent="0.2">
      <c r="A46" s="2" t="s">
        <v>42</v>
      </c>
      <c r="B46" s="2">
        <v>9.1733689963592411E-3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6.5323759262783812E-3</v>
      </c>
      <c r="L46" s="2">
        <v>0</v>
      </c>
      <c r="M46" s="2">
        <v>1.8989511462115149E-2</v>
      </c>
      <c r="N46" s="2">
        <v>0</v>
      </c>
      <c r="O46" s="2">
        <v>0</v>
      </c>
      <c r="P46" s="2">
        <v>0</v>
      </c>
      <c r="Q46" s="2">
        <v>0</v>
      </c>
      <c r="R46" s="2">
        <v>6.0283221149487068E-3</v>
      </c>
      <c r="S46" s="2">
        <v>0</v>
      </c>
      <c r="T46" s="2">
        <v>0</v>
      </c>
      <c r="U46" s="2">
        <v>0</v>
      </c>
      <c r="V46" s="2">
        <v>0</v>
      </c>
      <c r="W46" s="2">
        <v>4.0723578499701478E-2</v>
      </c>
    </row>
    <row r="47" spans="1:23" x14ac:dyDescent="0.2">
      <c r="A47" s="2" t="s">
        <v>43</v>
      </c>
      <c r="B47" s="2">
        <v>0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0.25721635921337838</v>
      </c>
      <c r="L47" s="2">
        <v>5.9115992067459135E-2</v>
      </c>
      <c r="M47" s="2">
        <v>0.66137732384554593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0.9777096751263834</v>
      </c>
    </row>
    <row r="48" spans="1:23" x14ac:dyDescent="0.2">
      <c r="A48" s="2" t="s">
        <v>44</v>
      </c>
      <c r="B48" s="2">
        <v>3.5179748276308103E-3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2.19462234504684E-2</v>
      </c>
      <c r="L48" s="2">
        <v>0</v>
      </c>
      <c r="M48" s="2">
        <v>1.8856350034598634E-2</v>
      </c>
      <c r="N48" s="2">
        <v>0</v>
      </c>
      <c r="O48" s="2">
        <v>2.7524500243883851E-2</v>
      </c>
      <c r="P48" s="2">
        <v>0</v>
      </c>
      <c r="Q48" s="2">
        <v>0</v>
      </c>
      <c r="R48" s="2">
        <v>1.7559077966075726E-2</v>
      </c>
      <c r="S48" s="2">
        <v>0</v>
      </c>
      <c r="T48" s="2">
        <v>0</v>
      </c>
      <c r="U48" s="2">
        <v>0</v>
      </c>
      <c r="V48" s="2">
        <v>0</v>
      </c>
      <c r="W48" s="2">
        <v>8.9404126522657418E-2</v>
      </c>
    </row>
    <row r="49" spans="1:23" x14ac:dyDescent="0.2">
      <c r="A49" s="2" t="s">
        <v>45</v>
      </c>
      <c r="B49" s="2">
        <v>3.8011354131456572E-2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2.9670081597710909E-2</v>
      </c>
      <c r="L49" s="2">
        <v>0</v>
      </c>
      <c r="M49" s="2">
        <v>2.1440097327884582E-4</v>
      </c>
      <c r="N49" s="2">
        <v>0</v>
      </c>
      <c r="O49" s="2">
        <v>8.0123157915312146E-3</v>
      </c>
      <c r="P49" s="2">
        <v>0</v>
      </c>
      <c r="Q49" s="2">
        <v>0</v>
      </c>
      <c r="R49" s="2">
        <v>5.3477864962761671E-3</v>
      </c>
      <c r="S49" s="2">
        <v>0</v>
      </c>
      <c r="T49" s="2">
        <v>0</v>
      </c>
      <c r="U49" s="2">
        <v>0</v>
      </c>
      <c r="V49" s="2">
        <v>0</v>
      </c>
      <c r="W49" s="2">
        <v>8.1255938990253726E-2</v>
      </c>
    </row>
    <row r="50" spans="1:23" x14ac:dyDescent="0.2">
      <c r="A50" s="2" t="s">
        <v>46</v>
      </c>
      <c r="B50" s="2">
        <v>0.17514118240251147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9.7842185049201419E-2</v>
      </c>
      <c r="L50" s="2">
        <v>0</v>
      </c>
      <c r="M50" s="2">
        <v>1.3976690610223179E-2</v>
      </c>
      <c r="N50" s="2">
        <v>0</v>
      </c>
      <c r="O50" s="2">
        <v>7.5458396721554161E-2</v>
      </c>
      <c r="P50" s="2">
        <v>6.3398469438725601E-4</v>
      </c>
      <c r="Q50" s="2">
        <v>0</v>
      </c>
      <c r="R50" s="2">
        <v>9.8589590912005101E-2</v>
      </c>
      <c r="S50" s="2">
        <v>0</v>
      </c>
      <c r="T50" s="2">
        <v>0</v>
      </c>
      <c r="U50" s="2">
        <v>0</v>
      </c>
      <c r="V50" s="2">
        <v>0</v>
      </c>
      <c r="W50" s="2">
        <v>0.46164203038988255</v>
      </c>
    </row>
    <row r="51" spans="1:23" x14ac:dyDescent="0.2">
      <c r="A51" s="2" t="s">
        <v>47</v>
      </c>
      <c r="B51" s="2">
        <v>0.51646169890795968</v>
      </c>
      <c r="C51" s="2">
        <v>0</v>
      </c>
      <c r="D51" s="2">
        <v>0</v>
      </c>
      <c r="E51" s="2">
        <v>0.11021244859517304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3.7006219917217885E-2</v>
      </c>
      <c r="L51" s="2">
        <v>0</v>
      </c>
      <c r="M51" s="2">
        <v>3.6176993754179099E-2</v>
      </c>
      <c r="N51" s="2">
        <v>0</v>
      </c>
      <c r="O51" s="2">
        <v>4.5113434609037072E-2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0.74497079578356684</v>
      </c>
    </row>
  </sheetData>
  <phoneticPr fontId="6" type="noConversion"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12.884766074004389</v>
      </c>
      <c r="C4" s="2">
        <v>0</v>
      </c>
      <c r="D4" s="2">
        <v>0</v>
      </c>
      <c r="E4" s="2">
        <v>0</v>
      </c>
      <c r="F4" s="2">
        <v>1.0665186253030527</v>
      </c>
      <c r="G4" s="2">
        <v>0</v>
      </c>
      <c r="H4" s="2">
        <v>0</v>
      </c>
      <c r="I4" s="2">
        <v>0</v>
      </c>
      <c r="J4" s="2">
        <v>0</v>
      </c>
      <c r="K4" s="2">
        <v>0.51756257375924219</v>
      </c>
      <c r="L4" s="2">
        <v>2.2276613536660855E-2</v>
      </c>
      <c r="M4" s="2">
        <v>0.68450526718458271</v>
      </c>
      <c r="N4" s="2">
        <v>3.4894069639702645E-2</v>
      </c>
      <c r="O4" s="2">
        <v>0.1621315498567642</v>
      </c>
      <c r="P4" s="2">
        <v>6.9827437679034776E-4</v>
      </c>
      <c r="Q4" s="2">
        <v>0</v>
      </c>
      <c r="R4" s="2">
        <v>0.13384129103502435</v>
      </c>
      <c r="S4" s="2">
        <v>0</v>
      </c>
      <c r="T4" s="2">
        <v>0</v>
      </c>
      <c r="U4" s="2">
        <v>0</v>
      </c>
      <c r="V4" s="2">
        <v>0.36034400000000005</v>
      </c>
      <c r="W4" s="2">
        <v>15.867538338696205</v>
      </c>
    </row>
    <row r="5" spans="1:23" x14ac:dyDescent="0.2">
      <c r="A5" s="2" t="s">
        <v>1</v>
      </c>
      <c r="B5" s="2">
        <v>8.8584638622103626E-2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5.0748107560498912E-2</v>
      </c>
      <c r="L5" s="2">
        <v>0</v>
      </c>
      <c r="M5" s="2">
        <v>0.20197046583234851</v>
      </c>
      <c r="N5" s="2">
        <v>0</v>
      </c>
      <c r="O5" s="2">
        <v>2.2480582963948531E-2</v>
      </c>
      <c r="P5" s="2">
        <v>0</v>
      </c>
      <c r="Q5" s="2">
        <v>0</v>
      </c>
      <c r="R5" s="2">
        <v>4.9257837038810589E-3</v>
      </c>
      <c r="S5" s="2">
        <v>0</v>
      </c>
      <c r="T5" s="2">
        <v>0</v>
      </c>
      <c r="U5" s="2">
        <v>0</v>
      </c>
      <c r="V5" s="2">
        <v>0</v>
      </c>
      <c r="W5" s="2">
        <v>0.36870957868278065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</row>
    <row r="10" spans="1:23" x14ac:dyDescent="0.2">
      <c r="A10" s="2" t="s">
        <v>6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0.31722543849760576</v>
      </c>
      <c r="C13" s="2">
        <v>0</v>
      </c>
      <c r="D13" s="2">
        <v>0</v>
      </c>
      <c r="E13" s="2">
        <v>0</v>
      </c>
      <c r="F13" s="2">
        <v>4.7434634710828393E-3</v>
      </c>
      <c r="G13" s="2">
        <v>0</v>
      </c>
      <c r="H13" s="2">
        <v>0</v>
      </c>
      <c r="I13" s="2">
        <v>0</v>
      </c>
      <c r="J13" s="2">
        <v>0</v>
      </c>
      <c r="K13" s="2">
        <v>2.8197102637170596E-2</v>
      </c>
      <c r="L13" s="2">
        <v>0</v>
      </c>
      <c r="M13" s="2">
        <v>4.4184754064453538E-3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0.35458448001230458</v>
      </c>
    </row>
    <row r="14" spans="1:23" x14ac:dyDescent="0.2">
      <c r="A14" s="2" t="s">
        <v>10</v>
      </c>
      <c r="B14" s="2">
        <v>6.6709508911772825E-2</v>
      </c>
      <c r="C14" s="2">
        <v>0</v>
      </c>
      <c r="D14" s="2">
        <v>0</v>
      </c>
      <c r="E14" s="2">
        <v>0</v>
      </c>
      <c r="F14" s="2">
        <v>2.7780166741334344E-4</v>
      </c>
      <c r="G14" s="2">
        <v>0</v>
      </c>
      <c r="H14" s="2">
        <v>0</v>
      </c>
      <c r="I14" s="2">
        <v>0</v>
      </c>
      <c r="J14" s="2">
        <v>0</v>
      </c>
      <c r="K14" s="2">
        <v>1.1289214144320785E-3</v>
      </c>
      <c r="L14" s="2">
        <v>0</v>
      </c>
      <c r="M14" s="2">
        <v>2.8959282461373604E-3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7.1012160239755609E-2</v>
      </c>
    </row>
    <row r="15" spans="1:23" x14ac:dyDescent="0.2">
      <c r="A15" s="2" t="s">
        <v>11</v>
      </c>
      <c r="B15" s="2">
        <v>9.794884594762801E-2</v>
      </c>
      <c r="C15" s="2">
        <v>0</v>
      </c>
      <c r="D15" s="2">
        <v>0</v>
      </c>
      <c r="E15" s="2">
        <v>0</v>
      </c>
      <c r="F15" s="2">
        <v>1.326502961898715E-3</v>
      </c>
      <c r="G15" s="2">
        <v>0</v>
      </c>
      <c r="H15" s="2">
        <v>0</v>
      </c>
      <c r="I15" s="2">
        <v>0</v>
      </c>
      <c r="J15" s="2">
        <v>0</v>
      </c>
      <c r="K15" s="2">
        <v>1.2209472526372937E-2</v>
      </c>
      <c r="L15" s="2">
        <v>0</v>
      </c>
      <c r="M15" s="2">
        <v>3.6899369450396087E-4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0.11185381513040363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</row>
    <row r="17" spans="1:23" x14ac:dyDescent="0.2">
      <c r="A17" s="2" t="s">
        <v>13</v>
      </c>
      <c r="B17" s="2">
        <v>0.16281450988036952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5.751906365986644E-3</v>
      </c>
      <c r="L17" s="2">
        <v>0</v>
      </c>
      <c r="M17" s="2">
        <v>1.0091305288964598E-3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0.16957554677525261</v>
      </c>
    </row>
    <row r="18" spans="1:23" x14ac:dyDescent="0.2">
      <c r="A18" s="2" t="s">
        <v>14</v>
      </c>
      <c r="B18" s="2">
        <v>2.087654043863502E-2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9.6806080040806651E-4</v>
      </c>
      <c r="L18" s="2">
        <v>0</v>
      </c>
      <c r="M18" s="2">
        <v>2.6217973030544582E-3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2.4466398542097544E-2</v>
      </c>
    </row>
    <row r="19" spans="1:23" x14ac:dyDescent="0.2">
      <c r="A19" s="2" t="s">
        <v>15</v>
      </c>
      <c r="B19" s="2">
        <v>0.10584281298910429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3.9870679316076762E-4</v>
      </c>
      <c r="L19" s="2">
        <v>0</v>
      </c>
      <c r="M19" s="2">
        <v>1.0457311180274192E-5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0.10625197709344533</v>
      </c>
    </row>
    <row r="20" spans="1:23" x14ac:dyDescent="0.2">
      <c r="A20" s="2" t="s">
        <v>16</v>
      </c>
      <c r="B20" s="2">
        <v>0.21194075887007291</v>
      </c>
      <c r="C20" s="2">
        <v>0</v>
      </c>
      <c r="D20" s="2">
        <v>0</v>
      </c>
      <c r="E20" s="2">
        <v>0</v>
      </c>
      <c r="F20" s="2">
        <v>6.4276360797762347E-3</v>
      </c>
      <c r="G20" s="2">
        <v>0</v>
      </c>
      <c r="H20" s="2">
        <v>0</v>
      </c>
      <c r="I20" s="2">
        <v>0</v>
      </c>
      <c r="J20" s="2">
        <v>0</v>
      </c>
      <c r="K20" s="2">
        <v>9.252930048279949E-3</v>
      </c>
      <c r="L20" s="2">
        <v>0</v>
      </c>
      <c r="M20" s="2">
        <v>2.1609958858956765E-2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0.24923128385708587</v>
      </c>
    </row>
    <row r="21" spans="1:23" x14ac:dyDescent="0.2">
      <c r="A21" s="2" t="s">
        <v>17</v>
      </c>
      <c r="B21" s="2">
        <v>3.2015841220858501E-2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3.2104994501124464E-3</v>
      </c>
      <c r="L21" s="2">
        <v>0</v>
      </c>
      <c r="M21" s="2">
        <v>1.888015247042605E-2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5.4106493141396997E-2</v>
      </c>
    </row>
    <row r="22" spans="1:23" x14ac:dyDescent="0.2">
      <c r="A22" s="2" t="s">
        <v>18</v>
      </c>
      <c r="B22" s="2">
        <v>6.1353260596089558E-3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2.3731621884456145E-4</v>
      </c>
      <c r="L22" s="2">
        <v>0</v>
      </c>
      <c r="M22" s="2">
        <v>1.2478933516660775E-3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7.6205356301195949E-3</v>
      </c>
    </row>
    <row r="23" spans="1:23" x14ac:dyDescent="0.2">
      <c r="A23" s="2" t="s">
        <v>19</v>
      </c>
      <c r="B23" s="2">
        <v>1.0313518175744387E-2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9.0729202023646542E-5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1.0404247377768034E-2</v>
      </c>
    </row>
    <row r="24" spans="1:23" x14ac:dyDescent="0.2">
      <c r="A24" s="2" t="s">
        <v>20</v>
      </c>
      <c r="B24" s="2">
        <v>2.0689742843142109E-2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3.6234091791040174E-3</v>
      </c>
      <c r="L24" s="2">
        <v>0</v>
      </c>
      <c r="M24" s="2">
        <v>1.7994044738057526E-4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2.44930924696267E-2</v>
      </c>
    </row>
    <row r="25" spans="1:23" x14ac:dyDescent="0.2">
      <c r="A25" s="2" t="s">
        <v>21</v>
      </c>
      <c r="B25" s="2">
        <v>1.6082175482461105E-3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4.2396823375535767E-5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1.6506143716216463E-3</v>
      </c>
    </row>
    <row r="26" spans="1:23" x14ac:dyDescent="0.2">
      <c r="A26" s="2" t="s">
        <v>22</v>
      </c>
      <c r="B26" s="2">
        <v>5.0399766454114916</v>
      </c>
      <c r="C26" s="2">
        <v>0</v>
      </c>
      <c r="D26" s="2">
        <v>0</v>
      </c>
      <c r="E26" s="2">
        <v>0</v>
      </c>
      <c r="F26" s="2">
        <v>4.8893093464748459E-3</v>
      </c>
      <c r="G26" s="2">
        <v>0</v>
      </c>
      <c r="H26" s="2">
        <v>0</v>
      </c>
      <c r="I26" s="2">
        <v>0</v>
      </c>
      <c r="J26" s="2">
        <v>0</v>
      </c>
      <c r="K26" s="2">
        <v>5.6740728644063898E-3</v>
      </c>
      <c r="L26" s="2">
        <v>0</v>
      </c>
      <c r="M26" s="2">
        <v>1.1985871294510847E-2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5.0625258989168831</v>
      </c>
    </row>
    <row r="27" spans="1:23" x14ac:dyDescent="0.2">
      <c r="A27" s="2" t="s">
        <v>23</v>
      </c>
      <c r="B27" s="2">
        <v>0.16331741287940749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7.6088165684628183E-4</v>
      </c>
      <c r="L27" s="2">
        <v>0</v>
      </c>
      <c r="M27" s="2">
        <v>5.9528243893710838E-4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0.16467357697519089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</row>
    <row r="29" spans="1:23" x14ac:dyDescent="0.2">
      <c r="A29" s="2" t="s">
        <v>25</v>
      </c>
      <c r="B29" s="2">
        <v>8.8168826000708786E-2</v>
      </c>
      <c r="C29" s="2">
        <v>0</v>
      </c>
      <c r="D29" s="2">
        <v>0</v>
      </c>
      <c r="E29" s="2">
        <v>0</v>
      </c>
      <c r="F29" s="2">
        <v>4.5698374289494994E-3</v>
      </c>
      <c r="G29" s="2">
        <v>0</v>
      </c>
      <c r="H29" s="2">
        <v>0</v>
      </c>
      <c r="I29" s="2">
        <v>0</v>
      </c>
      <c r="J29" s="2">
        <v>0</v>
      </c>
      <c r="K29" s="2">
        <v>1.8363124124528929E-3</v>
      </c>
      <c r="L29" s="2">
        <v>0</v>
      </c>
      <c r="M29" s="2">
        <v>5.9395660126960949E-4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9.5168932443380788E-2</v>
      </c>
    </row>
    <row r="30" spans="1:23" x14ac:dyDescent="0.2">
      <c r="A30" s="2" t="s">
        <v>26</v>
      </c>
      <c r="B30" s="2">
        <v>8.8168826000708786E-2</v>
      </c>
      <c r="C30" s="2">
        <v>0</v>
      </c>
      <c r="D30" s="2">
        <v>0</v>
      </c>
      <c r="E30" s="2">
        <v>0</v>
      </c>
      <c r="F30" s="2">
        <v>4.5698374289494994E-3</v>
      </c>
      <c r="G30" s="2">
        <v>0</v>
      </c>
      <c r="H30" s="2">
        <v>0</v>
      </c>
      <c r="I30" s="2">
        <v>0</v>
      </c>
      <c r="J30" s="2">
        <v>0</v>
      </c>
      <c r="K30" s="2">
        <v>1.8363124124528929E-3</v>
      </c>
      <c r="L30" s="2">
        <v>0</v>
      </c>
      <c r="M30" s="2">
        <v>5.9395660126960949E-4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9.5168932443380788E-2</v>
      </c>
    </row>
    <row r="31" spans="1:23" x14ac:dyDescent="0.2">
      <c r="A31" s="2" t="s">
        <v>27</v>
      </c>
      <c r="B31" s="2">
        <v>0.31745876258581085</v>
      </c>
      <c r="C31" s="2">
        <v>0</v>
      </c>
      <c r="D31" s="2">
        <v>0</v>
      </c>
      <c r="E31" s="2">
        <v>0</v>
      </c>
      <c r="F31" s="2">
        <v>3.3172991609995879E-2</v>
      </c>
      <c r="G31" s="2">
        <v>0</v>
      </c>
      <c r="H31" s="2">
        <v>0</v>
      </c>
      <c r="I31" s="2">
        <v>0</v>
      </c>
      <c r="J31" s="2">
        <v>0</v>
      </c>
      <c r="K31" s="2">
        <v>2.7994975781727729E-3</v>
      </c>
      <c r="L31" s="2">
        <v>0</v>
      </c>
      <c r="M31" s="2">
        <v>9.0069568146500193E-3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0.36034400000000005</v>
      </c>
      <c r="W31" s="2">
        <v>0.72278220858862952</v>
      </c>
    </row>
    <row r="32" spans="1:23" x14ac:dyDescent="0.2">
      <c r="A32" s="2" t="s">
        <v>28</v>
      </c>
      <c r="B32" s="2">
        <v>2.0559227996715276E-2</v>
      </c>
      <c r="C32" s="2">
        <v>0</v>
      </c>
      <c r="D32" s="2">
        <v>0</v>
      </c>
      <c r="E32" s="2">
        <v>0</v>
      </c>
      <c r="F32" s="2">
        <v>0.26644305173698035</v>
      </c>
      <c r="G32" s="2">
        <v>0</v>
      </c>
      <c r="H32" s="2">
        <v>0</v>
      </c>
      <c r="I32" s="2">
        <v>0</v>
      </c>
      <c r="J32" s="2">
        <v>0</v>
      </c>
      <c r="K32" s="2">
        <v>2.2364324330595116E-4</v>
      </c>
      <c r="L32" s="2">
        <v>0</v>
      </c>
      <c r="M32" s="2">
        <v>2.1288097759843895E-4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0.28743880395459998</v>
      </c>
    </row>
    <row r="33" spans="1:23" x14ac:dyDescent="0.2">
      <c r="A33" s="2" t="s">
        <v>29</v>
      </c>
      <c r="B33" s="2">
        <v>4.552070093961167E-2</v>
      </c>
      <c r="C33" s="2">
        <v>0</v>
      </c>
      <c r="D33" s="2">
        <v>0</v>
      </c>
      <c r="E33" s="2">
        <v>0</v>
      </c>
      <c r="F33" s="2">
        <v>0.58747065859984005</v>
      </c>
      <c r="G33" s="2">
        <v>0</v>
      </c>
      <c r="H33" s="2">
        <v>0</v>
      </c>
      <c r="I33" s="2">
        <v>0</v>
      </c>
      <c r="J33" s="2">
        <v>0</v>
      </c>
      <c r="K33" s="2">
        <v>3.8616439957883832E-4</v>
      </c>
      <c r="L33" s="2">
        <v>0</v>
      </c>
      <c r="M33" s="2">
        <v>2.8072651863446075E-3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0.63618478912537513</v>
      </c>
    </row>
    <row r="34" spans="1:23" x14ac:dyDescent="0.2">
      <c r="A34" s="2" t="s">
        <v>30</v>
      </c>
      <c r="B34" s="2">
        <v>2.1343618203796471E-2</v>
      </c>
      <c r="C34" s="2">
        <v>0</v>
      </c>
      <c r="D34" s="2">
        <v>0</v>
      </c>
      <c r="E34" s="2">
        <v>0</v>
      </c>
      <c r="F34" s="2">
        <v>6.0074610578135538E-3</v>
      </c>
      <c r="G34" s="2">
        <v>0</v>
      </c>
      <c r="H34" s="2">
        <v>0</v>
      </c>
      <c r="I34" s="2">
        <v>0</v>
      </c>
      <c r="J34" s="2">
        <v>0</v>
      </c>
      <c r="K34" s="2">
        <v>1.7902411977181436E-3</v>
      </c>
      <c r="L34" s="2">
        <v>0</v>
      </c>
      <c r="M34" s="2">
        <v>1.3710655383537356E-3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3.0512385997681905E-2</v>
      </c>
    </row>
    <row r="35" spans="1:23" x14ac:dyDescent="0.2">
      <c r="A35" s="2" t="s">
        <v>31</v>
      </c>
      <c r="B35" s="2">
        <v>3.801884679260558E-2</v>
      </c>
      <c r="C35" s="2">
        <v>0</v>
      </c>
      <c r="D35" s="2">
        <v>0</v>
      </c>
      <c r="E35" s="2">
        <v>0</v>
      </c>
      <c r="F35" s="2">
        <v>0.11642303266604745</v>
      </c>
      <c r="G35" s="2">
        <v>0</v>
      </c>
      <c r="H35" s="2">
        <v>0</v>
      </c>
      <c r="I35" s="2">
        <v>0</v>
      </c>
      <c r="J35" s="2">
        <v>0</v>
      </c>
      <c r="K35" s="2">
        <v>9.7555090587107783E-3</v>
      </c>
      <c r="L35" s="2">
        <v>0</v>
      </c>
      <c r="M35" s="2">
        <v>1.4958474040123572E-2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0.17915586255748739</v>
      </c>
    </row>
    <row r="36" spans="1:23" x14ac:dyDescent="0.2">
      <c r="A36" s="2" t="s">
        <v>32</v>
      </c>
      <c r="B36" s="2">
        <v>7.9609260820695638E-2</v>
      </c>
      <c r="C36" s="2">
        <v>0</v>
      </c>
      <c r="D36" s="2">
        <v>0</v>
      </c>
      <c r="E36" s="2">
        <v>0</v>
      </c>
      <c r="F36" s="2">
        <v>1.5411047499755227E-2</v>
      </c>
      <c r="G36" s="2">
        <v>0</v>
      </c>
      <c r="H36" s="2">
        <v>0</v>
      </c>
      <c r="I36" s="2">
        <v>0</v>
      </c>
      <c r="J36" s="2">
        <v>0</v>
      </c>
      <c r="K36" s="2">
        <v>1.1901141628374353E-3</v>
      </c>
      <c r="L36" s="2">
        <v>0</v>
      </c>
      <c r="M36" s="2">
        <v>5.0717959224329842E-4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9.6717602075531581E-2</v>
      </c>
    </row>
    <row r="37" spans="1:23" x14ac:dyDescent="0.2">
      <c r="A37" s="2" t="s">
        <v>33</v>
      </c>
      <c r="B37" s="2">
        <v>2.4448589007785188E-4</v>
      </c>
      <c r="C37" s="2">
        <v>0</v>
      </c>
      <c r="D37" s="2">
        <v>0</v>
      </c>
      <c r="E37" s="2">
        <v>0</v>
      </c>
      <c r="F37" s="2">
        <v>1.4785993748075208E-2</v>
      </c>
      <c r="G37" s="2">
        <v>0</v>
      </c>
      <c r="H37" s="2">
        <v>0</v>
      </c>
      <c r="I37" s="2">
        <v>0</v>
      </c>
      <c r="J37" s="2">
        <v>0</v>
      </c>
      <c r="K37" s="2">
        <v>2.4809207811917681E-4</v>
      </c>
      <c r="L37" s="2">
        <v>0</v>
      </c>
      <c r="M37" s="2">
        <v>4.7035491787276144E-4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1.5748926634145E-2</v>
      </c>
    </row>
    <row r="38" spans="1:23" x14ac:dyDescent="0.2">
      <c r="A38" s="2" t="s">
        <v>34</v>
      </c>
      <c r="B38" s="2">
        <v>1.27132662840483E-3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7.7257611396070055E-4</v>
      </c>
      <c r="L38" s="2">
        <v>0</v>
      </c>
      <c r="M38" s="2">
        <v>2.9878031943640554E-5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2.0737807743091709E-3</v>
      </c>
    </row>
    <row r="39" spans="1:23" x14ac:dyDescent="0.2">
      <c r="A39" s="2" t="s">
        <v>35</v>
      </c>
      <c r="B39" s="2">
        <v>1.2615471928017158E-2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3.1797617531651812E-5</v>
      </c>
      <c r="L39" s="2">
        <v>0</v>
      </c>
      <c r="M39" s="2">
        <v>7.5068555258396879E-6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1.265477640107465E-2</v>
      </c>
    </row>
    <row r="40" spans="1:23" x14ac:dyDescent="0.2">
      <c r="A40" s="2" t="s">
        <v>36</v>
      </c>
      <c r="B40" s="2">
        <v>1.6430234168079896E-3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8.8450372767211486E-4</v>
      </c>
      <c r="L40" s="2">
        <v>0</v>
      </c>
      <c r="M40" s="2">
        <v>2.7248765132600184E-4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2.8000147958061063E-3</v>
      </c>
    </row>
    <row r="41" spans="1:23" x14ac:dyDescent="0.2">
      <c r="A41" s="2" t="s">
        <v>37</v>
      </c>
      <c r="B41" s="2">
        <v>1.507949852257778E-3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1.507949852257778E-3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5.3093987969546603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2.0939437758315648E-3</v>
      </c>
      <c r="L43" s="2">
        <v>0</v>
      </c>
      <c r="M43" s="2">
        <v>1.4369839463293924E-3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5.3129297246768212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1.2012433289735134E-4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1.2012433289735134E-4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1.596947013811847E-4</v>
      </c>
      <c r="L45" s="2">
        <v>0</v>
      </c>
      <c r="M45" s="2">
        <v>4.1082293922505757E-5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2.0077699530369046E-4</v>
      </c>
    </row>
    <row r="46" spans="1:23" x14ac:dyDescent="0.2">
      <c r="A46" s="2" t="s">
        <v>42</v>
      </c>
      <c r="B46" s="2">
        <v>1.233041311110146E-2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1.7259602044161503E-2</v>
      </c>
      <c r="L46" s="2">
        <v>0</v>
      </c>
      <c r="M46" s="2">
        <v>1.818186074307003E-2</v>
      </c>
      <c r="N46" s="2">
        <v>0</v>
      </c>
      <c r="O46" s="2">
        <v>0</v>
      </c>
      <c r="P46" s="2">
        <v>0</v>
      </c>
      <c r="Q46" s="2">
        <v>0</v>
      </c>
      <c r="R46" s="2">
        <v>6.9148853199133709E-3</v>
      </c>
      <c r="S46" s="2">
        <v>0</v>
      </c>
      <c r="T46" s="2">
        <v>0</v>
      </c>
      <c r="U46" s="2">
        <v>0</v>
      </c>
      <c r="V46" s="2">
        <v>0</v>
      </c>
      <c r="W46" s="2">
        <v>5.4686761218246366E-2</v>
      </c>
    </row>
    <row r="47" spans="1:23" x14ac:dyDescent="0.2">
      <c r="A47" s="2" t="s">
        <v>43</v>
      </c>
      <c r="B47" s="2">
        <v>2.061789073565161E-3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0.12074143280937222</v>
      </c>
      <c r="L47" s="2">
        <v>2.2276613536660855E-2</v>
      </c>
      <c r="M47" s="2">
        <v>0.22908659998412648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0.37416643540372474</v>
      </c>
    </row>
    <row r="48" spans="1:23" x14ac:dyDescent="0.2">
      <c r="A48" s="2" t="s">
        <v>44</v>
      </c>
      <c r="B48" s="2">
        <v>0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1.1496573245503206E-2</v>
      </c>
      <c r="L48" s="2">
        <v>0</v>
      </c>
      <c r="M48" s="2">
        <v>7.2724803770515198E-3</v>
      </c>
      <c r="N48" s="2">
        <v>0</v>
      </c>
      <c r="O48" s="2">
        <v>1.3859475181084277E-2</v>
      </c>
      <c r="P48" s="2">
        <v>0</v>
      </c>
      <c r="Q48" s="2">
        <v>0</v>
      </c>
      <c r="R48" s="2">
        <v>1.2368970028047979E-2</v>
      </c>
      <c r="S48" s="2">
        <v>0</v>
      </c>
      <c r="T48" s="2">
        <v>0</v>
      </c>
      <c r="U48" s="2">
        <v>0</v>
      </c>
      <c r="V48" s="2">
        <v>0</v>
      </c>
      <c r="W48" s="2">
        <v>4.499749883168698E-2</v>
      </c>
    </row>
    <row r="49" spans="1:23" x14ac:dyDescent="0.2">
      <c r="A49" s="2" t="s">
        <v>45</v>
      </c>
      <c r="B49" s="2">
        <v>0.10457880787227614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0.11245074678477648</v>
      </c>
      <c r="L49" s="2">
        <v>0</v>
      </c>
      <c r="M49" s="2">
        <v>5.4305413122562006E-2</v>
      </c>
      <c r="N49" s="2">
        <v>0</v>
      </c>
      <c r="O49" s="2">
        <v>2.3348590733607542E-2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0.2946835585132222</v>
      </c>
    </row>
    <row r="50" spans="1:23" x14ac:dyDescent="0.2">
      <c r="A50" s="2" t="s">
        <v>46</v>
      </c>
      <c r="B50" s="2">
        <v>0.10468959748314895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7.2019146519369012E-2</v>
      </c>
      <c r="L50" s="2">
        <v>0</v>
      </c>
      <c r="M50" s="2">
        <v>2.7989103929329739E-2</v>
      </c>
      <c r="N50" s="2">
        <v>0</v>
      </c>
      <c r="O50" s="2">
        <v>5.761852248065967E-2</v>
      </c>
      <c r="P50" s="2">
        <v>6.9827437679034776E-4</v>
      </c>
      <c r="Q50" s="2">
        <v>0</v>
      </c>
      <c r="R50" s="2">
        <v>9.8715582369972438E-2</v>
      </c>
      <c r="S50" s="2">
        <v>0</v>
      </c>
      <c r="T50" s="2">
        <v>0</v>
      </c>
      <c r="U50" s="2">
        <v>0</v>
      </c>
      <c r="V50" s="2">
        <v>0</v>
      </c>
      <c r="W50" s="2">
        <v>0.36173022715927017</v>
      </c>
    </row>
    <row r="51" spans="1:23" x14ac:dyDescent="0.2">
      <c r="A51" s="2" t="s">
        <v>47</v>
      </c>
      <c r="B51" s="2">
        <v>0.28957658415762821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3.717203200241348E-2</v>
      </c>
      <c r="L51" s="2">
        <v>0</v>
      </c>
      <c r="M51" s="2">
        <v>4.7565432795226043E-2</v>
      </c>
      <c r="N51" s="2">
        <v>3.4894069639702645E-2</v>
      </c>
      <c r="O51" s="2">
        <v>4.4824378497464193E-2</v>
      </c>
      <c r="P51" s="2">
        <v>0</v>
      </c>
      <c r="Q51" s="2">
        <v>0</v>
      </c>
      <c r="R51" s="2">
        <v>1.0916069613209485E-2</v>
      </c>
      <c r="S51" s="2">
        <v>0</v>
      </c>
      <c r="T51" s="2">
        <v>0</v>
      </c>
      <c r="U51" s="2">
        <v>0</v>
      </c>
      <c r="V51" s="2">
        <v>0</v>
      </c>
      <c r="W51" s="2">
        <v>0.46494856670564411</v>
      </c>
    </row>
  </sheetData>
  <phoneticPr fontId="6" type="noConversion"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12.833476008889823</v>
      </c>
      <c r="C4" s="2">
        <v>0.19332186788045824</v>
      </c>
      <c r="D4" s="2">
        <v>5.8941164321030216E-4</v>
      </c>
      <c r="E4" s="2">
        <v>1.4993997399728055E-2</v>
      </c>
      <c r="F4" s="2">
        <v>1.1789284315765209</v>
      </c>
      <c r="G4" s="2">
        <v>0</v>
      </c>
      <c r="H4" s="2">
        <v>7.0368558474373207E-3</v>
      </c>
      <c r="I4" s="2">
        <v>0</v>
      </c>
      <c r="J4" s="2">
        <v>0</v>
      </c>
      <c r="K4" s="2">
        <v>0.54824496490573749</v>
      </c>
      <c r="L4" s="2">
        <v>4.8082739314912103E-2</v>
      </c>
      <c r="M4" s="2">
        <v>0.8703966525944018</v>
      </c>
      <c r="N4" s="2">
        <v>2.2671027367085213E-2</v>
      </c>
      <c r="O4" s="2">
        <v>0.19695584290547627</v>
      </c>
      <c r="P4" s="2">
        <v>0</v>
      </c>
      <c r="Q4" s="2">
        <v>0</v>
      </c>
      <c r="R4" s="2">
        <v>0.20797610501466651</v>
      </c>
      <c r="S4" s="2">
        <v>0</v>
      </c>
      <c r="T4" s="2">
        <v>0</v>
      </c>
      <c r="U4" s="2">
        <v>0</v>
      </c>
      <c r="V4" s="2">
        <v>0.39812200000000009</v>
      </c>
      <c r="W4" s="2">
        <v>16.520795905339455</v>
      </c>
    </row>
    <row r="5" spans="1:23" x14ac:dyDescent="0.2">
      <c r="A5" s="2" t="s">
        <v>1</v>
      </c>
      <c r="B5" s="2">
        <v>9.5880176509233556E-2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6.7888546757815915E-2</v>
      </c>
      <c r="L5" s="2">
        <v>0</v>
      </c>
      <c r="M5" s="2">
        <v>0.20456831523075533</v>
      </c>
      <c r="N5" s="2">
        <v>0</v>
      </c>
      <c r="O5" s="2">
        <v>2.282442678240959E-2</v>
      </c>
      <c r="P5" s="2">
        <v>0</v>
      </c>
      <c r="Q5" s="2">
        <v>0</v>
      </c>
      <c r="R5" s="2">
        <v>8.592014191968405E-3</v>
      </c>
      <c r="S5" s="2">
        <v>0</v>
      </c>
      <c r="T5" s="2">
        <v>0</v>
      </c>
      <c r="U5" s="2">
        <v>0</v>
      </c>
      <c r="V5" s="2">
        <v>0</v>
      </c>
      <c r="W5" s="2">
        <v>0.39975347947218282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</row>
    <row r="10" spans="1:23" x14ac:dyDescent="0.2">
      <c r="A10" s="2" t="s">
        <v>6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0.23560455184940046</v>
      </c>
      <c r="C13" s="2">
        <v>0</v>
      </c>
      <c r="D13" s="2">
        <v>0</v>
      </c>
      <c r="E13" s="2">
        <v>0</v>
      </c>
      <c r="F13" s="2">
        <v>5.4227508781361242E-3</v>
      </c>
      <c r="G13" s="2">
        <v>0</v>
      </c>
      <c r="H13" s="2">
        <v>0</v>
      </c>
      <c r="I13" s="2">
        <v>0</v>
      </c>
      <c r="J13" s="2">
        <v>0</v>
      </c>
      <c r="K13" s="2">
        <v>1.7751026803621204E-2</v>
      </c>
      <c r="L13" s="2">
        <v>0</v>
      </c>
      <c r="M13" s="2">
        <v>7.5476291292424582E-4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0.25953309244408207</v>
      </c>
    </row>
    <row r="14" spans="1:23" x14ac:dyDescent="0.2">
      <c r="A14" s="2" t="s">
        <v>10</v>
      </c>
      <c r="B14" s="2">
        <v>7.4834919963074148E-2</v>
      </c>
      <c r="C14" s="2">
        <v>0</v>
      </c>
      <c r="D14" s="2">
        <v>0</v>
      </c>
      <c r="E14" s="2">
        <v>0</v>
      </c>
      <c r="F14" s="2">
        <v>2.7197697902726068E-4</v>
      </c>
      <c r="G14" s="2">
        <v>0</v>
      </c>
      <c r="H14" s="2">
        <v>0</v>
      </c>
      <c r="I14" s="2">
        <v>0</v>
      </c>
      <c r="J14" s="2">
        <v>0</v>
      </c>
      <c r="K14" s="2">
        <v>1.5373291111681178E-4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7.5260629853218214E-2</v>
      </c>
    </row>
    <row r="15" spans="1:23" x14ac:dyDescent="0.2">
      <c r="A15" s="2" t="s">
        <v>11</v>
      </c>
      <c r="B15" s="2">
        <v>6.5989628160108102E-2</v>
      </c>
      <c r="C15" s="2">
        <v>0</v>
      </c>
      <c r="D15" s="2">
        <v>0</v>
      </c>
      <c r="E15" s="2">
        <v>0</v>
      </c>
      <c r="F15" s="2">
        <v>1.3061610474272151E-3</v>
      </c>
      <c r="G15" s="2">
        <v>0</v>
      </c>
      <c r="H15" s="2">
        <v>0</v>
      </c>
      <c r="I15" s="2">
        <v>0</v>
      </c>
      <c r="J15" s="2">
        <v>0</v>
      </c>
      <c r="K15" s="2">
        <v>2.5280523161431273E-4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6.7548594439149623E-2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</row>
    <row r="17" spans="1:23" x14ac:dyDescent="0.2">
      <c r="A17" s="2" t="s">
        <v>13</v>
      </c>
      <c r="B17" s="2">
        <v>0.10962855954151264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4.8579599912912533E-3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0.11448651953280389</v>
      </c>
    </row>
    <row r="18" spans="1:23" x14ac:dyDescent="0.2">
      <c r="A18" s="2" t="s">
        <v>14</v>
      </c>
      <c r="B18" s="2">
        <v>1.9091760854125409E-2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3.2113096988845133E-4</v>
      </c>
      <c r="L18" s="2">
        <v>0</v>
      </c>
      <c r="M18" s="2">
        <v>7.2226116069305815E-5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1.9485117940083164E-2</v>
      </c>
    </row>
    <row r="19" spans="1:23" x14ac:dyDescent="0.2">
      <c r="A19" s="2" t="s">
        <v>15</v>
      </c>
      <c r="B19" s="2">
        <v>8.8856252799591223E-2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3.1088210914733045E-4</v>
      </c>
      <c r="L19" s="2">
        <v>0</v>
      </c>
      <c r="M19" s="2">
        <v>3.6113058034652917E-6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8.9170746214542018E-2</v>
      </c>
    </row>
    <row r="20" spans="1:23" x14ac:dyDescent="0.2">
      <c r="A20" s="2" t="s">
        <v>16</v>
      </c>
      <c r="B20" s="2">
        <v>8.7431521747562593E-2</v>
      </c>
      <c r="C20" s="2">
        <v>0</v>
      </c>
      <c r="D20" s="2">
        <v>0</v>
      </c>
      <c r="E20" s="2">
        <v>0</v>
      </c>
      <c r="F20" s="2">
        <v>7.1620604477178641E-3</v>
      </c>
      <c r="G20" s="2">
        <v>0</v>
      </c>
      <c r="H20" s="2">
        <v>0</v>
      </c>
      <c r="I20" s="2">
        <v>0</v>
      </c>
      <c r="J20" s="2">
        <v>0</v>
      </c>
      <c r="K20" s="2">
        <v>1.3972613477061338E-3</v>
      </c>
      <c r="L20" s="2">
        <v>0</v>
      </c>
      <c r="M20" s="2">
        <v>9.4616212050790624E-4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9.6937005663494502E-2</v>
      </c>
    </row>
    <row r="21" spans="1:23" x14ac:dyDescent="0.2">
      <c r="A21" s="2" t="s">
        <v>17</v>
      </c>
      <c r="B21" s="2">
        <v>2.8450529166793954E-3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3.7237527359405527E-4</v>
      </c>
      <c r="L21" s="2">
        <v>0</v>
      </c>
      <c r="M21" s="2">
        <v>2.0223312499405627E-4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3.419661315267507E-3</v>
      </c>
    </row>
    <row r="22" spans="1:23" x14ac:dyDescent="0.2">
      <c r="A22" s="2" t="s">
        <v>18</v>
      </c>
      <c r="B22" s="2">
        <v>1.9127966737465907E-4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1.9127966737465907E-4</v>
      </c>
    </row>
    <row r="23" spans="1:23" x14ac:dyDescent="0.2">
      <c r="A23" s="2" t="s">
        <v>19</v>
      </c>
      <c r="B23" s="2">
        <v>9.394988711149516E-3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2.049772148224157E-4</v>
      </c>
      <c r="L23" s="2">
        <v>0</v>
      </c>
      <c r="M23" s="2">
        <v>7.5837421872771105E-5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9.6758033478447029E-3</v>
      </c>
    </row>
    <row r="24" spans="1:23" x14ac:dyDescent="0.2">
      <c r="A24" s="2" t="s">
        <v>20</v>
      </c>
      <c r="B24" s="2">
        <v>1.8292278870295064E-2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6.4909451360431654E-5</v>
      </c>
      <c r="L24" s="2">
        <v>0</v>
      </c>
      <c r="M24" s="2">
        <v>2.2028965401138276E-4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1.8577477975666876E-2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4.0995442964483138E-5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4.0995442964483138E-5</v>
      </c>
    </row>
    <row r="26" spans="1:23" x14ac:dyDescent="0.2">
      <c r="A26" s="2" t="s">
        <v>22</v>
      </c>
      <c r="B26" s="2">
        <v>5.7414972141410008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4.8112263451939542E-4</v>
      </c>
      <c r="L26" s="2">
        <v>0</v>
      </c>
      <c r="M26" s="2">
        <v>3.958751378483125E-3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5.7459370881540028</v>
      </c>
    </row>
    <row r="27" spans="1:23" x14ac:dyDescent="0.2">
      <c r="A27" s="2" t="s">
        <v>23</v>
      </c>
      <c r="B27" s="2">
        <v>0.15747251005643728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1.558181259523042E-4</v>
      </c>
      <c r="L27" s="2">
        <v>0</v>
      </c>
      <c r="M27" s="2">
        <v>1.3495743335737925E-4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0.15776328561574696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</row>
    <row r="29" spans="1:23" x14ac:dyDescent="0.2">
      <c r="A29" s="2" t="s">
        <v>25</v>
      </c>
      <c r="B29" s="2">
        <v>8.2969637896027196E-2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1.3845943999095101E-3</v>
      </c>
      <c r="L29" s="2">
        <v>0</v>
      </c>
      <c r="M29" s="2">
        <v>1.5572011541236072E-5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8.4369804307477939E-2</v>
      </c>
    </row>
    <row r="30" spans="1:23" x14ac:dyDescent="0.2">
      <c r="A30" s="2" t="s">
        <v>26</v>
      </c>
      <c r="B30" s="2">
        <v>8.2969637896027196E-2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1.3845943999095101E-3</v>
      </c>
      <c r="L30" s="2">
        <v>0</v>
      </c>
      <c r="M30" s="2">
        <v>1.5572011541236072E-5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8.4369804307477939E-2</v>
      </c>
    </row>
    <row r="31" spans="1:23" x14ac:dyDescent="0.2">
      <c r="A31" s="2" t="s">
        <v>27</v>
      </c>
      <c r="B31" s="2">
        <v>0.28495696868631332</v>
      </c>
      <c r="C31" s="2">
        <v>0</v>
      </c>
      <c r="D31" s="2">
        <v>0</v>
      </c>
      <c r="E31" s="2">
        <v>0</v>
      </c>
      <c r="F31" s="2">
        <v>2.0700470070408174E-2</v>
      </c>
      <c r="G31" s="2">
        <v>0</v>
      </c>
      <c r="H31" s="2">
        <v>0</v>
      </c>
      <c r="I31" s="2">
        <v>0</v>
      </c>
      <c r="J31" s="2">
        <v>0</v>
      </c>
      <c r="K31" s="2">
        <v>2.2308353546506244E-3</v>
      </c>
      <c r="L31" s="2">
        <v>0</v>
      </c>
      <c r="M31" s="2">
        <v>8.54434953099888E-3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0.39812200000000009</v>
      </c>
      <c r="W31" s="2">
        <v>0.71455462364237099</v>
      </c>
    </row>
    <row r="32" spans="1:23" x14ac:dyDescent="0.2">
      <c r="A32" s="2" t="s">
        <v>28</v>
      </c>
      <c r="B32" s="2">
        <v>2.1907885095834058E-2</v>
      </c>
      <c r="C32" s="2">
        <v>0</v>
      </c>
      <c r="D32" s="2">
        <v>0</v>
      </c>
      <c r="E32" s="2">
        <v>0</v>
      </c>
      <c r="F32" s="2">
        <v>0.30954337953784078</v>
      </c>
      <c r="G32" s="2">
        <v>0</v>
      </c>
      <c r="H32" s="2">
        <v>0</v>
      </c>
      <c r="I32" s="2">
        <v>0</v>
      </c>
      <c r="J32" s="2">
        <v>0</v>
      </c>
      <c r="K32" s="2">
        <v>2.0497721482241569E-5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0.33147176235515707</v>
      </c>
    </row>
    <row r="33" spans="1:23" x14ac:dyDescent="0.2">
      <c r="A33" s="2" t="s">
        <v>29</v>
      </c>
      <c r="B33" s="2">
        <v>2.9550170594380823E-2</v>
      </c>
      <c r="C33" s="2">
        <v>0</v>
      </c>
      <c r="D33" s="2">
        <v>0</v>
      </c>
      <c r="E33" s="2">
        <v>0</v>
      </c>
      <c r="F33" s="2">
        <v>0.56378477334013877</v>
      </c>
      <c r="G33" s="2">
        <v>0</v>
      </c>
      <c r="H33" s="2">
        <v>0</v>
      </c>
      <c r="I33" s="2">
        <v>0</v>
      </c>
      <c r="J33" s="2">
        <v>0</v>
      </c>
      <c r="K33" s="2">
        <v>5.5343848002052253E-4</v>
      </c>
      <c r="L33" s="2">
        <v>0</v>
      </c>
      <c r="M33" s="2">
        <v>3.5318570757890549E-3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0.59742023949032919</v>
      </c>
    </row>
    <row r="34" spans="1:23" x14ac:dyDescent="0.2">
      <c r="A34" s="2" t="s">
        <v>30</v>
      </c>
      <c r="B34" s="2">
        <v>2.0478318794362994E-2</v>
      </c>
      <c r="C34" s="2">
        <v>0</v>
      </c>
      <c r="D34" s="2">
        <v>0</v>
      </c>
      <c r="E34" s="2">
        <v>0</v>
      </c>
      <c r="F34" s="2">
        <v>5.0836190894725033E-3</v>
      </c>
      <c r="G34" s="2">
        <v>0</v>
      </c>
      <c r="H34" s="2">
        <v>0</v>
      </c>
      <c r="I34" s="2">
        <v>0</v>
      </c>
      <c r="J34" s="2">
        <v>0</v>
      </c>
      <c r="K34" s="2">
        <v>1.6364014316656184E-3</v>
      </c>
      <c r="L34" s="2">
        <v>0</v>
      </c>
      <c r="M34" s="2">
        <v>4.3335669641583501E-5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2.72416749851427E-2</v>
      </c>
    </row>
    <row r="35" spans="1:23" x14ac:dyDescent="0.2">
      <c r="A35" s="2" t="s">
        <v>31</v>
      </c>
      <c r="B35" s="2">
        <v>3.1144897848685793E-2</v>
      </c>
      <c r="C35" s="2">
        <v>0</v>
      </c>
      <c r="D35" s="2">
        <v>0</v>
      </c>
      <c r="E35" s="2">
        <v>0</v>
      </c>
      <c r="F35" s="2">
        <v>0.1743876096637014</v>
      </c>
      <c r="G35" s="2">
        <v>0</v>
      </c>
      <c r="H35" s="2">
        <v>0</v>
      </c>
      <c r="I35" s="2">
        <v>0</v>
      </c>
      <c r="J35" s="2">
        <v>0</v>
      </c>
      <c r="K35" s="2">
        <v>2.5417174637979547E-3</v>
      </c>
      <c r="L35" s="2">
        <v>0</v>
      </c>
      <c r="M35" s="2">
        <v>4.83914977664349E-4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0.20855813995384948</v>
      </c>
    </row>
    <row r="36" spans="1:23" x14ac:dyDescent="0.2">
      <c r="A36" s="2" t="s">
        <v>32</v>
      </c>
      <c r="B36" s="2">
        <v>4.6227516280995078E-2</v>
      </c>
      <c r="C36" s="2">
        <v>0</v>
      </c>
      <c r="D36" s="2">
        <v>0</v>
      </c>
      <c r="E36" s="2">
        <v>0</v>
      </c>
      <c r="F36" s="2">
        <v>2.2389413532762647E-2</v>
      </c>
      <c r="G36" s="2">
        <v>0</v>
      </c>
      <c r="H36" s="2">
        <v>0</v>
      </c>
      <c r="I36" s="2">
        <v>0</v>
      </c>
      <c r="J36" s="2">
        <v>0</v>
      </c>
      <c r="K36" s="2">
        <v>1.0932118123862171E-3</v>
      </c>
      <c r="L36" s="2">
        <v>0</v>
      </c>
      <c r="M36" s="2">
        <v>4.3335669641583497E-4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7.0143498322559769E-2</v>
      </c>
    </row>
    <row r="37" spans="1:23" x14ac:dyDescent="0.2">
      <c r="A37" s="2" t="s">
        <v>33</v>
      </c>
      <c r="B37" s="2">
        <v>2.1749230341261034E-4</v>
      </c>
      <c r="C37" s="2">
        <v>0</v>
      </c>
      <c r="D37" s="2">
        <v>0</v>
      </c>
      <c r="E37" s="2">
        <v>0</v>
      </c>
      <c r="F37" s="2">
        <v>1.4763984898553892E-2</v>
      </c>
      <c r="G37" s="2">
        <v>0</v>
      </c>
      <c r="H37" s="2">
        <v>0</v>
      </c>
      <c r="I37" s="2">
        <v>0</v>
      </c>
      <c r="J37" s="2">
        <v>0</v>
      </c>
      <c r="K37" s="2">
        <v>2.6988666618284733E-4</v>
      </c>
      <c r="L37" s="2">
        <v>0</v>
      </c>
      <c r="M37" s="2">
        <v>6.2114459819603016E-4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1.5872508466345379E-2</v>
      </c>
    </row>
    <row r="38" spans="1:23" x14ac:dyDescent="0.2">
      <c r="A38" s="2" t="s">
        <v>34</v>
      </c>
      <c r="B38" s="2">
        <v>8.8131663817631674E-4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5.944339229850056E-4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1.4757505611613223E-3</v>
      </c>
    </row>
    <row r="39" spans="1:23" x14ac:dyDescent="0.2">
      <c r="A39" s="2" t="s">
        <v>35</v>
      </c>
      <c r="B39" s="2">
        <v>1.0596603269746572E-2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3.0746582223362363E-5</v>
      </c>
      <c r="L39" s="2">
        <v>0</v>
      </c>
      <c r="M39" s="2">
        <v>1.4445223213861167E-5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1.0641795075183796E-2</v>
      </c>
    </row>
    <row r="40" spans="1:23" x14ac:dyDescent="0.2">
      <c r="A40" s="2" t="s">
        <v>36</v>
      </c>
      <c r="B40" s="2">
        <v>2.8160525198380588E-3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7.891622770663005E-4</v>
      </c>
      <c r="L40" s="2">
        <v>0</v>
      </c>
      <c r="M40" s="2">
        <v>3.1418360490148041E-4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3.9193984018058396E-3</v>
      </c>
    </row>
    <row r="41" spans="1:23" x14ac:dyDescent="0.2">
      <c r="A41" s="2" t="s">
        <v>37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5.0803305196679274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2.3572379704577804E-3</v>
      </c>
      <c r="L43" s="2">
        <v>0</v>
      </c>
      <c r="M43" s="2">
        <v>4.7452558257533931E-3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5.0874330134641381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9.5656033583793983E-5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9.5656033583793983E-5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1.8447949334017414E-4</v>
      </c>
      <c r="L45" s="2">
        <v>0</v>
      </c>
      <c r="M45" s="2">
        <v>3.6113058034652907E-5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2.2059255137482704E-4</v>
      </c>
    </row>
    <row r="46" spans="1:23" x14ac:dyDescent="0.2">
      <c r="A46" s="2" t="s">
        <v>42</v>
      </c>
      <c r="B46" s="2">
        <v>1.1693874939821278E-2</v>
      </c>
      <c r="C46" s="2">
        <v>3.5810603752836505E-2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1.5387279601159145E-2</v>
      </c>
      <c r="L46" s="2">
        <v>0</v>
      </c>
      <c r="M46" s="2">
        <v>8.2859201635523232E-3</v>
      </c>
      <c r="N46" s="2">
        <v>0</v>
      </c>
      <c r="O46" s="2">
        <v>2.4206481018832667E-3</v>
      </c>
      <c r="P46" s="2">
        <v>0</v>
      </c>
      <c r="Q46" s="2">
        <v>0</v>
      </c>
      <c r="R46" s="2">
        <v>6.6823341933208739E-3</v>
      </c>
      <c r="S46" s="2">
        <v>0</v>
      </c>
      <c r="T46" s="2">
        <v>0</v>
      </c>
      <c r="U46" s="2">
        <v>0</v>
      </c>
      <c r="V46" s="2">
        <v>0</v>
      </c>
      <c r="W46" s="2">
        <v>8.0280660752573382E-2</v>
      </c>
    </row>
    <row r="47" spans="1:23" x14ac:dyDescent="0.2">
      <c r="A47" s="2" t="s">
        <v>43</v>
      </c>
      <c r="B47" s="2">
        <v>3.2009802117243225E-3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0.22612681706500676</v>
      </c>
      <c r="L47" s="2">
        <v>4.8082739314912103E-2</v>
      </c>
      <c r="M47" s="2">
        <v>0.45999225464478266</v>
      </c>
      <c r="N47" s="2">
        <v>3.5278761759397446E-3</v>
      </c>
      <c r="O47" s="2">
        <v>9.1473721565789052E-4</v>
      </c>
      <c r="P47" s="2">
        <v>0</v>
      </c>
      <c r="Q47" s="2">
        <v>0</v>
      </c>
      <c r="R47" s="2">
        <v>4.6084592300063433E-2</v>
      </c>
      <c r="S47" s="2">
        <v>0</v>
      </c>
      <c r="T47" s="2">
        <v>0</v>
      </c>
      <c r="U47" s="2">
        <v>0</v>
      </c>
      <c r="V47" s="2">
        <v>0</v>
      </c>
      <c r="W47" s="2">
        <v>0.78792999692808696</v>
      </c>
    </row>
    <row r="48" spans="1:23" x14ac:dyDescent="0.2">
      <c r="A48" s="2" t="s">
        <v>44</v>
      </c>
      <c r="B48" s="2">
        <v>0</v>
      </c>
      <c r="C48" s="2">
        <v>3.5684006309939689E-2</v>
      </c>
      <c r="D48" s="2">
        <v>5.8941164321030216E-4</v>
      </c>
      <c r="E48" s="2">
        <v>0</v>
      </c>
      <c r="F48" s="2">
        <v>5.4112232091334318E-2</v>
      </c>
      <c r="G48" s="2">
        <v>0</v>
      </c>
      <c r="H48" s="2">
        <v>0</v>
      </c>
      <c r="I48" s="2">
        <v>0</v>
      </c>
      <c r="J48" s="2">
        <v>0</v>
      </c>
      <c r="K48" s="2">
        <v>2.5025339532792595E-2</v>
      </c>
      <c r="L48" s="2">
        <v>0</v>
      </c>
      <c r="M48" s="2">
        <v>4.0209946465359608E-2</v>
      </c>
      <c r="N48" s="2">
        <v>1.3003651347687616E-3</v>
      </c>
      <c r="O48" s="2">
        <v>3.6408066295723088E-2</v>
      </c>
      <c r="P48" s="2">
        <v>0</v>
      </c>
      <c r="Q48" s="2">
        <v>0</v>
      </c>
      <c r="R48" s="2">
        <v>6.7989690580853249E-3</v>
      </c>
      <c r="S48" s="2">
        <v>0</v>
      </c>
      <c r="T48" s="2">
        <v>0</v>
      </c>
      <c r="U48" s="2">
        <v>0</v>
      </c>
      <c r="V48" s="2">
        <v>0</v>
      </c>
      <c r="W48" s="2">
        <v>0.20012833653121367</v>
      </c>
    </row>
    <row r="49" spans="1:23" x14ac:dyDescent="0.2">
      <c r="A49" s="2" t="s">
        <v>45</v>
      </c>
      <c r="B49" s="2">
        <v>0</v>
      </c>
      <c r="C49" s="2">
        <v>0.12182725781768207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7.4048006796046548E-2</v>
      </c>
      <c r="L49" s="2">
        <v>0</v>
      </c>
      <c r="M49" s="2">
        <v>5.8866025388097494E-2</v>
      </c>
      <c r="N49" s="2">
        <v>0</v>
      </c>
      <c r="O49" s="2">
        <v>1.939890718960454E-2</v>
      </c>
      <c r="P49" s="2">
        <v>0</v>
      </c>
      <c r="Q49" s="2">
        <v>0</v>
      </c>
      <c r="R49" s="2">
        <v>6.0245736799150115E-3</v>
      </c>
      <c r="S49" s="2">
        <v>0</v>
      </c>
      <c r="T49" s="2">
        <v>0</v>
      </c>
      <c r="U49" s="2">
        <v>0</v>
      </c>
      <c r="V49" s="2">
        <v>0</v>
      </c>
      <c r="W49" s="2">
        <v>0.28016477087134561</v>
      </c>
    </row>
    <row r="50" spans="1:23" x14ac:dyDescent="0.2">
      <c r="A50" s="2" t="s">
        <v>46</v>
      </c>
      <c r="B50" s="2">
        <v>0.11295196318694806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7.0368558474373207E-3</v>
      </c>
      <c r="I50" s="2">
        <v>0</v>
      </c>
      <c r="J50" s="2">
        <v>0</v>
      </c>
      <c r="K50" s="2">
        <v>5.3168801820887283E-2</v>
      </c>
      <c r="L50" s="2">
        <v>0</v>
      </c>
      <c r="M50" s="2">
        <v>2.8101972613699792E-2</v>
      </c>
      <c r="N50" s="2">
        <v>1.7842786056376708E-2</v>
      </c>
      <c r="O50" s="2">
        <v>4.5643678843688952E-2</v>
      </c>
      <c r="P50" s="2">
        <v>0</v>
      </c>
      <c r="Q50" s="2">
        <v>0</v>
      </c>
      <c r="R50" s="2">
        <v>0.12070277674618955</v>
      </c>
      <c r="S50" s="2">
        <v>0</v>
      </c>
      <c r="T50" s="2">
        <v>0</v>
      </c>
      <c r="U50" s="2">
        <v>0</v>
      </c>
      <c r="V50" s="2">
        <v>0</v>
      </c>
      <c r="W50" s="2">
        <v>0.38544883511522771</v>
      </c>
    </row>
    <row r="51" spans="1:23" x14ac:dyDescent="0.2">
      <c r="A51" s="2" t="s">
        <v>47</v>
      </c>
      <c r="B51" s="2">
        <v>0.3035714772720563</v>
      </c>
      <c r="C51" s="2">
        <v>0</v>
      </c>
      <c r="D51" s="2">
        <v>0</v>
      </c>
      <c r="E51" s="2">
        <v>1.4993997399728055E-2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4.5068281814769164E-2</v>
      </c>
      <c r="L51" s="2">
        <v>0</v>
      </c>
      <c r="M51" s="2">
        <v>4.520428633643931E-2</v>
      </c>
      <c r="N51" s="2">
        <v>0</v>
      </c>
      <c r="O51" s="2">
        <v>6.9345378476508956E-2</v>
      </c>
      <c r="P51" s="2">
        <v>0</v>
      </c>
      <c r="Q51" s="2">
        <v>0</v>
      </c>
      <c r="R51" s="2">
        <v>1.30908448451239E-2</v>
      </c>
      <c r="S51" s="2">
        <v>0</v>
      </c>
      <c r="T51" s="2">
        <v>0</v>
      </c>
      <c r="U51" s="2">
        <v>0</v>
      </c>
      <c r="V51" s="2">
        <v>0</v>
      </c>
      <c r="W51" s="2">
        <v>0.49127426614462572</v>
      </c>
    </row>
  </sheetData>
  <phoneticPr fontId="6" type="noConversion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36.807003882885006</v>
      </c>
      <c r="C4" s="2">
        <v>0</v>
      </c>
      <c r="D4" s="2">
        <v>3.3706766422380602E-2</v>
      </c>
      <c r="E4" s="2">
        <v>1.4793201004600393E-3</v>
      </c>
      <c r="F4" s="2">
        <v>0.20293352005779472</v>
      </c>
      <c r="G4" s="2">
        <v>5.1187136306228417E-3</v>
      </c>
      <c r="H4" s="2">
        <v>0.53265694980533662</v>
      </c>
      <c r="I4" s="2">
        <v>3.2379744047318887E-2</v>
      </c>
      <c r="J4" s="2">
        <v>22.370406570207152</v>
      </c>
      <c r="K4" s="2">
        <v>0.40631054667936972</v>
      </c>
      <c r="L4" s="2">
        <v>3.4861318856184119E-2</v>
      </c>
      <c r="M4" s="2">
        <v>0.99288394158199744</v>
      </c>
      <c r="N4" s="2">
        <v>1.3395129539481492</v>
      </c>
      <c r="O4" s="2">
        <v>0.13676069209207423</v>
      </c>
      <c r="P4" s="2">
        <v>1.0280143513162781</v>
      </c>
      <c r="Q4" s="2">
        <v>0</v>
      </c>
      <c r="R4" s="2">
        <v>3.2375523891347457E-2</v>
      </c>
      <c r="S4" s="2">
        <v>0</v>
      </c>
      <c r="T4" s="2">
        <v>0</v>
      </c>
      <c r="U4" s="2">
        <v>0</v>
      </c>
      <c r="V4" s="2">
        <v>0.76137200000000005</v>
      </c>
      <c r="W4" s="2">
        <v>64.717776795521488</v>
      </c>
    </row>
    <row r="5" spans="1:23" x14ac:dyDescent="0.2">
      <c r="A5" s="2" t="s">
        <v>1</v>
      </c>
      <c r="B5" s="2">
        <v>2.669798830808574E-2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1.0456432407238809E-2</v>
      </c>
      <c r="L5" s="2">
        <v>8.2149300618037776E-5</v>
      </c>
      <c r="M5" s="2">
        <v>6.2803058603786932E-2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0.10003962861972952</v>
      </c>
    </row>
    <row r="6" spans="1:23" x14ac:dyDescent="0.2">
      <c r="A6" s="2" t="s">
        <v>2</v>
      </c>
      <c r="B6" s="2">
        <v>5.5267297653805733E-3</v>
      </c>
      <c r="C6" s="2">
        <v>0</v>
      </c>
      <c r="D6" s="2">
        <v>0</v>
      </c>
      <c r="E6" s="2">
        <v>0</v>
      </c>
      <c r="F6" s="2">
        <v>6.0226597435166845E-5</v>
      </c>
      <c r="G6" s="2">
        <v>0</v>
      </c>
      <c r="H6" s="2">
        <v>0</v>
      </c>
      <c r="I6" s="2">
        <v>0</v>
      </c>
      <c r="J6" s="2">
        <v>0</v>
      </c>
      <c r="K6" s="2">
        <v>1.4282492396284318E-3</v>
      </c>
      <c r="L6" s="2">
        <v>0</v>
      </c>
      <c r="M6" s="2">
        <v>2.294713210798782E-3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9.3099188132429542E-3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</row>
    <row r="9" spans="1:23" x14ac:dyDescent="0.2">
      <c r="A9" s="2" t="s">
        <v>5</v>
      </c>
      <c r="B9" s="2">
        <v>3.571948207920992E-2</v>
      </c>
      <c r="C9" s="2">
        <v>0</v>
      </c>
      <c r="D9" s="2">
        <v>0</v>
      </c>
      <c r="E9" s="2">
        <v>0</v>
      </c>
      <c r="F9" s="2">
        <v>1.1643808837465592E-3</v>
      </c>
      <c r="G9" s="2">
        <v>0</v>
      </c>
      <c r="H9" s="2">
        <v>0</v>
      </c>
      <c r="I9" s="2">
        <v>0</v>
      </c>
      <c r="J9" s="2">
        <v>0</v>
      </c>
      <c r="K9" s="2">
        <v>3.0245278015660904E-2</v>
      </c>
      <c r="L9" s="2">
        <v>1.6287366449984175E-3</v>
      </c>
      <c r="M9" s="2">
        <v>4.1588454033914993E-2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0.1103463316575308</v>
      </c>
    </row>
    <row r="10" spans="1:23" x14ac:dyDescent="0.2">
      <c r="A10" s="2" t="s">
        <v>6</v>
      </c>
      <c r="B10" s="2">
        <v>1.3822660453330398E-2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1.1602482526510693E-3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1.4982908705981467E-2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8.9501343390221755E-2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1.0821088356714232E-2</v>
      </c>
      <c r="L13" s="2">
        <v>2.2009954662140781E-5</v>
      </c>
      <c r="M13" s="2">
        <v>3.3260449909330654E-3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0.10367048669253121</v>
      </c>
    </row>
    <row r="14" spans="1:23" x14ac:dyDescent="0.2">
      <c r="A14" s="2" t="s">
        <v>10</v>
      </c>
      <c r="B14" s="2">
        <v>3.4320468905953361E-2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3.4277981751082366E-3</v>
      </c>
      <c r="L14" s="2">
        <v>0</v>
      </c>
      <c r="M14" s="2">
        <v>2.0368802657652106E-3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3.978514734682681E-2</v>
      </c>
    </row>
    <row r="15" spans="1:23" x14ac:dyDescent="0.2">
      <c r="A15" s="2" t="s">
        <v>11</v>
      </c>
      <c r="B15" s="2">
        <v>2.3329075858031387E-2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8.5694954377705916E-4</v>
      </c>
      <c r="L15" s="2">
        <v>0</v>
      </c>
      <c r="M15" s="2">
        <v>3.8674941755035641E-4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2.4572774819358805E-2</v>
      </c>
    </row>
    <row r="16" spans="1:23" x14ac:dyDescent="0.2">
      <c r="A16" s="2" t="s">
        <v>12</v>
      </c>
      <c r="B16" s="2">
        <v>3.2874978845499461E-2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8.4014661154613641E-5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3.2958993506654072E-2</v>
      </c>
    </row>
    <row r="17" spans="1:23" x14ac:dyDescent="0.2">
      <c r="A17" s="2" t="s">
        <v>13</v>
      </c>
      <c r="B17" s="2">
        <v>9.3004445059975363E-2</v>
      </c>
      <c r="C17" s="2">
        <v>0</v>
      </c>
      <c r="D17" s="2">
        <v>0</v>
      </c>
      <c r="E17" s="2">
        <v>0</v>
      </c>
      <c r="F17" s="2">
        <v>2.710196884582508E-4</v>
      </c>
      <c r="G17" s="2">
        <v>0</v>
      </c>
      <c r="H17" s="2">
        <v>0</v>
      </c>
      <c r="I17" s="2">
        <v>0</v>
      </c>
      <c r="J17" s="2">
        <v>0</v>
      </c>
      <c r="K17" s="2">
        <v>1.1762052561645909E-3</v>
      </c>
      <c r="L17" s="2">
        <v>1.6507465996605581E-5</v>
      </c>
      <c r="M17" s="2">
        <v>1.289164725167855E-3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9.5757342195762651E-2</v>
      </c>
    </row>
    <row r="18" spans="1:23" x14ac:dyDescent="0.2">
      <c r="A18" s="2" t="s">
        <v>14</v>
      </c>
      <c r="B18" s="2">
        <v>9.1639417680858225E-3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7.2252608592967725E-4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9.8864678540155002E-3</v>
      </c>
    </row>
    <row r="19" spans="1:23" x14ac:dyDescent="0.2">
      <c r="A19" s="2" t="s">
        <v>15</v>
      </c>
      <c r="B19" s="2">
        <v>4.5587857056290319E-3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4.5587857056290319E-3</v>
      </c>
    </row>
    <row r="20" spans="1:23" x14ac:dyDescent="0.2">
      <c r="A20" s="2" t="s">
        <v>16</v>
      </c>
      <c r="B20" s="2">
        <v>1.9723853589605208E-2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1.9723853589605208E-2</v>
      </c>
    </row>
    <row r="21" spans="1:23" x14ac:dyDescent="0.2">
      <c r="A21" s="2" t="s">
        <v>17</v>
      </c>
      <c r="B21" s="2">
        <v>4.1579096444820853E-3</v>
      </c>
      <c r="C21" s="2">
        <v>0</v>
      </c>
      <c r="D21" s="2">
        <v>0</v>
      </c>
      <c r="E21" s="2">
        <v>0</v>
      </c>
      <c r="F21" s="2">
        <v>4.4668059764415408E-4</v>
      </c>
      <c r="G21" s="2">
        <v>0</v>
      </c>
      <c r="H21" s="2">
        <v>0</v>
      </c>
      <c r="I21" s="2">
        <v>0</v>
      </c>
      <c r="J21" s="2">
        <v>0</v>
      </c>
      <c r="K21" s="2">
        <v>2.4532281057147178E-3</v>
      </c>
      <c r="L21" s="2">
        <v>0</v>
      </c>
      <c r="M21" s="2">
        <v>8.7663201311414141E-4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7.9344503609551E-3</v>
      </c>
    </row>
    <row r="22" spans="1:23" x14ac:dyDescent="0.2">
      <c r="A22" s="2" t="s">
        <v>18</v>
      </c>
      <c r="B22" s="2">
        <v>9.191049349097824E-2</v>
      </c>
      <c r="C22" s="2">
        <v>0</v>
      </c>
      <c r="D22" s="2">
        <v>0</v>
      </c>
      <c r="E22" s="2">
        <v>0</v>
      </c>
      <c r="F22" s="2">
        <v>8.8332342904911371E-4</v>
      </c>
      <c r="G22" s="2">
        <v>0</v>
      </c>
      <c r="H22" s="2">
        <v>0</v>
      </c>
      <c r="I22" s="2">
        <v>0</v>
      </c>
      <c r="J22" s="2">
        <v>0</v>
      </c>
      <c r="K22" s="2">
        <v>5.3769383138952732E-4</v>
      </c>
      <c r="L22" s="2">
        <v>0</v>
      </c>
      <c r="M22" s="2">
        <v>9.0241530761749848E-4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9.4233926059034384E-2</v>
      </c>
    </row>
    <row r="23" spans="1:23" x14ac:dyDescent="0.2">
      <c r="A23" s="2" t="s">
        <v>19</v>
      </c>
      <c r="B23" s="2">
        <v>6.5387168028767373E-3</v>
      </c>
      <c r="C23" s="2">
        <v>0</v>
      </c>
      <c r="D23" s="2">
        <v>0</v>
      </c>
      <c r="E23" s="2">
        <v>0</v>
      </c>
      <c r="F23" s="2">
        <v>8.0302129913555789E-5</v>
      </c>
      <c r="G23" s="2">
        <v>0</v>
      </c>
      <c r="H23" s="2">
        <v>0</v>
      </c>
      <c r="I23" s="2">
        <v>0</v>
      </c>
      <c r="J23" s="2">
        <v>0</v>
      </c>
      <c r="K23" s="2">
        <v>1.4954609685521225E-3</v>
      </c>
      <c r="L23" s="2">
        <v>5.5024886655351953E-6</v>
      </c>
      <c r="M23" s="2">
        <v>1.8048306152349967E-4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8.3004654515314493E-3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</row>
    <row r="25" spans="1:23" x14ac:dyDescent="0.2">
      <c r="A25" s="2" t="s">
        <v>21</v>
      </c>
      <c r="B25" s="2">
        <v>0.38495176467608566</v>
      </c>
      <c r="C25" s="2">
        <v>0</v>
      </c>
      <c r="D25" s="2">
        <v>0</v>
      </c>
      <c r="E25" s="2">
        <v>0</v>
      </c>
      <c r="F25" s="2">
        <v>7.076625198632106E-4</v>
      </c>
      <c r="G25" s="2">
        <v>0</v>
      </c>
      <c r="H25" s="2">
        <v>0</v>
      </c>
      <c r="I25" s="2">
        <v>0</v>
      </c>
      <c r="J25" s="2">
        <v>22.36509579582027</v>
      </c>
      <c r="K25" s="2">
        <v>5.4609529750498879E-3</v>
      </c>
      <c r="L25" s="2">
        <v>0</v>
      </c>
      <c r="M25" s="2">
        <v>1.8667105220430538E-2</v>
      </c>
      <c r="N25" s="2">
        <v>0.13483466165017691</v>
      </c>
      <c r="O25" s="2">
        <v>1.7484697984438608E-3</v>
      </c>
      <c r="P25" s="2">
        <v>0.84222941181003019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23.753695824470352</v>
      </c>
    </row>
    <row r="26" spans="1:23" x14ac:dyDescent="0.2">
      <c r="A26" s="2" t="s">
        <v>22</v>
      </c>
      <c r="B26" s="2">
        <v>2.0372818129227204</v>
      </c>
      <c r="C26" s="2">
        <v>0</v>
      </c>
      <c r="D26" s="2">
        <v>0</v>
      </c>
      <c r="E26" s="2">
        <v>0</v>
      </c>
      <c r="F26" s="2">
        <v>5.3902804704474326E-3</v>
      </c>
      <c r="G26" s="2">
        <v>0</v>
      </c>
      <c r="H26" s="2">
        <v>0</v>
      </c>
      <c r="I26" s="2">
        <v>3.1203734912655458E-2</v>
      </c>
      <c r="J26" s="2">
        <v>0</v>
      </c>
      <c r="K26" s="2">
        <v>5.6625881618209591E-3</v>
      </c>
      <c r="L26" s="2">
        <v>0</v>
      </c>
      <c r="M26" s="2">
        <v>1.2530681128631548E-2</v>
      </c>
      <c r="N26" s="2">
        <v>1.4975570293219154E-2</v>
      </c>
      <c r="O26" s="2">
        <v>7.6793784191025824E-2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2.1838384520805207</v>
      </c>
    </row>
    <row r="27" spans="1:23" x14ac:dyDescent="0.2">
      <c r="A27" s="2" t="s">
        <v>23</v>
      </c>
      <c r="B27" s="2">
        <v>4.2950288902573137E-2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2.1675782577890317E-3</v>
      </c>
      <c r="L27" s="2">
        <v>0</v>
      </c>
      <c r="M27" s="2">
        <v>1.5469976702014261E-4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4.527256692738231E-2</v>
      </c>
    </row>
    <row r="28" spans="1:23" x14ac:dyDescent="0.2">
      <c r="A28" s="2" t="s">
        <v>24</v>
      </c>
      <c r="B28" s="2">
        <v>2.150232435566873E-2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2.150232435566873E-2</v>
      </c>
    </row>
    <row r="29" spans="1:23" x14ac:dyDescent="0.2">
      <c r="A29" s="2" t="s">
        <v>25</v>
      </c>
      <c r="B29" s="2">
        <v>0.12599093676884043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5.4105441783571162E-3</v>
      </c>
      <c r="L29" s="2">
        <v>0</v>
      </c>
      <c r="M29" s="2">
        <v>9.0241530761749848E-4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0.13230389625481506</v>
      </c>
    </row>
    <row r="30" spans="1:23" x14ac:dyDescent="0.2">
      <c r="A30" s="2" t="s">
        <v>26</v>
      </c>
      <c r="B30" s="2">
        <v>6.7738361699108095E-3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6.8892022146783169E-4</v>
      </c>
      <c r="L30" s="2">
        <v>0</v>
      </c>
      <c r="M30" s="2">
        <v>1.5212143756980685E-3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8.9839707670767103E-3</v>
      </c>
    </row>
    <row r="31" spans="1:23" x14ac:dyDescent="0.2">
      <c r="A31" s="2" t="s">
        <v>27</v>
      </c>
      <c r="B31" s="2">
        <v>2.6170530107861807</v>
      </c>
      <c r="C31" s="2">
        <v>0</v>
      </c>
      <c r="D31" s="2">
        <v>2.9040574860499116E-2</v>
      </c>
      <c r="E31" s="2">
        <v>0</v>
      </c>
      <c r="F31" s="2">
        <v>1.4705327540419908E-3</v>
      </c>
      <c r="G31" s="2">
        <v>0</v>
      </c>
      <c r="H31" s="2">
        <v>0.23250094507980482</v>
      </c>
      <c r="I31" s="2">
        <v>0</v>
      </c>
      <c r="J31" s="2">
        <v>0</v>
      </c>
      <c r="K31" s="2">
        <v>9.3088244559311889E-3</v>
      </c>
      <c r="L31" s="2">
        <v>1.3205972797284465E-4</v>
      </c>
      <c r="M31" s="2">
        <v>0.12729212496307399</v>
      </c>
      <c r="N31" s="2">
        <v>1.0578157477393295</v>
      </c>
      <c r="O31" s="2">
        <v>5.1689138416496638E-3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0.76137200000000005</v>
      </c>
      <c r="W31" s="2">
        <v>4.8411547342084837</v>
      </c>
    </row>
    <row r="32" spans="1:23" x14ac:dyDescent="0.2">
      <c r="A32" s="2" t="s">
        <v>28</v>
      </c>
      <c r="B32" s="2">
        <v>0.19424672657214437</v>
      </c>
      <c r="C32" s="2">
        <v>0</v>
      </c>
      <c r="D32" s="2">
        <v>0</v>
      </c>
      <c r="E32" s="2">
        <v>0</v>
      </c>
      <c r="F32" s="2">
        <v>4.7945390441512414E-2</v>
      </c>
      <c r="G32" s="2">
        <v>0</v>
      </c>
      <c r="H32" s="2">
        <v>0</v>
      </c>
      <c r="I32" s="2">
        <v>1.1760091346634314E-3</v>
      </c>
      <c r="J32" s="2">
        <v>0</v>
      </c>
      <c r="K32" s="2">
        <v>1.176205256164591E-4</v>
      </c>
      <c r="L32" s="2">
        <v>0</v>
      </c>
      <c r="M32" s="2">
        <v>1.4696477866913546E-3</v>
      </c>
      <c r="N32" s="2">
        <v>8.3943543197105893E-3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0.25334974878033861</v>
      </c>
    </row>
    <row r="33" spans="1:23" x14ac:dyDescent="0.2">
      <c r="A33" s="2" t="s">
        <v>29</v>
      </c>
      <c r="B33" s="2">
        <v>0.11224463252801373</v>
      </c>
      <c r="C33" s="2">
        <v>0</v>
      </c>
      <c r="D33" s="2">
        <v>0</v>
      </c>
      <c r="E33" s="2">
        <v>0</v>
      </c>
      <c r="F33" s="2">
        <v>2.5029170117431426E-2</v>
      </c>
      <c r="G33" s="2">
        <v>0</v>
      </c>
      <c r="H33" s="2">
        <v>6.0411747018722151E-2</v>
      </c>
      <c r="I33" s="2">
        <v>0</v>
      </c>
      <c r="J33" s="2">
        <v>0</v>
      </c>
      <c r="K33" s="2">
        <v>1.1879673087262368E-2</v>
      </c>
      <c r="L33" s="2">
        <v>3.340010619979863E-3</v>
      </c>
      <c r="M33" s="2">
        <v>2.5705944619847029E-2</v>
      </c>
      <c r="N33" s="2">
        <v>1.7971323402040055E-2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0.25658250139329658</v>
      </c>
    </row>
    <row r="34" spans="1:23" x14ac:dyDescent="0.2">
      <c r="A34" s="2" t="s">
        <v>30</v>
      </c>
      <c r="B34" s="2">
        <v>4.491268255989873E-3</v>
      </c>
      <c r="C34" s="2">
        <v>0</v>
      </c>
      <c r="D34" s="2">
        <v>0</v>
      </c>
      <c r="E34" s="2">
        <v>0</v>
      </c>
      <c r="F34" s="2">
        <v>7.3275693546119667E-4</v>
      </c>
      <c r="G34" s="2">
        <v>0</v>
      </c>
      <c r="H34" s="2">
        <v>0</v>
      </c>
      <c r="I34" s="2">
        <v>0</v>
      </c>
      <c r="J34" s="2">
        <v>0</v>
      </c>
      <c r="K34" s="2">
        <v>1.4282492396284318E-3</v>
      </c>
      <c r="L34" s="2">
        <v>0</v>
      </c>
      <c r="M34" s="2">
        <v>9.539818966242125E-4</v>
      </c>
      <c r="N34" s="2">
        <v>3.3157423250996406E-5</v>
      </c>
      <c r="O34" s="2">
        <v>2.185587248054826E-4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7.8579724757601929E-3</v>
      </c>
    </row>
    <row r="35" spans="1:23" x14ac:dyDescent="0.2">
      <c r="A35" s="2" t="s">
        <v>31</v>
      </c>
      <c r="B35" s="2">
        <v>4.1873283155298896E-2</v>
      </c>
      <c r="C35" s="2">
        <v>0</v>
      </c>
      <c r="D35" s="2">
        <v>0</v>
      </c>
      <c r="E35" s="2">
        <v>0</v>
      </c>
      <c r="F35" s="2">
        <v>2.3317730973648768E-2</v>
      </c>
      <c r="G35" s="2">
        <v>0</v>
      </c>
      <c r="H35" s="2">
        <v>5.4949093352716451E-2</v>
      </c>
      <c r="I35" s="2">
        <v>0</v>
      </c>
      <c r="J35" s="2">
        <v>0</v>
      </c>
      <c r="K35" s="2">
        <v>9.6280801683187242E-3</v>
      </c>
      <c r="L35" s="2">
        <v>3.4830753252837778E-3</v>
      </c>
      <c r="M35" s="2">
        <v>1.0622717335383124E-2</v>
      </c>
      <c r="N35" s="2">
        <v>2.6249626740372151E-3</v>
      </c>
      <c r="O35" s="2">
        <v>6.1196442945535127E-4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0.14711090741414232</v>
      </c>
    </row>
    <row r="36" spans="1:23" x14ac:dyDescent="0.2">
      <c r="A36" s="2" t="s">
        <v>32</v>
      </c>
      <c r="B36" s="2">
        <v>0.40809060400810815</v>
      </c>
      <c r="C36" s="2">
        <v>0</v>
      </c>
      <c r="D36" s="2">
        <v>0</v>
      </c>
      <c r="E36" s="2">
        <v>1.4667834894391916E-3</v>
      </c>
      <c r="F36" s="2">
        <v>7.5654644144808755E-2</v>
      </c>
      <c r="G36" s="2">
        <v>0</v>
      </c>
      <c r="H36" s="2">
        <v>0.18347232779557832</v>
      </c>
      <c r="I36" s="2">
        <v>0</v>
      </c>
      <c r="J36" s="2">
        <v>0</v>
      </c>
      <c r="K36" s="2">
        <v>1.7391034859005016E-2</v>
      </c>
      <c r="L36" s="2">
        <v>7.5934343584385666E-4</v>
      </c>
      <c r="M36" s="2">
        <v>5.3165153265922332E-2</v>
      </c>
      <c r="N36" s="2">
        <v>5.9849148968048507E-2</v>
      </c>
      <c r="O36" s="2">
        <v>9.1248267606288986E-4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0.80076152264281697</v>
      </c>
    </row>
    <row r="37" spans="1:23" x14ac:dyDescent="0.2">
      <c r="A37" s="2" t="s">
        <v>33</v>
      </c>
      <c r="B37" s="2">
        <v>0.16816566829191903</v>
      </c>
      <c r="C37" s="2">
        <v>0</v>
      </c>
      <c r="D37" s="2">
        <v>0</v>
      </c>
      <c r="E37" s="2">
        <v>1.2536611020847786E-5</v>
      </c>
      <c r="F37" s="2">
        <v>1.6773107385693965E-2</v>
      </c>
      <c r="G37" s="2">
        <v>0</v>
      </c>
      <c r="H37" s="2">
        <v>0</v>
      </c>
      <c r="I37" s="2">
        <v>0</v>
      </c>
      <c r="J37" s="2">
        <v>0</v>
      </c>
      <c r="K37" s="2">
        <v>1.1728446697184062E-2</v>
      </c>
      <c r="L37" s="2">
        <v>3.7967171792192833E-4</v>
      </c>
      <c r="M37" s="2">
        <v>5.9791459953285109E-2</v>
      </c>
      <c r="N37" s="2">
        <v>5.4599223619974067E-3</v>
      </c>
      <c r="O37" s="2">
        <v>2.7319840600685326E-5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0.26233813285962299</v>
      </c>
    </row>
    <row r="38" spans="1:23" x14ac:dyDescent="0.2">
      <c r="A38" s="2" t="s">
        <v>34</v>
      </c>
      <c r="B38" s="2">
        <v>3.0509450813504474E-3</v>
      </c>
      <c r="C38" s="2">
        <v>0</v>
      </c>
      <c r="D38" s="2">
        <v>0</v>
      </c>
      <c r="E38" s="2">
        <v>0</v>
      </c>
      <c r="F38" s="2">
        <v>4.8683166260093198E-4</v>
      </c>
      <c r="G38" s="2">
        <v>0</v>
      </c>
      <c r="H38" s="2">
        <v>0</v>
      </c>
      <c r="I38" s="2">
        <v>0</v>
      </c>
      <c r="J38" s="2">
        <v>0</v>
      </c>
      <c r="K38" s="2">
        <v>1.7138990875541183E-3</v>
      </c>
      <c r="L38" s="2">
        <v>0</v>
      </c>
      <c r="M38" s="2">
        <v>3.042428751396137E-3</v>
      </c>
      <c r="N38" s="2">
        <v>0</v>
      </c>
      <c r="O38" s="2">
        <v>1.6610463085216681E-3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9.9551508914233026E-3</v>
      </c>
    </row>
    <row r="39" spans="1:23" x14ac:dyDescent="0.2">
      <c r="A39" s="2" t="s">
        <v>35</v>
      </c>
      <c r="B39" s="2">
        <v>2.0640783610914905E-2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2.2179870544818E-3</v>
      </c>
      <c r="L39" s="2">
        <v>5.5024886655351953E-6</v>
      </c>
      <c r="M39" s="2">
        <v>1.3665146086779261E-3</v>
      </c>
      <c r="N39" s="2">
        <v>0</v>
      </c>
      <c r="O39" s="2">
        <v>1.9670285232493433E-4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2.4427490615065099E-2</v>
      </c>
    </row>
    <row r="40" spans="1:23" x14ac:dyDescent="0.2">
      <c r="A40" s="2" t="s">
        <v>36</v>
      </c>
      <c r="B40" s="2">
        <v>2.626641460765286E-4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2.626641460765286E-4</v>
      </c>
    </row>
    <row r="41" spans="1:23" x14ac:dyDescent="0.2">
      <c r="A41" s="2" t="s">
        <v>37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1.6802932230922729E-5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1.6802932230922729E-5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29.322873395193369</v>
      </c>
      <c r="C43" s="2">
        <v>0</v>
      </c>
      <c r="D43" s="2">
        <v>0</v>
      </c>
      <c r="E43" s="2">
        <v>0</v>
      </c>
      <c r="F43" s="2">
        <v>2.5194793260378133E-3</v>
      </c>
      <c r="G43" s="2">
        <v>0</v>
      </c>
      <c r="H43" s="2">
        <v>0</v>
      </c>
      <c r="I43" s="2">
        <v>0</v>
      </c>
      <c r="J43" s="2">
        <v>0</v>
      </c>
      <c r="K43" s="2">
        <v>1.5845165093760133E-2</v>
      </c>
      <c r="L43" s="2">
        <v>0</v>
      </c>
      <c r="M43" s="2">
        <v>0.38961136324022905</v>
      </c>
      <c r="N43" s="2">
        <v>3.7554105116338783E-2</v>
      </c>
      <c r="O43" s="2">
        <v>1.001875455295402E-3</v>
      </c>
      <c r="P43" s="2">
        <v>0.18578493950624786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29.955190322931276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8.4014661154613641E-5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8.4014661154613641E-5</v>
      </c>
    </row>
    <row r="46" spans="1:23" x14ac:dyDescent="0.2">
      <c r="A46" s="2" t="s">
        <v>42</v>
      </c>
      <c r="B46" s="2">
        <v>1.0611499555767947E-2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5.3107743868831348E-3</v>
      </c>
      <c r="K46" s="2">
        <v>5.175665624489457E-3</v>
      </c>
      <c r="L46" s="2">
        <v>2.6836784719574963E-5</v>
      </c>
      <c r="M46" s="2">
        <v>1.0942237451732966E-2</v>
      </c>
      <c r="N46" s="2">
        <v>0</v>
      </c>
      <c r="O46" s="2">
        <v>1.6609868416686562E-4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3.2233112487759945E-2</v>
      </c>
    </row>
    <row r="47" spans="1:23" x14ac:dyDescent="0.2">
      <c r="A47" s="2" t="s">
        <v>43</v>
      </c>
      <c r="B47" s="2">
        <v>6.0727963121806831E-2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0.1482178690868543</v>
      </c>
      <c r="L47" s="2">
        <v>1.9049640879359633E-2</v>
      </c>
      <c r="M47" s="2">
        <v>0.1361308412048495</v>
      </c>
      <c r="N47" s="2">
        <v>0</v>
      </c>
      <c r="O47" s="2">
        <v>5.1985168052283445E-5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0.36417829946092251</v>
      </c>
    </row>
    <row r="48" spans="1:23" x14ac:dyDescent="0.2">
      <c r="A48" s="2" t="s">
        <v>44</v>
      </c>
      <c r="B48" s="2">
        <v>2.5345835855837941E-3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3.0423549960809738E-2</v>
      </c>
      <c r="L48" s="2">
        <v>0</v>
      </c>
      <c r="M48" s="2">
        <v>1.8760163133612708E-2</v>
      </c>
      <c r="N48" s="2">
        <v>0</v>
      </c>
      <c r="O48" s="2">
        <v>1.4916607353552965E-3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5.3209957415361539E-2</v>
      </c>
    </row>
    <row r="49" spans="1:23" x14ac:dyDescent="0.2">
      <c r="A49" s="2" t="s">
        <v>45</v>
      </c>
      <c r="B49" s="2">
        <v>1.6117180821361263E-3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5.8038155703570654E-2</v>
      </c>
      <c r="L49" s="2">
        <v>0</v>
      </c>
      <c r="M49" s="2">
        <v>3.4084036884507803E-3</v>
      </c>
      <c r="N49" s="2">
        <v>0</v>
      </c>
      <c r="O49" s="2">
        <v>1.2072240227555225E-3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6.4265501496913097E-2</v>
      </c>
    </row>
    <row r="50" spans="1:23" x14ac:dyDescent="0.2">
      <c r="A50" s="2" t="s">
        <v>46</v>
      </c>
      <c r="B50" s="2">
        <v>0.34794369244732254</v>
      </c>
      <c r="C50" s="2">
        <v>0</v>
      </c>
      <c r="D50" s="2">
        <v>0</v>
      </c>
      <c r="E50" s="2">
        <v>0</v>
      </c>
      <c r="F50" s="2">
        <v>0</v>
      </c>
      <c r="G50" s="2">
        <v>5.1187136306228417E-3</v>
      </c>
      <c r="H50" s="2">
        <v>1.3228365585148374E-3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3.8720687329531323E-2</v>
      </c>
      <c r="P50" s="2">
        <v>0</v>
      </c>
      <c r="Q50" s="2">
        <v>0</v>
      </c>
      <c r="R50" s="2">
        <v>3.2375523891347457E-2</v>
      </c>
      <c r="S50" s="2">
        <v>0</v>
      </c>
      <c r="T50" s="2">
        <v>0</v>
      </c>
      <c r="U50" s="2">
        <v>0</v>
      </c>
      <c r="V50" s="2">
        <v>0</v>
      </c>
      <c r="W50" s="2">
        <v>0.42548145385733899</v>
      </c>
    </row>
    <row r="51" spans="1:23" x14ac:dyDescent="0.2">
      <c r="A51" s="2" t="s">
        <v>47</v>
      </c>
      <c r="B51" s="2">
        <v>0.38027960699987595</v>
      </c>
      <c r="C51" s="2">
        <v>0</v>
      </c>
      <c r="D51" s="2">
        <v>4.6661915618814893E-3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5.9302720214963675E-3</v>
      </c>
      <c r="M51" s="2">
        <v>0</v>
      </c>
      <c r="N51" s="2">
        <v>0</v>
      </c>
      <c r="O51" s="2">
        <v>6.7819180340271557E-3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0.39765798861728097</v>
      </c>
    </row>
  </sheetData>
  <phoneticPr fontId="6" type="noConversion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41.99255074721021</v>
      </c>
      <c r="C4" s="2">
        <v>0</v>
      </c>
      <c r="D4" s="2">
        <v>6.5669027255758239E-2</v>
      </c>
      <c r="E4" s="2">
        <v>2.3054566925226363E-4</v>
      </c>
      <c r="F4" s="2">
        <v>0.21164964467994551</v>
      </c>
      <c r="G4" s="2">
        <v>4.3099549851840745E-3</v>
      </c>
      <c r="H4" s="2">
        <v>0.5153188874464153</v>
      </c>
      <c r="I4" s="2">
        <v>2.0938418194156608E-2</v>
      </c>
      <c r="J4" s="2">
        <v>23.4038379454148</v>
      </c>
      <c r="K4" s="2">
        <v>0.30592820966459144</v>
      </c>
      <c r="L4" s="2">
        <v>3.4479016436330993E-2</v>
      </c>
      <c r="M4" s="2">
        <v>0.36483601194719467</v>
      </c>
      <c r="N4" s="2">
        <v>1.3663758807374429</v>
      </c>
      <c r="O4" s="2">
        <v>0.15704860110280797</v>
      </c>
      <c r="P4" s="2">
        <v>1.2486319368310206</v>
      </c>
      <c r="Q4" s="2">
        <v>0</v>
      </c>
      <c r="R4" s="2">
        <v>3.6346905534670515E-2</v>
      </c>
      <c r="S4" s="2">
        <v>0</v>
      </c>
      <c r="T4" s="2">
        <v>0</v>
      </c>
      <c r="U4" s="2">
        <v>0</v>
      </c>
      <c r="V4" s="2">
        <v>0.76718400000000009</v>
      </c>
      <c r="W4" s="2">
        <v>70.495335733109769</v>
      </c>
    </row>
    <row r="5" spans="1:23" x14ac:dyDescent="0.2">
      <c r="A5" s="2" t="s">
        <v>1</v>
      </c>
      <c r="B5" s="2">
        <v>2.558798880250655E-2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9.4902407470718684E-3</v>
      </c>
      <c r="L5" s="2">
        <v>7.8733849160892542E-5</v>
      </c>
      <c r="M5" s="2">
        <v>6.0191949362348271E-2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9.534891276108759E-2</v>
      </c>
    </row>
    <row r="6" spans="1:23" x14ac:dyDescent="0.2">
      <c r="A6" s="2" t="s">
        <v>2</v>
      </c>
      <c r="B6" s="2">
        <v>8.5857944367175362E-3</v>
      </c>
      <c r="C6" s="2">
        <v>0</v>
      </c>
      <c r="D6" s="2">
        <v>0</v>
      </c>
      <c r="E6" s="2">
        <v>0</v>
      </c>
      <c r="F6" s="2">
        <v>6.2050664194848566E-5</v>
      </c>
      <c r="G6" s="2">
        <v>0</v>
      </c>
      <c r="H6" s="2">
        <v>0</v>
      </c>
      <c r="I6" s="2">
        <v>0</v>
      </c>
      <c r="J6" s="2">
        <v>0</v>
      </c>
      <c r="K6" s="2">
        <v>6.1554280741162092E-4</v>
      </c>
      <c r="L6" s="2">
        <v>0</v>
      </c>
      <c r="M6" s="2">
        <v>3.559281207969209E-4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9.6193160291209272E-3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</row>
    <row r="9" spans="1:23" x14ac:dyDescent="0.2">
      <c r="A9" s="2" t="s">
        <v>5</v>
      </c>
      <c r="B9" s="2">
        <v>3.2953433242710106E-2</v>
      </c>
      <c r="C9" s="2">
        <v>0</v>
      </c>
      <c r="D9" s="2">
        <v>0</v>
      </c>
      <c r="E9" s="2">
        <v>0</v>
      </c>
      <c r="F9" s="2">
        <v>2.8439887755972253E-4</v>
      </c>
      <c r="G9" s="2">
        <v>0</v>
      </c>
      <c r="H9" s="2">
        <v>0</v>
      </c>
      <c r="I9" s="2">
        <v>0</v>
      </c>
      <c r="J9" s="2">
        <v>0</v>
      </c>
      <c r="K9" s="2">
        <v>7.5601283269273447E-3</v>
      </c>
      <c r="L9" s="2">
        <v>2.1278022972253561E-3</v>
      </c>
      <c r="M9" s="2">
        <v>4.9440640529447273E-3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4.786982679736726E-2</v>
      </c>
    </row>
    <row r="10" spans="1:23" x14ac:dyDescent="0.2">
      <c r="A10" s="2" t="s">
        <v>6</v>
      </c>
      <c r="B10" s="2">
        <v>1.183343890300678E-2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2.7806884437259433E-4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1.2111507747379374E-2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6.3297991406682047E-2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2.1780745493026588E-3</v>
      </c>
      <c r="L13" s="2">
        <v>0</v>
      </c>
      <c r="M13" s="2">
        <v>4.5603290477105478E-4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6.5932098860755767E-2</v>
      </c>
    </row>
    <row r="14" spans="1:23" x14ac:dyDescent="0.2">
      <c r="A14" s="2" t="s">
        <v>10</v>
      </c>
      <c r="B14" s="2">
        <v>3.242259651098154E-2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8.0494059430750433E-4</v>
      </c>
      <c r="L14" s="2">
        <v>0</v>
      </c>
      <c r="M14" s="2">
        <v>4.4491015099615112E-5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3.3272028120388659E-2</v>
      </c>
    </row>
    <row r="15" spans="1:23" x14ac:dyDescent="0.2">
      <c r="A15" s="2" t="s">
        <v>11</v>
      </c>
      <c r="B15" s="2">
        <v>2.5473058756576919E-2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2.2096408471186394E-4</v>
      </c>
      <c r="L15" s="2">
        <v>0</v>
      </c>
      <c r="M15" s="2">
        <v>6.1175145761970768E-5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2.5755197987050754E-2</v>
      </c>
    </row>
    <row r="16" spans="1:23" x14ac:dyDescent="0.2">
      <c r="A16" s="2" t="s">
        <v>12</v>
      </c>
      <c r="B16" s="2">
        <v>3.978967850906643E-2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3.978967850906643E-2</v>
      </c>
    </row>
    <row r="17" spans="1:23" x14ac:dyDescent="0.2">
      <c r="A17" s="2" t="s">
        <v>13</v>
      </c>
      <c r="B17" s="2">
        <v>7.9512310628634314E-2</v>
      </c>
      <c r="C17" s="2">
        <v>0</v>
      </c>
      <c r="D17" s="2">
        <v>0</v>
      </c>
      <c r="E17" s="2">
        <v>0</v>
      </c>
      <c r="F17" s="2">
        <v>3.9298753990070739E-4</v>
      </c>
      <c r="G17" s="2">
        <v>0</v>
      </c>
      <c r="H17" s="2">
        <v>0</v>
      </c>
      <c r="I17" s="2">
        <v>0</v>
      </c>
      <c r="J17" s="2">
        <v>0</v>
      </c>
      <c r="K17" s="2">
        <v>5.7871545995964371E-5</v>
      </c>
      <c r="L17" s="2">
        <v>1.6367709978656586E-5</v>
      </c>
      <c r="M17" s="2">
        <v>6.6736522649422662E-5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8.0046273947159061E-2</v>
      </c>
    </row>
    <row r="18" spans="1:23" x14ac:dyDescent="0.2">
      <c r="A18" s="2" t="s">
        <v>14</v>
      </c>
      <c r="B18" s="2">
        <v>1.0834612389815746E-2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5.1558286432768245E-4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1.1350195254143429E-2</v>
      </c>
    </row>
    <row r="19" spans="1:23" x14ac:dyDescent="0.2">
      <c r="A19" s="2" t="s">
        <v>15</v>
      </c>
      <c r="B19" s="2">
        <v>3.8016183823914897E-3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3.8016183823914897E-3</v>
      </c>
    </row>
    <row r="20" spans="1:23" x14ac:dyDescent="0.2">
      <c r="A20" s="2" t="s">
        <v>16</v>
      </c>
      <c r="B20" s="2">
        <v>2.9857273315219836E-3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5.261049635996762E-6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2.9909883811579802E-3</v>
      </c>
    </row>
    <row r="21" spans="1:23" x14ac:dyDescent="0.2">
      <c r="A21" s="2" t="s">
        <v>17</v>
      </c>
      <c r="B21" s="2">
        <v>4.6530444141630904E-3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4.1562292124374409E-4</v>
      </c>
      <c r="L21" s="2">
        <v>7.0926743240845203E-5</v>
      </c>
      <c r="M21" s="2">
        <v>3.2255985947220948E-4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5.4621539381198899E-3</v>
      </c>
    </row>
    <row r="22" spans="1:23" x14ac:dyDescent="0.2">
      <c r="A22" s="2" t="s">
        <v>18</v>
      </c>
      <c r="B22" s="2">
        <v>7.3361951636208719E-2</v>
      </c>
      <c r="C22" s="2">
        <v>0</v>
      </c>
      <c r="D22" s="2">
        <v>0</v>
      </c>
      <c r="E22" s="2">
        <v>0</v>
      </c>
      <c r="F22" s="2">
        <v>8.9973463082530379E-4</v>
      </c>
      <c r="G22" s="2">
        <v>0</v>
      </c>
      <c r="H22" s="2">
        <v>0</v>
      </c>
      <c r="I22" s="2">
        <v>0</v>
      </c>
      <c r="J22" s="2">
        <v>0</v>
      </c>
      <c r="K22" s="2">
        <v>2.2096408471186394E-4</v>
      </c>
      <c r="L22" s="2">
        <v>0</v>
      </c>
      <c r="M22" s="2">
        <v>2.1133232172317176E-4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7.4693982673469064E-2</v>
      </c>
    </row>
    <row r="23" spans="1:23" x14ac:dyDescent="0.2">
      <c r="A23" s="2" t="s">
        <v>19</v>
      </c>
      <c r="B23" s="2">
        <v>5.2993800242435198E-3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2.2622513434786073E-4</v>
      </c>
      <c r="L23" s="2">
        <v>0</v>
      </c>
      <c r="M23" s="2">
        <v>5.561376887451888E-5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5.5812189274658999E-3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</row>
    <row r="25" spans="1:23" x14ac:dyDescent="0.2">
      <c r="A25" s="2" t="s">
        <v>21</v>
      </c>
      <c r="B25" s="2">
        <v>0.88530466508515615</v>
      </c>
      <c r="C25" s="2">
        <v>0</v>
      </c>
      <c r="D25" s="2">
        <v>0</v>
      </c>
      <c r="E25" s="2">
        <v>0</v>
      </c>
      <c r="F25" s="2">
        <v>3.8264576253489924E-4</v>
      </c>
      <c r="G25" s="2">
        <v>0</v>
      </c>
      <c r="H25" s="2">
        <v>0</v>
      </c>
      <c r="I25" s="2">
        <v>0</v>
      </c>
      <c r="J25" s="2">
        <v>23.398419083837325</v>
      </c>
      <c r="K25" s="2">
        <v>7.5233009794753653E-4</v>
      </c>
      <c r="L25" s="2">
        <v>0</v>
      </c>
      <c r="M25" s="2">
        <v>3.2311599716095462E-3</v>
      </c>
      <c r="N25" s="2">
        <v>0.13297952742090449</v>
      </c>
      <c r="O25" s="2">
        <v>0</v>
      </c>
      <c r="P25" s="2">
        <v>1.0144410691454444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25.435510481320922</v>
      </c>
    </row>
    <row r="26" spans="1:23" x14ac:dyDescent="0.2">
      <c r="A26" s="2" t="s">
        <v>22</v>
      </c>
      <c r="B26" s="2">
        <v>1.1157809698645824</v>
      </c>
      <c r="C26" s="2">
        <v>0</v>
      </c>
      <c r="D26" s="2">
        <v>0</v>
      </c>
      <c r="E26" s="2">
        <v>0</v>
      </c>
      <c r="F26" s="2">
        <v>1.379076011730509E-2</v>
      </c>
      <c r="G26" s="2">
        <v>0</v>
      </c>
      <c r="H26" s="2">
        <v>2.7316245298993542E-3</v>
      </c>
      <c r="I26" s="2">
        <v>1.8668205249563384E-2</v>
      </c>
      <c r="J26" s="2">
        <v>0</v>
      </c>
      <c r="K26" s="2">
        <v>1.8729336704148463E-3</v>
      </c>
      <c r="L26" s="2">
        <v>0</v>
      </c>
      <c r="M26" s="2">
        <v>2.0187798101450353E-3</v>
      </c>
      <c r="N26" s="2">
        <v>1.1216073716212091E-2</v>
      </c>
      <c r="O26" s="2">
        <v>0.10520557138631494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1.2712849183444372</v>
      </c>
    </row>
    <row r="27" spans="1:23" x14ac:dyDescent="0.2">
      <c r="A27" s="2" t="s">
        <v>23</v>
      </c>
      <c r="B27" s="2">
        <v>2.3925148002096906E-2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2.9987982925181535E-4</v>
      </c>
      <c r="L27" s="2">
        <v>0</v>
      </c>
      <c r="M27" s="2">
        <v>1.0566616086158588E-4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2.4330693992210307E-2</v>
      </c>
    </row>
    <row r="28" spans="1:23" x14ac:dyDescent="0.2">
      <c r="A28" s="2" t="s">
        <v>24</v>
      </c>
      <c r="B28" s="2">
        <v>1.9945600663651517E-2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1.9945600663651517E-2</v>
      </c>
    </row>
    <row r="29" spans="1:23" x14ac:dyDescent="0.2">
      <c r="A29" s="2" t="s">
        <v>25</v>
      </c>
      <c r="B29" s="2">
        <v>5.6816243508552064E-2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1.4152223520831285E-3</v>
      </c>
      <c r="L29" s="2">
        <v>0</v>
      </c>
      <c r="M29" s="2">
        <v>1.8908681417336418E-4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5.8420552674808557E-2</v>
      </c>
    </row>
    <row r="30" spans="1:23" x14ac:dyDescent="0.2">
      <c r="A30" s="2" t="s">
        <v>26</v>
      </c>
      <c r="B30" s="2">
        <v>7.7932802044555459E-3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1.841367372598866E-4</v>
      </c>
      <c r="L30" s="2">
        <v>0</v>
      </c>
      <c r="M30" s="2">
        <v>2.3913920616043118E-4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8.2165561478758642E-3</v>
      </c>
    </row>
    <row r="31" spans="1:23" x14ac:dyDescent="0.2">
      <c r="A31" s="2" t="s">
        <v>27</v>
      </c>
      <c r="B31" s="2">
        <v>2.5252983815279446</v>
      </c>
      <c r="C31" s="2">
        <v>0</v>
      </c>
      <c r="D31" s="2">
        <v>3.1508578083167753E-2</v>
      </c>
      <c r="E31" s="2">
        <v>0</v>
      </c>
      <c r="F31" s="2">
        <v>1.3909690557011886E-3</v>
      </c>
      <c r="G31" s="2">
        <v>0</v>
      </c>
      <c r="H31" s="2">
        <v>0.19318477165570569</v>
      </c>
      <c r="I31" s="2">
        <v>0</v>
      </c>
      <c r="J31" s="2">
        <v>0</v>
      </c>
      <c r="K31" s="2">
        <v>2.45164913037449E-3</v>
      </c>
      <c r="L31" s="2">
        <v>1.4730938980790927E-4</v>
      </c>
      <c r="M31" s="2">
        <v>1.950931012118122E-2</v>
      </c>
      <c r="N31" s="2">
        <v>1.0881152773738021</v>
      </c>
      <c r="O31" s="2">
        <v>3.4611963848065409E-3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0.76718400000000009</v>
      </c>
      <c r="W31" s="2">
        <v>4.6322514427224917</v>
      </c>
    </row>
    <row r="32" spans="1:23" x14ac:dyDescent="0.2">
      <c r="A32" s="2" t="s">
        <v>28</v>
      </c>
      <c r="B32" s="2">
        <v>0.21103729114402348</v>
      </c>
      <c r="C32" s="2">
        <v>0</v>
      </c>
      <c r="D32" s="2">
        <v>0</v>
      </c>
      <c r="E32" s="2">
        <v>0</v>
      </c>
      <c r="F32" s="2">
        <v>6.9796655441838815E-2</v>
      </c>
      <c r="G32" s="2">
        <v>0</v>
      </c>
      <c r="H32" s="2">
        <v>6.300947248967842E-2</v>
      </c>
      <c r="I32" s="2">
        <v>2.270212944593222E-3</v>
      </c>
      <c r="J32" s="2">
        <v>0</v>
      </c>
      <c r="K32" s="2">
        <v>7.3654694903954634E-5</v>
      </c>
      <c r="L32" s="2">
        <v>0</v>
      </c>
      <c r="M32" s="2">
        <v>2.5026195993533494E-4</v>
      </c>
      <c r="N32" s="2">
        <v>9.9098195945168449E-4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0.34742853063442491</v>
      </c>
    </row>
    <row r="33" spans="1:23" x14ac:dyDescent="0.2">
      <c r="A33" s="2" t="s">
        <v>29</v>
      </c>
      <c r="B33" s="2">
        <v>0.11305173444364389</v>
      </c>
      <c r="C33" s="2">
        <v>0</v>
      </c>
      <c r="D33" s="2">
        <v>0</v>
      </c>
      <c r="E33" s="2">
        <v>0</v>
      </c>
      <c r="F33" s="2">
        <v>1.3914861445694784E-2</v>
      </c>
      <c r="G33" s="2">
        <v>0</v>
      </c>
      <c r="H33" s="2">
        <v>0</v>
      </c>
      <c r="I33" s="2">
        <v>0</v>
      </c>
      <c r="J33" s="2">
        <v>0</v>
      </c>
      <c r="K33" s="2">
        <v>3.0093203917901461E-3</v>
      </c>
      <c r="L33" s="2">
        <v>2.4606124001247068E-3</v>
      </c>
      <c r="M33" s="2">
        <v>3.2311599716095462E-3</v>
      </c>
      <c r="N33" s="2">
        <v>3.3454184079420655E-2</v>
      </c>
      <c r="O33" s="2">
        <v>1.0130330882360607E-4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0.16922317604110734</v>
      </c>
    </row>
    <row r="34" spans="1:23" x14ac:dyDescent="0.2">
      <c r="A34" s="2" t="s">
        <v>30</v>
      </c>
      <c r="B34" s="2">
        <v>5.1085035949131859E-3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2.3674723361985422E-4</v>
      </c>
      <c r="L34" s="2">
        <v>0</v>
      </c>
      <c r="M34" s="2">
        <v>2.4470058304788307E-4</v>
      </c>
      <c r="N34" s="2">
        <v>0</v>
      </c>
      <c r="O34" s="2">
        <v>1.1818719362754045E-4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5.7081386052084638E-3</v>
      </c>
    </row>
    <row r="35" spans="1:23" x14ac:dyDescent="0.2">
      <c r="A35" s="2" t="s">
        <v>31</v>
      </c>
      <c r="B35" s="2">
        <v>4.6040607085739815E-2</v>
      </c>
      <c r="C35" s="2">
        <v>0</v>
      </c>
      <c r="D35" s="2">
        <v>0</v>
      </c>
      <c r="E35" s="2">
        <v>0</v>
      </c>
      <c r="F35" s="2">
        <v>2.2053840232585754E-2</v>
      </c>
      <c r="G35" s="2">
        <v>0</v>
      </c>
      <c r="H35" s="2">
        <v>4.7433856542722905E-2</v>
      </c>
      <c r="I35" s="2">
        <v>0</v>
      </c>
      <c r="J35" s="2">
        <v>0</v>
      </c>
      <c r="K35" s="2">
        <v>2.788356307078283E-3</v>
      </c>
      <c r="L35" s="2">
        <v>2.8261579229813703E-3</v>
      </c>
      <c r="M35" s="2">
        <v>1.1178367543778292E-3</v>
      </c>
      <c r="N35" s="2">
        <v>3.5139992470212028E-3</v>
      </c>
      <c r="O35" s="2">
        <v>6.9223927696130815E-4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0.12646689336946845</v>
      </c>
    </row>
    <row r="36" spans="1:23" x14ac:dyDescent="0.2">
      <c r="A36" s="2" t="s">
        <v>32</v>
      </c>
      <c r="B36" s="2">
        <v>0.37442943110720589</v>
      </c>
      <c r="C36" s="2">
        <v>0</v>
      </c>
      <c r="D36" s="2">
        <v>0</v>
      </c>
      <c r="E36" s="2">
        <v>2.2310871217960996E-4</v>
      </c>
      <c r="F36" s="2">
        <v>6.8509104159795706E-2</v>
      </c>
      <c r="G36" s="2">
        <v>0</v>
      </c>
      <c r="H36" s="2">
        <v>0.20820335044362293</v>
      </c>
      <c r="I36" s="2">
        <v>0</v>
      </c>
      <c r="J36" s="2">
        <v>0</v>
      </c>
      <c r="K36" s="2">
        <v>5.1400454943688343E-3</v>
      </c>
      <c r="L36" s="2">
        <v>6.9289972242979553E-4</v>
      </c>
      <c r="M36" s="2">
        <v>1.0093899050725177E-2</v>
      </c>
      <c r="N36" s="2">
        <v>8.2228721440019664E-2</v>
      </c>
      <c r="O36" s="2">
        <v>9.0610181781114333E-4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0.75042666194815888</v>
      </c>
    </row>
    <row r="37" spans="1:23" x14ac:dyDescent="0.2">
      <c r="A37" s="2" t="s">
        <v>33</v>
      </c>
      <c r="B37" s="2">
        <v>0.16777677200032437</v>
      </c>
      <c r="C37" s="2">
        <v>0</v>
      </c>
      <c r="D37" s="2">
        <v>0</v>
      </c>
      <c r="E37" s="2">
        <v>7.4369570726536632E-6</v>
      </c>
      <c r="F37" s="2">
        <v>1.7167350427241428E-2</v>
      </c>
      <c r="G37" s="2">
        <v>0</v>
      </c>
      <c r="H37" s="2">
        <v>0</v>
      </c>
      <c r="I37" s="2">
        <v>0</v>
      </c>
      <c r="J37" s="2">
        <v>0</v>
      </c>
      <c r="K37" s="2">
        <v>4.519241637321216E-3</v>
      </c>
      <c r="L37" s="2">
        <v>3.6554552285666378E-4</v>
      </c>
      <c r="M37" s="2">
        <v>1.5265979556055432E-2</v>
      </c>
      <c r="N37" s="2">
        <v>3.8557171640735089E-3</v>
      </c>
      <c r="O37" s="2">
        <v>5.6279616013114495E-5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0.20901432288095839</v>
      </c>
    </row>
    <row r="38" spans="1:23" x14ac:dyDescent="0.2">
      <c r="A38" s="2" t="s">
        <v>34</v>
      </c>
      <c r="B38" s="2">
        <v>3.5998349163698395E-3</v>
      </c>
      <c r="C38" s="2">
        <v>0</v>
      </c>
      <c r="D38" s="2">
        <v>0</v>
      </c>
      <c r="E38" s="2">
        <v>0</v>
      </c>
      <c r="F38" s="2">
        <v>8.8422196477659155E-4</v>
      </c>
      <c r="G38" s="2">
        <v>0</v>
      </c>
      <c r="H38" s="2">
        <v>0</v>
      </c>
      <c r="I38" s="2">
        <v>0</v>
      </c>
      <c r="J38" s="2">
        <v>0</v>
      </c>
      <c r="K38" s="2">
        <v>4.5771131833171816E-4</v>
      </c>
      <c r="L38" s="2">
        <v>0</v>
      </c>
      <c r="M38" s="2">
        <v>2.836302212600463E-4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5.2253984207381952E-3</v>
      </c>
    </row>
    <row r="39" spans="1:23" x14ac:dyDescent="0.2">
      <c r="A39" s="2" t="s">
        <v>35</v>
      </c>
      <c r="B39" s="2">
        <v>2.1019424426732297E-2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3.9457872269975695E-4</v>
      </c>
      <c r="L39" s="2">
        <v>5.4559033262188633E-6</v>
      </c>
      <c r="M39" s="2">
        <v>8.8982030199230225E-5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2.1508441082957502E-2</v>
      </c>
    </row>
    <row r="40" spans="1:23" x14ac:dyDescent="0.2">
      <c r="A40" s="2" t="s">
        <v>36</v>
      </c>
      <c r="B40" s="2">
        <v>1.1067453626379764E-4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1.1067453626379764E-4</v>
      </c>
    </row>
    <row r="41" spans="1:23" x14ac:dyDescent="0.2">
      <c r="A41" s="2" t="s">
        <v>37</v>
      </c>
      <c r="B41" s="2">
        <v>2.1989282862938738E-3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2.1044198543987048E-5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2.219972484837861E-3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35.084826374958617</v>
      </c>
      <c r="C43" s="2">
        <v>0</v>
      </c>
      <c r="D43" s="2">
        <v>0</v>
      </c>
      <c r="E43" s="2">
        <v>0</v>
      </c>
      <c r="F43" s="2">
        <v>2.1200643599906584E-3</v>
      </c>
      <c r="G43" s="2">
        <v>0</v>
      </c>
      <c r="H43" s="2">
        <v>0</v>
      </c>
      <c r="I43" s="2">
        <v>0</v>
      </c>
      <c r="J43" s="2">
        <v>0</v>
      </c>
      <c r="K43" s="2">
        <v>4.1141408153494655E-3</v>
      </c>
      <c r="L43" s="2">
        <v>0</v>
      </c>
      <c r="M43" s="2">
        <v>6.321060970277817E-2</v>
      </c>
      <c r="N43" s="2">
        <v>1.002139833653755E-2</v>
      </c>
      <c r="O43" s="2">
        <v>0</v>
      </c>
      <c r="P43" s="2">
        <v>0.23419086768557615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35.398483455858852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7.3654694903954634E-5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7.3654694903954634E-5</v>
      </c>
    </row>
    <row r="46" spans="1:23" x14ac:dyDescent="0.2">
      <c r="A46" s="2" t="s">
        <v>42</v>
      </c>
      <c r="B46" s="2">
        <v>1.0382504914559941E-2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5.4188615774764092E-3</v>
      </c>
      <c r="K46" s="2">
        <v>4.7529027204984298E-3</v>
      </c>
      <c r="L46" s="2">
        <v>2.7382978636616467E-5</v>
      </c>
      <c r="M46" s="2">
        <v>1.1164938628398171E-2</v>
      </c>
      <c r="N46" s="2">
        <v>0</v>
      </c>
      <c r="O46" s="2">
        <v>1.4123266403550191E-4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3.1887823483605075E-2</v>
      </c>
    </row>
    <row r="47" spans="1:23" x14ac:dyDescent="0.2">
      <c r="A47" s="2" t="s">
        <v>43</v>
      </c>
      <c r="B47" s="2">
        <v>5.4889117512377308E-2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0.15861312112591233</v>
      </c>
      <c r="L47" s="2">
        <v>1.7714057971896759E-2</v>
      </c>
      <c r="M47" s="2">
        <v>0.14187254922036896</v>
      </c>
      <c r="N47" s="2">
        <v>0</v>
      </c>
      <c r="O47" s="2">
        <v>5.2207689861444333E-5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0.37314105352041682</v>
      </c>
    </row>
    <row r="48" spans="1:23" x14ac:dyDescent="0.2">
      <c r="A48" s="2" t="s">
        <v>44</v>
      </c>
      <c r="B48" s="2">
        <v>2.6284033379638254E-3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2.6291419467787049E-2</v>
      </c>
      <c r="L48" s="2">
        <v>0</v>
      </c>
      <c r="M48" s="2">
        <v>2.223381304993163E-2</v>
      </c>
      <c r="N48" s="2">
        <v>0</v>
      </c>
      <c r="O48" s="2">
        <v>1.6312508620682014E-3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5.2784886717750702E-2</v>
      </c>
    </row>
    <row r="49" spans="1:23" x14ac:dyDescent="0.2">
      <c r="A49" s="2" t="s">
        <v>45</v>
      </c>
      <c r="B49" s="2">
        <v>1.6534028843589533E-3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6.6154700314154768E-2</v>
      </c>
      <c r="L49" s="2">
        <v>0</v>
      </c>
      <c r="M49" s="2">
        <v>3.4965572155616241E-3</v>
      </c>
      <c r="N49" s="2">
        <v>0</v>
      </c>
      <c r="O49" s="2">
        <v>1.0615261370095128E-3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7.2366186551084857E-2</v>
      </c>
    </row>
    <row r="50" spans="1:23" x14ac:dyDescent="0.2">
      <c r="A50" s="2" t="s">
        <v>46</v>
      </c>
      <c r="B50" s="2">
        <v>0.28320284509764199</v>
      </c>
      <c r="C50" s="2">
        <v>0</v>
      </c>
      <c r="D50" s="2">
        <v>0</v>
      </c>
      <c r="E50" s="2">
        <v>0</v>
      </c>
      <c r="F50" s="2">
        <v>0</v>
      </c>
      <c r="G50" s="2">
        <v>4.3099549851840745E-3</v>
      </c>
      <c r="H50" s="2">
        <v>7.558117847859669E-4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3.33760760641914E-2</v>
      </c>
      <c r="P50" s="2">
        <v>0</v>
      </c>
      <c r="Q50" s="2">
        <v>0</v>
      </c>
      <c r="R50" s="2">
        <v>3.6346905534670515E-2</v>
      </c>
      <c r="S50" s="2">
        <v>0</v>
      </c>
      <c r="T50" s="2">
        <v>0</v>
      </c>
      <c r="U50" s="2">
        <v>0</v>
      </c>
      <c r="V50" s="2">
        <v>0</v>
      </c>
      <c r="W50" s="2">
        <v>0.35799159346647391</v>
      </c>
    </row>
    <row r="51" spans="1:23" x14ac:dyDescent="0.2">
      <c r="A51" s="2" t="s">
        <v>47</v>
      </c>
      <c r="B51" s="2">
        <v>0.55533798273151358</v>
      </c>
      <c r="C51" s="2">
        <v>0</v>
      </c>
      <c r="D51" s="2">
        <v>3.4160449172590493E-2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7.9457640246652032E-3</v>
      </c>
      <c r="M51" s="2">
        <v>0</v>
      </c>
      <c r="N51" s="2">
        <v>0</v>
      </c>
      <c r="O51" s="2">
        <v>1.0245428701283733E-2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0.60768962463005305</v>
      </c>
    </row>
  </sheetData>
  <phoneticPr fontId="6" type="noConversion"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43.78672503916674</v>
      </c>
      <c r="C4" s="2">
        <v>0</v>
      </c>
      <c r="D4" s="2">
        <v>7.3440784019624311E-2</v>
      </c>
      <c r="E4" s="2">
        <v>3.4900385733721204E-5</v>
      </c>
      <c r="F4" s="2">
        <v>0.22952931240596414</v>
      </c>
      <c r="G4" s="2">
        <v>4.4547423561974104E-3</v>
      </c>
      <c r="H4" s="2">
        <v>0.52925486252475695</v>
      </c>
      <c r="I4" s="2">
        <v>6.9564796571625134E-3</v>
      </c>
      <c r="J4" s="2">
        <v>23.459306552403323</v>
      </c>
      <c r="K4" s="2">
        <v>0.28883964321943245</v>
      </c>
      <c r="L4" s="2">
        <v>3.651836307808632E-2</v>
      </c>
      <c r="M4" s="2">
        <v>0.37234622036376896</v>
      </c>
      <c r="N4" s="2">
        <v>1.3806601417131141</v>
      </c>
      <c r="O4" s="2">
        <v>0.19441908635534866</v>
      </c>
      <c r="P4" s="2">
        <v>1.1593721277679385</v>
      </c>
      <c r="Q4" s="2">
        <v>0</v>
      </c>
      <c r="R4" s="2">
        <v>3.8681056817850772E-2</v>
      </c>
      <c r="S4" s="2">
        <v>0</v>
      </c>
      <c r="T4" s="2">
        <v>0</v>
      </c>
      <c r="U4" s="2">
        <v>0</v>
      </c>
      <c r="V4" s="2">
        <v>0.81368000000000007</v>
      </c>
      <c r="W4" s="2">
        <v>72.374219312235027</v>
      </c>
    </row>
    <row r="5" spans="1:23" x14ac:dyDescent="0.2">
      <c r="A5" s="2" t="s">
        <v>1</v>
      </c>
      <c r="B5" s="2">
        <v>3.8008494154971123E-2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1.1845371739407376E-2</v>
      </c>
      <c r="L5" s="2">
        <v>7.7096794212786257E-5</v>
      </c>
      <c r="M5" s="2">
        <v>7.9346906533774297E-2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0.12927786922236559</v>
      </c>
    </row>
    <row r="6" spans="1:23" x14ac:dyDescent="0.2">
      <c r="A6" s="2" t="s">
        <v>2</v>
      </c>
      <c r="B6" s="2">
        <v>8.925583284711662E-2</v>
      </c>
      <c r="C6" s="2">
        <v>0</v>
      </c>
      <c r="D6" s="2">
        <v>0</v>
      </c>
      <c r="E6" s="2">
        <v>0</v>
      </c>
      <c r="F6" s="2">
        <v>6.2182001329079339E-5</v>
      </c>
      <c r="G6" s="2">
        <v>0</v>
      </c>
      <c r="H6" s="2">
        <v>0</v>
      </c>
      <c r="I6" s="2">
        <v>0</v>
      </c>
      <c r="J6" s="2">
        <v>0</v>
      </c>
      <c r="K6" s="2">
        <v>2.7415363210927954E-4</v>
      </c>
      <c r="L6" s="2">
        <v>0</v>
      </c>
      <c r="M6" s="2">
        <v>6.5205833476288957E-4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9.0244226815317879E-2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</row>
    <row r="9" spans="1:23" x14ac:dyDescent="0.2">
      <c r="A9" s="2" t="s">
        <v>5</v>
      </c>
      <c r="B9" s="2">
        <v>3.8452297972351196E-2</v>
      </c>
      <c r="C9" s="2">
        <v>0</v>
      </c>
      <c r="D9" s="2">
        <v>0</v>
      </c>
      <c r="E9" s="2">
        <v>0</v>
      </c>
      <c r="F9" s="2">
        <v>1.140003357699788E-4</v>
      </c>
      <c r="G9" s="2">
        <v>0</v>
      </c>
      <c r="H9" s="2">
        <v>0</v>
      </c>
      <c r="I9" s="2">
        <v>0</v>
      </c>
      <c r="J9" s="2">
        <v>0</v>
      </c>
      <c r="K9" s="2">
        <v>5.0138481564600927E-3</v>
      </c>
      <c r="L9" s="2">
        <v>2.0995013194009776E-3</v>
      </c>
      <c r="M9" s="2">
        <v>5.6344527901306092E-3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5.1314100574112849E-2</v>
      </c>
    </row>
    <row r="10" spans="1:23" x14ac:dyDescent="0.2">
      <c r="A10" s="2" t="s">
        <v>6</v>
      </c>
      <c r="B10" s="2">
        <v>9.1144220715617605E-3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5.2721852328707599E-6</v>
      </c>
      <c r="L10" s="2">
        <v>0</v>
      </c>
      <c r="M10" s="2">
        <v>5.7960740867812411E-4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9.6993016654727555E-3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5.760263578596183E-2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6.3793441317736206E-4</v>
      </c>
      <c r="L13" s="2">
        <v>0</v>
      </c>
      <c r="M13" s="2">
        <v>2.0620648193356341E-4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5.8446776681072753E-2</v>
      </c>
    </row>
    <row r="14" spans="1:23" x14ac:dyDescent="0.2">
      <c r="A14" s="2" t="s">
        <v>10</v>
      </c>
      <c r="B14" s="2">
        <v>2.7894246186614576E-2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8.2773308156070934E-4</v>
      </c>
      <c r="L14" s="2">
        <v>0</v>
      </c>
      <c r="M14" s="2">
        <v>2.6193796353722923E-4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2.8983917231712515E-2</v>
      </c>
    </row>
    <row r="15" spans="1:23" x14ac:dyDescent="0.2">
      <c r="A15" s="2" t="s">
        <v>11</v>
      </c>
      <c r="B15" s="2">
        <v>2.804900723604201E-2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2.5306489117779644E-4</v>
      </c>
      <c r="L15" s="2">
        <v>0</v>
      </c>
      <c r="M15" s="2">
        <v>3.9012037122566047E-5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2.8341084164342372E-2</v>
      </c>
    </row>
    <row r="16" spans="1:23" x14ac:dyDescent="0.2">
      <c r="A16" s="2" t="s">
        <v>12</v>
      </c>
      <c r="B16" s="2">
        <v>3.9529984347269578E-2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3.9529984347269578E-2</v>
      </c>
    </row>
    <row r="17" spans="1:23" x14ac:dyDescent="0.2">
      <c r="A17" s="2" t="s">
        <v>13</v>
      </c>
      <c r="B17" s="2">
        <v>8.601051208808777E-2</v>
      </c>
      <c r="C17" s="2">
        <v>0</v>
      </c>
      <c r="D17" s="2">
        <v>0</v>
      </c>
      <c r="E17" s="2">
        <v>0</v>
      </c>
      <c r="F17" s="2">
        <v>5.0781967752081469E-4</v>
      </c>
      <c r="G17" s="2">
        <v>0</v>
      </c>
      <c r="H17" s="2">
        <v>0</v>
      </c>
      <c r="I17" s="2">
        <v>0</v>
      </c>
      <c r="J17" s="2">
        <v>0</v>
      </c>
      <c r="K17" s="2">
        <v>7.3810593260190634E-5</v>
      </c>
      <c r="L17" s="2">
        <v>2.1869805410426852E-5</v>
      </c>
      <c r="M17" s="2">
        <v>2.7865740801832887E-5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8.664187790508103E-2</v>
      </c>
    </row>
    <row r="18" spans="1:23" x14ac:dyDescent="0.2">
      <c r="A18" s="2" t="s">
        <v>14</v>
      </c>
      <c r="B18" s="2">
        <v>9.6325912515688086E-3</v>
      </c>
      <c r="C18" s="2">
        <v>0</v>
      </c>
      <c r="D18" s="2">
        <v>0</v>
      </c>
      <c r="E18" s="2">
        <v>2.9931920253922214E-5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2.2143177978057194E-4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9.8839549516033035E-3</v>
      </c>
    </row>
    <row r="19" spans="1:23" x14ac:dyDescent="0.2">
      <c r="A19" s="2" t="s">
        <v>15</v>
      </c>
      <c r="B19" s="2">
        <v>8.2493898305951302E-3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8.2493898305951302E-3</v>
      </c>
    </row>
    <row r="20" spans="1:23" x14ac:dyDescent="0.2">
      <c r="A20" s="2" t="s">
        <v>16</v>
      </c>
      <c r="B20" s="2">
        <v>3.3130328358909329E-3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3.6905296630095317E-5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3.3499381325210282E-3</v>
      </c>
    </row>
    <row r="21" spans="1:23" x14ac:dyDescent="0.2">
      <c r="A21" s="2" t="s">
        <v>17</v>
      </c>
      <c r="B21" s="2">
        <v>9.8760477097579197E-3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3.5850859583521163E-4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1.0234556305593131E-2</v>
      </c>
    </row>
    <row r="22" spans="1:23" x14ac:dyDescent="0.2">
      <c r="A22" s="2" t="s">
        <v>18</v>
      </c>
      <c r="B22" s="2">
        <v>8.4886435610945957E-2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1.9507085361621812E-4</v>
      </c>
      <c r="L22" s="2">
        <v>0</v>
      </c>
      <c r="M22" s="2">
        <v>2.1735277825429651E-4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8.529885924281648E-2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5.2721852328707604E-5</v>
      </c>
      <c r="L23" s="2">
        <v>0</v>
      </c>
      <c r="M23" s="2">
        <v>6.6877777924398933E-5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1.1959963025310653E-4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</row>
    <row r="25" spans="1:23" x14ac:dyDescent="0.2">
      <c r="A25" s="2" t="s">
        <v>21</v>
      </c>
      <c r="B25" s="2">
        <v>0.77710930001091927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23.454117038345832</v>
      </c>
      <c r="K25" s="2">
        <v>6.2211785747874962E-4</v>
      </c>
      <c r="L25" s="2">
        <v>0</v>
      </c>
      <c r="M25" s="2">
        <v>3.9402157493791711E-3</v>
      </c>
      <c r="N25" s="2">
        <v>0.14932719306756645</v>
      </c>
      <c r="O25" s="2">
        <v>0</v>
      </c>
      <c r="P25" s="2">
        <v>0.94153709762207471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25.326652962653249</v>
      </c>
    </row>
    <row r="26" spans="1:23" x14ac:dyDescent="0.2">
      <c r="A26" s="2" t="s">
        <v>22</v>
      </c>
      <c r="B26" s="2">
        <v>0</v>
      </c>
      <c r="C26" s="2">
        <v>0</v>
      </c>
      <c r="D26" s="2">
        <v>0</v>
      </c>
      <c r="E26" s="2">
        <v>0</v>
      </c>
      <c r="F26" s="2">
        <v>2.6240804560871481E-2</v>
      </c>
      <c r="G26" s="2">
        <v>0</v>
      </c>
      <c r="H26" s="2">
        <v>8.9743987494747234E-3</v>
      </c>
      <c r="I26" s="2">
        <v>0</v>
      </c>
      <c r="J26" s="2">
        <v>0</v>
      </c>
      <c r="K26" s="2">
        <v>1.2389635297246286E-3</v>
      </c>
      <c r="L26" s="2">
        <v>0</v>
      </c>
      <c r="M26" s="2">
        <v>2.2571250049484644E-3</v>
      </c>
      <c r="N26" s="2">
        <v>0</v>
      </c>
      <c r="O26" s="2">
        <v>0.14153222887909334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0.18024352072411265</v>
      </c>
    </row>
    <row r="27" spans="1:23" x14ac:dyDescent="0.2">
      <c r="A27" s="2" t="s">
        <v>23</v>
      </c>
      <c r="B27" s="2">
        <v>0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4.2177481862966079E-5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4.2177481862966079E-5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</row>
    <row r="29" spans="1:23" x14ac:dyDescent="0.2">
      <c r="A29" s="2" t="s">
        <v>25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1.0649814170398935E-3</v>
      </c>
      <c r="L29" s="2">
        <v>0</v>
      </c>
      <c r="M29" s="2">
        <v>1.3375555584879787E-4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1.1987369728886914E-3</v>
      </c>
    </row>
    <row r="30" spans="1:23" x14ac:dyDescent="0.2">
      <c r="A30" s="2" t="s">
        <v>26</v>
      </c>
      <c r="B30" s="2">
        <v>0</v>
      </c>
      <c r="C30" s="2">
        <v>0</v>
      </c>
      <c r="D30" s="2">
        <v>7.8687764990324261E-4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3.6905296630095313E-4</v>
      </c>
      <c r="L30" s="2">
        <v>0</v>
      </c>
      <c r="M30" s="2">
        <v>2.8980370433906205E-4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1.4457343205432577E-3</v>
      </c>
    </row>
    <row r="31" spans="1:23" x14ac:dyDescent="0.2">
      <c r="A31" s="2" t="s">
        <v>27</v>
      </c>
      <c r="B31" s="2">
        <v>2.6225436510170739</v>
      </c>
      <c r="C31" s="2">
        <v>0</v>
      </c>
      <c r="D31" s="2">
        <v>4.0426327348621269E-2</v>
      </c>
      <c r="E31" s="2">
        <v>0</v>
      </c>
      <c r="F31" s="2">
        <v>3.3474644048821049E-3</v>
      </c>
      <c r="G31" s="2">
        <v>0</v>
      </c>
      <c r="H31" s="2">
        <v>0.15765313401290165</v>
      </c>
      <c r="I31" s="2">
        <v>5.8688216000165831E-3</v>
      </c>
      <c r="J31" s="2">
        <v>0</v>
      </c>
      <c r="K31" s="2">
        <v>2.0930575374496913E-3</v>
      </c>
      <c r="L31" s="2">
        <v>2.077631513990551E-4</v>
      </c>
      <c r="M31" s="2">
        <v>2.1902472270240652E-2</v>
      </c>
      <c r="N31" s="2">
        <v>1.062058555617305</v>
      </c>
      <c r="O31" s="2">
        <v>5.3973592344291436E-3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0.81368000000000007</v>
      </c>
      <c r="W31" s="2">
        <v>4.7351786061943191</v>
      </c>
    </row>
    <row r="32" spans="1:23" x14ac:dyDescent="0.2">
      <c r="A32" s="2" t="s">
        <v>28</v>
      </c>
      <c r="B32" s="2">
        <v>0.2543173501385666</v>
      </c>
      <c r="C32" s="2">
        <v>0</v>
      </c>
      <c r="D32" s="2">
        <v>0</v>
      </c>
      <c r="E32" s="2">
        <v>0</v>
      </c>
      <c r="F32" s="2">
        <v>5.2771791794612007E-2</v>
      </c>
      <c r="G32" s="2">
        <v>0</v>
      </c>
      <c r="H32" s="2">
        <v>0</v>
      </c>
      <c r="I32" s="2">
        <v>1.0876580571459302E-3</v>
      </c>
      <c r="J32" s="2">
        <v>0</v>
      </c>
      <c r="K32" s="2">
        <v>1.6343774221899354E-4</v>
      </c>
      <c r="L32" s="2">
        <v>0</v>
      </c>
      <c r="M32" s="2">
        <v>5.0158333443299207E-5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0.30839039606598684</v>
      </c>
    </row>
    <row r="33" spans="1:23" x14ac:dyDescent="0.2">
      <c r="A33" s="2" t="s">
        <v>29</v>
      </c>
      <c r="B33" s="2">
        <v>0.10308159468410301</v>
      </c>
      <c r="C33" s="2">
        <v>0</v>
      </c>
      <c r="D33" s="2">
        <v>0</v>
      </c>
      <c r="E33" s="2">
        <v>0</v>
      </c>
      <c r="F33" s="2">
        <v>1.5384863495503049E-2</v>
      </c>
      <c r="G33" s="2">
        <v>0</v>
      </c>
      <c r="H33" s="2">
        <v>5.4340199126604122E-2</v>
      </c>
      <c r="I33" s="2">
        <v>0</v>
      </c>
      <c r="J33" s="2">
        <v>0</v>
      </c>
      <c r="K33" s="2">
        <v>4.4971740036387582E-3</v>
      </c>
      <c r="L33" s="2">
        <v>2.9469562790550179E-3</v>
      </c>
      <c r="M33" s="2">
        <v>7.9305898322016392E-3</v>
      </c>
      <c r="N33" s="2">
        <v>2.524362387012102E-2</v>
      </c>
      <c r="O33" s="2">
        <v>6.8242473078989165E-4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0.21410742602201652</v>
      </c>
    </row>
    <row r="34" spans="1:23" x14ac:dyDescent="0.2">
      <c r="A34" s="2" t="s">
        <v>30</v>
      </c>
      <c r="B34" s="2">
        <v>1.1050017989680229E-2</v>
      </c>
      <c r="C34" s="2">
        <v>0</v>
      </c>
      <c r="D34" s="2">
        <v>0</v>
      </c>
      <c r="E34" s="2">
        <v>0</v>
      </c>
      <c r="F34" s="2">
        <v>7.7727501661349174E-4</v>
      </c>
      <c r="G34" s="2">
        <v>0</v>
      </c>
      <c r="H34" s="2">
        <v>0</v>
      </c>
      <c r="I34" s="2">
        <v>0</v>
      </c>
      <c r="J34" s="2">
        <v>0</v>
      </c>
      <c r="K34" s="2">
        <v>1.4234900128751052E-4</v>
      </c>
      <c r="L34" s="2">
        <v>5.4674513526067131E-6</v>
      </c>
      <c r="M34" s="2">
        <v>2.1735277825429651E-4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1.2192462237188133E-2</v>
      </c>
    </row>
    <row r="35" spans="1:23" x14ac:dyDescent="0.2">
      <c r="A35" s="2" t="s">
        <v>31</v>
      </c>
      <c r="B35" s="2">
        <v>5.0072400589264141E-2</v>
      </c>
      <c r="C35" s="2">
        <v>0</v>
      </c>
      <c r="D35" s="2">
        <v>0</v>
      </c>
      <c r="E35" s="2">
        <v>0</v>
      </c>
      <c r="F35" s="2">
        <v>1.507913532230174E-2</v>
      </c>
      <c r="G35" s="2">
        <v>0</v>
      </c>
      <c r="H35" s="2">
        <v>5.3374055720560191E-2</v>
      </c>
      <c r="I35" s="2">
        <v>0</v>
      </c>
      <c r="J35" s="2">
        <v>0</v>
      </c>
      <c r="K35" s="2">
        <v>2.8997018780789179E-3</v>
      </c>
      <c r="L35" s="2">
        <v>3.788943787356453E-3</v>
      </c>
      <c r="M35" s="2">
        <v>2.7921472283436565E-3</v>
      </c>
      <c r="N35" s="2">
        <v>3.538559077430484E-3</v>
      </c>
      <c r="O35" s="2">
        <v>1.5171260544006681E-3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0.1330620696577362</v>
      </c>
    </row>
    <row r="36" spans="1:23" x14ac:dyDescent="0.2">
      <c r="A36" s="2" t="s">
        <v>32</v>
      </c>
      <c r="B36" s="2">
        <v>0.37394650155620701</v>
      </c>
      <c r="C36" s="2">
        <v>0</v>
      </c>
      <c r="D36" s="2">
        <v>0</v>
      </c>
      <c r="E36" s="2">
        <v>0</v>
      </c>
      <c r="F36" s="2">
        <v>8.8163714217746325E-2</v>
      </c>
      <c r="G36" s="2">
        <v>0</v>
      </c>
      <c r="H36" s="2">
        <v>0.25330133121125065</v>
      </c>
      <c r="I36" s="2">
        <v>0</v>
      </c>
      <c r="J36" s="2">
        <v>0</v>
      </c>
      <c r="K36" s="2">
        <v>5.0507534530901885E-3</v>
      </c>
      <c r="L36" s="2">
        <v>7.8184554342276E-4</v>
      </c>
      <c r="M36" s="2">
        <v>1.2210767619363173E-2</v>
      </c>
      <c r="N36" s="2">
        <v>0.1074009753533659</v>
      </c>
      <c r="O36" s="2">
        <v>1.1843734997179936E-3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0.84204026245416397</v>
      </c>
    </row>
    <row r="37" spans="1:23" x14ac:dyDescent="0.2">
      <c r="A37" s="2" t="s">
        <v>33</v>
      </c>
      <c r="B37" s="2">
        <v>0.15639890755282745</v>
      </c>
      <c r="C37" s="2">
        <v>0</v>
      </c>
      <c r="D37" s="2">
        <v>0</v>
      </c>
      <c r="E37" s="2">
        <v>4.9684654797989899E-6</v>
      </c>
      <c r="F37" s="2">
        <v>2.2960703990762551E-2</v>
      </c>
      <c r="G37" s="2">
        <v>0</v>
      </c>
      <c r="H37" s="2">
        <v>0</v>
      </c>
      <c r="I37" s="2">
        <v>0</v>
      </c>
      <c r="J37" s="2">
        <v>0</v>
      </c>
      <c r="K37" s="2">
        <v>3.0209621384349457E-3</v>
      </c>
      <c r="L37" s="2">
        <v>2.8977492168815578E-4</v>
      </c>
      <c r="M37" s="2">
        <v>1.6674859295816798E-2</v>
      </c>
      <c r="N37" s="2">
        <v>3.2646061165971562E-3</v>
      </c>
      <c r="O37" s="2">
        <v>4.5118990465447375E-5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0.2026599014720723</v>
      </c>
    </row>
    <row r="38" spans="1:23" x14ac:dyDescent="0.2">
      <c r="A38" s="2" t="s">
        <v>34</v>
      </c>
      <c r="B38" s="2">
        <v>9.3980607307898411E-4</v>
      </c>
      <c r="C38" s="2">
        <v>0</v>
      </c>
      <c r="D38" s="2">
        <v>0</v>
      </c>
      <c r="E38" s="2">
        <v>0</v>
      </c>
      <c r="F38" s="2">
        <v>2.2281883809586772E-4</v>
      </c>
      <c r="G38" s="2">
        <v>0</v>
      </c>
      <c r="H38" s="2">
        <v>0</v>
      </c>
      <c r="I38" s="2">
        <v>0</v>
      </c>
      <c r="J38" s="2">
        <v>0</v>
      </c>
      <c r="K38" s="2">
        <v>1.6870992745186432E-4</v>
      </c>
      <c r="L38" s="2">
        <v>0</v>
      </c>
      <c r="M38" s="2">
        <v>2.1735277825429651E-4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1.5486876168810128E-3</v>
      </c>
    </row>
    <row r="39" spans="1:23" x14ac:dyDescent="0.2">
      <c r="A39" s="2" t="s">
        <v>35</v>
      </c>
      <c r="B39" s="2">
        <v>1.8212390981406406E-2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1.6343774221899354E-4</v>
      </c>
      <c r="L39" s="2">
        <v>0</v>
      </c>
      <c r="M39" s="2">
        <v>1.2260925952806473E-4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1.8498437983153464E-2</v>
      </c>
    </row>
    <row r="40" spans="1:23" x14ac:dyDescent="0.2">
      <c r="A40" s="2" t="s">
        <v>36</v>
      </c>
      <c r="B40" s="2">
        <v>1.1090879123292362E-4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1.1090879123292362E-4</v>
      </c>
    </row>
    <row r="41" spans="1:23" x14ac:dyDescent="0.2">
      <c r="A41" s="2" t="s">
        <v>37</v>
      </c>
      <c r="B41" s="2">
        <v>6.8576656810757169E-2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6.8576656810757169E-2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38.001546104768522</v>
      </c>
      <c r="C43" s="2">
        <v>0</v>
      </c>
      <c r="D43" s="2">
        <v>0</v>
      </c>
      <c r="E43" s="2">
        <v>0</v>
      </c>
      <c r="F43" s="2">
        <v>3.8967387499556382E-3</v>
      </c>
      <c r="G43" s="2">
        <v>0</v>
      </c>
      <c r="H43" s="2">
        <v>0</v>
      </c>
      <c r="I43" s="2">
        <v>0</v>
      </c>
      <c r="J43" s="2">
        <v>0</v>
      </c>
      <c r="K43" s="2">
        <v>4.3179197057211524E-3</v>
      </c>
      <c r="L43" s="2">
        <v>0</v>
      </c>
      <c r="M43" s="2">
        <v>4.7589112141370203E-2</v>
      </c>
      <c r="N43" s="2">
        <v>2.9826628610728566E-2</v>
      </c>
      <c r="O43" s="2">
        <v>0</v>
      </c>
      <c r="P43" s="2">
        <v>0.21783503014586386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38.305011534122158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4.3759137432827305E-4</v>
      </c>
      <c r="L45" s="2">
        <v>0</v>
      </c>
      <c r="M45" s="2">
        <v>1.2260925952806473E-4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5.6020063385633782E-4</v>
      </c>
    </row>
    <row r="46" spans="1:23" x14ac:dyDescent="0.2">
      <c r="A46" s="2" t="s">
        <v>42</v>
      </c>
      <c r="B46" s="2">
        <v>1.0369208349674664E-2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5.1895140574900276E-3</v>
      </c>
      <c r="K46" s="2">
        <v>9.8621059263812819E-4</v>
      </c>
      <c r="L46" s="2">
        <v>2.6224023355999607E-5</v>
      </c>
      <c r="M46" s="2">
        <v>7.5381381531798818E-3</v>
      </c>
      <c r="N46" s="2">
        <v>0</v>
      </c>
      <c r="O46" s="2">
        <v>1.6230617111950632E-4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2.4271601347458205E-2</v>
      </c>
    </row>
    <row r="47" spans="1:23" x14ac:dyDescent="0.2">
      <c r="A47" s="2" t="s">
        <v>43</v>
      </c>
      <c r="B47" s="2">
        <v>3.584642031860772E-2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0.14713114514866998</v>
      </c>
      <c r="L47" s="2">
        <v>1.7402351530175754E-2</v>
      </c>
      <c r="M47" s="2">
        <v>0.13106982945778387</v>
      </c>
      <c r="N47" s="2">
        <v>0</v>
      </c>
      <c r="O47" s="2">
        <v>5.1142891691094531E-5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0.3315008893469284</v>
      </c>
    </row>
    <row r="48" spans="1:23" x14ac:dyDescent="0.2">
      <c r="A48" s="2" t="s">
        <v>44</v>
      </c>
      <c r="B48" s="2">
        <v>2.642528629561376E-3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2.8970252436730203E-2</v>
      </c>
      <c r="L48" s="2">
        <v>2.7411701413505188E-5</v>
      </c>
      <c r="M48" s="2">
        <v>2.5985710893631175E-2</v>
      </c>
      <c r="N48" s="2">
        <v>0</v>
      </c>
      <c r="O48" s="2">
        <v>1.555188876464311E-3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5.9181092537800566E-2</v>
      </c>
    </row>
    <row r="49" spans="1:23" x14ac:dyDescent="0.2">
      <c r="A49" s="2" t="s">
        <v>45</v>
      </c>
      <c r="B49" s="2">
        <v>1.6823519522906644E-3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6.5663820214491173E-2</v>
      </c>
      <c r="L49" s="2">
        <v>8.0276971388143427E-4</v>
      </c>
      <c r="M49" s="2">
        <v>4.2693332013946329E-3</v>
      </c>
      <c r="N49" s="2">
        <v>0</v>
      </c>
      <c r="O49" s="2">
        <v>1.2601308591407901E-3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7.3678405941198691E-2</v>
      </c>
    </row>
    <row r="50" spans="1:23" x14ac:dyDescent="0.2">
      <c r="A50" s="2" t="s">
        <v>46</v>
      </c>
      <c r="B50" s="2">
        <v>0.23551916692739389</v>
      </c>
      <c r="C50" s="2">
        <v>0</v>
      </c>
      <c r="D50" s="2">
        <v>0</v>
      </c>
      <c r="E50" s="2">
        <v>0</v>
      </c>
      <c r="F50" s="2">
        <v>0</v>
      </c>
      <c r="G50" s="2">
        <v>4.4547423561974104E-3</v>
      </c>
      <c r="H50" s="2">
        <v>1.6117437039656353E-3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3.2157159625255505E-2</v>
      </c>
      <c r="P50" s="2">
        <v>0</v>
      </c>
      <c r="Q50" s="2">
        <v>0</v>
      </c>
      <c r="R50" s="2">
        <v>3.8681056817850772E-2</v>
      </c>
      <c r="S50" s="2">
        <v>0</v>
      </c>
      <c r="T50" s="2">
        <v>0</v>
      </c>
      <c r="U50" s="2">
        <v>0</v>
      </c>
      <c r="V50" s="2">
        <v>0</v>
      </c>
      <c r="W50" s="2">
        <v>0.31242386943066319</v>
      </c>
    </row>
    <row r="51" spans="1:23" x14ac:dyDescent="0.2">
      <c r="A51" s="2" t="s">
        <v>47</v>
      </c>
      <c r="B51" s="2">
        <v>0.53288484209683151</v>
      </c>
      <c r="C51" s="2">
        <v>0</v>
      </c>
      <c r="D51" s="2">
        <v>3.2227579021099809E-2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8.0403870559613861E-3</v>
      </c>
      <c r="M51" s="2">
        <v>0</v>
      </c>
      <c r="N51" s="2">
        <v>0</v>
      </c>
      <c r="O51" s="2">
        <v>8.8745265427810222E-3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0.58202733471667378</v>
      </c>
    </row>
  </sheetData>
  <phoneticPr fontId="6" type="noConversion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52.086722398821145</v>
      </c>
      <c r="C4" s="2">
        <v>0</v>
      </c>
      <c r="D4" s="2">
        <v>7.2236694444242355E-2</v>
      </c>
      <c r="E4" s="2">
        <v>3.9906616823822576E-5</v>
      </c>
      <c r="F4" s="2">
        <v>0.2751110250422068</v>
      </c>
      <c r="G4" s="2">
        <v>5.827453645948286E-3</v>
      </c>
      <c r="H4" s="2">
        <v>0.6200230273391969</v>
      </c>
      <c r="I4" s="2">
        <v>1.9624213299036224E-3</v>
      </c>
      <c r="J4" s="2">
        <v>24.779288802447322</v>
      </c>
      <c r="K4" s="2">
        <v>0.31119798502242008</v>
      </c>
      <c r="L4" s="2">
        <v>3.7999612689050138E-2</v>
      </c>
      <c r="M4" s="2">
        <v>0.43933572537885407</v>
      </c>
      <c r="N4" s="2">
        <v>1.5302984777024813</v>
      </c>
      <c r="O4" s="2">
        <v>0.1808900377357755</v>
      </c>
      <c r="P4" s="2">
        <v>1.275376794832392</v>
      </c>
      <c r="Q4" s="2">
        <v>0</v>
      </c>
      <c r="R4" s="2">
        <v>5.6366271826099185E-2</v>
      </c>
      <c r="S4" s="2">
        <v>0</v>
      </c>
      <c r="T4" s="2">
        <v>0</v>
      </c>
      <c r="U4" s="2">
        <v>0</v>
      </c>
      <c r="V4" s="2">
        <v>0.72068800000000011</v>
      </c>
      <c r="W4" s="2">
        <v>82.393364634873848</v>
      </c>
    </row>
    <row r="5" spans="1:23" x14ac:dyDescent="0.2">
      <c r="A5" s="2" t="s">
        <v>1</v>
      </c>
      <c r="B5" s="2">
        <v>2.0335782597578698E-2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1.1945733776339082E-4</v>
      </c>
      <c r="M5" s="2">
        <v>0.10437144673020318</v>
      </c>
      <c r="N5" s="2">
        <v>4.8098151903064828E-4</v>
      </c>
      <c r="O5" s="2">
        <v>1.0122017777133716E-2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0.13542968596170962</v>
      </c>
    </row>
    <row r="6" spans="1:23" x14ac:dyDescent="0.2">
      <c r="A6" s="2" t="s">
        <v>2</v>
      </c>
      <c r="B6" s="2">
        <v>0.48728126390249032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2.325255637720331E-4</v>
      </c>
      <c r="L6" s="2">
        <v>0</v>
      </c>
      <c r="M6" s="2">
        <v>6.4801632549468791E-4</v>
      </c>
      <c r="N6" s="2">
        <v>9.2678104954056002E-4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0.48908858684129758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</row>
    <row r="9" spans="1:23" x14ac:dyDescent="0.2">
      <c r="A9" s="2" t="s">
        <v>5</v>
      </c>
      <c r="B9" s="2">
        <v>1.723372251061852E-2</v>
      </c>
      <c r="C9" s="2">
        <v>0</v>
      </c>
      <c r="D9" s="2">
        <v>0</v>
      </c>
      <c r="E9" s="2">
        <v>0</v>
      </c>
      <c r="F9" s="2">
        <v>7.3829825766579058E-5</v>
      </c>
      <c r="G9" s="2">
        <v>0</v>
      </c>
      <c r="H9" s="2">
        <v>0</v>
      </c>
      <c r="I9" s="2">
        <v>0</v>
      </c>
      <c r="J9" s="2">
        <v>0</v>
      </c>
      <c r="K9" s="2">
        <v>3.2500732209045534E-3</v>
      </c>
      <c r="L9" s="2">
        <v>3.8362803450604798E-3</v>
      </c>
      <c r="M9" s="2">
        <v>1.2139133407758249E-2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3.653303931010838E-2</v>
      </c>
    </row>
    <row r="10" spans="1:23" x14ac:dyDescent="0.2">
      <c r="A10" s="2" t="s">
        <v>6</v>
      </c>
      <c r="B10" s="2">
        <v>5.2059581171591115E-3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4.7483954885386618E-4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5.6807976660129779E-3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6.1572558223367935E-2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5.8131390943008264E-4</v>
      </c>
      <c r="L13" s="2">
        <v>0</v>
      </c>
      <c r="M13" s="2">
        <v>3.2959451038091885E-4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6.2483466643178935E-2</v>
      </c>
    </row>
    <row r="14" spans="1:23" x14ac:dyDescent="0.2">
      <c r="A14" s="2" t="s">
        <v>10</v>
      </c>
      <c r="B14" s="2">
        <v>2.0089990845119813E-2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1.3687300231126492E-3</v>
      </c>
      <c r="L14" s="2">
        <v>0</v>
      </c>
      <c r="M14" s="2">
        <v>4.5808050595314139E-4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2.1916801374185602E-2</v>
      </c>
    </row>
    <row r="15" spans="1:23" x14ac:dyDescent="0.2">
      <c r="A15" s="2" t="s">
        <v>11</v>
      </c>
      <c r="B15" s="2">
        <v>2.7183135627259589E-2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3.6992703327368907E-4</v>
      </c>
      <c r="L15" s="2">
        <v>0</v>
      </c>
      <c r="M15" s="2">
        <v>1.5641773374009709E-4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2.7709480394273373E-2</v>
      </c>
    </row>
    <row r="16" spans="1:23" x14ac:dyDescent="0.2">
      <c r="A16" s="2" t="s">
        <v>12</v>
      </c>
      <c r="B16" s="2">
        <v>4.4740482139124571E-2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4.4740482139124571E-2</v>
      </c>
    </row>
    <row r="17" spans="1:23" x14ac:dyDescent="0.2">
      <c r="A17" s="2" t="s">
        <v>13</v>
      </c>
      <c r="B17" s="2">
        <v>9.7767910186492196E-2</v>
      </c>
      <c r="C17" s="2">
        <v>0</v>
      </c>
      <c r="D17" s="2">
        <v>0</v>
      </c>
      <c r="E17" s="2">
        <v>0</v>
      </c>
      <c r="F17" s="2">
        <v>9.492406169988735E-4</v>
      </c>
      <c r="G17" s="2">
        <v>0</v>
      </c>
      <c r="H17" s="2">
        <v>0</v>
      </c>
      <c r="I17" s="2">
        <v>0</v>
      </c>
      <c r="J17" s="2">
        <v>0</v>
      </c>
      <c r="K17" s="2">
        <v>1.6910950092511497E-4</v>
      </c>
      <c r="L17" s="2">
        <v>1.6441201478830629E-5</v>
      </c>
      <c r="M17" s="2">
        <v>1.1172695267149792E-4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9.901442845856652E-2</v>
      </c>
    </row>
    <row r="18" spans="1:23" x14ac:dyDescent="0.2">
      <c r="A18" s="2" t="s">
        <v>14</v>
      </c>
      <c r="B18" s="2">
        <v>6.5291331488703617E-3</v>
      </c>
      <c r="C18" s="2">
        <v>0</v>
      </c>
      <c r="D18" s="2">
        <v>0</v>
      </c>
      <c r="E18" s="2">
        <v>1.6001499290756585E-5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5.8131390943008275E-5</v>
      </c>
      <c r="L18" s="2">
        <v>0</v>
      </c>
      <c r="M18" s="2">
        <v>5.5863476335748962E-6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6.608852386737701E-3</v>
      </c>
    </row>
    <row r="19" spans="1:23" x14ac:dyDescent="0.2">
      <c r="A19" s="2" t="s">
        <v>15</v>
      </c>
      <c r="B19" s="2">
        <v>0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</row>
    <row r="20" spans="1:23" x14ac:dyDescent="0.2">
      <c r="A20" s="2" t="s">
        <v>16</v>
      </c>
      <c r="B20" s="2">
        <v>2.6660940919371995E-3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2.6660940919371995E-3</v>
      </c>
    </row>
    <row r="21" spans="1:23" x14ac:dyDescent="0.2">
      <c r="A21" s="2" t="s">
        <v>17</v>
      </c>
      <c r="B21" s="2">
        <v>1.3138999066793881E-2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9.1953291128031263E-4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1.4058531978074194E-2</v>
      </c>
    </row>
    <row r="22" spans="1:23" x14ac:dyDescent="0.2">
      <c r="A22" s="2" t="s">
        <v>18</v>
      </c>
      <c r="B22" s="2">
        <v>4.2271661603500474E-2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1.4268614140556575E-4</v>
      </c>
      <c r="L22" s="2">
        <v>0</v>
      </c>
      <c r="M22" s="2">
        <v>9.496790977077323E-5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4.2509315654676812E-2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0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</row>
    <row r="25" spans="1:23" x14ac:dyDescent="0.2">
      <c r="A25" s="2" t="s">
        <v>21</v>
      </c>
      <c r="B25" s="2">
        <v>0.99220669202142209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24.773956620556675</v>
      </c>
      <c r="K25" s="2">
        <v>7.4513873845128776E-4</v>
      </c>
      <c r="L25" s="2">
        <v>0</v>
      </c>
      <c r="M25" s="2">
        <v>3.9942385580060509E-3</v>
      </c>
      <c r="N25" s="2">
        <v>0.16748993078641342</v>
      </c>
      <c r="O25" s="2">
        <v>0</v>
      </c>
      <c r="P25" s="2">
        <v>1.0570840017155494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26.995476622376518</v>
      </c>
    </row>
    <row r="26" spans="1:23" x14ac:dyDescent="0.2">
      <c r="A26" s="2" t="s">
        <v>22</v>
      </c>
      <c r="B26" s="2">
        <v>0</v>
      </c>
      <c r="C26" s="2">
        <v>0</v>
      </c>
      <c r="D26" s="2">
        <v>0</v>
      </c>
      <c r="E26" s="2">
        <v>0</v>
      </c>
      <c r="F26" s="2">
        <v>2.5771882751519409E-2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5.2020187530474121E-4</v>
      </c>
      <c r="N26" s="2">
        <v>0</v>
      </c>
      <c r="O26" s="2">
        <v>0.10948484696496924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0.13577693159179338</v>
      </c>
    </row>
    <row r="27" spans="1:23" x14ac:dyDescent="0.2">
      <c r="A27" s="2" t="s">
        <v>23</v>
      </c>
      <c r="B27" s="2">
        <v>0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0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</row>
    <row r="29" spans="1:23" x14ac:dyDescent="0.2">
      <c r="A29" s="2" t="s">
        <v>25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1.3362983952782352E-5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1.3362983952782352E-5</v>
      </c>
    </row>
    <row r="30" spans="1:23" x14ac:dyDescent="0.2">
      <c r="A30" s="2" t="s">
        <v>26</v>
      </c>
      <c r="B30" s="2">
        <v>0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4.3906947273427683E-5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4.3906947273427683E-5</v>
      </c>
    </row>
    <row r="31" spans="1:23" x14ac:dyDescent="0.2">
      <c r="A31" s="2" t="s">
        <v>27</v>
      </c>
      <c r="B31" s="2">
        <v>2.821678303772194</v>
      </c>
      <c r="C31" s="2">
        <v>0</v>
      </c>
      <c r="D31" s="2">
        <v>3.3875204884178917E-2</v>
      </c>
      <c r="E31" s="2">
        <v>0</v>
      </c>
      <c r="F31" s="2">
        <v>1.989713804409305E-2</v>
      </c>
      <c r="G31" s="2">
        <v>0</v>
      </c>
      <c r="H31" s="2">
        <v>0.17683158048648495</v>
      </c>
      <c r="I31" s="2">
        <v>2.1043420744602435E-4</v>
      </c>
      <c r="J31" s="2">
        <v>0</v>
      </c>
      <c r="K31" s="2">
        <v>2.2407008872577733E-3</v>
      </c>
      <c r="L31" s="2">
        <v>1.2604921133770145E-4</v>
      </c>
      <c r="M31" s="2">
        <v>7.2566655760137903E-3</v>
      </c>
      <c r="N31" s="2">
        <v>1.1343800046376455</v>
      </c>
      <c r="O31" s="2">
        <v>5.0596420267119847E-3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0.72068800000000011</v>
      </c>
      <c r="W31" s="2">
        <v>4.9222437237333638</v>
      </c>
    </row>
    <row r="32" spans="1:23" x14ac:dyDescent="0.2">
      <c r="A32" s="2" t="s">
        <v>28</v>
      </c>
      <c r="B32" s="2">
        <v>0.23004039390479294</v>
      </c>
      <c r="C32" s="2">
        <v>0</v>
      </c>
      <c r="D32" s="2">
        <v>0</v>
      </c>
      <c r="E32" s="2">
        <v>0</v>
      </c>
      <c r="F32" s="2">
        <v>6.7607026166253095E-2</v>
      </c>
      <c r="G32" s="2">
        <v>0</v>
      </c>
      <c r="H32" s="2">
        <v>0</v>
      </c>
      <c r="I32" s="2">
        <v>1.7519871224575981E-3</v>
      </c>
      <c r="J32" s="2">
        <v>0</v>
      </c>
      <c r="K32" s="2">
        <v>2.9065695471504132E-4</v>
      </c>
      <c r="L32" s="2">
        <v>0</v>
      </c>
      <c r="M32" s="2">
        <v>5.8098015389178922E-4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0.30027104430211049</v>
      </c>
    </row>
    <row r="33" spans="1:23" x14ac:dyDescent="0.2">
      <c r="A33" s="2" t="s">
        <v>29</v>
      </c>
      <c r="B33" s="2">
        <v>4.6241381771369917E-2</v>
      </c>
      <c r="C33" s="2">
        <v>0</v>
      </c>
      <c r="D33" s="2">
        <v>0</v>
      </c>
      <c r="E33" s="2">
        <v>0</v>
      </c>
      <c r="F33" s="2">
        <v>1.8183231374511756E-2</v>
      </c>
      <c r="G33" s="2">
        <v>0</v>
      </c>
      <c r="H33" s="2">
        <v>3.0032190750794566E-2</v>
      </c>
      <c r="I33" s="2">
        <v>0</v>
      </c>
      <c r="J33" s="2">
        <v>0</v>
      </c>
      <c r="K33" s="2">
        <v>2.8378688123995859E-3</v>
      </c>
      <c r="L33" s="2">
        <v>1.7537281577419334E-3</v>
      </c>
      <c r="M33" s="2">
        <v>1.1167108919516217E-2</v>
      </c>
      <c r="N33" s="2">
        <v>5.6922663227954159E-3</v>
      </c>
      <c r="O33" s="2">
        <v>2.2612925259047972E-4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0.11613390536171987</v>
      </c>
    </row>
    <row r="34" spans="1:23" x14ac:dyDescent="0.2">
      <c r="A34" s="2" t="s">
        <v>30</v>
      </c>
      <c r="B34" s="2">
        <v>1.2426353346477863E-2</v>
      </c>
      <c r="C34" s="2">
        <v>0</v>
      </c>
      <c r="D34" s="2">
        <v>0</v>
      </c>
      <c r="E34" s="2">
        <v>0</v>
      </c>
      <c r="F34" s="2">
        <v>1.5820676949981224E-4</v>
      </c>
      <c r="G34" s="2">
        <v>0</v>
      </c>
      <c r="H34" s="2">
        <v>0</v>
      </c>
      <c r="I34" s="2">
        <v>0</v>
      </c>
      <c r="J34" s="2">
        <v>0</v>
      </c>
      <c r="K34" s="2">
        <v>1.9553286044466417E-4</v>
      </c>
      <c r="L34" s="2">
        <v>7.508148675332651E-4</v>
      </c>
      <c r="M34" s="2">
        <v>1.1172695267149792E-4</v>
      </c>
      <c r="N34" s="2">
        <v>0</v>
      </c>
      <c r="O34" s="2">
        <v>5.6532313147619929E-5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1.3699167109774722E-2</v>
      </c>
    </row>
    <row r="35" spans="1:23" x14ac:dyDescent="0.2">
      <c r="A35" s="2" t="s">
        <v>31</v>
      </c>
      <c r="B35" s="2">
        <v>6.7594516931542323E-2</v>
      </c>
      <c r="C35" s="2">
        <v>0</v>
      </c>
      <c r="D35" s="2">
        <v>0</v>
      </c>
      <c r="E35" s="2">
        <v>0</v>
      </c>
      <c r="F35" s="2">
        <v>9.2972844876056324E-3</v>
      </c>
      <c r="G35" s="2">
        <v>0</v>
      </c>
      <c r="H35" s="2">
        <v>5.3552044608084735E-2</v>
      </c>
      <c r="I35" s="2">
        <v>0</v>
      </c>
      <c r="J35" s="2">
        <v>0</v>
      </c>
      <c r="K35" s="2">
        <v>3.1813724861537249E-3</v>
      </c>
      <c r="L35" s="2">
        <v>3.5019759149909229E-3</v>
      </c>
      <c r="M35" s="2">
        <v>4.6646002740350382E-3</v>
      </c>
      <c r="N35" s="2">
        <v>3.3295467335346042E-3</v>
      </c>
      <c r="O35" s="2">
        <v>2.8266156573809962E-3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0.14794795709332798</v>
      </c>
    </row>
    <row r="36" spans="1:23" x14ac:dyDescent="0.2">
      <c r="A36" s="2" t="s">
        <v>32</v>
      </c>
      <c r="B36" s="2">
        <v>0.41412314516780829</v>
      </c>
      <c r="C36" s="2">
        <v>0</v>
      </c>
      <c r="D36" s="2">
        <v>0</v>
      </c>
      <c r="E36" s="2">
        <v>7.9683725110219955E-6</v>
      </c>
      <c r="F36" s="2">
        <v>0.11162542300008418</v>
      </c>
      <c r="G36" s="2">
        <v>0</v>
      </c>
      <c r="H36" s="2">
        <v>0.355715601050139</v>
      </c>
      <c r="I36" s="2">
        <v>0</v>
      </c>
      <c r="J36" s="2">
        <v>0</v>
      </c>
      <c r="K36" s="2">
        <v>5.4907741081623275E-3</v>
      </c>
      <c r="L36" s="2">
        <v>1.1728057054899181E-3</v>
      </c>
      <c r="M36" s="2">
        <v>1.7636099479195949E-2</v>
      </c>
      <c r="N36" s="2">
        <v>0.14597945704399057</v>
      </c>
      <c r="O36" s="2">
        <v>1.0401945619162066E-3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1.0527914684892976</v>
      </c>
    </row>
    <row r="37" spans="1:23" x14ac:dyDescent="0.2">
      <c r="A37" s="2" t="s">
        <v>33</v>
      </c>
      <c r="B37" s="2">
        <v>0.16073898720125407</v>
      </c>
      <c r="C37" s="2">
        <v>0</v>
      </c>
      <c r="D37" s="2">
        <v>0</v>
      </c>
      <c r="E37" s="2">
        <v>1.5936745022043991E-5</v>
      </c>
      <c r="F37" s="2">
        <v>2.1547762005874424E-2</v>
      </c>
      <c r="G37" s="2">
        <v>0</v>
      </c>
      <c r="H37" s="2">
        <v>3.3282812062203076E-5</v>
      </c>
      <c r="I37" s="2">
        <v>0</v>
      </c>
      <c r="J37" s="2">
        <v>0</v>
      </c>
      <c r="K37" s="2">
        <v>2.8537228281113151E-3</v>
      </c>
      <c r="L37" s="2">
        <v>2.1373561922479806E-4</v>
      </c>
      <c r="M37" s="2">
        <v>1.5435078511567437E-2</v>
      </c>
      <c r="N37" s="2">
        <v>2.1453265035661112E-2</v>
      </c>
      <c r="O37" s="2">
        <v>5.6532313147619929E-5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0.22234830307192502</v>
      </c>
    </row>
    <row r="38" spans="1:23" x14ac:dyDescent="0.2">
      <c r="A38" s="2" t="s">
        <v>34</v>
      </c>
      <c r="B38" s="2">
        <v>1.5241929841768732E-2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1.963685911669981E-3</v>
      </c>
      <c r="I38" s="2">
        <v>0</v>
      </c>
      <c r="J38" s="2">
        <v>0</v>
      </c>
      <c r="K38" s="2">
        <v>1.5325548521338546E-4</v>
      </c>
      <c r="L38" s="2">
        <v>0</v>
      </c>
      <c r="M38" s="2">
        <v>1.1172695267149792E-5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1.7370043933919249E-2</v>
      </c>
    </row>
    <row r="39" spans="1:23" x14ac:dyDescent="0.2">
      <c r="A39" s="2" t="s">
        <v>35</v>
      </c>
      <c r="B39" s="2">
        <v>1.8420901834353177E-2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4.7562047135188584E-5</v>
      </c>
      <c r="L39" s="2">
        <v>0</v>
      </c>
      <c r="M39" s="2">
        <v>1.0055425740434813E-4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1.8569018138892713E-2</v>
      </c>
    </row>
    <row r="40" spans="1:23" x14ac:dyDescent="0.2">
      <c r="A40" s="2" t="s">
        <v>36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</row>
    <row r="41" spans="1:23" x14ac:dyDescent="0.2">
      <c r="A41" s="2" t="s">
        <v>37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5.8131390943008275E-5</v>
      </c>
      <c r="L41" s="2">
        <v>0</v>
      </c>
      <c r="M41" s="2">
        <v>6.9829345419686198E-4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7.5642484513987031E-4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45.691443562384002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3.5301608318117749E-3</v>
      </c>
      <c r="L43" s="2">
        <v>0</v>
      </c>
      <c r="M43" s="2">
        <v>5.6701428480785195E-2</v>
      </c>
      <c r="N43" s="2">
        <v>5.05662445738694E-2</v>
      </c>
      <c r="O43" s="2">
        <v>0</v>
      </c>
      <c r="P43" s="2">
        <v>0.21829279311684252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46.02053418938732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1.2683212569383621E-4</v>
      </c>
      <c r="L44" s="2">
        <v>0</v>
      </c>
      <c r="M44" s="2">
        <v>1.1172695267149792E-5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1.3800482096098599E-4</v>
      </c>
    </row>
    <row r="45" spans="1:23" x14ac:dyDescent="0.2">
      <c r="A45" s="2" t="s">
        <v>41</v>
      </c>
      <c r="B45" s="2">
        <v>2.9867803311297268E-4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4.2805842421669724E-4</v>
      </c>
      <c r="L45" s="2">
        <v>0</v>
      </c>
      <c r="M45" s="2">
        <v>1.452450384729473E-4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8.7198149580261725E-4</v>
      </c>
    </row>
    <row r="46" spans="1:23" x14ac:dyDescent="0.2">
      <c r="A46" s="2" t="s">
        <v>42</v>
      </c>
      <c r="B46" s="2">
        <v>7.2974479831025233E-3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5.3321818906473632E-3</v>
      </c>
      <c r="K46" s="2">
        <v>1.0393057021255104E-3</v>
      </c>
      <c r="L46" s="2">
        <v>2.6944962647698407E-5</v>
      </c>
      <c r="M46" s="2">
        <v>9.6130519988714327E-3</v>
      </c>
      <c r="N46" s="2">
        <v>0</v>
      </c>
      <c r="O46" s="2">
        <v>1.667682208384512E-4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2.3475700758232982E-2</v>
      </c>
    </row>
    <row r="47" spans="1:23" x14ac:dyDescent="0.2">
      <c r="A47" s="2" t="s">
        <v>43</v>
      </c>
      <c r="B47" s="2">
        <v>1.974458903524726E-2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0.18433461639761434</v>
      </c>
      <c r="L47" s="2">
        <v>2.0481624044179369E-2</v>
      </c>
      <c r="M47" s="2">
        <v>0.15588589291030724</v>
      </c>
      <c r="N47" s="2">
        <v>0</v>
      </c>
      <c r="O47" s="2">
        <v>2.8170047930577965E-4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0.38072842286665398</v>
      </c>
    </row>
    <row r="48" spans="1:23" x14ac:dyDescent="0.2">
      <c r="A48" s="2" t="s">
        <v>44</v>
      </c>
      <c r="B48" s="2">
        <v>2.47716779973353E-3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2.9734366917374092E-2</v>
      </c>
      <c r="L48" s="2">
        <v>3.3405276413346201E-4</v>
      </c>
      <c r="M48" s="2">
        <v>2.9598235553069493E-2</v>
      </c>
      <c r="N48" s="2">
        <v>0</v>
      </c>
      <c r="O48" s="2">
        <v>1.5904038816256278E-3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6.3734226915936207E-2</v>
      </c>
    </row>
    <row r="49" spans="1:23" x14ac:dyDescent="0.2">
      <c r="A49" s="2" t="s">
        <v>45</v>
      </c>
      <c r="B49" s="2">
        <v>1.6699781769133394E-3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6.6817898329549555E-2</v>
      </c>
      <c r="L49" s="2">
        <v>2.0787790591415411E-4</v>
      </c>
      <c r="M49" s="2">
        <v>6.3568980913235049E-3</v>
      </c>
      <c r="N49" s="2">
        <v>0</v>
      </c>
      <c r="O49" s="2">
        <v>1.0721678907172798E-3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7.6124820394417828E-2</v>
      </c>
    </row>
    <row r="50" spans="1:23" x14ac:dyDescent="0.2">
      <c r="A50" s="2" t="s">
        <v>46</v>
      </c>
      <c r="B50" s="2">
        <v>0.27430257279565212</v>
      </c>
      <c r="C50" s="2">
        <v>0</v>
      </c>
      <c r="D50" s="2">
        <v>0</v>
      </c>
      <c r="E50" s="2">
        <v>0</v>
      </c>
      <c r="F50" s="2">
        <v>0</v>
      </c>
      <c r="G50" s="2">
        <v>5.827453645948286E-3</v>
      </c>
      <c r="H50" s="2">
        <v>1.894641719961533E-3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4.0836900687325893E-2</v>
      </c>
      <c r="P50" s="2">
        <v>0</v>
      </c>
      <c r="Q50" s="2">
        <v>0</v>
      </c>
      <c r="R50" s="2">
        <v>5.6366271826099185E-2</v>
      </c>
      <c r="S50" s="2">
        <v>0</v>
      </c>
      <c r="T50" s="2">
        <v>0</v>
      </c>
      <c r="U50" s="2">
        <v>0</v>
      </c>
      <c r="V50" s="2">
        <v>0</v>
      </c>
      <c r="W50" s="2">
        <v>0.37922784067498694</v>
      </c>
    </row>
    <row r="51" spans="1:23" x14ac:dyDescent="0.2">
      <c r="A51" s="2" t="s">
        <v>47</v>
      </c>
      <c r="B51" s="2">
        <v>0.46475910476007398</v>
      </c>
      <c r="C51" s="2">
        <v>0</v>
      </c>
      <c r="D51" s="2">
        <v>3.8361489560063446E-2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5.4578246515542238E-3</v>
      </c>
      <c r="M51" s="2">
        <v>0</v>
      </c>
      <c r="N51" s="2">
        <v>0</v>
      </c>
      <c r="O51" s="2">
        <v>8.0695857089645908E-3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0.51664800468065619</v>
      </c>
    </row>
  </sheetData>
  <phoneticPr fontId="6" type="noConversion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62.20008217076245</v>
      </c>
      <c r="C4" s="2">
        <v>9.5711876622653694E-3</v>
      </c>
      <c r="D4" s="2">
        <v>6.4714542534769728E-2</v>
      </c>
      <c r="E4" s="2">
        <v>0.28195699148168646</v>
      </c>
      <c r="F4" s="2">
        <v>0.41598936937725622</v>
      </c>
      <c r="G4" s="2">
        <v>4.8672595243708282E-2</v>
      </c>
      <c r="H4" s="2">
        <v>0.9148643889829251</v>
      </c>
      <c r="I4" s="2">
        <v>4.3675201863524558E-3</v>
      </c>
      <c r="J4" s="2">
        <v>26.975942992066472</v>
      </c>
      <c r="K4" s="2">
        <v>0.63157726460667618</v>
      </c>
      <c r="L4" s="2">
        <v>4.5460667960228671E-2</v>
      </c>
      <c r="M4" s="2">
        <v>0.81372454110653192</v>
      </c>
      <c r="N4" s="2">
        <v>1.5080798464712477</v>
      </c>
      <c r="O4" s="2">
        <v>8.7007813026796013E-2</v>
      </c>
      <c r="P4" s="2">
        <v>1.0638174494204431</v>
      </c>
      <c r="Q4" s="2">
        <v>0</v>
      </c>
      <c r="R4" s="2">
        <v>8.7578061490863307E-2</v>
      </c>
      <c r="S4" s="2">
        <v>0</v>
      </c>
      <c r="T4" s="2">
        <v>0</v>
      </c>
      <c r="U4" s="2">
        <v>0</v>
      </c>
      <c r="V4" s="2">
        <v>0.88923600000000014</v>
      </c>
      <c r="W4" s="2">
        <v>96.042643402380648</v>
      </c>
    </row>
    <row r="5" spans="1:23" x14ac:dyDescent="0.2">
      <c r="A5" s="2" t="s">
        <v>1</v>
      </c>
      <c r="B5" s="2">
        <v>5.4465824994930231E-2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9.9998264879568352E-2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0.15446408987449858</v>
      </c>
    </row>
    <row r="6" spans="1:23" x14ac:dyDescent="0.2">
      <c r="A6" s="2" t="s">
        <v>2</v>
      </c>
      <c r="B6" s="2">
        <v>2.5955383507649053E-2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2.1933581721924672E-3</v>
      </c>
      <c r="L6" s="2">
        <v>1.565087380769345E-5</v>
      </c>
      <c r="M6" s="2">
        <v>6.955698361753161E-3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3.5120090915402372E-2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1.3795572099737537E-4</v>
      </c>
      <c r="C8" s="2">
        <v>0</v>
      </c>
      <c r="D8" s="2">
        <v>0</v>
      </c>
      <c r="E8" s="2">
        <v>0</v>
      </c>
      <c r="F8" s="2">
        <v>3.9555405786291346E-2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7.7108276946040379E-4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4.0464444276749126E-2</v>
      </c>
    </row>
    <row r="9" spans="1:23" x14ac:dyDescent="0.2">
      <c r="A9" s="2" t="s">
        <v>5</v>
      </c>
      <c r="B9" s="2">
        <v>4.354614564625317E-2</v>
      </c>
      <c r="C9" s="2">
        <v>0</v>
      </c>
      <c r="D9" s="2">
        <v>0</v>
      </c>
      <c r="E9" s="2">
        <v>0</v>
      </c>
      <c r="F9" s="2">
        <v>2.7278396715371165E-2</v>
      </c>
      <c r="G9" s="2">
        <v>0</v>
      </c>
      <c r="H9" s="2">
        <v>0</v>
      </c>
      <c r="I9" s="2">
        <v>0</v>
      </c>
      <c r="J9" s="2">
        <v>0</v>
      </c>
      <c r="K9" s="2">
        <v>2.2336032762693935E-3</v>
      </c>
      <c r="L9" s="2">
        <v>4.3718107502823712E-3</v>
      </c>
      <c r="M9" s="2">
        <v>1.3092453644217341E-2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9.0522410032393433E-2</v>
      </c>
    </row>
    <row r="10" spans="1:23" x14ac:dyDescent="0.2">
      <c r="A10" s="2" t="s">
        <v>6</v>
      </c>
      <c r="B10" s="2">
        <v>5.5886144118324531E-3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1.0061276019231503E-4</v>
      </c>
      <c r="L10" s="2">
        <v>0</v>
      </c>
      <c r="M10" s="2">
        <v>1.7389245904382903E-3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7.4281517624630589E-3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5.5630800948230183E-2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1.3884560906539472E-3</v>
      </c>
      <c r="L13" s="2">
        <v>0</v>
      </c>
      <c r="M13" s="2">
        <v>8.6680338911755749E-4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5.7886060428001686E-2</v>
      </c>
    </row>
    <row r="14" spans="1:23" x14ac:dyDescent="0.2">
      <c r="A14" s="2" t="s">
        <v>10</v>
      </c>
      <c r="B14" s="2">
        <v>1.2940320999214727E-2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8.3005527158659881E-4</v>
      </c>
      <c r="L14" s="2">
        <v>0</v>
      </c>
      <c r="M14" s="2">
        <v>8.9871026233660843E-4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1.4669086533137933E-2</v>
      </c>
    </row>
    <row r="15" spans="1:23" x14ac:dyDescent="0.2">
      <c r="A15" s="2" t="s">
        <v>11</v>
      </c>
      <c r="B15" s="2">
        <v>3.8465459673489931E-2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5.1815571499042219E-4</v>
      </c>
      <c r="L15" s="2">
        <v>0</v>
      </c>
      <c r="M15" s="2">
        <v>1.1167405626667918E-4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3.9095289444747029E-2</v>
      </c>
    </row>
    <row r="16" spans="1:23" x14ac:dyDescent="0.2">
      <c r="A16" s="2" t="s">
        <v>12</v>
      </c>
      <c r="B16" s="2">
        <v>2.3517912213281204E-2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3.169301946057923E-4</v>
      </c>
      <c r="L16" s="2">
        <v>0</v>
      </c>
      <c r="M16" s="2">
        <v>1.7548780270478157E-4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2.401033021059178E-2</v>
      </c>
    </row>
    <row r="17" spans="1:23" x14ac:dyDescent="0.2">
      <c r="A17" s="2" t="s">
        <v>13</v>
      </c>
      <c r="B17" s="2">
        <v>0.13370823643222063</v>
      </c>
      <c r="C17" s="2">
        <v>0</v>
      </c>
      <c r="D17" s="2">
        <v>0</v>
      </c>
      <c r="E17" s="2">
        <v>0</v>
      </c>
      <c r="F17" s="2">
        <v>7.9605254144911319E-4</v>
      </c>
      <c r="G17" s="2">
        <v>0</v>
      </c>
      <c r="H17" s="2">
        <v>0</v>
      </c>
      <c r="I17" s="2">
        <v>0</v>
      </c>
      <c r="J17" s="2">
        <v>0</v>
      </c>
      <c r="K17" s="2">
        <v>6.4392166523081606E-4</v>
      </c>
      <c r="L17" s="2">
        <v>2.086783174359127E-5</v>
      </c>
      <c r="M17" s="2">
        <v>4.6796747387941755E-4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0.13563704594452355</v>
      </c>
    </row>
    <row r="18" spans="1:23" x14ac:dyDescent="0.2">
      <c r="A18" s="2" t="s">
        <v>14</v>
      </c>
      <c r="B18" s="2">
        <v>2.7207502362873175E-3</v>
      </c>
      <c r="C18" s="2">
        <v>0</v>
      </c>
      <c r="D18" s="2">
        <v>0</v>
      </c>
      <c r="E18" s="2">
        <v>1.9444993283579039E-3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5.9361528513465875E-4</v>
      </c>
      <c r="L18" s="2">
        <v>0</v>
      </c>
      <c r="M18" s="2">
        <v>5.3178122031751991E-6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5.2641826619830544E-3</v>
      </c>
    </row>
    <row r="19" spans="1:23" x14ac:dyDescent="0.2">
      <c r="A19" s="2" t="s">
        <v>15</v>
      </c>
      <c r="B19" s="2">
        <v>0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</row>
    <row r="20" spans="1:23" x14ac:dyDescent="0.2">
      <c r="A20" s="2" t="s">
        <v>16</v>
      </c>
      <c r="B20" s="2">
        <v>4.3508137594570227E-3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2.21348072423093E-4</v>
      </c>
      <c r="L20" s="2">
        <v>3.7562097138464277E-4</v>
      </c>
      <c r="M20" s="2">
        <v>1.3826311728255521E-4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5.0860459205473146E-3</v>
      </c>
    </row>
    <row r="21" spans="1:23" x14ac:dyDescent="0.2">
      <c r="A21" s="2" t="s">
        <v>17</v>
      </c>
      <c r="B21" s="2">
        <v>2.083249479543909E-2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8.0490208153852008E-5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2.091298500359294E-2</v>
      </c>
    </row>
    <row r="22" spans="1:23" x14ac:dyDescent="0.2">
      <c r="A22" s="2" t="s">
        <v>18</v>
      </c>
      <c r="B22" s="2">
        <v>5.7895083658997253E-2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1.9116424436539856E-4</v>
      </c>
      <c r="L22" s="2">
        <v>0</v>
      </c>
      <c r="M22" s="2">
        <v>9.1998151114930935E-4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5.900622941451196E-2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0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5.0306380096157513E-5</v>
      </c>
      <c r="L24" s="2">
        <v>0</v>
      </c>
      <c r="M24" s="2">
        <v>3.1906873219051194E-5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8.2213253315208714E-5</v>
      </c>
    </row>
    <row r="25" spans="1:23" x14ac:dyDescent="0.2">
      <c r="A25" s="2" t="s">
        <v>21</v>
      </c>
      <c r="B25" s="2">
        <v>1.009538103590174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26.975942992066472</v>
      </c>
      <c r="K25" s="2">
        <v>1.3834254526443313E-3</v>
      </c>
      <c r="L25" s="2">
        <v>0</v>
      </c>
      <c r="M25" s="2">
        <v>1.075793408702343E-2</v>
      </c>
      <c r="N25" s="2">
        <v>0.18439711520969473</v>
      </c>
      <c r="O25" s="2">
        <v>8.0184063762113488E-4</v>
      </c>
      <c r="P25" s="2">
        <v>1.0638174494204431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29.246638860464074</v>
      </c>
    </row>
    <row r="26" spans="1:23" x14ac:dyDescent="0.2">
      <c r="A26" s="2" t="s">
        <v>22</v>
      </c>
      <c r="B26" s="2">
        <v>0</v>
      </c>
      <c r="C26" s="2">
        <v>0</v>
      </c>
      <c r="D26" s="2">
        <v>0</v>
      </c>
      <c r="E26" s="2">
        <v>0.27247713293530923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0.27247713293530923</v>
      </c>
    </row>
    <row r="27" spans="1:23" x14ac:dyDescent="0.2">
      <c r="A27" s="2" t="s">
        <v>23</v>
      </c>
      <c r="B27" s="2">
        <v>0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0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</row>
    <row r="29" spans="1:23" x14ac:dyDescent="0.2">
      <c r="A29" s="2" t="s">
        <v>25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</v>
      </c>
    </row>
    <row r="30" spans="1:23" x14ac:dyDescent="0.2">
      <c r="A30" s="2" t="s">
        <v>26</v>
      </c>
      <c r="B30" s="2">
        <v>0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4.3566949842810338E-5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4.3566949842810338E-5</v>
      </c>
    </row>
    <row r="31" spans="1:23" x14ac:dyDescent="0.2">
      <c r="A31" s="2" t="s">
        <v>27</v>
      </c>
      <c r="B31" s="2">
        <v>3.5577451252555701</v>
      </c>
      <c r="C31" s="2">
        <v>0</v>
      </c>
      <c r="D31" s="2">
        <v>0</v>
      </c>
      <c r="E31" s="2">
        <v>0</v>
      </c>
      <c r="F31" s="2">
        <v>8.0020585905667407E-2</v>
      </c>
      <c r="G31" s="2">
        <v>4.5977370099919875E-2</v>
      </c>
      <c r="H31" s="2">
        <v>0.43998219804822192</v>
      </c>
      <c r="I31" s="2">
        <v>1.254040449546745E-3</v>
      </c>
      <c r="J31" s="2">
        <v>0</v>
      </c>
      <c r="K31" s="2">
        <v>5.2067103399523022E-3</v>
      </c>
      <c r="L31" s="2">
        <v>3.3388530789746031E-4</v>
      </c>
      <c r="M31" s="2">
        <v>1.8192235547062355E-2</v>
      </c>
      <c r="N31" s="2">
        <v>1.1334976716665877</v>
      </c>
      <c r="O31" s="2">
        <v>1.1107376349329011E-2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0.88923600000000014</v>
      </c>
      <c r="W31" s="2">
        <v>6.1825531989697557</v>
      </c>
    </row>
    <row r="32" spans="1:23" x14ac:dyDescent="0.2">
      <c r="A32" s="2" t="s">
        <v>28</v>
      </c>
      <c r="B32" s="2">
        <v>8.1097603758730138E-2</v>
      </c>
      <c r="C32" s="2">
        <v>0</v>
      </c>
      <c r="D32" s="2">
        <v>0</v>
      </c>
      <c r="E32" s="2">
        <v>3.6559529900268401E-3</v>
      </c>
      <c r="F32" s="2">
        <v>2.0361145128493466E-2</v>
      </c>
      <c r="G32" s="2">
        <v>0</v>
      </c>
      <c r="H32" s="2">
        <v>3.9743235284888509E-3</v>
      </c>
      <c r="I32" s="2">
        <v>0</v>
      </c>
      <c r="J32" s="2">
        <v>0</v>
      </c>
      <c r="K32" s="2">
        <v>7.9987144352890432E-4</v>
      </c>
      <c r="L32" s="2">
        <v>6.2603495230773799E-5</v>
      </c>
      <c r="M32" s="2">
        <v>1.2709571165588729E-3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0.11122245746105784</v>
      </c>
    </row>
    <row r="33" spans="1:23" x14ac:dyDescent="0.2">
      <c r="A33" s="2" t="s">
        <v>29</v>
      </c>
      <c r="B33" s="2">
        <v>7.143324117669865E-2</v>
      </c>
      <c r="C33" s="2">
        <v>9.0922047064716076E-4</v>
      </c>
      <c r="D33" s="2">
        <v>0</v>
      </c>
      <c r="E33" s="2">
        <v>5.1183341860375763E-5</v>
      </c>
      <c r="F33" s="2">
        <v>4.0445402416482895E-2</v>
      </c>
      <c r="G33" s="2">
        <v>0</v>
      </c>
      <c r="H33" s="2">
        <v>2.8311933589544293E-2</v>
      </c>
      <c r="I33" s="2">
        <v>0</v>
      </c>
      <c r="J33" s="2">
        <v>0</v>
      </c>
      <c r="K33" s="2">
        <v>3.8484380773560491E-3</v>
      </c>
      <c r="L33" s="2">
        <v>4.387461624090064E-3</v>
      </c>
      <c r="M33" s="2">
        <v>2.0404445423583238E-2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0.16979132612026274</v>
      </c>
    </row>
    <row r="34" spans="1:23" x14ac:dyDescent="0.2">
      <c r="A34" s="2" t="s">
        <v>30</v>
      </c>
      <c r="B34" s="2">
        <v>8.5525298648209177E-3</v>
      </c>
      <c r="C34" s="2">
        <v>0</v>
      </c>
      <c r="D34" s="2">
        <v>4.059670175812215E-4</v>
      </c>
      <c r="E34" s="2">
        <v>4.7408332955196197E-6</v>
      </c>
      <c r="F34" s="2">
        <v>1.6366049144078045E-3</v>
      </c>
      <c r="G34" s="2">
        <v>0</v>
      </c>
      <c r="H34" s="2">
        <v>5.3264129763252641E-4</v>
      </c>
      <c r="I34" s="2">
        <v>0</v>
      </c>
      <c r="J34" s="2">
        <v>0</v>
      </c>
      <c r="K34" s="2">
        <v>9.6588249784622425E-4</v>
      </c>
      <c r="L34" s="2">
        <v>8.3471326974365079E-5</v>
      </c>
      <c r="M34" s="2">
        <v>4.6796747387941755E-4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1.2649805226437997E-2</v>
      </c>
    </row>
    <row r="35" spans="1:23" x14ac:dyDescent="0.2">
      <c r="A35" s="2" t="s">
        <v>31</v>
      </c>
      <c r="B35" s="2">
        <v>0.10852327703430202</v>
      </c>
      <c r="C35" s="2">
        <v>0</v>
      </c>
      <c r="D35" s="2">
        <v>2.4604061671589183E-3</v>
      </c>
      <c r="E35" s="2">
        <v>3.7926666364156958E-3</v>
      </c>
      <c r="F35" s="2">
        <v>1.392350283677455E-2</v>
      </c>
      <c r="G35" s="2">
        <v>0</v>
      </c>
      <c r="H35" s="2">
        <v>3.4990436013705974E-2</v>
      </c>
      <c r="I35" s="2">
        <v>0</v>
      </c>
      <c r="J35" s="2">
        <v>0</v>
      </c>
      <c r="K35" s="2">
        <v>1.2058439309048954E-2</v>
      </c>
      <c r="L35" s="2">
        <v>4.1526985169746617E-3</v>
      </c>
      <c r="M35" s="2">
        <v>8.5191351494866684E-3</v>
      </c>
      <c r="N35" s="2">
        <v>3.174941469794803E-3</v>
      </c>
      <c r="O35" s="2">
        <v>2.141829354182629E-3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0.19373733248784489</v>
      </c>
    </row>
    <row r="36" spans="1:23" x14ac:dyDescent="0.2">
      <c r="A36" s="2" t="s">
        <v>32</v>
      </c>
      <c r="B36" s="2">
        <v>0.44251474614151243</v>
      </c>
      <c r="C36" s="2">
        <v>0</v>
      </c>
      <c r="D36" s="2">
        <v>0</v>
      </c>
      <c r="E36" s="2">
        <v>1.8963333182078479E-5</v>
      </c>
      <c r="F36" s="2">
        <v>0.1220531489793252</v>
      </c>
      <c r="G36" s="2">
        <v>3.9635663879241263E-5</v>
      </c>
      <c r="H36" s="2">
        <v>0.4033426226322307</v>
      </c>
      <c r="I36" s="2">
        <v>0</v>
      </c>
      <c r="J36" s="2">
        <v>0</v>
      </c>
      <c r="K36" s="2">
        <v>5.7701417970292658E-3</v>
      </c>
      <c r="L36" s="2">
        <v>9.7557113401289188E-4</v>
      </c>
      <c r="M36" s="2">
        <v>3.4964615235876934E-2</v>
      </c>
      <c r="N36" s="2">
        <v>0.12717192659116339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1.1368513715082122</v>
      </c>
    </row>
    <row r="37" spans="1:23" x14ac:dyDescent="0.2">
      <c r="A37" s="2" t="s">
        <v>33</v>
      </c>
      <c r="B37" s="2">
        <v>0.14536794330313327</v>
      </c>
      <c r="C37" s="2">
        <v>0</v>
      </c>
      <c r="D37" s="2">
        <v>0</v>
      </c>
      <c r="E37" s="2">
        <v>0</v>
      </c>
      <c r="F37" s="2">
        <v>2.0420478237172905E-2</v>
      </c>
      <c r="G37" s="2">
        <v>2.6555894799091652E-3</v>
      </c>
      <c r="H37" s="2">
        <v>0</v>
      </c>
      <c r="I37" s="2">
        <v>0</v>
      </c>
      <c r="J37" s="2">
        <v>0</v>
      </c>
      <c r="K37" s="2">
        <v>2.661207507086732E-3</v>
      </c>
      <c r="L37" s="2">
        <v>2.8171572853848207E-4</v>
      </c>
      <c r="M37" s="2">
        <v>1.5256803210909647E-2</v>
      </c>
      <c r="N37" s="2">
        <v>3.4036679564695572E-3</v>
      </c>
      <c r="O37" s="2">
        <v>1.1301109657747539E-4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0.19016041651979723</v>
      </c>
    </row>
    <row r="38" spans="1:23" x14ac:dyDescent="0.2">
      <c r="A38" s="2" t="s">
        <v>34</v>
      </c>
      <c r="B38" s="2">
        <v>3.174823850828996E-3</v>
      </c>
      <c r="C38" s="2">
        <v>0</v>
      </c>
      <c r="D38" s="2">
        <v>0</v>
      </c>
      <c r="E38" s="2">
        <v>1.185208323879905E-5</v>
      </c>
      <c r="F38" s="2">
        <v>1.0828292333997257E-2</v>
      </c>
      <c r="G38" s="2">
        <v>0</v>
      </c>
      <c r="H38" s="2">
        <v>1.2906308365711219E-3</v>
      </c>
      <c r="I38" s="2">
        <v>0</v>
      </c>
      <c r="J38" s="2">
        <v>0</v>
      </c>
      <c r="K38" s="2">
        <v>6.9422804532697359E-4</v>
      </c>
      <c r="L38" s="2">
        <v>1.0433915871795635E-5</v>
      </c>
      <c r="M38" s="2">
        <v>1.2762749287620478E-4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1.6137888558711146E-2</v>
      </c>
    </row>
    <row r="39" spans="1:23" x14ac:dyDescent="0.2">
      <c r="A39" s="2" t="s">
        <v>35</v>
      </c>
      <c r="B39" s="2">
        <v>1.7444821580344588E-2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2.8171572853848207E-4</v>
      </c>
      <c r="L39" s="2">
        <v>0</v>
      </c>
      <c r="M39" s="2">
        <v>1.1167405626667918E-4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1.7838211365149747E-2</v>
      </c>
    </row>
    <row r="40" spans="1:23" x14ac:dyDescent="0.2">
      <c r="A40" s="2" t="s">
        <v>36</v>
      </c>
      <c r="B40" s="2">
        <v>8.3547996074447253E-6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2.716544525192505E-4</v>
      </c>
      <c r="L40" s="2">
        <v>0</v>
      </c>
      <c r="M40" s="2">
        <v>5.3178122031751991E-6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2.8532706432987041E-4</v>
      </c>
    </row>
    <row r="41" spans="1:23" x14ac:dyDescent="0.2">
      <c r="A41" s="2" t="s">
        <v>37</v>
      </c>
      <c r="B41" s="2">
        <v>5.2913730847149927E-4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1.9116424436539856E-4</v>
      </c>
      <c r="L41" s="2">
        <v>0</v>
      </c>
      <c r="M41" s="2">
        <v>6.9663339861595122E-4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1.4169349514528491E-3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55.559060562647218</v>
      </c>
      <c r="C43" s="2">
        <v>0</v>
      </c>
      <c r="D43" s="2">
        <v>0</v>
      </c>
      <c r="E43" s="2">
        <v>0</v>
      </c>
      <c r="F43" s="2">
        <v>3.8670353581823073E-2</v>
      </c>
      <c r="G43" s="2">
        <v>0</v>
      </c>
      <c r="H43" s="2">
        <v>0</v>
      </c>
      <c r="I43" s="2">
        <v>3.1134797368057108E-3</v>
      </c>
      <c r="J43" s="2">
        <v>0</v>
      </c>
      <c r="K43" s="2">
        <v>8.6979731186256331E-3</v>
      </c>
      <c r="L43" s="2">
        <v>2.8171572853848207E-4</v>
      </c>
      <c r="M43" s="2">
        <v>6.016040945452103E-2</v>
      </c>
      <c r="N43" s="2">
        <v>5.6328350633304193E-2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55.726312844900832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8.1944815020388676E-5</v>
      </c>
      <c r="I44" s="2">
        <v>0</v>
      </c>
      <c r="J44" s="2">
        <v>0</v>
      </c>
      <c r="K44" s="2">
        <v>1.8110296834616705E-4</v>
      </c>
      <c r="L44" s="2">
        <v>0</v>
      </c>
      <c r="M44" s="2">
        <v>4.2542497625401593E-5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3.0559028099195736E-4</v>
      </c>
    </row>
    <row r="45" spans="1:23" x14ac:dyDescent="0.2">
      <c r="A45" s="2" t="s">
        <v>41</v>
      </c>
      <c r="B45" s="2">
        <v>4.8143731205206501E-3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5.1815571499042219E-4</v>
      </c>
      <c r="L45" s="2">
        <v>0</v>
      </c>
      <c r="M45" s="2">
        <v>2.1803030033018319E-4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5.5505591358412558E-3</v>
      </c>
    </row>
    <row r="46" spans="1:23" x14ac:dyDescent="0.2">
      <c r="A46" s="2" t="s">
        <v>42</v>
      </c>
      <c r="B46" s="2">
        <v>9.8169911166974336E-3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  <c r="O46" s="2">
        <v>3.7391202748993284E-3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1.3556111391596761E-2</v>
      </c>
    </row>
    <row r="47" spans="1:23" x14ac:dyDescent="0.2">
      <c r="A47" s="2" t="s">
        <v>43</v>
      </c>
      <c r="B47" s="2">
        <v>7.6606508911731663E-3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0.47387934199547893</v>
      </c>
      <c r="L47" s="2">
        <v>3.0107160754881398E-2</v>
      </c>
      <c r="M47" s="2">
        <v>0.47565191832875153</v>
      </c>
      <c r="N47" s="2">
        <v>6.2605994390874602E-5</v>
      </c>
      <c r="O47" s="2">
        <v>4.8873971906126246E-3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0.99224907515528848</v>
      </c>
    </row>
    <row r="48" spans="1:23" x14ac:dyDescent="0.2">
      <c r="A48" s="2" t="s">
        <v>44</v>
      </c>
      <c r="B48" s="2">
        <v>0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3.4049164046826258E-2</v>
      </c>
      <c r="L48" s="2">
        <v>0</v>
      </c>
      <c r="M48" s="2">
        <v>3.3224180385505807E-2</v>
      </c>
      <c r="N48" s="2">
        <v>0</v>
      </c>
      <c r="O48" s="2">
        <v>5.6036606050611885E-3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7.2877005037393264E-2</v>
      </c>
    </row>
    <row r="49" spans="1:23" x14ac:dyDescent="0.2">
      <c r="A49" s="2" t="s">
        <v>45</v>
      </c>
      <c r="B49" s="2">
        <v>0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7.0756630531270973E-2</v>
      </c>
      <c r="L49" s="2">
        <v>0</v>
      </c>
      <c r="M49" s="2">
        <v>7.479577591858807E-3</v>
      </c>
      <c r="N49" s="2">
        <v>0</v>
      </c>
      <c r="O49" s="2">
        <v>3.7845641765431506E-3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8.2020772299672931E-2</v>
      </c>
    </row>
    <row r="50" spans="1:23" x14ac:dyDescent="0.2">
      <c r="A50" s="2" t="s">
        <v>46</v>
      </c>
      <c r="B50" s="2">
        <v>0.24805250560711303</v>
      </c>
      <c r="C50" s="2">
        <v>8.6619671916182087E-3</v>
      </c>
      <c r="D50" s="2">
        <v>6.184816935002959E-2</v>
      </c>
      <c r="E50" s="2">
        <v>0</v>
      </c>
      <c r="F50" s="2">
        <v>0</v>
      </c>
      <c r="G50" s="2">
        <v>0</v>
      </c>
      <c r="H50" s="2">
        <v>2.3576582215093177E-3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4.5501694983734742E-2</v>
      </c>
      <c r="P50" s="2">
        <v>0</v>
      </c>
      <c r="Q50" s="2">
        <v>0</v>
      </c>
      <c r="R50" s="2">
        <v>8.7578061490863307E-2</v>
      </c>
      <c r="S50" s="2">
        <v>0</v>
      </c>
      <c r="T50" s="2">
        <v>0</v>
      </c>
      <c r="U50" s="2">
        <v>0</v>
      </c>
      <c r="V50" s="2">
        <v>0</v>
      </c>
      <c r="W50" s="2">
        <v>0.45400005684486811</v>
      </c>
    </row>
    <row r="51" spans="1:23" x14ac:dyDescent="0.2">
      <c r="A51" s="2" t="s">
        <v>47</v>
      </c>
      <c r="B51" s="2">
        <v>0.44499158271725292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9.3273183582347329E-3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0.45431890107548767</v>
      </c>
    </row>
  </sheetData>
  <phoneticPr fontId="6" type="noConversion"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66.287512090290278</v>
      </c>
      <c r="C4" s="2">
        <v>9.8860741080681862E-3</v>
      </c>
      <c r="D4" s="2">
        <v>0.10533549111342221</v>
      </c>
      <c r="E4" s="2">
        <v>0.17988117428178302</v>
      </c>
      <c r="F4" s="2">
        <v>0.66798417439642266</v>
      </c>
      <c r="G4" s="2">
        <v>2.1032664876601763E-2</v>
      </c>
      <c r="H4" s="2">
        <v>1.1812998922469895</v>
      </c>
      <c r="I4" s="2">
        <v>3.446530992154374E-3</v>
      </c>
      <c r="J4" s="2">
        <v>22.382911077974995</v>
      </c>
      <c r="K4" s="2">
        <v>0.78963557084381986</v>
      </c>
      <c r="L4" s="2">
        <v>5.9116701832621549E-2</v>
      </c>
      <c r="M4" s="2">
        <v>1.1248791180278717</v>
      </c>
      <c r="N4" s="2">
        <v>1.4617300646555333</v>
      </c>
      <c r="O4" s="2">
        <v>9.3330556962580177E-2</v>
      </c>
      <c r="P4" s="2">
        <v>1.2546058730655667</v>
      </c>
      <c r="Q4" s="2">
        <v>0</v>
      </c>
      <c r="R4" s="2">
        <v>9.9128074742832348E-2</v>
      </c>
      <c r="S4" s="2">
        <v>0</v>
      </c>
      <c r="T4" s="2">
        <v>0</v>
      </c>
      <c r="U4" s="2">
        <v>0</v>
      </c>
      <c r="V4" s="2">
        <v>0.84274000000000004</v>
      </c>
      <c r="W4" s="2">
        <v>96.564455130411531</v>
      </c>
    </row>
    <row r="5" spans="1:23" x14ac:dyDescent="0.2">
      <c r="A5" s="2" t="s">
        <v>1</v>
      </c>
      <c r="B5" s="2">
        <v>9.6016678218724533E-2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1.1965394782884622E-2</v>
      </c>
      <c r="L5" s="2">
        <v>1.9499161868404572E-4</v>
      </c>
      <c r="M5" s="2">
        <v>0.16262279837935814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0.27079986299965131</v>
      </c>
    </row>
    <row r="6" spans="1:23" x14ac:dyDescent="0.2">
      <c r="A6" s="2" t="s">
        <v>2</v>
      </c>
      <c r="B6" s="2">
        <v>0.14868235107372416</v>
      </c>
      <c r="C6" s="2">
        <v>0</v>
      </c>
      <c r="D6" s="2">
        <v>0</v>
      </c>
      <c r="E6" s="2">
        <v>0</v>
      </c>
      <c r="F6" s="2">
        <v>3.2226175916461919E-5</v>
      </c>
      <c r="G6" s="2">
        <v>0</v>
      </c>
      <c r="H6" s="2">
        <v>0</v>
      </c>
      <c r="I6" s="2">
        <v>0</v>
      </c>
      <c r="J6" s="2">
        <v>0</v>
      </c>
      <c r="K6" s="2">
        <v>3.5223765790928364E-3</v>
      </c>
      <c r="L6" s="2">
        <v>5.343242643619944E-4</v>
      </c>
      <c r="M6" s="2">
        <v>4.7880022596126009E-3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0.15755928035270805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5.872006530645334E-4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1.9429973249527065E-5</v>
      </c>
      <c r="M8" s="2">
        <v>1.8815313946771338E-4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7.9478376578177379E-4</v>
      </c>
    </row>
    <row r="9" spans="1:23" x14ac:dyDescent="0.2">
      <c r="A9" s="2" t="s">
        <v>5</v>
      </c>
      <c r="B9" s="2">
        <v>4.4949685705792664E-2</v>
      </c>
      <c r="C9" s="2">
        <v>0</v>
      </c>
      <c r="D9" s="2">
        <v>0</v>
      </c>
      <c r="E9" s="2">
        <v>0</v>
      </c>
      <c r="F9" s="2">
        <v>2.4685250752009828E-2</v>
      </c>
      <c r="G9" s="2">
        <v>0</v>
      </c>
      <c r="H9" s="2">
        <v>0</v>
      </c>
      <c r="I9" s="2">
        <v>0</v>
      </c>
      <c r="J9" s="2">
        <v>0</v>
      </c>
      <c r="K9" s="2">
        <v>1.9251286888393026E-3</v>
      </c>
      <c r="L9" s="2">
        <v>3.9442845696539943E-3</v>
      </c>
      <c r="M9" s="2">
        <v>1.1729862826289817E-2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8.7234212542585621E-2</v>
      </c>
    </row>
    <row r="10" spans="1:23" x14ac:dyDescent="0.2">
      <c r="A10" s="2" t="s">
        <v>6</v>
      </c>
      <c r="B10" s="2">
        <v>2.4824956180897911E-3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9.3680228167362673E-5</v>
      </c>
      <c r="L10" s="2">
        <v>0</v>
      </c>
      <c r="M10" s="2">
        <v>7.2290416742858295E-4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3.2990800136857368E-3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4.476756426287274E-2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6.557615971715386E-4</v>
      </c>
      <c r="L13" s="2">
        <v>0</v>
      </c>
      <c r="M13" s="2">
        <v>9.01154510082206E-4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4.6324480370126486E-2</v>
      </c>
    </row>
    <row r="14" spans="1:23" x14ac:dyDescent="0.2">
      <c r="A14" s="2" t="s">
        <v>10</v>
      </c>
      <c r="B14" s="2">
        <v>1.651984739719704E-2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4.7308515224518135E-4</v>
      </c>
      <c r="L14" s="2">
        <v>0</v>
      </c>
      <c r="M14" s="2">
        <v>6.1892480088063609E-4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1.7611857350322856E-2</v>
      </c>
    </row>
    <row r="15" spans="1:23" x14ac:dyDescent="0.2">
      <c r="A15" s="2" t="s">
        <v>11</v>
      </c>
      <c r="B15" s="2">
        <v>8.6874333129618647E-2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3.9345695830292322E-4</v>
      </c>
      <c r="L15" s="2">
        <v>0</v>
      </c>
      <c r="M15" s="2">
        <v>1.1883356176908213E-4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8.7386623649690659E-2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3.5598486703597806E-4</v>
      </c>
      <c r="L16" s="2">
        <v>0</v>
      </c>
      <c r="M16" s="2">
        <v>2.5747271716634461E-4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6.1345758420232267E-4</v>
      </c>
    </row>
    <row r="17" spans="1:23" x14ac:dyDescent="0.2">
      <c r="A17" s="2" t="s">
        <v>13</v>
      </c>
      <c r="B17" s="2">
        <v>0.12465674506651381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5.8550142604601649E-4</v>
      </c>
      <c r="L17" s="2">
        <v>3.400245318667237E-5</v>
      </c>
      <c r="M17" s="2">
        <v>5.8426501203132054E-4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0.12586051395777781</v>
      </c>
    </row>
    <row r="18" spans="1:23" x14ac:dyDescent="0.2">
      <c r="A18" s="2" t="s">
        <v>14</v>
      </c>
      <c r="B18" s="2">
        <v>2.8639365812394826E-4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2.4825260464351106E-4</v>
      </c>
      <c r="L18" s="2">
        <v>0</v>
      </c>
      <c r="M18" s="2">
        <v>1.4854195221135266E-5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5.4950045798859461E-4</v>
      </c>
    </row>
    <row r="19" spans="1:23" x14ac:dyDescent="0.2">
      <c r="A19" s="2" t="s">
        <v>15</v>
      </c>
      <c r="B19" s="2">
        <v>0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</row>
    <row r="20" spans="1:23" x14ac:dyDescent="0.2">
      <c r="A20" s="2" t="s">
        <v>16</v>
      </c>
      <c r="B20" s="2">
        <v>3.918625947023158E-3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1.1710028520920331E-4</v>
      </c>
      <c r="L20" s="2">
        <v>0</v>
      </c>
      <c r="M20" s="2">
        <v>1.732989442465781E-4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4.2090251764789399E-3</v>
      </c>
    </row>
    <row r="21" spans="1:23" x14ac:dyDescent="0.2">
      <c r="A21" s="2" t="s">
        <v>17</v>
      </c>
      <c r="B21" s="2">
        <v>2.1981480052404759E-2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3.4661684421924183E-4</v>
      </c>
      <c r="L21" s="2">
        <v>4.8574933123817662E-6</v>
      </c>
      <c r="M21" s="2">
        <v>9.9027968140901776E-6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2.234285718675047E-2</v>
      </c>
    </row>
    <row r="22" spans="1:23" x14ac:dyDescent="0.2">
      <c r="A22" s="2" t="s">
        <v>18</v>
      </c>
      <c r="B22" s="2">
        <v>5.8224314184911342E-2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2.8104068450208799E-5</v>
      </c>
      <c r="L22" s="2">
        <v>0</v>
      </c>
      <c r="M22" s="2">
        <v>1.336877569902174E-4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5.8386106010351768E-2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0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</row>
    <row r="25" spans="1:23" x14ac:dyDescent="0.2">
      <c r="A25" s="2" t="s">
        <v>21</v>
      </c>
      <c r="B25" s="2">
        <v>0.90625248336522335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22.382911077974995</v>
      </c>
      <c r="K25" s="2">
        <v>6.557615971715386E-5</v>
      </c>
      <c r="L25" s="2">
        <v>0</v>
      </c>
      <c r="M25" s="2">
        <v>5.6743025744736717E-3</v>
      </c>
      <c r="N25" s="2">
        <v>0.16525694930395413</v>
      </c>
      <c r="O25" s="2">
        <v>0</v>
      </c>
      <c r="P25" s="2">
        <v>1.1406863786674153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24.600846768045777</v>
      </c>
    </row>
    <row r="26" spans="1:23" x14ac:dyDescent="0.2">
      <c r="A26" s="2" t="s">
        <v>22</v>
      </c>
      <c r="B26" s="2">
        <v>0</v>
      </c>
      <c r="C26" s="2">
        <v>0</v>
      </c>
      <c r="D26" s="2">
        <v>0</v>
      </c>
      <c r="E26" s="2">
        <v>0.17278980191905355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4.2140627588086853E-3</v>
      </c>
      <c r="L26" s="2">
        <v>0</v>
      </c>
      <c r="M26" s="2">
        <v>5.3512388784965935E-3</v>
      </c>
      <c r="N26" s="2">
        <v>1.5688533679434017E-2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0.19804363723579282</v>
      </c>
    </row>
    <row r="27" spans="1:23" x14ac:dyDescent="0.2">
      <c r="A27" s="2" t="s">
        <v>23</v>
      </c>
      <c r="B27" s="2">
        <v>0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2.4061262381778385E-4</v>
      </c>
      <c r="L27" s="2">
        <v>0</v>
      </c>
      <c r="M27" s="2">
        <v>8.8969252747620638E-5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3.2958187656540448E-4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3.3418419974692199E-6</v>
      </c>
      <c r="L28" s="2">
        <v>0</v>
      </c>
      <c r="M28" s="2">
        <v>7.8502281836135831E-6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1.1192070181082804E-5</v>
      </c>
    </row>
    <row r="29" spans="1:23" x14ac:dyDescent="0.2">
      <c r="A29" s="2" t="s">
        <v>25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4.0102103969630651E-5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4.0102103969630651E-5</v>
      </c>
    </row>
    <row r="30" spans="1:23" x14ac:dyDescent="0.2">
      <c r="A30" s="2" t="s">
        <v>26</v>
      </c>
      <c r="B30" s="2">
        <v>0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3.9767919769883719E-4</v>
      </c>
      <c r="L30" s="2">
        <v>0</v>
      </c>
      <c r="M30" s="2">
        <v>5.861503710431475E-4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9.838295687419848E-4</v>
      </c>
    </row>
    <row r="31" spans="1:23" x14ac:dyDescent="0.2">
      <c r="A31" s="2" t="s">
        <v>27</v>
      </c>
      <c r="B31" s="2">
        <v>3.2350879063165765</v>
      </c>
      <c r="C31" s="2">
        <v>0</v>
      </c>
      <c r="D31" s="2">
        <v>0</v>
      </c>
      <c r="E31" s="2">
        <v>0</v>
      </c>
      <c r="F31" s="2">
        <v>3.9748686123247466E-2</v>
      </c>
      <c r="G31" s="2">
        <v>8.5803295890790957E-3</v>
      </c>
      <c r="H31" s="2">
        <v>0.67733095095681084</v>
      </c>
      <c r="I31" s="2">
        <v>0</v>
      </c>
      <c r="J31" s="2">
        <v>0</v>
      </c>
      <c r="K31" s="2">
        <v>6.4451996979145495E-3</v>
      </c>
      <c r="L31" s="2">
        <v>2.91449598742906E-4</v>
      </c>
      <c r="M31" s="2">
        <v>1.969171146481832E-2</v>
      </c>
      <c r="N31" s="2">
        <v>1.1690898557414307</v>
      </c>
      <c r="O31" s="2">
        <v>2.303409609657563E-2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0.84274000000000004</v>
      </c>
      <c r="W31" s="2">
        <v>6.0220401855851957</v>
      </c>
    </row>
    <row r="32" spans="1:23" x14ac:dyDescent="0.2">
      <c r="A32" s="2" t="s">
        <v>28</v>
      </c>
      <c r="B32" s="2">
        <v>0.29694111370524762</v>
      </c>
      <c r="C32" s="2">
        <v>0</v>
      </c>
      <c r="D32" s="2">
        <v>0</v>
      </c>
      <c r="E32" s="2">
        <v>0</v>
      </c>
      <c r="F32" s="2">
        <v>0.41211294135913162</v>
      </c>
      <c r="G32" s="2">
        <v>0</v>
      </c>
      <c r="H32" s="2">
        <v>0</v>
      </c>
      <c r="I32" s="2">
        <v>3.446530992154374E-3</v>
      </c>
      <c r="J32" s="2">
        <v>0</v>
      </c>
      <c r="K32" s="2">
        <v>9.7427437294057156E-4</v>
      </c>
      <c r="L32" s="2">
        <v>0</v>
      </c>
      <c r="M32" s="2">
        <v>3.0797698091820456E-3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0.71655463023865629</v>
      </c>
    </row>
    <row r="33" spans="1:23" x14ac:dyDescent="0.2">
      <c r="A33" s="2" t="s">
        <v>29</v>
      </c>
      <c r="B33" s="2">
        <v>0.11952085124787955</v>
      </c>
      <c r="C33" s="2">
        <v>2.6539371385858265E-4</v>
      </c>
      <c r="D33" s="2">
        <v>0</v>
      </c>
      <c r="E33" s="2">
        <v>0</v>
      </c>
      <c r="F33" s="2">
        <v>1.9059481184878907E-2</v>
      </c>
      <c r="G33" s="2">
        <v>0</v>
      </c>
      <c r="H33" s="2">
        <v>3.3695352648311201E-2</v>
      </c>
      <c r="I33" s="2">
        <v>0</v>
      </c>
      <c r="J33" s="2">
        <v>0</v>
      </c>
      <c r="K33" s="2">
        <v>2.8853510275547696E-3</v>
      </c>
      <c r="L33" s="2">
        <v>3.429390278541528E-3</v>
      </c>
      <c r="M33" s="2">
        <v>5.4648584218556652E-2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0.23350440431958119</v>
      </c>
    </row>
    <row r="34" spans="1:23" x14ac:dyDescent="0.2">
      <c r="A34" s="2" t="s">
        <v>30</v>
      </c>
      <c r="B34" s="2">
        <v>1.1811309249310842E-2</v>
      </c>
      <c r="C34" s="2">
        <v>0</v>
      </c>
      <c r="D34" s="2">
        <v>4.9635658188922028E-4</v>
      </c>
      <c r="E34" s="2">
        <v>0</v>
      </c>
      <c r="F34" s="2">
        <v>5.4908800022234472E-2</v>
      </c>
      <c r="G34" s="2">
        <v>0</v>
      </c>
      <c r="H34" s="2">
        <v>0</v>
      </c>
      <c r="I34" s="2">
        <v>0</v>
      </c>
      <c r="J34" s="2">
        <v>0</v>
      </c>
      <c r="K34" s="2">
        <v>1.6253519587037422E-3</v>
      </c>
      <c r="L34" s="2">
        <v>9.7149866247635324E-6</v>
      </c>
      <c r="M34" s="2">
        <v>4.3077166141292284E-4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6.9282304460175956E-2</v>
      </c>
    </row>
    <row r="35" spans="1:23" x14ac:dyDescent="0.2">
      <c r="A35" s="2" t="s">
        <v>31</v>
      </c>
      <c r="B35" s="2">
        <v>0.11399274772973741</v>
      </c>
      <c r="C35" s="2">
        <v>0</v>
      </c>
      <c r="D35" s="2">
        <v>5.0685643265995376E-3</v>
      </c>
      <c r="E35" s="2">
        <v>7.062680224318196E-3</v>
      </c>
      <c r="F35" s="2">
        <v>7.0713437439550728E-3</v>
      </c>
      <c r="G35" s="2">
        <v>0</v>
      </c>
      <c r="H35" s="2">
        <v>4.1229835691664114E-2</v>
      </c>
      <c r="I35" s="2">
        <v>0</v>
      </c>
      <c r="J35" s="2">
        <v>0</v>
      </c>
      <c r="K35" s="2">
        <v>7.1665374548032434E-3</v>
      </c>
      <c r="L35" s="2">
        <v>5.3043826971208895E-3</v>
      </c>
      <c r="M35" s="2">
        <v>1.1482292905937561E-2</v>
      </c>
      <c r="N35" s="2">
        <v>3.7370553722504436E-3</v>
      </c>
      <c r="O35" s="2">
        <v>1.8790050111411492E-3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0.20399444515752763</v>
      </c>
    </row>
    <row r="36" spans="1:23" x14ac:dyDescent="0.2">
      <c r="A36" s="2" t="s">
        <v>32</v>
      </c>
      <c r="B36" s="2">
        <v>0.46862244598533548</v>
      </c>
      <c r="C36" s="2">
        <v>0</v>
      </c>
      <c r="D36" s="2">
        <v>0</v>
      </c>
      <c r="E36" s="2">
        <v>2.8692138411292677E-5</v>
      </c>
      <c r="F36" s="2">
        <v>9.480480580681433E-2</v>
      </c>
      <c r="G36" s="2">
        <v>5.7202197260527302E-5</v>
      </c>
      <c r="H36" s="2">
        <v>0.40192175242149181</v>
      </c>
      <c r="I36" s="2">
        <v>0</v>
      </c>
      <c r="J36" s="2">
        <v>0</v>
      </c>
      <c r="K36" s="2">
        <v>8.1314438049270767E-3</v>
      </c>
      <c r="L36" s="2">
        <v>9.569261825392079E-4</v>
      </c>
      <c r="M36" s="2">
        <v>2.714851746582822E-2</v>
      </c>
      <c r="N36" s="2">
        <v>9.1535038778649921E-2</v>
      </c>
      <c r="O36" s="2">
        <v>1.0021360059419462E-5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1.0932168461413172</v>
      </c>
    </row>
    <row r="37" spans="1:23" x14ac:dyDescent="0.2">
      <c r="A37" s="2" t="s">
        <v>33</v>
      </c>
      <c r="B37" s="2">
        <v>0.14015914106339181</v>
      </c>
      <c r="C37" s="2">
        <v>0</v>
      </c>
      <c r="D37" s="2">
        <v>0</v>
      </c>
      <c r="E37" s="2">
        <v>0</v>
      </c>
      <c r="F37" s="2">
        <v>1.5560639228234474E-2</v>
      </c>
      <c r="G37" s="2">
        <v>5.1629596108050133E-3</v>
      </c>
      <c r="H37" s="2">
        <v>0</v>
      </c>
      <c r="I37" s="2">
        <v>0</v>
      </c>
      <c r="J37" s="2">
        <v>0</v>
      </c>
      <c r="K37" s="2">
        <v>2.0843850767238189E-3</v>
      </c>
      <c r="L37" s="2">
        <v>2.3801717230670659E-4</v>
      </c>
      <c r="M37" s="2">
        <v>1.3393532691056967E-2</v>
      </c>
      <c r="N37" s="2">
        <v>0</v>
      </c>
      <c r="O37" s="2">
        <v>9.5202920564484885E-5</v>
      </c>
      <c r="P37" s="2">
        <v>0</v>
      </c>
      <c r="Q37" s="2">
        <v>0</v>
      </c>
      <c r="R37" s="2">
        <v>2.4898071406118544E-5</v>
      </c>
      <c r="S37" s="2">
        <v>0</v>
      </c>
      <c r="T37" s="2">
        <v>0</v>
      </c>
      <c r="U37" s="2">
        <v>0</v>
      </c>
      <c r="V37" s="2">
        <v>0</v>
      </c>
      <c r="W37" s="2">
        <v>0.17671877583448939</v>
      </c>
    </row>
    <row r="38" spans="1:23" x14ac:dyDescent="0.2">
      <c r="A38" s="2" t="s">
        <v>34</v>
      </c>
      <c r="B38" s="2">
        <v>1.568790800402428E-3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8.1970199646442328E-4</v>
      </c>
      <c r="L38" s="2">
        <v>4.8574933123817662E-6</v>
      </c>
      <c r="M38" s="2">
        <v>1.4854195221135266E-5</v>
      </c>
      <c r="N38" s="2">
        <v>1.0141262882633493E-5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2.4183457482830017E-3</v>
      </c>
    </row>
    <row r="39" spans="1:23" x14ac:dyDescent="0.2">
      <c r="A39" s="2" t="s">
        <v>35</v>
      </c>
      <c r="B39" s="2">
        <v>1.349938001139676E-2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1.6394039929288465E-4</v>
      </c>
      <c r="L39" s="2">
        <v>0</v>
      </c>
      <c r="M39" s="2">
        <v>2.4756992035225449E-5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1.3688077402724871E-2</v>
      </c>
    </row>
    <row r="40" spans="1:23" x14ac:dyDescent="0.2">
      <c r="A40" s="2" t="s">
        <v>36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8.8996216758994515E-5</v>
      </c>
      <c r="L40" s="2">
        <v>0</v>
      </c>
      <c r="M40" s="2">
        <v>9.9027968140901776E-6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9.8899013573084689E-5</v>
      </c>
    </row>
    <row r="41" spans="1:23" x14ac:dyDescent="0.2">
      <c r="A41" s="2" t="s">
        <v>37</v>
      </c>
      <c r="B41" s="2">
        <v>5.1860852905865402E-5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2.8104068450208799E-5</v>
      </c>
      <c r="L41" s="2">
        <v>0</v>
      </c>
      <c r="M41" s="2">
        <v>7.9222374512721437E-4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8.7218866648328857E-4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59.199654724887495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2.4129420379345411E-2</v>
      </c>
      <c r="I43" s="2">
        <v>0</v>
      </c>
      <c r="J43" s="2">
        <v>0</v>
      </c>
      <c r="K43" s="2">
        <v>7.9066112573254084E-3</v>
      </c>
      <c r="L43" s="2">
        <v>2.91449598742906E-5</v>
      </c>
      <c r="M43" s="2">
        <v>9.0957644690485756E-2</v>
      </c>
      <c r="N43" s="2">
        <v>1.6412490516931711E-2</v>
      </c>
      <c r="O43" s="2">
        <v>0</v>
      </c>
      <c r="P43" s="2">
        <v>0.11391949439815142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59.453009531089613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4.1964209355383332E-4</v>
      </c>
      <c r="I44" s="2">
        <v>0</v>
      </c>
      <c r="J44" s="2">
        <v>0</v>
      </c>
      <c r="K44" s="2">
        <v>1.0773226239246704E-4</v>
      </c>
      <c r="L44" s="2">
        <v>0</v>
      </c>
      <c r="M44" s="2">
        <v>1.4854195221135266E-5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5.4222855116743565E-4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3.3256480999413739E-4</v>
      </c>
      <c r="L45" s="2">
        <v>0</v>
      </c>
      <c r="M45" s="2">
        <v>5.5455662158904987E-4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8.871214315831872E-4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1.0137591299950255E-3</v>
      </c>
      <c r="L46" s="2">
        <v>2.830438596567308E-4</v>
      </c>
      <c r="M46" s="2">
        <v>1.2488606665074309E-2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1.3785409654726065E-2</v>
      </c>
    </row>
    <row r="47" spans="1:23" x14ac:dyDescent="0.2">
      <c r="A47" s="2" t="s">
        <v>43</v>
      </c>
      <c r="B47" s="2">
        <v>3.7485596332141789E-2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0.61868614791356347</v>
      </c>
      <c r="L47" s="2">
        <v>4.1179083407256976E-2</v>
      </c>
      <c r="M47" s="2">
        <v>0.6540038740655687</v>
      </c>
      <c r="N47" s="2">
        <v>0</v>
      </c>
      <c r="O47" s="2">
        <v>0</v>
      </c>
      <c r="P47" s="2">
        <v>0</v>
      </c>
      <c r="Q47" s="2">
        <v>0</v>
      </c>
      <c r="R47" s="2">
        <v>5.5364541984588187E-4</v>
      </c>
      <c r="S47" s="2">
        <v>0</v>
      </c>
      <c r="T47" s="2">
        <v>0</v>
      </c>
      <c r="U47" s="2">
        <v>0</v>
      </c>
      <c r="V47" s="2">
        <v>0</v>
      </c>
      <c r="W47" s="2">
        <v>1.3519083471383768</v>
      </c>
    </row>
    <row r="48" spans="1:23" x14ac:dyDescent="0.2">
      <c r="A48" s="2" t="s">
        <v>44</v>
      </c>
      <c r="B48" s="2">
        <v>1.4825104156850913E-2</v>
      </c>
      <c r="C48" s="2">
        <v>2.0547531963788432E-4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3.8556102431855512E-2</v>
      </c>
      <c r="L48" s="2">
        <v>5.5362608620100227E-4</v>
      </c>
      <c r="M48" s="2">
        <v>3.1351599420480949E-2</v>
      </c>
      <c r="N48" s="2">
        <v>0</v>
      </c>
      <c r="O48" s="2">
        <v>3.1726962809565844E-3</v>
      </c>
      <c r="P48" s="2">
        <v>0</v>
      </c>
      <c r="Q48" s="2">
        <v>0</v>
      </c>
      <c r="R48" s="2">
        <v>4.3792025835485424E-3</v>
      </c>
      <c r="S48" s="2">
        <v>0</v>
      </c>
      <c r="T48" s="2">
        <v>0</v>
      </c>
      <c r="U48" s="2">
        <v>0</v>
      </c>
      <c r="V48" s="2">
        <v>0</v>
      </c>
      <c r="W48" s="2">
        <v>9.3043806279531377E-2</v>
      </c>
    </row>
    <row r="49" spans="1:23" x14ac:dyDescent="0.2">
      <c r="A49" s="2" t="s">
        <v>45</v>
      </c>
      <c r="B49" s="2">
        <v>0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6.4444124632516753E-2</v>
      </c>
      <c r="L49" s="2">
        <v>2.1051747379955471E-3</v>
      </c>
      <c r="M49" s="2">
        <v>1.021843805115836E-2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7.6767737421670659E-2</v>
      </c>
    </row>
    <row r="50" spans="1:23" x14ac:dyDescent="0.2">
      <c r="A50" s="2" t="s">
        <v>46</v>
      </c>
      <c r="B50" s="2">
        <v>0.47670862338396403</v>
      </c>
      <c r="C50" s="2">
        <v>9.4152050745717197E-3</v>
      </c>
      <c r="D50" s="2">
        <v>9.9770570204933448E-2</v>
      </c>
      <c r="E50" s="2">
        <v>0</v>
      </c>
      <c r="F50" s="2">
        <v>0</v>
      </c>
      <c r="G50" s="2">
        <v>7.2321734794571291E-3</v>
      </c>
      <c r="H50" s="2">
        <v>2.5729380558121733E-3</v>
      </c>
      <c r="I50" s="2">
        <v>0</v>
      </c>
      <c r="J50" s="2">
        <v>0</v>
      </c>
      <c r="K50" s="2">
        <v>2.5034235633254985E-3</v>
      </c>
      <c r="L50" s="2">
        <v>0</v>
      </c>
      <c r="M50" s="2">
        <v>0</v>
      </c>
      <c r="N50" s="2">
        <v>0</v>
      </c>
      <c r="O50" s="2">
        <v>6.513953529328291E-2</v>
      </c>
      <c r="P50" s="2">
        <v>0</v>
      </c>
      <c r="Q50" s="2">
        <v>0</v>
      </c>
      <c r="R50" s="2">
        <v>9.4170328668031808E-2</v>
      </c>
      <c r="S50" s="2">
        <v>0</v>
      </c>
      <c r="T50" s="2">
        <v>0</v>
      </c>
      <c r="U50" s="2">
        <v>0</v>
      </c>
      <c r="V50" s="2">
        <v>0</v>
      </c>
      <c r="W50" s="2">
        <v>0.75751279772337854</v>
      </c>
    </row>
    <row r="51" spans="1:23" x14ac:dyDescent="0.2">
      <c r="A51" s="2" t="s">
        <v>47</v>
      </c>
      <c r="B51" s="2">
        <v>0.6013822962343337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0.6013822962343337</v>
      </c>
    </row>
  </sheetData>
  <phoneticPr fontId="6" type="noConversion"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79.82884577234519</v>
      </c>
      <c r="C4" s="2">
        <v>7.2860235316475255E-3</v>
      </c>
      <c r="D4" s="2">
        <v>0.10194545936506386</v>
      </c>
      <c r="E4" s="2">
        <v>0.10129167129004753</v>
      </c>
      <c r="F4" s="2">
        <v>1.1481106732982205</v>
      </c>
      <c r="G4" s="2">
        <v>1.3307279779868645E-2</v>
      </c>
      <c r="H4" s="2">
        <v>1.1262713449420125</v>
      </c>
      <c r="I4" s="2">
        <v>2.2503413008748505E-3</v>
      </c>
      <c r="J4" s="2">
        <v>23.502612203943674</v>
      </c>
      <c r="K4" s="2">
        <v>0.78482495185799117</v>
      </c>
      <c r="L4" s="2">
        <v>8.4406926985043373E-2</v>
      </c>
      <c r="M4" s="2">
        <v>1.1967001913373891</v>
      </c>
      <c r="N4" s="2">
        <v>1.0815168840127918</v>
      </c>
      <c r="O4" s="2">
        <v>9.8931783243926166E-2</v>
      </c>
      <c r="P4" s="2">
        <v>1.3780926703034164</v>
      </c>
      <c r="Q4" s="2">
        <v>0</v>
      </c>
      <c r="R4" s="2">
        <v>9.8865044318203546E-2</v>
      </c>
      <c r="S4" s="2">
        <v>0</v>
      </c>
      <c r="T4" s="2">
        <v>0</v>
      </c>
      <c r="U4" s="2">
        <v>0</v>
      </c>
      <c r="V4" s="2">
        <v>1.098468</v>
      </c>
      <c r="W4" s="2">
        <v>111.65372722185536</v>
      </c>
    </row>
    <row r="5" spans="1:23" x14ac:dyDescent="0.2">
      <c r="A5" s="2" t="s">
        <v>1</v>
      </c>
      <c r="B5" s="2">
        <v>0.10949551440759771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1.4851808173472916E-2</v>
      </c>
      <c r="L5" s="2">
        <v>3.8504687857152001E-4</v>
      </c>
      <c r="M5" s="2">
        <v>0.18258663061788755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0.30731900007752966</v>
      </c>
    </row>
    <row r="6" spans="1:23" x14ac:dyDescent="0.2">
      <c r="A6" s="2" t="s">
        <v>2</v>
      </c>
      <c r="B6" s="2">
        <v>0.10398183329415313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2.003952385849609E-3</v>
      </c>
      <c r="L6" s="2">
        <v>0</v>
      </c>
      <c r="M6" s="2">
        <v>3.3487928419776315E-3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0.10933457852198036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4.605400639290333E-4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1.1938439745487033E-4</v>
      </c>
      <c r="L8" s="2">
        <v>6.632466525270573E-5</v>
      </c>
      <c r="M8" s="2">
        <v>1.0591740482701797E-3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1.7054231749067891E-3</v>
      </c>
    </row>
    <row r="9" spans="1:23" x14ac:dyDescent="0.2">
      <c r="A9" s="2" t="s">
        <v>5</v>
      </c>
      <c r="B9" s="2">
        <v>3.0751190693541205E-2</v>
      </c>
      <c r="C9" s="2">
        <v>0</v>
      </c>
      <c r="D9" s="2">
        <v>0</v>
      </c>
      <c r="E9" s="2">
        <v>5.1791703285072096E-4</v>
      </c>
      <c r="F9" s="2">
        <v>6.7469610941753803E-3</v>
      </c>
      <c r="G9" s="2">
        <v>0</v>
      </c>
      <c r="H9" s="2">
        <v>0</v>
      </c>
      <c r="I9" s="2">
        <v>0</v>
      </c>
      <c r="J9" s="2">
        <v>0</v>
      </c>
      <c r="K9" s="2">
        <v>2.3109408364478472E-3</v>
      </c>
      <c r="L9" s="2">
        <v>1.9773593534006671E-2</v>
      </c>
      <c r="M9" s="2">
        <v>2.9868708161219067E-2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8.9969311352240885E-2</v>
      </c>
    </row>
    <row r="10" spans="1:23" x14ac:dyDescent="0.2">
      <c r="A10" s="2" t="s">
        <v>6</v>
      </c>
      <c r="B10" s="2">
        <v>4.9681057673587941E-3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1.1512066897433926E-4</v>
      </c>
      <c r="L10" s="2">
        <v>0</v>
      </c>
      <c r="M10" s="2">
        <v>7.4367539559395577E-4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5.8269018319270895E-3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4.1550323055684749E-2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6.0118571575488273E-4</v>
      </c>
      <c r="L13" s="2">
        <v>0</v>
      </c>
      <c r="M13" s="2">
        <v>8.6086060944512465E-4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4.3012369380884756E-2</v>
      </c>
    </row>
    <row r="14" spans="1:23" x14ac:dyDescent="0.2">
      <c r="A14" s="2" t="s">
        <v>10</v>
      </c>
      <c r="B14" s="2">
        <v>2.8035516688880605E-2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4.8606504678054335E-4</v>
      </c>
      <c r="L14" s="2">
        <v>0</v>
      </c>
      <c r="M14" s="2">
        <v>7.842395080808988E-4</v>
      </c>
      <c r="N14" s="2">
        <v>4.6156582052712661E-6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2.9310436901947318E-2</v>
      </c>
    </row>
    <row r="15" spans="1:23" x14ac:dyDescent="0.2">
      <c r="A15" s="2" t="s">
        <v>11</v>
      </c>
      <c r="B15" s="2">
        <v>3.4515948621925446E-2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3.9652674868939088E-4</v>
      </c>
      <c r="L15" s="2">
        <v>0</v>
      </c>
      <c r="M15" s="2">
        <v>6.7606854144905076E-5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3.4980082224759741E-2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4.8180131830001245E-4</v>
      </c>
      <c r="L16" s="2">
        <v>4.9522416722020269E-4</v>
      </c>
      <c r="M16" s="2">
        <v>2.2535618048301685E-5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9.9956110356851677E-4</v>
      </c>
    </row>
    <row r="17" spans="1:23" x14ac:dyDescent="0.2">
      <c r="A17" s="2" t="s">
        <v>13</v>
      </c>
      <c r="B17" s="2">
        <v>0.12505842127640968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6.3955927207966267E-4</v>
      </c>
      <c r="L17" s="2">
        <v>2.6529866101082291E-5</v>
      </c>
      <c r="M17" s="2">
        <v>5.5888332759788191E-4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0.1262833937421883</v>
      </c>
    </row>
    <row r="18" spans="1:23" x14ac:dyDescent="0.2">
      <c r="A18" s="2" t="s">
        <v>14</v>
      </c>
      <c r="B18" s="2">
        <v>2.7539017117038365E-3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1.7481286770177441E-4</v>
      </c>
      <c r="L18" s="2">
        <v>0</v>
      </c>
      <c r="M18" s="2">
        <v>2.2535618048301685E-5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2.9512501974539125E-3</v>
      </c>
    </row>
    <row r="19" spans="1:23" x14ac:dyDescent="0.2">
      <c r="A19" s="2" t="s">
        <v>15</v>
      </c>
      <c r="B19" s="2">
        <v>0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</row>
    <row r="20" spans="1:23" x14ac:dyDescent="0.2">
      <c r="A20" s="2" t="s">
        <v>16</v>
      </c>
      <c r="B20" s="2">
        <v>2.7326284867882143E-3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2.0465896706549201E-4</v>
      </c>
      <c r="L20" s="2">
        <v>8.8432887003607631E-5</v>
      </c>
      <c r="M20" s="2">
        <v>2.2535618048301689E-4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3.2510765213403306E-3</v>
      </c>
    </row>
    <row r="21" spans="1:23" x14ac:dyDescent="0.2">
      <c r="A21" s="2" t="s">
        <v>17</v>
      </c>
      <c r="B21" s="2">
        <v>3.9332235301777783E-2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2.5582370883186502E-4</v>
      </c>
      <c r="L21" s="2">
        <v>0</v>
      </c>
      <c r="M21" s="2">
        <v>1.3521370828981014E-5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3.9601580381438628E-2</v>
      </c>
    </row>
    <row r="22" spans="1:23" x14ac:dyDescent="0.2">
      <c r="A22" s="2" t="s">
        <v>18</v>
      </c>
      <c r="B22" s="2">
        <v>5.4919111106400971E-2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1.4923049681858793E-4</v>
      </c>
      <c r="L22" s="2">
        <v>4.4216443501803819E-6</v>
      </c>
      <c r="M22" s="2">
        <v>4.5972660818535455E-4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5.5532489855755096E-2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0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4.2637284805310841E-6</v>
      </c>
      <c r="L24" s="2">
        <v>0</v>
      </c>
      <c r="M24" s="2">
        <v>4.5071236096603384E-6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8.7708520901914225E-6</v>
      </c>
    </row>
    <row r="25" spans="1:23" x14ac:dyDescent="0.2">
      <c r="A25" s="2" t="s">
        <v>21</v>
      </c>
      <c r="B25" s="2">
        <v>1.0103466977414564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23.502612203943674</v>
      </c>
      <c r="K25" s="2">
        <v>1.9613151010442986E-4</v>
      </c>
      <c r="L25" s="2">
        <v>0</v>
      </c>
      <c r="M25" s="2">
        <v>3.6237273821669125E-3</v>
      </c>
      <c r="N25" s="2">
        <v>0.11243281822220279</v>
      </c>
      <c r="O25" s="2">
        <v>3.6488688496930543E-5</v>
      </c>
      <c r="P25" s="2">
        <v>1.1072139382284549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25.736462005716557</v>
      </c>
    </row>
    <row r="26" spans="1:23" x14ac:dyDescent="0.2">
      <c r="A26" s="2" t="s">
        <v>22</v>
      </c>
      <c r="B26" s="2">
        <v>0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4.7545995910693375E-3</v>
      </c>
      <c r="L26" s="2">
        <v>8.8432887003607638E-6</v>
      </c>
      <c r="M26" s="2">
        <v>7.977568155373223E-4</v>
      </c>
      <c r="N26" s="2">
        <v>4.0650101813824044E-2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4.6211301509131067E-2</v>
      </c>
    </row>
    <row r="27" spans="1:23" x14ac:dyDescent="0.2">
      <c r="A27" s="2" t="s">
        <v>23</v>
      </c>
      <c r="B27" s="2">
        <v>0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2.9502740767575904E-4</v>
      </c>
      <c r="L27" s="2">
        <v>0</v>
      </c>
      <c r="M27" s="2">
        <v>2.9990857726967016E-5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3.2501826540272605E-4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2.173886161821382E-5</v>
      </c>
      <c r="L28" s="2">
        <v>0</v>
      </c>
      <c r="M28" s="2">
        <v>5.3983543908540673E-6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2.7137216009067886E-5</v>
      </c>
    </row>
    <row r="29" spans="1:23" x14ac:dyDescent="0.2">
      <c r="A29" s="2" t="s">
        <v>25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7.7638791493620798E-5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7.7638791493620798E-5</v>
      </c>
    </row>
    <row r="30" spans="1:23" x14ac:dyDescent="0.2">
      <c r="A30" s="2" t="s">
        <v>26</v>
      </c>
      <c r="B30" s="2">
        <v>0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3.7266619916937979E-4</v>
      </c>
      <c r="L30" s="2">
        <v>8.8432887003607638E-6</v>
      </c>
      <c r="M30" s="2">
        <v>3.2390126345124412E-5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4.1389961421486497E-4</v>
      </c>
    </row>
    <row r="31" spans="1:23" x14ac:dyDescent="0.2">
      <c r="A31" s="2" t="s">
        <v>27</v>
      </c>
      <c r="B31" s="2">
        <v>3.6416613709465708</v>
      </c>
      <c r="C31" s="2">
        <v>0</v>
      </c>
      <c r="D31" s="2">
        <v>0</v>
      </c>
      <c r="E31" s="2">
        <v>0</v>
      </c>
      <c r="F31" s="2">
        <v>8.2220730849516116E-3</v>
      </c>
      <c r="G31" s="2">
        <v>0</v>
      </c>
      <c r="H31" s="2">
        <v>0.65445969259404591</v>
      </c>
      <c r="I31" s="2">
        <v>0</v>
      </c>
      <c r="J31" s="2">
        <v>0</v>
      </c>
      <c r="K31" s="2">
        <v>5.4660999120408494E-3</v>
      </c>
      <c r="L31" s="2">
        <v>3.1393674886280712E-4</v>
      </c>
      <c r="M31" s="2">
        <v>2.4153675424169754E-2</v>
      </c>
      <c r="N31" s="2">
        <v>0.76677621935068918</v>
      </c>
      <c r="O31" s="2">
        <v>1.7984362342924644E-2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1.098468</v>
      </c>
      <c r="W31" s="2">
        <v>6.2175054304042554</v>
      </c>
    </row>
    <row r="32" spans="1:23" x14ac:dyDescent="0.2">
      <c r="A32" s="2" t="s">
        <v>28</v>
      </c>
      <c r="B32" s="2">
        <v>0.2271093574842821</v>
      </c>
      <c r="C32" s="2">
        <v>0</v>
      </c>
      <c r="D32" s="2">
        <v>0</v>
      </c>
      <c r="E32" s="2">
        <v>0</v>
      </c>
      <c r="F32" s="2">
        <v>0.30214651856524533</v>
      </c>
      <c r="G32" s="2">
        <v>0</v>
      </c>
      <c r="H32" s="2">
        <v>0</v>
      </c>
      <c r="I32" s="2">
        <v>0</v>
      </c>
      <c r="J32" s="2">
        <v>0</v>
      </c>
      <c r="K32" s="2">
        <v>8.8685552395046535E-4</v>
      </c>
      <c r="L32" s="2">
        <v>3.5373154801443055E-5</v>
      </c>
      <c r="M32" s="2">
        <v>3.0648440545690301E-4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0.5304845891337362</v>
      </c>
    </row>
    <row r="33" spans="1:23" x14ac:dyDescent="0.2">
      <c r="A33" s="2" t="s">
        <v>29</v>
      </c>
      <c r="B33" s="2">
        <v>0.18167632188679811</v>
      </c>
      <c r="C33" s="2">
        <v>0</v>
      </c>
      <c r="D33" s="2">
        <v>0</v>
      </c>
      <c r="E33" s="2">
        <v>0</v>
      </c>
      <c r="F33" s="2">
        <v>1.1968522288798064E-2</v>
      </c>
      <c r="G33" s="2">
        <v>0</v>
      </c>
      <c r="H33" s="2">
        <v>2.7619440491102633E-2</v>
      </c>
      <c r="I33" s="2">
        <v>0</v>
      </c>
      <c r="J33" s="2">
        <v>0</v>
      </c>
      <c r="K33" s="2">
        <v>4.2552010235700211E-3</v>
      </c>
      <c r="L33" s="2">
        <v>6.6413098139709338E-3</v>
      </c>
      <c r="M33" s="2">
        <v>8.9840494911359522E-2</v>
      </c>
      <c r="N33" s="2">
        <v>1.8785728895454054E-3</v>
      </c>
      <c r="O33" s="2">
        <v>6.6135747900686608E-4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0.32454122078415154</v>
      </c>
    </row>
    <row r="34" spans="1:23" x14ac:dyDescent="0.2">
      <c r="A34" s="2" t="s">
        <v>30</v>
      </c>
      <c r="B34" s="2">
        <v>2.7234022391641369E-2</v>
      </c>
      <c r="C34" s="2">
        <v>0</v>
      </c>
      <c r="D34" s="2">
        <v>0</v>
      </c>
      <c r="E34" s="2">
        <v>0</v>
      </c>
      <c r="F34" s="2">
        <v>0.67898734429979613</v>
      </c>
      <c r="G34" s="2">
        <v>0</v>
      </c>
      <c r="H34" s="2">
        <v>2.1148289595530881E-4</v>
      </c>
      <c r="I34" s="2">
        <v>0</v>
      </c>
      <c r="J34" s="2">
        <v>0</v>
      </c>
      <c r="K34" s="2">
        <v>1.1469429612628616E-3</v>
      </c>
      <c r="L34" s="2">
        <v>2.6529866101082291E-5</v>
      </c>
      <c r="M34" s="2">
        <v>1.1132595315861036E-3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0.70871958194634288</v>
      </c>
    </row>
    <row r="35" spans="1:23" x14ac:dyDescent="0.2">
      <c r="A35" s="2" t="s">
        <v>31</v>
      </c>
      <c r="B35" s="2">
        <v>0.11439800045357001</v>
      </c>
      <c r="C35" s="2">
        <v>0</v>
      </c>
      <c r="D35" s="2">
        <v>5.1264184075967209E-3</v>
      </c>
      <c r="E35" s="2">
        <v>0</v>
      </c>
      <c r="F35" s="2">
        <v>1.1004670703915866E-2</v>
      </c>
      <c r="G35" s="2">
        <v>0</v>
      </c>
      <c r="H35" s="2">
        <v>3.680002065591461E-2</v>
      </c>
      <c r="I35" s="2">
        <v>0</v>
      </c>
      <c r="J35" s="2">
        <v>0</v>
      </c>
      <c r="K35" s="2">
        <v>6.9967784365515071E-3</v>
      </c>
      <c r="L35" s="2">
        <v>5.3590329524186228E-3</v>
      </c>
      <c r="M35" s="2">
        <v>1.8578363519019914E-2</v>
      </c>
      <c r="N35" s="2">
        <v>3.3694304898480238E-3</v>
      </c>
      <c r="O35" s="2">
        <v>2.1938823958779483E-3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0.20382659801471326</v>
      </c>
    </row>
    <row r="36" spans="1:23" x14ac:dyDescent="0.2">
      <c r="A36" s="2" t="s">
        <v>32</v>
      </c>
      <c r="B36" s="2">
        <v>0.38979963250327887</v>
      </c>
      <c r="C36" s="2">
        <v>0</v>
      </c>
      <c r="D36" s="2">
        <v>0</v>
      </c>
      <c r="E36" s="2">
        <v>0</v>
      </c>
      <c r="F36" s="2">
        <v>0.10171986747758945</v>
      </c>
      <c r="G36" s="2">
        <v>0</v>
      </c>
      <c r="H36" s="2">
        <v>0.34918118055084058</v>
      </c>
      <c r="I36" s="2">
        <v>0</v>
      </c>
      <c r="J36" s="2">
        <v>0</v>
      </c>
      <c r="K36" s="2">
        <v>7.0991079200842548E-3</v>
      </c>
      <c r="L36" s="2">
        <v>6.8535487427795927E-4</v>
      </c>
      <c r="M36" s="2">
        <v>2.6930063567720521E-2</v>
      </c>
      <c r="N36" s="2">
        <v>7.1496545599651906E-2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0.94691175249344361</v>
      </c>
    </row>
    <row r="37" spans="1:23" x14ac:dyDescent="0.2">
      <c r="A37" s="2" t="s">
        <v>33</v>
      </c>
      <c r="B37" s="2">
        <v>0.12171044640341443</v>
      </c>
      <c r="C37" s="2">
        <v>0</v>
      </c>
      <c r="D37" s="2">
        <v>0</v>
      </c>
      <c r="E37" s="2">
        <v>0</v>
      </c>
      <c r="F37" s="2">
        <v>2.0986820596043666E-2</v>
      </c>
      <c r="G37" s="2">
        <v>0</v>
      </c>
      <c r="H37" s="2">
        <v>0</v>
      </c>
      <c r="I37" s="2">
        <v>0</v>
      </c>
      <c r="J37" s="2">
        <v>0</v>
      </c>
      <c r="K37" s="2">
        <v>2.5070723465522773E-3</v>
      </c>
      <c r="L37" s="2">
        <v>3.4930990366425027E-4</v>
      </c>
      <c r="M37" s="2">
        <v>1.3859405099705542E-2</v>
      </c>
      <c r="N37" s="2">
        <v>0</v>
      </c>
      <c r="O37" s="2">
        <v>5.4733032745395811E-5</v>
      </c>
      <c r="P37" s="2">
        <v>0</v>
      </c>
      <c r="Q37" s="2">
        <v>0</v>
      </c>
      <c r="R37" s="2">
        <v>3.3020245376549308E-3</v>
      </c>
      <c r="S37" s="2">
        <v>0</v>
      </c>
      <c r="T37" s="2">
        <v>0</v>
      </c>
      <c r="U37" s="2">
        <v>0</v>
      </c>
      <c r="V37" s="2">
        <v>0</v>
      </c>
      <c r="W37" s="2">
        <v>0.16276981191978049</v>
      </c>
    </row>
    <row r="38" spans="1:23" x14ac:dyDescent="0.2">
      <c r="A38" s="2" t="s">
        <v>34</v>
      </c>
      <c r="B38" s="2">
        <v>2.8914610356873534E-3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8.7832806698940323E-4</v>
      </c>
      <c r="L38" s="2">
        <v>0</v>
      </c>
      <c r="M38" s="2">
        <v>4.0113400125977005E-4</v>
      </c>
      <c r="N38" s="2">
        <v>0</v>
      </c>
      <c r="O38" s="2">
        <v>6.248687905099355E-4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4.795791894446462E-3</v>
      </c>
    </row>
    <row r="39" spans="1:23" x14ac:dyDescent="0.2">
      <c r="A39" s="2" t="s">
        <v>35</v>
      </c>
      <c r="B39" s="2">
        <v>1.6560400511332628E-2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2.9846099363717583E-5</v>
      </c>
      <c r="L39" s="2">
        <v>0</v>
      </c>
      <c r="M39" s="2">
        <v>4.5071236096603384E-6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1.6594753734306009E-2</v>
      </c>
    </row>
    <row r="40" spans="1:23" x14ac:dyDescent="0.2">
      <c r="A40" s="2" t="s">
        <v>36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4.9459250374160569E-4</v>
      </c>
      <c r="L40" s="2">
        <v>7.5167953953066504E-5</v>
      </c>
      <c r="M40" s="2">
        <v>7.2113977754565415E-5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6.4187443544923761E-4</v>
      </c>
    </row>
    <row r="41" spans="1:23" x14ac:dyDescent="0.2">
      <c r="A41" s="2" t="s">
        <v>37</v>
      </c>
      <c r="B41" s="2">
        <v>0.19293952368826114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2.9846099363717583E-5</v>
      </c>
      <c r="L41" s="2">
        <v>0</v>
      </c>
      <c r="M41" s="2">
        <v>2.0732768604437557E-4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0.19317669747366922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72.187400160482198</v>
      </c>
      <c r="C43" s="2">
        <v>0</v>
      </c>
      <c r="D43" s="2">
        <v>0</v>
      </c>
      <c r="E43" s="2">
        <v>0.10077375425719681</v>
      </c>
      <c r="F43" s="2">
        <v>6.3278951877048586E-3</v>
      </c>
      <c r="G43" s="2">
        <v>0</v>
      </c>
      <c r="H43" s="2">
        <v>5.1742467947843977E-2</v>
      </c>
      <c r="I43" s="2">
        <v>2.2503413008748505E-3</v>
      </c>
      <c r="J43" s="2">
        <v>0</v>
      </c>
      <c r="K43" s="2">
        <v>6.3103181511860043E-3</v>
      </c>
      <c r="L43" s="2">
        <v>6.632466525270573E-5</v>
      </c>
      <c r="M43" s="2">
        <v>7.7920918769520758E-2</v>
      </c>
      <c r="N43" s="2">
        <v>8.4908579988825159E-2</v>
      </c>
      <c r="O43" s="2">
        <v>0</v>
      </c>
      <c r="P43" s="2">
        <v>0.27087873207496149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72.788579492825562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3.2121786331471371E-4</v>
      </c>
      <c r="I44" s="2">
        <v>0</v>
      </c>
      <c r="J44" s="2">
        <v>0</v>
      </c>
      <c r="K44" s="2">
        <v>1.3643931137699469E-4</v>
      </c>
      <c r="L44" s="2">
        <v>0</v>
      </c>
      <c r="M44" s="2">
        <v>9.0142472193206768E-6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4.6667142191102911E-4</v>
      </c>
    </row>
    <row r="45" spans="1:23" x14ac:dyDescent="0.2">
      <c r="A45" s="2" t="s">
        <v>41</v>
      </c>
      <c r="B45" s="2">
        <v>9.5448717912753024E-6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3.5388946388407999E-4</v>
      </c>
      <c r="L45" s="2">
        <v>0</v>
      </c>
      <c r="M45" s="2">
        <v>4.2817674291773211E-4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7.9161107859308734E-4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7.9757669270876744E-3</v>
      </c>
      <c r="L46" s="2">
        <v>2.8949079957577489E-4</v>
      </c>
      <c r="M46" s="2">
        <v>2.529319180597589E-2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3.3558449532639339E-2</v>
      </c>
    </row>
    <row r="47" spans="1:23" x14ac:dyDescent="0.2">
      <c r="A47" s="2" t="s">
        <v>43</v>
      </c>
      <c r="B47" s="2">
        <v>3.5996473206948015E-2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0.63011530036386032</v>
      </c>
      <c r="L47" s="2">
        <v>4.7123289425729881E-2</v>
      </c>
      <c r="M47" s="2">
        <v>0.64705444704135306</v>
      </c>
      <c r="N47" s="2">
        <v>0</v>
      </c>
      <c r="O47" s="2">
        <v>0</v>
      </c>
      <c r="P47" s="2">
        <v>0</v>
      </c>
      <c r="Q47" s="2">
        <v>0</v>
      </c>
      <c r="R47" s="2">
        <v>5.3165174017902805E-4</v>
      </c>
      <c r="S47" s="2">
        <v>0</v>
      </c>
      <c r="T47" s="2">
        <v>0</v>
      </c>
      <c r="U47" s="2">
        <v>0</v>
      </c>
      <c r="V47" s="2">
        <v>0</v>
      </c>
      <c r="W47" s="2">
        <v>1.3608211617780703</v>
      </c>
    </row>
    <row r="48" spans="1:23" x14ac:dyDescent="0.2">
      <c r="A48" s="2" t="s">
        <v>44</v>
      </c>
      <c r="B48" s="2">
        <v>2.9622736212901218E-2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1.4815530255724216E-2</v>
      </c>
      <c r="L48" s="2">
        <v>5.5311312954703731E-4</v>
      </c>
      <c r="M48" s="2">
        <v>3.5551095286196537E-2</v>
      </c>
      <c r="N48" s="2">
        <v>0</v>
      </c>
      <c r="O48" s="2">
        <v>1.5500110024798074E-2</v>
      </c>
      <c r="P48" s="2">
        <v>0</v>
      </c>
      <c r="Q48" s="2">
        <v>0</v>
      </c>
      <c r="R48" s="2">
        <v>9.6253191708540655E-3</v>
      </c>
      <c r="S48" s="2">
        <v>0</v>
      </c>
      <c r="T48" s="2">
        <v>0</v>
      </c>
      <c r="U48" s="2">
        <v>0</v>
      </c>
      <c r="V48" s="2">
        <v>0</v>
      </c>
      <c r="W48" s="2">
        <v>0.10566790408002115</v>
      </c>
    </row>
    <row r="49" spans="1:23" x14ac:dyDescent="0.2">
      <c r="A49" s="2" t="s">
        <v>45</v>
      </c>
      <c r="B49" s="2">
        <v>0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6.2186739091258852E-2</v>
      </c>
      <c r="L49" s="2">
        <v>2.0314334769811222E-3</v>
      </c>
      <c r="M49" s="2">
        <v>9.8605007769311075E-3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7.4078673345171084E-2</v>
      </c>
    </row>
    <row r="50" spans="1:23" x14ac:dyDescent="0.2">
      <c r="A50" s="2" t="s">
        <v>46</v>
      </c>
      <c r="B50" s="2">
        <v>0.46260607348826743</v>
      </c>
      <c r="C50" s="2">
        <v>7.2860235316475255E-3</v>
      </c>
      <c r="D50" s="2">
        <v>9.6819040957467128E-2</v>
      </c>
      <c r="E50" s="2">
        <v>0</v>
      </c>
      <c r="F50" s="2">
        <v>0</v>
      </c>
      <c r="G50" s="2">
        <v>1.3307279779868645E-2</v>
      </c>
      <c r="H50" s="2">
        <v>5.9358419429948739E-3</v>
      </c>
      <c r="I50" s="2">
        <v>0</v>
      </c>
      <c r="J50" s="2">
        <v>0</v>
      </c>
      <c r="K50" s="2">
        <v>4.6273607063092824E-3</v>
      </c>
      <c r="L50" s="2">
        <v>0</v>
      </c>
      <c r="M50" s="2">
        <v>0</v>
      </c>
      <c r="N50" s="2">
        <v>0</v>
      </c>
      <c r="O50" s="2">
        <v>6.1875980489566371E-2</v>
      </c>
      <c r="P50" s="2">
        <v>0</v>
      </c>
      <c r="Q50" s="2">
        <v>0</v>
      </c>
      <c r="R50" s="2">
        <v>8.5406048869515527E-2</v>
      </c>
      <c r="S50" s="2">
        <v>0</v>
      </c>
      <c r="T50" s="2">
        <v>0</v>
      </c>
      <c r="U50" s="2">
        <v>0</v>
      </c>
      <c r="V50" s="2">
        <v>0</v>
      </c>
      <c r="W50" s="2">
        <v>0.7378636497656369</v>
      </c>
    </row>
    <row r="51" spans="1:23" x14ac:dyDescent="0.2">
      <c r="A51" s="2" t="s">
        <v>47</v>
      </c>
      <c r="B51" s="2">
        <v>0.60832827856063643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0.60832827856063643</v>
      </c>
    </row>
  </sheetData>
  <phoneticPr fontId="6" type="noConversion"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89.57567137570463</v>
      </c>
      <c r="C4" s="2">
        <v>6.4284008678877668E-3</v>
      </c>
      <c r="D4" s="2">
        <v>1.1486330311990249</v>
      </c>
      <c r="E4" s="2">
        <v>3.2780059518085973E-3</v>
      </c>
      <c r="F4" s="2">
        <v>1.9266259447348554E-3</v>
      </c>
      <c r="G4" s="2">
        <v>1.7752135801834611E-2</v>
      </c>
      <c r="H4" s="2">
        <v>1.1599055690337767</v>
      </c>
      <c r="I4" s="2">
        <v>2.6822151858764604E-3</v>
      </c>
      <c r="J4" s="2">
        <v>21.792859073709529</v>
      </c>
      <c r="K4" s="2">
        <v>0.65801368787862757</v>
      </c>
      <c r="L4" s="2">
        <v>8.6516996551377956E-2</v>
      </c>
      <c r="M4" s="2">
        <v>1.5744587278068842</v>
      </c>
      <c r="N4" s="2">
        <v>0.82824245122826834</v>
      </c>
      <c r="O4" s="2">
        <v>8.5128403238518988E-2</v>
      </c>
      <c r="P4" s="2">
        <v>1.3250736878187501</v>
      </c>
      <c r="Q4" s="2">
        <v>0</v>
      </c>
      <c r="R4" s="2">
        <v>9.5477745935018385E-2</v>
      </c>
      <c r="S4" s="2">
        <v>0</v>
      </c>
      <c r="T4" s="2">
        <v>0</v>
      </c>
      <c r="U4" s="2">
        <v>0</v>
      </c>
      <c r="V4" s="2">
        <v>1.4268460000000001</v>
      </c>
      <c r="W4" s="2">
        <v>119.78889413385652</v>
      </c>
    </row>
    <row r="5" spans="1:23" x14ac:dyDescent="0.2">
      <c r="A5" s="2" t="s">
        <v>1</v>
      </c>
      <c r="B5" s="2">
        <v>0.10685006631081109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1.141322453888549E-2</v>
      </c>
      <c r="L5" s="2">
        <v>0</v>
      </c>
      <c r="M5" s="2">
        <v>0.19388051590161087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0.31214380675130748</v>
      </c>
    </row>
    <row r="6" spans="1:23" x14ac:dyDescent="0.2">
      <c r="A6" s="2" t="s">
        <v>2</v>
      </c>
      <c r="B6" s="2">
        <v>0.13755400533665774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1.1121243018792485E-3</v>
      </c>
      <c r="L6" s="2">
        <v>0</v>
      </c>
      <c r="M6" s="2">
        <v>2.452711441738338E-3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0.14111884108027531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2.9776986457747485E-4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2.2002459209841243E-4</v>
      </c>
      <c r="L8" s="2">
        <v>3.0284866414084517E-4</v>
      </c>
      <c r="M8" s="2">
        <v>1.5646607473158369E-3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2.3853038681325694E-3</v>
      </c>
    </row>
    <row r="9" spans="1:23" x14ac:dyDescent="0.2">
      <c r="A9" s="2" t="s">
        <v>5</v>
      </c>
      <c r="B9" s="2">
        <v>4.1544493286463327E-2</v>
      </c>
      <c r="C9" s="2">
        <v>0</v>
      </c>
      <c r="D9" s="2">
        <v>7.7470746059618993E-5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2.8203152259887415E-3</v>
      </c>
      <c r="L9" s="2">
        <v>1.5275188785843725E-2</v>
      </c>
      <c r="M9" s="2">
        <v>3.1022570925159396E-2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9.0740038969514811E-2</v>
      </c>
    </row>
    <row r="10" spans="1:23" x14ac:dyDescent="0.2">
      <c r="A10" s="2" t="s">
        <v>6</v>
      </c>
      <c r="B10" s="2">
        <v>7.603206466955675E-3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2.0802325071122633E-4</v>
      </c>
      <c r="L10" s="2">
        <v>0</v>
      </c>
      <c r="M10" s="2">
        <v>7.0198292987683469E-4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8.5132126475437365E-3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5.9704522441119103E-2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8.6809702700646376E-4</v>
      </c>
      <c r="L13" s="2">
        <v>0</v>
      </c>
      <c r="M13" s="2">
        <v>6.5969480157100136E-4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6.1232314269696567E-2</v>
      </c>
    </row>
    <row r="14" spans="1:23" x14ac:dyDescent="0.2">
      <c r="A14" s="2" t="s">
        <v>10</v>
      </c>
      <c r="B14" s="2">
        <v>3.2101918057759977E-2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7.0407869471491972E-4</v>
      </c>
      <c r="L14" s="2">
        <v>0</v>
      </c>
      <c r="M14" s="2">
        <v>1.0910337102905023E-3</v>
      </c>
      <c r="N14" s="2">
        <v>9.5274201302237191E-5</v>
      </c>
      <c r="O14" s="2">
        <v>6.4191647261009665E-5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3.4056496311328649E-2</v>
      </c>
    </row>
    <row r="15" spans="1:23" x14ac:dyDescent="0.2">
      <c r="A15" s="2" t="s">
        <v>11</v>
      </c>
      <c r="B15" s="2">
        <v>3.2334603685193947E-2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2.8003129903434316E-4</v>
      </c>
      <c r="L15" s="2">
        <v>0</v>
      </c>
      <c r="M15" s="2">
        <v>9.7262695103416861E-5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3.2711897679331713E-2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4.8872911253488299E-5</v>
      </c>
      <c r="I16" s="2">
        <v>0</v>
      </c>
      <c r="J16" s="2">
        <v>0</v>
      </c>
      <c r="K16" s="2">
        <v>3.3203711171214971E-4</v>
      </c>
      <c r="L16" s="2">
        <v>0</v>
      </c>
      <c r="M16" s="2">
        <v>8.457625661166685E-5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4.6548627957730486E-4</v>
      </c>
    </row>
    <row r="17" spans="1:23" x14ac:dyDescent="0.2">
      <c r="A17" s="2" t="s">
        <v>13</v>
      </c>
      <c r="B17" s="2">
        <v>0.1088752892913714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5.4806125668150013E-4</v>
      </c>
      <c r="L17" s="2">
        <v>1.6594447350183295E-5</v>
      </c>
      <c r="M17" s="2">
        <v>4.4402534721125082E-4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0.10988397034261432</v>
      </c>
    </row>
    <row r="18" spans="1:23" x14ac:dyDescent="0.2">
      <c r="A18" s="2" t="s">
        <v>14</v>
      </c>
      <c r="B18" s="2">
        <v>1.4498026799414693E-3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1.7601967367872993E-4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1.6258223536201992E-3</v>
      </c>
    </row>
    <row r="19" spans="1:23" x14ac:dyDescent="0.2">
      <c r="A19" s="2" t="s">
        <v>15</v>
      </c>
      <c r="B19" s="2">
        <v>0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1.2001341387186135E-5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1.2001341387186135E-5</v>
      </c>
    </row>
    <row r="20" spans="1:23" x14ac:dyDescent="0.2">
      <c r="A20" s="2" t="s">
        <v>16</v>
      </c>
      <c r="B20" s="2">
        <v>5.0255746261674093E-3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3.7604203013183229E-4</v>
      </c>
      <c r="L20" s="2">
        <v>0</v>
      </c>
      <c r="M20" s="2">
        <v>2.2835589285150046E-4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5.6299725491507418E-3</v>
      </c>
    </row>
    <row r="21" spans="1:23" x14ac:dyDescent="0.2">
      <c r="A21" s="2" t="s">
        <v>17</v>
      </c>
      <c r="B21" s="2">
        <v>5.1706225827080267E-2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1.4961672262692046E-3</v>
      </c>
      <c r="L21" s="2">
        <v>0</v>
      </c>
      <c r="M21" s="2">
        <v>2.9601689814083394E-5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5.3231994743163556E-2</v>
      </c>
    </row>
    <row r="22" spans="1:23" x14ac:dyDescent="0.2">
      <c r="A22" s="2" t="s">
        <v>18</v>
      </c>
      <c r="B22" s="2">
        <v>6.3947229535732952E-2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2.6002906338903296E-4</v>
      </c>
      <c r="L22" s="2">
        <v>0</v>
      </c>
      <c r="M22" s="2">
        <v>4.9054228834766774E-4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6.4697800887469653E-2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3.6004024161558404E-5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3.6004024161558404E-5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</row>
    <row r="25" spans="1:23" x14ac:dyDescent="0.2">
      <c r="A25" s="2" t="s">
        <v>21</v>
      </c>
      <c r="B25" s="2">
        <v>1.016799223141919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21.792789290796037</v>
      </c>
      <c r="K25" s="2">
        <v>8.0008942581240894E-5</v>
      </c>
      <c r="L25" s="2">
        <v>0</v>
      </c>
      <c r="M25" s="2">
        <v>3.4803129595700898E-3</v>
      </c>
      <c r="N25" s="2">
        <v>9.2810064004920229E-2</v>
      </c>
      <c r="O25" s="2">
        <v>2.5676658904403857E-5</v>
      </c>
      <c r="P25" s="2">
        <v>0.99067950818660977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23.896664084690542</v>
      </c>
    </row>
    <row r="26" spans="1:23" x14ac:dyDescent="0.2">
      <c r="A26" s="2" t="s">
        <v>22</v>
      </c>
      <c r="B26" s="2">
        <v>0.50039843114328075</v>
      </c>
      <c r="C26" s="2">
        <v>0</v>
      </c>
      <c r="D26" s="2">
        <v>1.2763645813942036E-2</v>
      </c>
      <c r="E26" s="2">
        <v>0</v>
      </c>
      <c r="F26" s="2">
        <v>0</v>
      </c>
      <c r="G26" s="2">
        <v>0</v>
      </c>
      <c r="H26" s="2">
        <v>3.2581940835658863E-5</v>
      </c>
      <c r="I26" s="2">
        <v>0</v>
      </c>
      <c r="J26" s="2">
        <v>0</v>
      </c>
      <c r="K26" s="2">
        <v>2.9381320870052259E-3</v>
      </c>
      <c r="L26" s="2">
        <v>0</v>
      </c>
      <c r="M26" s="2">
        <v>4.938382751325238E-3</v>
      </c>
      <c r="N26" s="2">
        <v>4.3215511581592043E-2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0.56428668531798098</v>
      </c>
    </row>
    <row r="27" spans="1:23" x14ac:dyDescent="0.2">
      <c r="A27" s="2" t="s">
        <v>23</v>
      </c>
      <c r="B27" s="2">
        <v>7.5834851539368251E-3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1.3734622954836528E-4</v>
      </c>
      <c r="L27" s="2">
        <v>0</v>
      </c>
      <c r="M27" s="2">
        <v>2.9961449369402709E-4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8.0204458771792175E-3</v>
      </c>
    </row>
    <row r="28" spans="1:23" x14ac:dyDescent="0.2">
      <c r="A28" s="2" t="s">
        <v>24</v>
      </c>
      <c r="B28" s="2">
        <v>3.7868483218565872E-3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1.3465316622388751E-5</v>
      </c>
      <c r="L28" s="2">
        <v>0</v>
      </c>
      <c r="M28" s="2">
        <v>2.1025578504844011E-5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3.8213392169838198E-3</v>
      </c>
    </row>
    <row r="29" spans="1:23" x14ac:dyDescent="0.2">
      <c r="A29" s="2" t="s">
        <v>25</v>
      </c>
      <c r="B29" s="2">
        <v>4.8942551118256784E-5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9.4257216356721265E-5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1.4319976747497804E-4</v>
      </c>
    </row>
    <row r="30" spans="1:23" x14ac:dyDescent="0.2">
      <c r="A30" s="2" t="s">
        <v>26</v>
      </c>
      <c r="B30" s="2">
        <v>4.4178809476079777E-4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2.5853407914986406E-4</v>
      </c>
      <c r="L30" s="2">
        <v>0</v>
      </c>
      <c r="M30" s="2">
        <v>1.1826887908974756E-4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8.1859105300040942E-4</v>
      </c>
    </row>
    <row r="31" spans="1:23" x14ac:dyDescent="0.2">
      <c r="A31" s="2" t="s">
        <v>27</v>
      </c>
      <c r="B31" s="2">
        <v>3.1013295762747886</v>
      </c>
      <c r="C31" s="2">
        <v>0</v>
      </c>
      <c r="D31" s="2">
        <v>4.1262867184519913E-3</v>
      </c>
      <c r="E31" s="2">
        <v>0</v>
      </c>
      <c r="F31" s="2">
        <v>0</v>
      </c>
      <c r="G31" s="2">
        <v>0</v>
      </c>
      <c r="H31" s="2">
        <v>0.70000670788371311</v>
      </c>
      <c r="I31" s="2">
        <v>0</v>
      </c>
      <c r="J31" s="2">
        <v>0</v>
      </c>
      <c r="K31" s="2">
        <v>4.8525423675522608E-3</v>
      </c>
      <c r="L31" s="2">
        <v>2.6551115760293272E-4</v>
      </c>
      <c r="M31" s="2">
        <v>2.5402478673314133E-2</v>
      </c>
      <c r="N31" s="2">
        <v>0.52204199409906749</v>
      </c>
      <c r="O31" s="2">
        <v>6.1153242623988536E-3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1.4268460000000001</v>
      </c>
      <c r="W31" s="2">
        <v>5.7909864214368891</v>
      </c>
    </row>
    <row r="32" spans="1:23" x14ac:dyDescent="0.2">
      <c r="A32" s="2" t="s">
        <v>28</v>
      </c>
      <c r="B32" s="2">
        <v>0.36195876572013075</v>
      </c>
      <c r="C32" s="2">
        <v>0</v>
      </c>
      <c r="D32" s="2">
        <v>0.84645956089472274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2.1442396611772562E-3</v>
      </c>
      <c r="L32" s="2">
        <v>3.3188894700366591E-5</v>
      </c>
      <c r="M32" s="2">
        <v>2.5119148213665053E-3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1.2131076699920975</v>
      </c>
    </row>
    <row r="33" spans="1:23" x14ac:dyDescent="0.2">
      <c r="A33" s="2" t="s">
        <v>29</v>
      </c>
      <c r="B33" s="2">
        <v>0.23830916087996332</v>
      </c>
      <c r="C33" s="2">
        <v>0</v>
      </c>
      <c r="D33" s="2">
        <v>7.8861130080624415E-3</v>
      </c>
      <c r="E33" s="2">
        <v>0</v>
      </c>
      <c r="F33" s="2">
        <v>0</v>
      </c>
      <c r="G33" s="2">
        <v>0</v>
      </c>
      <c r="H33" s="2">
        <v>3.0056840420895303E-2</v>
      </c>
      <c r="I33" s="2">
        <v>0</v>
      </c>
      <c r="J33" s="2">
        <v>0</v>
      </c>
      <c r="K33" s="2">
        <v>3.2043581503786978E-3</v>
      </c>
      <c r="L33" s="2">
        <v>9.2679988450773722E-3</v>
      </c>
      <c r="M33" s="2">
        <v>8.7819756052724268E-2</v>
      </c>
      <c r="N33" s="2">
        <v>1.8535162798798874E-3</v>
      </c>
      <c r="O33" s="2">
        <v>5.6488649589688498E-4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0.37896263013287812</v>
      </c>
    </row>
    <row r="34" spans="1:23" x14ac:dyDescent="0.2">
      <c r="A34" s="2" t="s">
        <v>30</v>
      </c>
      <c r="B34" s="2">
        <v>1.1285730349763956E-2</v>
      </c>
      <c r="C34" s="2">
        <v>0</v>
      </c>
      <c r="D34" s="2">
        <v>1.3532845400203483E-3</v>
      </c>
      <c r="E34" s="2">
        <v>0</v>
      </c>
      <c r="F34" s="2">
        <v>0</v>
      </c>
      <c r="G34" s="2">
        <v>0</v>
      </c>
      <c r="H34" s="2">
        <v>3.2581940835658865E-4</v>
      </c>
      <c r="I34" s="2">
        <v>0</v>
      </c>
      <c r="J34" s="2">
        <v>0</v>
      </c>
      <c r="K34" s="2">
        <v>1.4121578365589018E-3</v>
      </c>
      <c r="L34" s="2">
        <v>3.3188894700366591E-5</v>
      </c>
      <c r="M34" s="2">
        <v>3.9327959324425078E-4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1.4803460622644411E-2</v>
      </c>
    </row>
    <row r="35" spans="1:23" x14ac:dyDescent="0.2">
      <c r="A35" s="2" t="s">
        <v>31</v>
      </c>
      <c r="B35" s="2">
        <v>0.11207111152861167</v>
      </c>
      <c r="C35" s="2">
        <v>0</v>
      </c>
      <c r="D35" s="2">
        <v>5.7620573065444705E-3</v>
      </c>
      <c r="E35" s="2">
        <v>3.2780059518085973E-3</v>
      </c>
      <c r="F35" s="2">
        <v>1.9266259447348554E-3</v>
      </c>
      <c r="G35" s="2">
        <v>0</v>
      </c>
      <c r="H35" s="2">
        <v>3.4952277031453052E-2</v>
      </c>
      <c r="I35" s="2">
        <v>0</v>
      </c>
      <c r="J35" s="2">
        <v>6.9782913491513664E-5</v>
      </c>
      <c r="K35" s="2">
        <v>6.5487319502745677E-3</v>
      </c>
      <c r="L35" s="2">
        <v>4.8746189091163437E-3</v>
      </c>
      <c r="M35" s="2">
        <v>1.8945081481013371E-2</v>
      </c>
      <c r="N35" s="2">
        <v>2.6720082819763789E-3</v>
      </c>
      <c r="O35" s="2">
        <v>1.9300288609810238E-3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0.19303033016000587</v>
      </c>
    </row>
    <row r="36" spans="1:23" x14ac:dyDescent="0.2">
      <c r="A36" s="2" t="s">
        <v>32</v>
      </c>
      <c r="B36" s="2">
        <v>0.36630566268485232</v>
      </c>
      <c r="C36" s="2">
        <v>0</v>
      </c>
      <c r="D36" s="2">
        <v>3.9008834481911843E-2</v>
      </c>
      <c r="E36" s="2">
        <v>0</v>
      </c>
      <c r="F36" s="2">
        <v>0</v>
      </c>
      <c r="G36" s="2">
        <v>0</v>
      </c>
      <c r="H36" s="2">
        <v>0.30886050815162824</v>
      </c>
      <c r="I36" s="2">
        <v>0</v>
      </c>
      <c r="J36" s="2">
        <v>0</v>
      </c>
      <c r="K36" s="2">
        <v>6.9687788988260823E-3</v>
      </c>
      <c r="L36" s="2">
        <v>5.3102231520586545E-4</v>
      </c>
      <c r="M36" s="2">
        <v>1.9401793266716375E-2</v>
      </c>
      <c r="N36" s="2">
        <v>7.7661465997864526E-2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0.81873806579700525</v>
      </c>
    </row>
    <row r="37" spans="1:23" x14ac:dyDescent="0.2">
      <c r="A37" s="2" t="s">
        <v>33</v>
      </c>
      <c r="B37" s="2">
        <v>9.9653707668500499E-2</v>
      </c>
      <c r="C37" s="2">
        <v>0</v>
      </c>
      <c r="D37" s="2">
        <v>9.4892964131547304E-3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2.5602861625997086E-3</v>
      </c>
      <c r="L37" s="2">
        <v>1.9083614452710795E-4</v>
      </c>
      <c r="M37" s="2">
        <v>1.2217040267555275E-2</v>
      </c>
      <c r="N37" s="2">
        <v>0</v>
      </c>
      <c r="O37" s="2">
        <v>3.4235545205871816E-5</v>
      </c>
      <c r="P37" s="2">
        <v>0</v>
      </c>
      <c r="Q37" s="2">
        <v>0</v>
      </c>
      <c r="R37" s="2">
        <v>1.1518300632160192E-3</v>
      </c>
      <c r="S37" s="2">
        <v>0</v>
      </c>
      <c r="T37" s="2">
        <v>0</v>
      </c>
      <c r="U37" s="2">
        <v>0</v>
      </c>
      <c r="V37" s="2">
        <v>0</v>
      </c>
      <c r="W37" s="2">
        <v>0.1252972322647592</v>
      </c>
    </row>
    <row r="38" spans="1:23" x14ac:dyDescent="0.2">
      <c r="A38" s="2" t="s">
        <v>34</v>
      </c>
      <c r="B38" s="2">
        <v>7.8663489408087855E-3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9.4810596958770459E-4</v>
      </c>
      <c r="L38" s="2">
        <v>0</v>
      </c>
      <c r="M38" s="2">
        <v>4.3133890871950082E-4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9.2457938191159907E-3</v>
      </c>
    </row>
    <row r="39" spans="1:23" x14ac:dyDescent="0.2">
      <c r="A39" s="2" t="s">
        <v>35</v>
      </c>
      <c r="B39" s="2">
        <v>6.3271843817259855E-3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5.7018396462403003E-5</v>
      </c>
      <c r="I39" s="2">
        <v>0</v>
      </c>
      <c r="J39" s="2">
        <v>0</v>
      </c>
      <c r="K39" s="2">
        <v>4.0804560716432853E-4</v>
      </c>
      <c r="L39" s="2">
        <v>0</v>
      </c>
      <c r="M39" s="2">
        <v>9.0496594574483529E-4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7.6972143310975521E-3</v>
      </c>
    </row>
    <row r="40" spans="1:23" x14ac:dyDescent="0.2">
      <c r="A40" s="2" t="s">
        <v>36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6.3607109352086519E-4</v>
      </c>
      <c r="L40" s="2">
        <v>0</v>
      </c>
      <c r="M40" s="2">
        <v>1.6915251322333367E-5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6.5298634484319852E-4</v>
      </c>
    </row>
    <row r="41" spans="1:23" x14ac:dyDescent="0.2">
      <c r="A41" s="2" t="s">
        <v>37</v>
      </c>
      <c r="B41" s="2">
        <v>0.20603987614219771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1.6001788516248177E-5</v>
      </c>
      <c r="L41" s="2">
        <v>0</v>
      </c>
      <c r="M41" s="2">
        <v>1.9029657737625039E-4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0.20624617450809019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81.876897480899103</v>
      </c>
      <c r="C43" s="2">
        <v>0</v>
      </c>
      <c r="D43" s="2">
        <v>0.12587041242940841</v>
      </c>
      <c r="E43" s="2">
        <v>0</v>
      </c>
      <c r="F43" s="2">
        <v>0</v>
      </c>
      <c r="G43" s="2">
        <v>0</v>
      </c>
      <c r="H43" s="2">
        <v>6.2866854842403785E-2</v>
      </c>
      <c r="I43" s="2">
        <v>2.6822151858764604E-3</v>
      </c>
      <c r="J43" s="2">
        <v>0</v>
      </c>
      <c r="K43" s="2">
        <v>6.6207399985976842E-3</v>
      </c>
      <c r="L43" s="2">
        <v>2.738083812780244E-4</v>
      </c>
      <c r="M43" s="2">
        <v>7.9694305829588571E-2</v>
      </c>
      <c r="N43" s="2">
        <v>8.7892616781665711E-2</v>
      </c>
      <c r="O43" s="2">
        <v>0</v>
      </c>
      <c r="P43" s="2">
        <v>0.33439417963214041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82.577192613980046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1.7105518938720908E-4</v>
      </c>
      <c r="I44" s="2">
        <v>0</v>
      </c>
      <c r="J44" s="2">
        <v>0</v>
      </c>
      <c r="K44" s="2">
        <v>2.6802995764715703E-4</v>
      </c>
      <c r="L44" s="2">
        <v>0</v>
      </c>
      <c r="M44" s="2">
        <v>2.1144064152916713E-5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4.6022921118728282E-4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4.4004918419682487E-4</v>
      </c>
      <c r="L45" s="2">
        <v>0</v>
      </c>
      <c r="M45" s="2">
        <v>4.1442365739716749E-4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8.5447284159399241E-4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1.1924651490735358E-2</v>
      </c>
      <c r="L46" s="2">
        <v>0</v>
      </c>
      <c r="M46" s="2">
        <v>2.9412531748049711E-2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4.1337183238785068E-2</v>
      </c>
    </row>
    <row r="47" spans="1:23" x14ac:dyDescent="0.2">
      <c r="A47" s="2" t="s">
        <v>43</v>
      </c>
      <c r="B47" s="2">
        <v>3.6549319336614143E-2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0.53011405612271356</v>
      </c>
      <c r="L47" s="2">
        <v>5.4633568164595768E-2</v>
      </c>
      <c r="M47" s="2">
        <v>1.0241347912448142</v>
      </c>
      <c r="N47" s="2">
        <v>0</v>
      </c>
      <c r="O47" s="2">
        <v>0</v>
      </c>
      <c r="P47" s="2">
        <v>0</v>
      </c>
      <c r="Q47" s="2">
        <v>0</v>
      </c>
      <c r="R47" s="2">
        <v>5.3981702918382707E-4</v>
      </c>
      <c r="S47" s="2">
        <v>0</v>
      </c>
      <c r="T47" s="2">
        <v>0</v>
      </c>
      <c r="U47" s="2">
        <v>0</v>
      </c>
      <c r="V47" s="2">
        <v>0</v>
      </c>
      <c r="W47" s="2">
        <v>1.6459715518979217</v>
      </c>
    </row>
    <row r="48" spans="1:23" x14ac:dyDescent="0.2">
      <c r="A48" s="2" t="s">
        <v>44</v>
      </c>
      <c r="B48" s="2">
        <v>3.5230564727351268E-2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1.3776892890290985E-3</v>
      </c>
      <c r="I48" s="2">
        <v>0</v>
      </c>
      <c r="J48" s="2">
        <v>0</v>
      </c>
      <c r="K48" s="2">
        <v>1.691542314448051E-2</v>
      </c>
      <c r="L48" s="2">
        <v>8.1862294723905691E-4</v>
      </c>
      <c r="M48" s="2">
        <v>1.7881040823778421E-2</v>
      </c>
      <c r="N48" s="2">
        <v>0</v>
      </c>
      <c r="O48" s="2">
        <v>1.8547503345643816E-2</v>
      </c>
      <c r="P48" s="2">
        <v>0</v>
      </c>
      <c r="Q48" s="2">
        <v>0</v>
      </c>
      <c r="R48" s="2">
        <v>1.0614928165792797E-2</v>
      </c>
      <c r="S48" s="2">
        <v>0</v>
      </c>
      <c r="T48" s="2">
        <v>0</v>
      </c>
      <c r="U48" s="2">
        <v>0</v>
      </c>
      <c r="V48" s="2">
        <v>0</v>
      </c>
      <c r="W48" s="2">
        <v>0.10138577244331495</v>
      </c>
    </row>
    <row r="49" spans="1:23" x14ac:dyDescent="0.2">
      <c r="A49" s="2" t="s">
        <v>45</v>
      </c>
      <c r="B49" s="2">
        <v>0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3.0887983849863222E-2</v>
      </c>
      <c r="L49" s="2">
        <v>0</v>
      </c>
      <c r="M49" s="2">
        <v>1.3060490310319688E-2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4.394847416018291E-2</v>
      </c>
    </row>
    <row r="50" spans="1:23" x14ac:dyDescent="0.2">
      <c r="A50" s="2" t="s">
        <v>46</v>
      </c>
      <c r="B50" s="2">
        <v>0.35814809274978543</v>
      </c>
      <c r="C50" s="2">
        <v>6.4284008678877668E-3</v>
      </c>
      <c r="D50" s="2">
        <v>9.5836068846746225E-2</v>
      </c>
      <c r="E50" s="2">
        <v>0</v>
      </c>
      <c r="F50" s="2">
        <v>0</v>
      </c>
      <c r="G50" s="2">
        <v>1.7752135801834611E-2</v>
      </c>
      <c r="H50" s="2">
        <v>2.1149343568358812E-2</v>
      </c>
      <c r="I50" s="2">
        <v>0</v>
      </c>
      <c r="J50" s="2">
        <v>0</v>
      </c>
      <c r="K50" s="2">
        <v>6.7594101152428573E-3</v>
      </c>
      <c r="L50" s="2">
        <v>0</v>
      </c>
      <c r="M50" s="2">
        <v>0</v>
      </c>
      <c r="N50" s="2">
        <v>0</v>
      </c>
      <c r="O50" s="2">
        <v>5.7846556422227122E-2</v>
      </c>
      <c r="P50" s="2">
        <v>0</v>
      </c>
      <c r="Q50" s="2">
        <v>0</v>
      </c>
      <c r="R50" s="2">
        <v>8.3171170676825737E-2</v>
      </c>
      <c r="S50" s="2">
        <v>0</v>
      </c>
      <c r="T50" s="2">
        <v>0</v>
      </c>
      <c r="U50" s="2">
        <v>0</v>
      </c>
      <c r="V50" s="2">
        <v>0</v>
      </c>
      <c r="W50" s="2">
        <v>0.64709117904890856</v>
      </c>
    </row>
    <row r="51" spans="1:23" x14ac:dyDescent="0.2">
      <c r="A51" s="2" t="s">
        <v>47</v>
      </c>
      <c r="B51" s="2">
        <v>0.57964536760371099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0.57964536760371099</v>
      </c>
    </row>
  </sheetData>
  <phoneticPr fontId="6" type="noConversion"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87.452541706234086</v>
      </c>
      <c r="C4" s="2">
        <v>1.1601464400498199E-2</v>
      </c>
      <c r="D4" s="2">
        <v>7.1026929413628079E-2</v>
      </c>
      <c r="E4" s="2">
        <v>2.5506508635948791E-2</v>
      </c>
      <c r="F4" s="2">
        <v>1.9945901388207126</v>
      </c>
      <c r="G4" s="2">
        <v>4.0656093500468761E-2</v>
      </c>
      <c r="H4" s="2">
        <v>1.4053230607931693</v>
      </c>
      <c r="I4" s="2">
        <v>7.4929630533774411E-2</v>
      </c>
      <c r="J4" s="2">
        <v>19.454920520734809</v>
      </c>
      <c r="K4" s="2">
        <v>0.51829362709501126</v>
      </c>
      <c r="L4" s="2">
        <v>9.0736053472559086E-2</v>
      </c>
      <c r="M4" s="2">
        <v>1.6758075595587745</v>
      </c>
      <c r="N4" s="2">
        <v>0.5507578730887801</v>
      </c>
      <c r="O4" s="2">
        <v>8.0408306096003038E-2</v>
      </c>
      <c r="P4" s="2">
        <v>1.098330147648936</v>
      </c>
      <c r="Q4" s="2">
        <v>0</v>
      </c>
      <c r="R4" s="2">
        <v>5.5801943637356965E-2</v>
      </c>
      <c r="S4" s="2">
        <v>0</v>
      </c>
      <c r="T4" s="2">
        <v>0</v>
      </c>
      <c r="U4" s="2">
        <v>0</v>
      </c>
      <c r="V4" s="2">
        <v>1.7261640000000003</v>
      </c>
      <c r="W4" s="2">
        <v>116.32739556366452</v>
      </c>
    </row>
    <row r="5" spans="1:23" x14ac:dyDescent="0.2">
      <c r="A5" s="2" t="s">
        <v>1</v>
      </c>
      <c r="B5" s="2">
        <v>9.4287008800250691E-2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1.1067359857469176E-2</v>
      </c>
      <c r="L5" s="2">
        <v>0</v>
      </c>
      <c r="M5" s="2">
        <v>0.21448424405921401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0.31983861271693387</v>
      </c>
    </row>
    <row r="6" spans="1:23" x14ac:dyDescent="0.2">
      <c r="A6" s="2" t="s">
        <v>2</v>
      </c>
      <c r="B6" s="2">
        <v>0.11898260059285885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1.1979631694007337E-3</v>
      </c>
      <c r="L6" s="2">
        <v>0</v>
      </c>
      <c r="M6" s="2">
        <v>2.8349876493044025E-3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0.12301555141156399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1.0727141669373439E-3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2.4345703120079426E-4</v>
      </c>
      <c r="L8" s="2">
        <v>6.2116608783741739E-4</v>
      </c>
      <c r="M8" s="2">
        <v>3.5335220700984265E-3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5.4708593560739826E-3</v>
      </c>
    </row>
    <row r="9" spans="1:23" x14ac:dyDescent="0.2">
      <c r="A9" s="2" t="s">
        <v>5</v>
      </c>
      <c r="B9" s="2">
        <v>6.8776982303980785E-2</v>
      </c>
      <c r="C9" s="2">
        <v>0</v>
      </c>
      <c r="D9" s="2">
        <v>0</v>
      </c>
      <c r="E9" s="2">
        <v>7.3632956187541163E-6</v>
      </c>
      <c r="F9" s="2">
        <v>3.0385371367506823E-5</v>
      </c>
      <c r="G9" s="2">
        <v>0</v>
      </c>
      <c r="H9" s="2">
        <v>0</v>
      </c>
      <c r="I9" s="2">
        <v>0</v>
      </c>
      <c r="J9" s="2">
        <v>0</v>
      </c>
      <c r="K9" s="2">
        <v>5.9743582577210788E-3</v>
      </c>
      <c r="L9" s="2">
        <v>2.7082841429711398E-2</v>
      </c>
      <c r="M9" s="2">
        <v>4.530669743290363E-2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0.14717862809130314</v>
      </c>
    </row>
    <row r="10" spans="1:23" x14ac:dyDescent="0.2">
      <c r="A10" s="2" t="s">
        <v>6</v>
      </c>
      <c r="B10" s="2">
        <v>4.3966141733204164E-2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4.6372767847770337E-4</v>
      </c>
      <c r="L10" s="2">
        <v>0</v>
      </c>
      <c r="M10" s="2">
        <v>6.0008600242480795E-3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5.0430729435929945E-2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5.4548246713666808E-2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1.0202008926509473E-3</v>
      </c>
      <c r="L13" s="2">
        <v>0</v>
      </c>
      <c r="M13" s="2">
        <v>7.8023435305063504E-4</v>
      </c>
      <c r="N13" s="2">
        <v>0</v>
      </c>
      <c r="O13" s="2">
        <v>0</v>
      </c>
      <c r="P13" s="2">
        <v>0</v>
      </c>
      <c r="Q13" s="2">
        <v>0</v>
      </c>
      <c r="R13" s="2">
        <v>1.5976625927806157E-3</v>
      </c>
      <c r="S13" s="2">
        <v>0</v>
      </c>
      <c r="T13" s="2">
        <v>0</v>
      </c>
      <c r="U13" s="2">
        <v>0</v>
      </c>
      <c r="V13" s="2">
        <v>0</v>
      </c>
      <c r="W13" s="2">
        <v>5.7946344552149004E-2</v>
      </c>
    </row>
    <row r="14" spans="1:23" x14ac:dyDescent="0.2">
      <c r="A14" s="2" t="s">
        <v>10</v>
      </c>
      <c r="B14" s="2">
        <v>3.8881407109918699E-2</v>
      </c>
      <c r="C14" s="2">
        <v>3.970265075403126E-4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8.6562499982504617E-4</v>
      </c>
      <c r="L14" s="2">
        <v>0</v>
      </c>
      <c r="M14" s="2">
        <v>1.5686386993269312E-3</v>
      </c>
      <c r="N14" s="2">
        <v>2.0080157298481643E-4</v>
      </c>
      <c r="O14" s="2">
        <v>4.5472955705281211E-5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4.1958971845301091E-2</v>
      </c>
    </row>
    <row r="15" spans="1:23" x14ac:dyDescent="0.2">
      <c r="A15" s="2" t="s">
        <v>11</v>
      </c>
      <c r="B15" s="2">
        <v>2.9043942660421193E-2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2.0867745531496644E-4</v>
      </c>
      <c r="L15" s="2">
        <v>0</v>
      </c>
      <c r="M15" s="2">
        <v>2.1650482048001914E-4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2.946912493621618E-2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3.3047566645670015E-4</v>
      </c>
      <c r="I16" s="2">
        <v>0</v>
      </c>
      <c r="J16" s="2">
        <v>0</v>
      </c>
      <c r="K16" s="2">
        <v>2.3959263388014673E-4</v>
      </c>
      <c r="L16" s="2">
        <v>0</v>
      </c>
      <c r="M16" s="2">
        <v>1.0212491532076376E-4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6.7219321565761066E-4</v>
      </c>
    </row>
    <row r="17" spans="1:23" x14ac:dyDescent="0.2">
      <c r="A17" s="2" t="s">
        <v>13</v>
      </c>
      <c r="B17" s="2">
        <v>0.10872538177476743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9.6223493284123413E-4</v>
      </c>
      <c r="L17" s="2">
        <v>8.0150462946763549E-6</v>
      </c>
      <c r="M17" s="2">
        <v>4.0849966128305505E-4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0.11010413141518638</v>
      </c>
    </row>
    <row r="18" spans="1:23" x14ac:dyDescent="0.2">
      <c r="A18" s="2" t="s">
        <v>14</v>
      </c>
      <c r="B18" s="2">
        <v>2.9382509775313505E-2</v>
      </c>
      <c r="C18" s="2">
        <v>0</v>
      </c>
      <c r="D18" s="2">
        <v>0</v>
      </c>
      <c r="E18" s="2">
        <v>0</v>
      </c>
      <c r="F18" s="2">
        <v>3.6120610213123739E-3</v>
      </c>
      <c r="G18" s="2">
        <v>0</v>
      </c>
      <c r="H18" s="2">
        <v>0</v>
      </c>
      <c r="I18" s="2">
        <v>0</v>
      </c>
      <c r="J18" s="2">
        <v>0</v>
      </c>
      <c r="K18" s="2">
        <v>1.4298270086395855E-4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3.3137553497489834E-2</v>
      </c>
    </row>
    <row r="19" spans="1:23" x14ac:dyDescent="0.2">
      <c r="A19" s="2" t="s">
        <v>15</v>
      </c>
      <c r="B19" s="2">
        <v>0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</row>
    <row r="20" spans="1:23" x14ac:dyDescent="0.2">
      <c r="A20" s="2" t="s">
        <v>16</v>
      </c>
      <c r="B20" s="2">
        <v>4.1719420022852949E-3</v>
      </c>
      <c r="C20" s="2">
        <v>0</v>
      </c>
      <c r="D20" s="2">
        <v>7.4235396666480795E-4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2.009486606736714E-4</v>
      </c>
      <c r="L20" s="2">
        <v>0</v>
      </c>
      <c r="M20" s="2">
        <v>4.0441466467022453E-4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5.5196592942939994E-3</v>
      </c>
    </row>
    <row r="21" spans="1:23" x14ac:dyDescent="0.2">
      <c r="A21" s="2" t="s">
        <v>17</v>
      </c>
      <c r="B21" s="2">
        <v>7.9247991961839265E-2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2.573688615551253E-3</v>
      </c>
      <c r="L21" s="2">
        <v>0</v>
      </c>
      <c r="M21" s="2">
        <v>6.6993944450421039E-4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8.2491620021894724E-2</v>
      </c>
    </row>
    <row r="22" spans="1:23" x14ac:dyDescent="0.2">
      <c r="A22" s="2" t="s">
        <v>18</v>
      </c>
      <c r="B22" s="2">
        <v>0.12087708292824793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3.1688058029309728E-4</v>
      </c>
      <c r="L22" s="2">
        <v>0</v>
      </c>
      <c r="M22" s="2">
        <v>7.6797936321214354E-4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0.12196194287175317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3.4779575885827734E-5</v>
      </c>
      <c r="L23" s="2">
        <v>0</v>
      </c>
      <c r="M23" s="2">
        <v>1.6339986451322202E-4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1.9817944039904976E-4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</row>
    <row r="25" spans="1:23" x14ac:dyDescent="0.2">
      <c r="A25" s="2" t="s">
        <v>21</v>
      </c>
      <c r="B25" s="2">
        <v>1.0991677929138146</v>
      </c>
      <c r="C25" s="2">
        <v>0</v>
      </c>
      <c r="D25" s="2">
        <v>0</v>
      </c>
      <c r="E25" s="2">
        <v>0</v>
      </c>
      <c r="F25" s="2">
        <v>8.4319405544831423E-3</v>
      </c>
      <c r="G25" s="2">
        <v>0</v>
      </c>
      <c r="H25" s="2">
        <v>0</v>
      </c>
      <c r="I25" s="2">
        <v>0</v>
      </c>
      <c r="J25" s="2">
        <v>19.454920520734809</v>
      </c>
      <c r="K25" s="2">
        <v>2.7823660708662187E-4</v>
      </c>
      <c r="L25" s="2">
        <v>0</v>
      </c>
      <c r="M25" s="2">
        <v>2.9044325917225219E-3</v>
      </c>
      <c r="N25" s="2">
        <v>0.13828953329498078</v>
      </c>
      <c r="O25" s="2">
        <v>2.0669525320582371E-5</v>
      </c>
      <c r="P25" s="2">
        <v>0.84379842949305195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21.547811555715271</v>
      </c>
    </row>
    <row r="26" spans="1:23" x14ac:dyDescent="0.2">
      <c r="A26" s="2" t="s">
        <v>22</v>
      </c>
      <c r="B26" s="2">
        <v>0.26990639194609234</v>
      </c>
      <c r="C26" s="2">
        <v>0</v>
      </c>
      <c r="D26" s="2">
        <v>0</v>
      </c>
      <c r="E26" s="2">
        <v>0</v>
      </c>
      <c r="F26" s="2">
        <v>1.5502242199264353E-2</v>
      </c>
      <c r="G26" s="2">
        <v>0</v>
      </c>
      <c r="H26" s="2">
        <v>2.7539638871391681E-4</v>
      </c>
      <c r="I26" s="2">
        <v>0</v>
      </c>
      <c r="J26" s="2">
        <v>0</v>
      </c>
      <c r="K26" s="2">
        <v>3.1306247699570068E-3</v>
      </c>
      <c r="L26" s="2">
        <v>0</v>
      </c>
      <c r="M26" s="2">
        <v>3.1669642935131461E-3</v>
      </c>
      <c r="N26" s="2">
        <v>2.5116930087517458E-2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0.31709854968505824</v>
      </c>
    </row>
    <row r="27" spans="1:23" x14ac:dyDescent="0.2">
      <c r="A27" s="2" t="s">
        <v>23</v>
      </c>
      <c r="B27" s="2">
        <v>5.9925155095781682E-3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2.610926138566209E-4</v>
      </c>
      <c r="L27" s="2">
        <v>0</v>
      </c>
      <c r="M27" s="2">
        <v>2.4921916489413021E-4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6.502827288328919E-3</v>
      </c>
    </row>
    <row r="28" spans="1:23" x14ac:dyDescent="0.2">
      <c r="A28" s="2" t="s">
        <v>24</v>
      </c>
      <c r="B28" s="2">
        <v>3.2787524601453205E-3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7.0533725913433087E-6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3.2858058327366636E-3</v>
      </c>
    </row>
    <row r="29" spans="1:23" x14ac:dyDescent="0.2">
      <c r="A29" s="2" t="s">
        <v>25</v>
      </c>
      <c r="B29" s="2">
        <v>1.5149240441814755E-4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8.2057678640652264E-5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2.3355008305879981E-4</v>
      </c>
    </row>
    <row r="30" spans="1:23" x14ac:dyDescent="0.2">
      <c r="A30" s="2" t="s">
        <v>26</v>
      </c>
      <c r="B30" s="2">
        <v>6.9531990497908108E-5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2.2130707269751669E-4</v>
      </c>
      <c r="L30" s="2">
        <v>0</v>
      </c>
      <c r="M30" s="2">
        <v>7.0533725913433094E-5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3.613727891088579E-4</v>
      </c>
    </row>
    <row r="31" spans="1:23" x14ac:dyDescent="0.2">
      <c r="A31" s="2" t="s">
        <v>27</v>
      </c>
      <c r="B31" s="2">
        <v>3.2636208748175437</v>
      </c>
      <c r="C31" s="2">
        <v>0</v>
      </c>
      <c r="D31" s="2">
        <v>0</v>
      </c>
      <c r="E31" s="2">
        <v>2.1349200314730876E-2</v>
      </c>
      <c r="F31" s="2">
        <v>1.1880680204695168E-2</v>
      </c>
      <c r="G31" s="2">
        <v>0</v>
      </c>
      <c r="H31" s="2">
        <v>0.60311022281522897</v>
      </c>
      <c r="I31" s="2">
        <v>7.2408391469398176E-2</v>
      </c>
      <c r="J31" s="2">
        <v>0</v>
      </c>
      <c r="K31" s="2">
        <v>4.3783621642936475E-3</v>
      </c>
      <c r="L31" s="2">
        <v>2.3644386569295246E-4</v>
      </c>
      <c r="M31" s="2">
        <v>1.9322033978688501E-2</v>
      </c>
      <c r="N31" s="2">
        <v>0.2180077577699529</v>
      </c>
      <c r="O31" s="2">
        <v>5.7957348998912963E-3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1.7261640000000003</v>
      </c>
      <c r="W31" s="2">
        <v>5.9462737023001164</v>
      </c>
    </row>
    <row r="32" spans="1:23" x14ac:dyDescent="0.2">
      <c r="A32" s="2" t="s">
        <v>28</v>
      </c>
      <c r="B32" s="2">
        <v>0.58963997004633995</v>
      </c>
      <c r="C32" s="2">
        <v>0</v>
      </c>
      <c r="D32" s="2">
        <v>0</v>
      </c>
      <c r="E32" s="2">
        <v>4.111500845671614E-3</v>
      </c>
      <c r="F32" s="2">
        <v>1.8141434048113119</v>
      </c>
      <c r="G32" s="2">
        <v>0</v>
      </c>
      <c r="H32" s="2">
        <v>0</v>
      </c>
      <c r="I32" s="2">
        <v>2.5212390643762385E-3</v>
      </c>
      <c r="J32" s="2">
        <v>0</v>
      </c>
      <c r="K32" s="2">
        <v>1.1902343747594384E-3</v>
      </c>
      <c r="L32" s="2">
        <v>0</v>
      </c>
      <c r="M32" s="2">
        <v>5.9926900310224174E-3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2.4175990391734814</v>
      </c>
    </row>
    <row r="33" spans="1:23" x14ac:dyDescent="0.2">
      <c r="A33" s="2" t="s">
        <v>29</v>
      </c>
      <c r="B33" s="2">
        <v>12.804945979716733</v>
      </c>
      <c r="C33" s="2">
        <v>0</v>
      </c>
      <c r="D33" s="2">
        <v>5.0527000156386887E-4</v>
      </c>
      <c r="E33" s="2">
        <v>7.4890725786368208E-6</v>
      </c>
      <c r="F33" s="2">
        <v>1.0152512208168218E-2</v>
      </c>
      <c r="G33" s="2">
        <v>0</v>
      </c>
      <c r="H33" s="2">
        <v>0.15075985165024702</v>
      </c>
      <c r="I33" s="2">
        <v>0</v>
      </c>
      <c r="J33" s="2">
        <v>0</v>
      </c>
      <c r="K33" s="2">
        <v>4.1928710929025666E-3</v>
      </c>
      <c r="L33" s="2">
        <v>9.27741608608788E-3</v>
      </c>
      <c r="M33" s="2">
        <v>0.11557680916681477</v>
      </c>
      <c r="N33" s="2">
        <v>4.7970659112851866E-2</v>
      </c>
      <c r="O33" s="2">
        <v>4.7953298743751095E-4</v>
      </c>
      <c r="P33" s="2">
        <v>8.8236206347732867E-6</v>
      </c>
      <c r="Q33" s="2">
        <v>0</v>
      </c>
      <c r="R33" s="2">
        <v>3.1382658072476381E-4</v>
      </c>
      <c r="S33" s="2">
        <v>0</v>
      </c>
      <c r="T33" s="2">
        <v>0</v>
      </c>
      <c r="U33" s="2">
        <v>0</v>
      </c>
      <c r="V33" s="2">
        <v>0</v>
      </c>
      <c r="W33" s="2">
        <v>13.144191041296743</v>
      </c>
    </row>
    <row r="34" spans="1:23" x14ac:dyDescent="0.2">
      <c r="A34" s="2" t="s">
        <v>30</v>
      </c>
      <c r="B34" s="2">
        <v>1.8278254798664004E-2</v>
      </c>
      <c r="C34" s="2">
        <v>0</v>
      </c>
      <c r="D34" s="2">
        <v>7.2450618451606592E-4</v>
      </c>
      <c r="E34" s="2">
        <v>0</v>
      </c>
      <c r="F34" s="2">
        <v>2.1269759957254778E-4</v>
      </c>
      <c r="G34" s="2">
        <v>0</v>
      </c>
      <c r="H34" s="2">
        <v>1.8097476972628819E-4</v>
      </c>
      <c r="I34" s="2">
        <v>0</v>
      </c>
      <c r="J34" s="2">
        <v>0</v>
      </c>
      <c r="K34" s="2">
        <v>1.7157924103675024E-3</v>
      </c>
      <c r="L34" s="2">
        <v>3.206018517870542E-5</v>
      </c>
      <c r="M34" s="2">
        <v>4.6568961386268272E-4</v>
      </c>
      <c r="N34" s="2">
        <v>0</v>
      </c>
      <c r="O34" s="2">
        <v>2.0669525320582371E-5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2.1630645087208376E-2</v>
      </c>
    </row>
    <row r="35" spans="1:23" x14ac:dyDescent="0.2">
      <c r="A35" s="2" t="s">
        <v>31</v>
      </c>
      <c r="B35" s="2">
        <v>0.32265697840577034</v>
      </c>
      <c r="C35" s="2">
        <v>0</v>
      </c>
      <c r="D35" s="2">
        <v>2.8350242002802578E-5</v>
      </c>
      <c r="E35" s="2">
        <v>0</v>
      </c>
      <c r="F35" s="2">
        <v>4.5957874193354072E-2</v>
      </c>
      <c r="G35" s="2">
        <v>0</v>
      </c>
      <c r="H35" s="2">
        <v>3.4912393620675684E-2</v>
      </c>
      <c r="I35" s="2">
        <v>0</v>
      </c>
      <c r="J35" s="2">
        <v>0</v>
      </c>
      <c r="K35" s="2">
        <v>8.0070312483816776E-3</v>
      </c>
      <c r="L35" s="2">
        <v>4.7208622675643718E-3</v>
      </c>
      <c r="M35" s="2">
        <v>2.977962530753471E-2</v>
      </c>
      <c r="N35" s="2">
        <v>4.6017027142353765E-4</v>
      </c>
      <c r="O35" s="2">
        <v>3.0714914626385403E-3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0.44959477701934569</v>
      </c>
    </row>
    <row r="36" spans="1:23" x14ac:dyDescent="0.2">
      <c r="A36" s="2" t="s">
        <v>32</v>
      </c>
      <c r="B36" s="2">
        <v>0.34066568028956629</v>
      </c>
      <c r="C36" s="2">
        <v>0</v>
      </c>
      <c r="D36" s="2">
        <v>0</v>
      </c>
      <c r="E36" s="2">
        <v>2.1850664010995245E-5</v>
      </c>
      <c r="F36" s="2">
        <v>6.8321507519839106E-2</v>
      </c>
      <c r="G36" s="2">
        <v>0</v>
      </c>
      <c r="H36" s="2">
        <v>0.36360978625310886</v>
      </c>
      <c r="I36" s="2">
        <v>0</v>
      </c>
      <c r="J36" s="2">
        <v>0</v>
      </c>
      <c r="K36" s="2">
        <v>8.088183592115274E-3</v>
      </c>
      <c r="L36" s="2">
        <v>5.1697048600662465E-4</v>
      </c>
      <c r="M36" s="2">
        <v>2.0192138257221416E-2</v>
      </c>
      <c r="N36" s="2">
        <v>5.7881053412873334E-2</v>
      </c>
      <c r="O36" s="2">
        <v>5.7874670897630645E-5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0.85935504514563965</v>
      </c>
    </row>
    <row r="37" spans="1:23" x14ac:dyDescent="0.2">
      <c r="A37" s="2" t="s">
        <v>33</v>
      </c>
      <c r="B37" s="2">
        <v>9.3239636838128775E-2</v>
      </c>
      <c r="C37" s="2">
        <v>0</v>
      </c>
      <c r="D37" s="2">
        <v>0</v>
      </c>
      <c r="E37" s="2">
        <v>0</v>
      </c>
      <c r="F37" s="2">
        <v>9.9588054657003613E-3</v>
      </c>
      <c r="G37" s="2">
        <v>0</v>
      </c>
      <c r="H37" s="2">
        <v>0</v>
      </c>
      <c r="I37" s="2">
        <v>0</v>
      </c>
      <c r="J37" s="2">
        <v>0</v>
      </c>
      <c r="K37" s="2">
        <v>3.1147042404419071E-3</v>
      </c>
      <c r="L37" s="2">
        <v>1.7633101848287973E-4</v>
      </c>
      <c r="M37" s="2">
        <v>1.4297488144906927E-2</v>
      </c>
      <c r="N37" s="2">
        <v>0</v>
      </c>
      <c r="O37" s="2">
        <v>0</v>
      </c>
      <c r="P37" s="2">
        <v>0</v>
      </c>
      <c r="Q37" s="2">
        <v>0</v>
      </c>
      <c r="R37" s="2">
        <v>4.3079830626763021E-3</v>
      </c>
      <c r="S37" s="2">
        <v>0</v>
      </c>
      <c r="T37" s="2">
        <v>0</v>
      </c>
      <c r="U37" s="2">
        <v>0</v>
      </c>
      <c r="V37" s="2">
        <v>0</v>
      </c>
      <c r="W37" s="2">
        <v>0.12509494877033717</v>
      </c>
    </row>
    <row r="38" spans="1:23" x14ac:dyDescent="0.2">
      <c r="A38" s="2" t="s">
        <v>34</v>
      </c>
      <c r="B38" s="2">
        <v>2.8966241804062581E-3</v>
      </c>
      <c r="C38" s="2">
        <v>0</v>
      </c>
      <c r="D38" s="2">
        <v>0</v>
      </c>
      <c r="E38" s="2">
        <v>9.104443337914685E-6</v>
      </c>
      <c r="F38" s="2">
        <v>0</v>
      </c>
      <c r="G38" s="2">
        <v>0</v>
      </c>
      <c r="H38" s="2">
        <v>6.7118034163706018E-3</v>
      </c>
      <c r="I38" s="2">
        <v>0</v>
      </c>
      <c r="J38" s="2">
        <v>0</v>
      </c>
      <c r="K38" s="2">
        <v>8.578962051837512E-4</v>
      </c>
      <c r="L38" s="2">
        <v>4.0075231473381774E-6</v>
      </c>
      <c r="M38" s="2">
        <v>4.6160461724985215E-4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1.0941040385695716E-2</v>
      </c>
    </row>
    <row r="39" spans="1:23" x14ac:dyDescent="0.2">
      <c r="A39" s="2" t="s">
        <v>35</v>
      </c>
      <c r="B39" s="2">
        <v>2.6078174859048946E-3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4.7210809493814303E-5</v>
      </c>
      <c r="I39" s="2">
        <v>0</v>
      </c>
      <c r="J39" s="2">
        <v>0</v>
      </c>
      <c r="K39" s="2">
        <v>3.2074497761374476E-4</v>
      </c>
      <c r="L39" s="2">
        <v>0</v>
      </c>
      <c r="M39" s="2">
        <v>5.7189952579627704E-5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3.0329632255920811E-3</v>
      </c>
    </row>
    <row r="40" spans="1:23" x14ac:dyDescent="0.2">
      <c r="A40" s="2" t="s">
        <v>36</v>
      </c>
      <c r="B40" s="2">
        <v>3.2303563607189437E-4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9.7769252212382427E-4</v>
      </c>
      <c r="L40" s="2">
        <v>0</v>
      </c>
      <c r="M40" s="2">
        <v>1.674848611260526E-4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1.4682130193217711E-3</v>
      </c>
    </row>
    <row r="41" spans="1:23" x14ac:dyDescent="0.2">
      <c r="A41" s="2" t="s">
        <v>37</v>
      </c>
      <c r="B41" s="2">
        <v>0.22178856621510928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1.9321986603237635E-5</v>
      </c>
      <c r="L41" s="2">
        <v>0</v>
      </c>
      <c r="M41" s="2">
        <v>1.7156985773888314E-4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0.22197945805945141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3.8643973206475269E-5</v>
      </c>
      <c r="L42" s="2">
        <v>0</v>
      </c>
      <c r="M42" s="2">
        <v>3.4313971547776629E-4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3.8178368868424154E-4</v>
      </c>
    </row>
    <row r="43" spans="1:23" x14ac:dyDescent="0.2">
      <c r="A43" s="2" t="s">
        <v>39</v>
      </c>
      <c r="B43" s="2">
        <v>66.633588613990497</v>
      </c>
      <c r="C43" s="2">
        <v>0</v>
      </c>
      <c r="D43" s="2">
        <v>0</v>
      </c>
      <c r="E43" s="2">
        <v>0</v>
      </c>
      <c r="F43" s="2">
        <v>6.3860276716436234E-3</v>
      </c>
      <c r="G43" s="2">
        <v>0</v>
      </c>
      <c r="H43" s="2">
        <v>0.23899685459418601</v>
      </c>
      <c r="I43" s="2">
        <v>0</v>
      </c>
      <c r="J43" s="2">
        <v>0</v>
      </c>
      <c r="K43" s="2">
        <v>6.7433733245299355E-3</v>
      </c>
      <c r="L43" s="2">
        <v>1.2022569442014531E-5</v>
      </c>
      <c r="M43" s="2">
        <v>3.700687395145133E-2</v>
      </c>
      <c r="N43" s="2">
        <v>6.2830967566195425E-2</v>
      </c>
      <c r="O43" s="2">
        <v>0</v>
      </c>
      <c r="P43" s="2">
        <v>0.25452289453524923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67.240087628203199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1.8884323797525721E-4</v>
      </c>
      <c r="I44" s="2">
        <v>0</v>
      </c>
      <c r="J44" s="2">
        <v>0</v>
      </c>
      <c r="K44" s="2">
        <v>2.3572823655949917E-4</v>
      </c>
      <c r="L44" s="2">
        <v>0</v>
      </c>
      <c r="M44" s="2">
        <v>3.2679972902644403E-5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4.5725144743740076E-4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5.2942243292871121E-4</v>
      </c>
      <c r="L45" s="2">
        <v>0</v>
      </c>
      <c r="M45" s="2">
        <v>4.6977461047551335E-4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9.991970434042245E-4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2.5174496232859599E-3</v>
      </c>
      <c r="L46" s="2">
        <v>0</v>
      </c>
      <c r="M46" s="2">
        <v>4.2451811718229183E-2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4.4969261341515146E-2</v>
      </c>
    </row>
    <row r="47" spans="1:23" x14ac:dyDescent="0.2">
      <c r="A47" s="2" t="s">
        <v>43</v>
      </c>
      <c r="B47" s="2">
        <v>2.513765507148049E-2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0.40218680446802035</v>
      </c>
      <c r="L47" s="2">
        <v>4.8047916907112825E-2</v>
      </c>
      <c r="M47" s="2">
        <v>1.0611635574054987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1.5365359338521123</v>
      </c>
    </row>
    <row r="48" spans="1:23" x14ac:dyDescent="0.2">
      <c r="A48" s="2" t="s">
        <v>44</v>
      </c>
      <c r="B48" s="2">
        <v>4.82488581026497E-2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1.1518630079964103E-2</v>
      </c>
      <c r="L48" s="2">
        <v>0</v>
      </c>
      <c r="M48" s="2">
        <v>2.7209321984756372E-2</v>
      </c>
      <c r="N48" s="2">
        <v>0</v>
      </c>
      <c r="O48" s="2">
        <v>2.0651318337205536E-2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0.1076281285045757</v>
      </c>
    </row>
    <row r="49" spans="1:23" x14ac:dyDescent="0.2">
      <c r="A49" s="2" t="s">
        <v>45</v>
      </c>
      <c r="B49" s="2">
        <v>7.5107389113124694E-3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3.2174944357441636E-2</v>
      </c>
      <c r="L49" s="2">
        <v>0</v>
      </c>
      <c r="M49" s="2">
        <v>1.7005826240472734E-2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5.6691509509226835E-2</v>
      </c>
    </row>
    <row r="50" spans="1:23" x14ac:dyDescent="0.2">
      <c r="A50" s="2" t="s">
        <v>46</v>
      </c>
      <c r="B50" s="2">
        <v>0.33570737541941686</v>
      </c>
      <c r="C50" s="2">
        <v>0</v>
      </c>
      <c r="D50" s="2">
        <v>0</v>
      </c>
      <c r="E50" s="2">
        <v>0</v>
      </c>
      <c r="F50" s="2">
        <v>0</v>
      </c>
      <c r="G50" s="2">
        <v>4.0656093500468761E-2</v>
      </c>
      <c r="H50" s="2">
        <v>6.199247570985931E-3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4.7896124043561673E-2</v>
      </c>
      <c r="P50" s="2">
        <v>0</v>
      </c>
      <c r="Q50" s="2">
        <v>0</v>
      </c>
      <c r="R50" s="2">
        <v>4.9582471401175283E-2</v>
      </c>
      <c r="S50" s="2">
        <v>0</v>
      </c>
      <c r="T50" s="2">
        <v>0</v>
      </c>
      <c r="U50" s="2">
        <v>0</v>
      </c>
      <c r="V50" s="2">
        <v>0</v>
      </c>
      <c r="W50" s="2">
        <v>0.48004131193560856</v>
      </c>
    </row>
    <row r="51" spans="1:23" x14ac:dyDescent="0.2">
      <c r="A51" s="2" t="s">
        <v>47</v>
      </c>
      <c r="B51" s="2">
        <v>0.57115461656026667</v>
      </c>
      <c r="C51" s="2">
        <v>1.1204437892957888E-2</v>
      </c>
      <c r="D51" s="2">
        <v>6.902644901888054E-2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2.3694176880244178E-3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0.65375492116012957</v>
      </c>
    </row>
  </sheetData>
  <phoneticPr fontId="6" type="noConversion"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82.89041115908563</v>
      </c>
      <c r="C4" s="2">
        <v>9.3914468157826128E-3</v>
      </c>
      <c r="D4" s="2">
        <v>7.1734203302820723E-2</v>
      </c>
      <c r="E4" s="2">
        <v>3.376468804515751E-3</v>
      </c>
      <c r="F4" s="2">
        <v>2.0139842666124852</v>
      </c>
      <c r="G4" s="2">
        <v>5.842300682181728E-2</v>
      </c>
      <c r="H4" s="2">
        <v>1.4417714270734001</v>
      </c>
      <c r="I4" s="2">
        <v>2.0651660452162505E-4</v>
      </c>
      <c r="J4" s="2">
        <v>24.875531971453935</v>
      </c>
      <c r="K4" s="2">
        <v>0.59771613308982918</v>
      </c>
      <c r="L4" s="2">
        <v>0.12075567033041464</v>
      </c>
      <c r="M4" s="2">
        <v>1.7200458739908737</v>
      </c>
      <c r="N4" s="2">
        <v>0.38924829086940332</v>
      </c>
      <c r="O4" s="2">
        <v>7.9347674080815112E-2</v>
      </c>
      <c r="P4" s="2">
        <v>1.2456818987016249</v>
      </c>
      <c r="Q4" s="2">
        <v>0</v>
      </c>
      <c r="R4" s="2">
        <v>9.625879914289534E-2</v>
      </c>
      <c r="S4" s="2">
        <v>0</v>
      </c>
      <c r="T4" s="2">
        <v>0</v>
      </c>
      <c r="U4" s="2">
        <v>0</v>
      </c>
      <c r="V4" s="2">
        <v>1.8511220000000002</v>
      </c>
      <c r="W4" s="2">
        <v>117.46500680678076</v>
      </c>
    </row>
    <row r="5" spans="1:23" x14ac:dyDescent="0.2">
      <c r="A5" s="2" t="s">
        <v>1</v>
      </c>
      <c r="B5" s="2">
        <v>0.10317909273426462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0.19417081265896194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0.29734990539322659</v>
      </c>
    </row>
    <row r="6" spans="1:23" x14ac:dyDescent="0.2">
      <c r="A6" s="2" t="s">
        <v>2</v>
      </c>
      <c r="B6" s="2">
        <v>0.75699262446849558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2.108866453834513E-3</v>
      </c>
      <c r="L6" s="2">
        <v>0</v>
      </c>
      <c r="M6" s="2">
        <v>3.5434209672775014E-3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0.7626449118896077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1.534789220766744E-3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9.3812142430974726E-4</v>
      </c>
      <c r="L8" s="2">
        <v>2.9265094718003545E-4</v>
      </c>
      <c r="M8" s="2">
        <v>2.8460241216131015E-3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5.6115857138696289E-3</v>
      </c>
    </row>
    <row r="9" spans="1:23" x14ac:dyDescent="0.2">
      <c r="A9" s="2" t="s">
        <v>5</v>
      </c>
      <c r="B9" s="2">
        <v>0.13955054980198317</v>
      </c>
      <c r="C9" s="2">
        <v>0</v>
      </c>
      <c r="D9" s="2">
        <v>0</v>
      </c>
      <c r="E9" s="2">
        <v>0</v>
      </c>
      <c r="F9" s="2">
        <v>2.6237036319500165E-5</v>
      </c>
      <c r="G9" s="2">
        <v>0</v>
      </c>
      <c r="H9" s="2">
        <v>0</v>
      </c>
      <c r="I9" s="2">
        <v>0</v>
      </c>
      <c r="J9" s="2">
        <v>0</v>
      </c>
      <c r="K9" s="2">
        <v>5.9299951821205552E-3</v>
      </c>
      <c r="L9" s="2">
        <v>2.0086137307127022E-2</v>
      </c>
      <c r="M9" s="2">
        <v>3.0741897948189115E-2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0.19633481727573937</v>
      </c>
    </row>
    <row r="10" spans="1:23" x14ac:dyDescent="0.2">
      <c r="A10" s="2" t="s">
        <v>6</v>
      </c>
      <c r="B10" s="2">
        <v>7.5757537475676998E-3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1.5635357071829116E-3</v>
      </c>
      <c r="L10" s="2">
        <v>0</v>
      </c>
      <c r="M10" s="2">
        <v>2.620277165791099E-3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1.1759566620541709E-2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5.1245379649625077E-2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9.6100243465876522E-4</v>
      </c>
      <c r="L13" s="2">
        <v>0</v>
      </c>
      <c r="M13" s="2">
        <v>1.9027243419283059E-3</v>
      </c>
      <c r="N13" s="2">
        <v>0</v>
      </c>
      <c r="O13" s="2">
        <v>0</v>
      </c>
      <c r="P13" s="2">
        <v>0</v>
      </c>
      <c r="Q13" s="2">
        <v>0</v>
      </c>
      <c r="R13" s="2">
        <v>4.2230913301996836E-3</v>
      </c>
      <c r="S13" s="2">
        <v>0</v>
      </c>
      <c r="T13" s="2">
        <v>0</v>
      </c>
      <c r="U13" s="2">
        <v>0</v>
      </c>
      <c r="V13" s="2">
        <v>0</v>
      </c>
      <c r="W13" s="2">
        <v>5.8332197756411831E-2</v>
      </c>
    </row>
    <row r="14" spans="1:23" x14ac:dyDescent="0.2">
      <c r="A14" s="2" t="s">
        <v>10</v>
      </c>
      <c r="B14" s="2">
        <v>5.5047937760865258E-2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9.7625644155811082E-4</v>
      </c>
      <c r="L14" s="2">
        <v>0</v>
      </c>
      <c r="M14" s="2">
        <v>1.8140380378553762E-3</v>
      </c>
      <c r="N14" s="2">
        <v>2.5182444357168458E-4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5.8090056683850429E-2</v>
      </c>
    </row>
    <row r="15" spans="1:23" x14ac:dyDescent="0.2">
      <c r="A15" s="2" t="s">
        <v>11</v>
      </c>
      <c r="B15" s="2">
        <v>5.0838999393461995E-2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2.0974259486600041E-4</v>
      </c>
      <c r="L15" s="2">
        <v>0</v>
      </c>
      <c r="M15" s="2">
        <v>2.6605891221878852E-4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5.1314800900546784E-2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9.3954533778181084E-4</v>
      </c>
      <c r="I16" s="2">
        <v>0</v>
      </c>
      <c r="J16" s="2">
        <v>0</v>
      </c>
      <c r="K16" s="2">
        <v>2.5931811728887325E-4</v>
      </c>
      <c r="L16" s="2">
        <v>0</v>
      </c>
      <c r="M16" s="2">
        <v>8.4655108433250912E-5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1.2835185635039351E-3</v>
      </c>
    </row>
    <row r="17" spans="1:23" x14ac:dyDescent="0.2">
      <c r="A17" s="2" t="s">
        <v>13</v>
      </c>
      <c r="B17" s="2">
        <v>9.0569776083202297E-2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8.3515687773916508E-4</v>
      </c>
      <c r="L17" s="2">
        <v>7.9094850589198761E-6</v>
      </c>
      <c r="M17" s="2">
        <v>2.9024608605686023E-4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9.1703088532057248E-2</v>
      </c>
    </row>
    <row r="18" spans="1:23" x14ac:dyDescent="0.2">
      <c r="A18" s="2" t="s">
        <v>14</v>
      </c>
      <c r="B18" s="2">
        <v>9.0612177663765593E-3</v>
      </c>
      <c r="C18" s="2">
        <v>0</v>
      </c>
      <c r="D18" s="2">
        <v>0</v>
      </c>
      <c r="E18" s="2">
        <v>0</v>
      </c>
      <c r="F18" s="2">
        <v>5.0525035655266028E-3</v>
      </c>
      <c r="G18" s="2">
        <v>0</v>
      </c>
      <c r="H18" s="2">
        <v>0</v>
      </c>
      <c r="I18" s="2">
        <v>0</v>
      </c>
      <c r="J18" s="2">
        <v>0</v>
      </c>
      <c r="K18" s="2">
        <v>1.7160757761763669E-4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1.4285328909520799E-2</v>
      </c>
    </row>
    <row r="19" spans="1:23" x14ac:dyDescent="0.2">
      <c r="A19" s="2" t="s">
        <v>15</v>
      </c>
      <c r="B19" s="2">
        <v>0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</row>
    <row r="20" spans="1:23" x14ac:dyDescent="0.2">
      <c r="A20" s="2" t="s">
        <v>16</v>
      </c>
      <c r="B20" s="2">
        <v>4.5386039833722799E-3</v>
      </c>
      <c r="C20" s="2">
        <v>0</v>
      </c>
      <c r="D20" s="2">
        <v>9.1572110002427292E-4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2.2499660176534587E-4</v>
      </c>
      <c r="L20" s="2">
        <v>0</v>
      </c>
      <c r="M20" s="2">
        <v>1.5318543430778732E-4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5.8325071194696857E-3</v>
      </c>
    </row>
    <row r="21" spans="1:23" x14ac:dyDescent="0.2">
      <c r="A21" s="2" t="s">
        <v>17</v>
      </c>
      <c r="B21" s="2">
        <v>8.5205084831742314E-2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2.7075862246338234E-3</v>
      </c>
      <c r="L21" s="2">
        <v>0</v>
      </c>
      <c r="M21" s="2">
        <v>6.046793459517921E-5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8.7973138990971311E-2</v>
      </c>
    </row>
    <row r="22" spans="1:23" x14ac:dyDescent="0.2">
      <c r="A22" s="2" t="s">
        <v>18</v>
      </c>
      <c r="B22" s="2">
        <v>0.10702106980800685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5.0719572940323724E-4</v>
      </c>
      <c r="L22" s="2">
        <v>0</v>
      </c>
      <c r="M22" s="2">
        <v>1.0077989099196536E-3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0.10853606444732974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2.6694512073854588E-5</v>
      </c>
      <c r="L23" s="2">
        <v>0</v>
      </c>
      <c r="M23" s="2">
        <v>9.2717499712608112E-5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1.194120117864627E-4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5.7202525872545554E-5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5.7202525872545554E-5</v>
      </c>
    </row>
    <row r="25" spans="1:23" x14ac:dyDescent="0.2">
      <c r="A25" s="2" t="s">
        <v>21</v>
      </c>
      <c r="B25" s="2">
        <v>1.7621284431407593</v>
      </c>
      <c r="C25" s="2">
        <v>0</v>
      </c>
      <c r="D25" s="2">
        <v>0</v>
      </c>
      <c r="E25" s="2">
        <v>0</v>
      </c>
      <c r="F25" s="2">
        <v>3.7350295274831302E-2</v>
      </c>
      <c r="G25" s="2">
        <v>0</v>
      </c>
      <c r="H25" s="2">
        <v>0</v>
      </c>
      <c r="I25" s="2">
        <v>0</v>
      </c>
      <c r="J25" s="2">
        <v>24.875531971453935</v>
      </c>
      <c r="K25" s="2">
        <v>1.944885879666549E-4</v>
      </c>
      <c r="L25" s="2">
        <v>0</v>
      </c>
      <c r="M25" s="2">
        <v>2.6807451003862783E-3</v>
      </c>
      <c r="N25" s="2">
        <v>0.16073004731180274</v>
      </c>
      <c r="O25" s="2">
        <v>2.6108543666500893E-3</v>
      </c>
      <c r="P25" s="2">
        <v>1.0398389218611803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27.881065767097507</v>
      </c>
    </row>
    <row r="26" spans="1:23" x14ac:dyDescent="0.2">
      <c r="A26" s="2" t="s">
        <v>22</v>
      </c>
      <c r="B26" s="2">
        <v>0.40388589713872292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2.9533608525345472E-3</v>
      </c>
      <c r="L26" s="2">
        <v>0</v>
      </c>
      <c r="M26" s="2">
        <v>3.7910307038266726E-3</v>
      </c>
      <c r="N26" s="2">
        <v>3.3207800394928377E-2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0.44383808909001254</v>
      </c>
    </row>
    <row r="27" spans="1:23" x14ac:dyDescent="0.2">
      <c r="A27" s="2" t="s">
        <v>23</v>
      </c>
      <c r="B27" s="2">
        <v>2.0587485956175558E-2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2.8861116490612741E-4</v>
      </c>
      <c r="L27" s="2">
        <v>0</v>
      </c>
      <c r="M27" s="2">
        <v>5.01049733450367E-4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2.1377146854532052E-2</v>
      </c>
    </row>
    <row r="28" spans="1:23" x14ac:dyDescent="0.2">
      <c r="A28" s="2" t="s">
        <v>24</v>
      </c>
      <c r="B28" s="2">
        <v>7.9078593879030375E-3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7.8457404052151151E-5</v>
      </c>
      <c r="L28" s="2">
        <v>0</v>
      </c>
      <c r="M28" s="2">
        <v>1.1052567649640448E-5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7.9973693596048293E-3</v>
      </c>
    </row>
    <row r="29" spans="1:23" x14ac:dyDescent="0.2">
      <c r="A29" s="2" t="s">
        <v>25</v>
      </c>
      <c r="B29" s="2">
        <v>1.6734213183629328E-4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4.9035877532594471E-4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6.5770090716223801E-4</v>
      </c>
    </row>
    <row r="30" spans="1:23" x14ac:dyDescent="0.2">
      <c r="A30" s="2" t="s">
        <v>26</v>
      </c>
      <c r="B30" s="2">
        <v>1.1638456537486565E-3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6.4166948314080762E-4</v>
      </c>
      <c r="L30" s="2">
        <v>0</v>
      </c>
      <c r="M30" s="2">
        <v>2.0631459612662173E-4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2.0118297330160859E-3</v>
      </c>
    </row>
    <row r="31" spans="1:23" x14ac:dyDescent="0.2">
      <c r="A31" s="2" t="s">
        <v>27</v>
      </c>
      <c r="B31" s="2">
        <v>3.1447269019436699</v>
      </c>
      <c r="C31" s="2">
        <v>0</v>
      </c>
      <c r="D31" s="2">
        <v>0</v>
      </c>
      <c r="E31" s="2">
        <v>0</v>
      </c>
      <c r="F31" s="2">
        <v>4.3853332134021698E-4</v>
      </c>
      <c r="G31" s="2">
        <v>1.4902828120545464E-2</v>
      </c>
      <c r="H31" s="2">
        <v>0.74584370144871115</v>
      </c>
      <c r="I31" s="2">
        <v>0</v>
      </c>
      <c r="J31" s="2">
        <v>0</v>
      </c>
      <c r="K31" s="2">
        <v>7.691832978994958E-3</v>
      </c>
      <c r="L31" s="2">
        <v>1.344612460016379E-4</v>
      </c>
      <c r="M31" s="2">
        <v>1.7100331903516685E-2</v>
      </c>
      <c r="N31" s="2">
        <v>7.5708335584608599E-2</v>
      </c>
      <c r="O31" s="2">
        <v>5.629654728089256E-3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1.8511220000000002</v>
      </c>
      <c r="W31" s="2">
        <v>5.8632985812754788</v>
      </c>
    </row>
    <row r="32" spans="1:23" x14ac:dyDescent="0.2">
      <c r="A32" s="2" t="s">
        <v>28</v>
      </c>
      <c r="B32" s="2">
        <v>0.66972146375920205</v>
      </c>
      <c r="C32" s="2">
        <v>0</v>
      </c>
      <c r="D32" s="2">
        <v>0</v>
      </c>
      <c r="E32" s="2">
        <v>3.1759374489811177E-3</v>
      </c>
      <c r="F32" s="2">
        <v>1.811123876394868</v>
      </c>
      <c r="G32" s="2">
        <v>0</v>
      </c>
      <c r="H32" s="2">
        <v>0</v>
      </c>
      <c r="I32" s="2">
        <v>2.0651660452162505E-4</v>
      </c>
      <c r="J32" s="2">
        <v>0</v>
      </c>
      <c r="K32" s="2">
        <v>1.3080310916188747E-3</v>
      </c>
      <c r="L32" s="2">
        <v>0</v>
      </c>
      <c r="M32" s="2">
        <v>3.1161142294715682E-3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2.4886519395286633</v>
      </c>
    </row>
    <row r="33" spans="1:23" x14ac:dyDescent="0.2">
      <c r="A33" s="2" t="s">
        <v>29</v>
      </c>
      <c r="B33" s="2">
        <v>11.282399154694538</v>
      </c>
      <c r="C33" s="2">
        <v>0</v>
      </c>
      <c r="D33" s="2">
        <v>0</v>
      </c>
      <c r="E33" s="2">
        <v>0</v>
      </c>
      <c r="F33" s="2">
        <v>7.1552146191322585E-3</v>
      </c>
      <c r="G33" s="2">
        <v>0</v>
      </c>
      <c r="H33" s="2">
        <v>3.4607880747880425E-2</v>
      </c>
      <c r="I33" s="2">
        <v>0</v>
      </c>
      <c r="J33" s="2">
        <v>0</v>
      </c>
      <c r="K33" s="2">
        <v>4.8050121732938263E-3</v>
      </c>
      <c r="L33" s="2">
        <v>6.9089351989665114E-3</v>
      </c>
      <c r="M33" s="2">
        <v>8.5042103214660034E-2</v>
      </c>
      <c r="N33" s="2">
        <v>6.935492872138199E-3</v>
      </c>
      <c r="O33" s="2">
        <v>6.690314314540854E-4</v>
      </c>
      <c r="P33" s="2">
        <v>0</v>
      </c>
      <c r="Q33" s="2">
        <v>0</v>
      </c>
      <c r="R33" s="2">
        <v>3.5473967173677333E-3</v>
      </c>
      <c r="S33" s="2">
        <v>0</v>
      </c>
      <c r="T33" s="2">
        <v>0</v>
      </c>
      <c r="U33" s="2">
        <v>0</v>
      </c>
      <c r="V33" s="2">
        <v>0</v>
      </c>
      <c r="W33" s="2">
        <v>11.432070221669431</v>
      </c>
    </row>
    <row r="34" spans="1:23" x14ac:dyDescent="0.2">
      <c r="A34" s="2" t="s">
        <v>30</v>
      </c>
      <c r="B34" s="2">
        <v>2.1904696556462867E-2</v>
      </c>
      <c r="C34" s="2">
        <v>0</v>
      </c>
      <c r="D34" s="2">
        <v>1.3988429217612171E-4</v>
      </c>
      <c r="E34" s="2">
        <v>0</v>
      </c>
      <c r="F34" s="2">
        <v>8.2459257004143362E-4</v>
      </c>
      <c r="G34" s="2">
        <v>0</v>
      </c>
      <c r="H34" s="2">
        <v>8.5413212525619191E-5</v>
      </c>
      <c r="I34" s="2">
        <v>0</v>
      </c>
      <c r="J34" s="2">
        <v>0</v>
      </c>
      <c r="K34" s="2">
        <v>1.9105643641430217E-3</v>
      </c>
      <c r="L34" s="2">
        <v>4.745691035351926E-5</v>
      </c>
      <c r="M34" s="2">
        <v>4.7971228112175519E-4</v>
      </c>
      <c r="N34" s="2">
        <v>0</v>
      </c>
      <c r="O34" s="2">
        <v>3.2635679583126117E-5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2.5424955866407462E-2</v>
      </c>
    </row>
    <row r="35" spans="1:23" x14ac:dyDescent="0.2">
      <c r="A35" s="2" t="s">
        <v>31</v>
      </c>
      <c r="B35" s="2">
        <v>0.39929090350075158</v>
      </c>
      <c r="C35" s="2">
        <v>0</v>
      </c>
      <c r="D35" s="2">
        <v>0</v>
      </c>
      <c r="E35" s="2">
        <v>0</v>
      </c>
      <c r="F35" s="2">
        <v>3.0539910275898193E-2</v>
      </c>
      <c r="G35" s="2">
        <v>0</v>
      </c>
      <c r="H35" s="2">
        <v>2.728563898318416E-2</v>
      </c>
      <c r="I35" s="2">
        <v>0</v>
      </c>
      <c r="J35" s="2">
        <v>0</v>
      </c>
      <c r="K35" s="2">
        <v>8.8130024860968506E-3</v>
      </c>
      <c r="L35" s="2">
        <v>3.9784709846366981E-3</v>
      </c>
      <c r="M35" s="2">
        <v>2.061956569695611E-2</v>
      </c>
      <c r="N35" s="2">
        <v>0</v>
      </c>
      <c r="O35" s="2">
        <v>1.7664061574367014E-3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0.49229389808496032</v>
      </c>
    </row>
    <row r="36" spans="1:23" x14ac:dyDescent="0.2">
      <c r="A36" s="2" t="s">
        <v>32</v>
      </c>
      <c r="B36" s="2">
        <v>0.28065841156627025</v>
      </c>
      <c r="C36" s="2">
        <v>0</v>
      </c>
      <c r="D36" s="2">
        <v>0</v>
      </c>
      <c r="E36" s="2">
        <v>8.9894708823258041E-5</v>
      </c>
      <c r="F36" s="2">
        <v>6.6308487075468214E-2</v>
      </c>
      <c r="G36" s="2">
        <v>0</v>
      </c>
      <c r="H36" s="2">
        <v>0.39268336216778299</v>
      </c>
      <c r="I36" s="2">
        <v>0</v>
      </c>
      <c r="J36" s="2">
        <v>0</v>
      </c>
      <c r="K36" s="2">
        <v>6.742271049510703E-3</v>
      </c>
      <c r="L36" s="2">
        <v>5.4179972653601151E-4</v>
      </c>
      <c r="M36" s="2">
        <v>1.7555857010800365E-2</v>
      </c>
      <c r="N36" s="2">
        <v>4.0147421536633317E-2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0.80472750484182509</v>
      </c>
    </row>
    <row r="37" spans="1:23" x14ac:dyDescent="0.2">
      <c r="A37" s="2" t="s">
        <v>33</v>
      </c>
      <c r="B37" s="2">
        <v>8.4992080758699004E-2</v>
      </c>
      <c r="C37" s="2">
        <v>0</v>
      </c>
      <c r="D37" s="2">
        <v>0</v>
      </c>
      <c r="E37" s="2">
        <v>0</v>
      </c>
      <c r="F37" s="2">
        <v>2.6499406682695171E-2</v>
      </c>
      <c r="G37" s="2">
        <v>0</v>
      </c>
      <c r="H37" s="2">
        <v>7.2212988771659843E-4</v>
      </c>
      <c r="I37" s="2">
        <v>0</v>
      </c>
      <c r="J37" s="2">
        <v>0</v>
      </c>
      <c r="K37" s="2">
        <v>3.7372316903396424E-3</v>
      </c>
      <c r="L37" s="2">
        <v>1.5818970117839753E-4</v>
      </c>
      <c r="M37" s="2">
        <v>1.3198134524307783E-2</v>
      </c>
      <c r="N37" s="2">
        <v>0</v>
      </c>
      <c r="O37" s="2">
        <v>7.7509739009924537E-5</v>
      </c>
      <c r="P37" s="2">
        <v>0</v>
      </c>
      <c r="Q37" s="2">
        <v>0</v>
      </c>
      <c r="R37" s="2">
        <v>3.5755506595690646E-3</v>
      </c>
      <c r="S37" s="2">
        <v>0</v>
      </c>
      <c r="T37" s="2">
        <v>0</v>
      </c>
      <c r="U37" s="2">
        <v>0</v>
      </c>
      <c r="V37" s="2">
        <v>0</v>
      </c>
      <c r="W37" s="2">
        <v>0.13296023364351559</v>
      </c>
    </row>
    <row r="38" spans="1:23" x14ac:dyDescent="0.2">
      <c r="A38" s="2" t="s">
        <v>34</v>
      </c>
      <c r="B38" s="2">
        <v>6.6026591605995166E-3</v>
      </c>
      <c r="C38" s="2">
        <v>0</v>
      </c>
      <c r="D38" s="2">
        <v>0</v>
      </c>
      <c r="E38" s="2">
        <v>9.3490497176188363E-5</v>
      </c>
      <c r="F38" s="2">
        <v>0</v>
      </c>
      <c r="G38" s="2">
        <v>0</v>
      </c>
      <c r="H38" s="2">
        <v>2.5779260507732332E-3</v>
      </c>
      <c r="I38" s="2">
        <v>0</v>
      </c>
      <c r="J38" s="2">
        <v>0</v>
      </c>
      <c r="K38" s="2">
        <v>1.2698960743705112E-3</v>
      </c>
      <c r="L38" s="2">
        <v>1.7400867129623726E-4</v>
      </c>
      <c r="M38" s="2">
        <v>4.3940032472496892E-4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1.1157380778940655E-2</v>
      </c>
    </row>
    <row r="39" spans="1:23" x14ac:dyDescent="0.2">
      <c r="A39" s="2" t="s">
        <v>35</v>
      </c>
      <c r="B39" s="2">
        <v>6.4675231880128936E-3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8.5413212525619191E-5</v>
      </c>
      <c r="I39" s="2">
        <v>0</v>
      </c>
      <c r="J39" s="2">
        <v>0</v>
      </c>
      <c r="K39" s="2">
        <v>3.3558815178560064E-4</v>
      </c>
      <c r="L39" s="2">
        <v>0</v>
      </c>
      <c r="M39" s="2">
        <v>4.0311956396786136E-6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6.8925557479637923E-3</v>
      </c>
    </row>
    <row r="40" spans="1:23" x14ac:dyDescent="0.2">
      <c r="A40" s="2" t="s">
        <v>36</v>
      </c>
      <c r="B40" s="2">
        <v>1.837004627349402E-4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9.6100243465876522E-4</v>
      </c>
      <c r="L40" s="2">
        <v>0</v>
      </c>
      <c r="M40" s="2">
        <v>1.3302945610939426E-4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1.2777323535030996E-3</v>
      </c>
    </row>
    <row r="41" spans="1:23" x14ac:dyDescent="0.2">
      <c r="A41" s="2" t="s">
        <v>37</v>
      </c>
      <c r="B41" s="2">
        <v>0.19698812953943418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1.3728606209410931E-4</v>
      </c>
      <c r="L41" s="2">
        <v>0</v>
      </c>
      <c r="M41" s="2">
        <v>1.5721662994746594E-4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0.19728263223147577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3.4321515523527328E-5</v>
      </c>
      <c r="L42" s="2">
        <v>0</v>
      </c>
      <c r="M42" s="2">
        <v>1.7737260814585902E-4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2.1169412366938635E-4</v>
      </c>
    </row>
    <row r="43" spans="1:23" x14ac:dyDescent="0.2">
      <c r="A43" s="2" t="s">
        <v>39</v>
      </c>
      <c r="B43" s="2">
        <v>62.131250680191357</v>
      </c>
      <c r="C43" s="2">
        <v>4.4666237834316861E-3</v>
      </c>
      <c r="D43" s="2">
        <v>0</v>
      </c>
      <c r="E43" s="2">
        <v>0</v>
      </c>
      <c r="F43" s="2">
        <v>2.8665209796364288E-2</v>
      </c>
      <c r="G43" s="2">
        <v>0</v>
      </c>
      <c r="H43" s="2">
        <v>0.23037496385659956</v>
      </c>
      <c r="I43" s="2">
        <v>0</v>
      </c>
      <c r="J43" s="2">
        <v>0</v>
      </c>
      <c r="K43" s="2">
        <v>7.5621739203505208E-3</v>
      </c>
      <c r="L43" s="2">
        <v>1.5818970117839752E-5</v>
      </c>
      <c r="M43" s="2">
        <v>2.1430081246419888E-2</v>
      </c>
      <c r="N43" s="2">
        <v>7.016562995920346E-2</v>
      </c>
      <c r="O43" s="2">
        <v>0</v>
      </c>
      <c r="P43" s="2">
        <v>0.20584297684044453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62.699774158564288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1.9412093755822538E-4</v>
      </c>
      <c r="I44" s="2">
        <v>0</v>
      </c>
      <c r="J44" s="2">
        <v>0</v>
      </c>
      <c r="K44" s="2">
        <v>2.3643710693985496E-4</v>
      </c>
      <c r="L44" s="2">
        <v>0</v>
      </c>
      <c r="M44" s="2">
        <v>4.4343152036464756E-5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4.7490119653454511E-4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4.1185818628232797E-4</v>
      </c>
      <c r="L45" s="2">
        <v>0</v>
      </c>
      <c r="M45" s="2">
        <v>5.4824260699629155E-4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9.6010079327861952E-4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1.7146149535186901E-5</v>
      </c>
      <c r="F46" s="2">
        <v>0</v>
      </c>
      <c r="G46" s="2">
        <v>0</v>
      </c>
      <c r="H46" s="2">
        <v>7.3020943602919057E-5</v>
      </c>
      <c r="I46" s="2">
        <v>0</v>
      </c>
      <c r="J46" s="2">
        <v>0</v>
      </c>
      <c r="K46" s="2">
        <v>2.5534009171256398E-2</v>
      </c>
      <c r="L46" s="2">
        <v>1.0041464280831167E-3</v>
      </c>
      <c r="M46" s="2">
        <v>4.5491493059940519E-2</v>
      </c>
      <c r="N46" s="2">
        <v>3.8822465907470996E-4</v>
      </c>
      <c r="O46" s="2">
        <v>3.8363457663595605E-5</v>
      </c>
      <c r="P46" s="2">
        <v>0</v>
      </c>
      <c r="Q46" s="2">
        <v>0</v>
      </c>
      <c r="R46" s="2">
        <v>4.7657009758670541E-3</v>
      </c>
      <c r="S46" s="2">
        <v>0</v>
      </c>
      <c r="T46" s="2">
        <v>0</v>
      </c>
      <c r="U46" s="2">
        <v>0</v>
      </c>
      <c r="V46" s="2">
        <v>0</v>
      </c>
      <c r="W46" s="2">
        <v>7.7312104845023488E-2</v>
      </c>
    </row>
    <row r="47" spans="1:23" x14ac:dyDescent="0.2">
      <c r="A47" s="2" t="s">
        <v>43</v>
      </c>
      <c r="B47" s="2">
        <v>3.1482255868290253E-2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0.49340898257336002</v>
      </c>
      <c r="L47" s="2">
        <v>8.6534690843475981E-2</v>
      </c>
      <c r="M47" s="2">
        <v>1.2272358969271822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1.8386618262123084</v>
      </c>
    </row>
    <row r="48" spans="1:23" x14ac:dyDescent="0.2">
      <c r="A48" s="2" t="s">
        <v>44</v>
      </c>
      <c r="B48" s="2">
        <v>6.2973827573471294E-2</v>
      </c>
      <c r="C48" s="2">
        <v>2.9704179848340107E-3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1.0692407386358373E-2</v>
      </c>
      <c r="L48" s="2">
        <v>8.7099391040269597E-4</v>
      </c>
      <c r="M48" s="2">
        <v>2.0488430094596732E-2</v>
      </c>
      <c r="N48" s="2">
        <v>1.7135141074422274E-3</v>
      </c>
      <c r="O48" s="2">
        <v>1.8349352805379266E-2</v>
      </c>
      <c r="P48" s="2">
        <v>0</v>
      </c>
      <c r="Q48" s="2">
        <v>0</v>
      </c>
      <c r="R48" s="2">
        <v>1.6694015447143093E-2</v>
      </c>
      <c r="S48" s="2">
        <v>0</v>
      </c>
      <c r="T48" s="2">
        <v>0</v>
      </c>
      <c r="U48" s="2">
        <v>0</v>
      </c>
      <c r="V48" s="2">
        <v>0</v>
      </c>
      <c r="W48" s="2">
        <v>0.13475295930962769</v>
      </c>
    </row>
    <row r="49" spans="1:23" x14ac:dyDescent="0.2">
      <c r="A49" s="2" t="s">
        <v>45</v>
      </c>
      <c r="B49" s="2">
        <v>0</v>
      </c>
      <c r="C49" s="2">
        <v>1.9544050475169151E-3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1.9544050475169151E-3</v>
      </c>
    </row>
    <row r="50" spans="1:23" x14ac:dyDescent="0.2">
      <c r="A50" s="2" t="s">
        <v>46</v>
      </c>
      <c r="B50" s="2">
        <v>0.33567842720394414</v>
      </c>
      <c r="C50" s="2">
        <v>0</v>
      </c>
      <c r="D50" s="2">
        <v>0</v>
      </c>
      <c r="E50" s="2">
        <v>0</v>
      </c>
      <c r="F50" s="2">
        <v>0</v>
      </c>
      <c r="G50" s="2">
        <v>4.3520178701271818E-2</v>
      </c>
      <c r="H50" s="2">
        <v>6.2983102867577656E-3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4.72711659571756E-2</v>
      </c>
      <c r="P50" s="2">
        <v>0</v>
      </c>
      <c r="Q50" s="2">
        <v>0</v>
      </c>
      <c r="R50" s="2">
        <v>6.3453044012748719E-2</v>
      </c>
      <c r="S50" s="2">
        <v>0</v>
      </c>
      <c r="T50" s="2">
        <v>0</v>
      </c>
      <c r="U50" s="2">
        <v>0</v>
      </c>
      <c r="V50" s="2">
        <v>0</v>
      </c>
      <c r="W50" s="2">
        <v>0.49622112616189806</v>
      </c>
    </row>
    <row r="51" spans="1:23" x14ac:dyDescent="0.2">
      <c r="A51" s="2" t="s">
        <v>47</v>
      </c>
      <c r="B51" s="2">
        <v>0.57688859045931684</v>
      </c>
      <c r="C51" s="2">
        <v>0</v>
      </c>
      <c r="D51" s="2">
        <v>7.0678597910620325E-2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2.9026997583734737E-3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0.65046988812831064</v>
      </c>
    </row>
  </sheetData>
  <phoneticPr fontId="6" type="noConversion"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86.298396764257006</v>
      </c>
      <c r="C4" s="2">
        <v>1.7086323933584426E-2</v>
      </c>
      <c r="D4" s="2">
        <v>2.8008806115214162E-2</v>
      </c>
      <c r="E4" s="2">
        <v>6.1443521825081199E-2</v>
      </c>
      <c r="F4" s="2">
        <v>1.5634634919289208</v>
      </c>
      <c r="G4" s="2">
        <v>0.17237201222340892</v>
      </c>
      <c r="H4" s="2">
        <v>1.9483635760834985</v>
      </c>
      <c r="I4" s="2">
        <v>9.5178049915028325E-3</v>
      </c>
      <c r="J4" s="2">
        <v>24.314027845637661</v>
      </c>
      <c r="K4" s="2">
        <v>0.86829328163529995</v>
      </c>
      <c r="L4" s="2">
        <v>0.13263855423272264</v>
      </c>
      <c r="M4" s="2">
        <v>1.7951483389920917</v>
      </c>
      <c r="N4" s="2">
        <v>0.30181622187672474</v>
      </c>
      <c r="O4" s="2">
        <v>0.15330043055886261</v>
      </c>
      <c r="P4" s="2">
        <v>1.0869267352302185</v>
      </c>
      <c r="Q4" s="2">
        <v>0</v>
      </c>
      <c r="R4" s="2">
        <v>0.21127894159410943</v>
      </c>
      <c r="S4" s="2">
        <v>0</v>
      </c>
      <c r="T4" s="2">
        <v>0</v>
      </c>
      <c r="U4" s="2">
        <v>0</v>
      </c>
      <c r="V4" s="2">
        <v>1.6825740000000002</v>
      </c>
      <c r="W4" s="2">
        <v>120.64465665111589</v>
      </c>
    </row>
    <row r="5" spans="1:23" x14ac:dyDescent="0.2">
      <c r="A5" s="2" t="s">
        <v>1</v>
      </c>
      <c r="B5" s="2">
        <v>9.4670536193214583E-2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0.18795744811941092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0.28262798431262548</v>
      </c>
    </row>
    <row r="6" spans="1:23" x14ac:dyDescent="0.2">
      <c r="A6" s="2" t="s">
        <v>2</v>
      </c>
      <c r="B6" s="2">
        <v>0.18561749165789407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2.3737969196490319E-3</v>
      </c>
      <c r="L6" s="2">
        <v>0</v>
      </c>
      <c r="M6" s="2">
        <v>4.0978212785554432E-3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0.19208910985609853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2.0333530061965531E-3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2.3632153583430185E-4</v>
      </c>
      <c r="L8" s="2">
        <v>7.243928268508221E-4</v>
      </c>
      <c r="M8" s="2">
        <v>2.5541470207556677E-3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5.5482143896373442E-3</v>
      </c>
    </row>
    <row r="9" spans="1:23" x14ac:dyDescent="0.2">
      <c r="A9" s="2" t="s">
        <v>5</v>
      </c>
      <c r="B9" s="2">
        <v>8.4471011438975077E-2</v>
      </c>
      <c r="C9" s="2">
        <v>0</v>
      </c>
      <c r="D9" s="2">
        <v>0</v>
      </c>
      <c r="E9" s="2">
        <v>0</v>
      </c>
      <c r="F9" s="2">
        <v>5.5471104881914329E-5</v>
      </c>
      <c r="G9" s="2">
        <v>0</v>
      </c>
      <c r="H9" s="2">
        <v>0</v>
      </c>
      <c r="I9" s="2">
        <v>0</v>
      </c>
      <c r="J9" s="2">
        <v>0</v>
      </c>
      <c r="K9" s="2">
        <v>2.8358584300116215E-3</v>
      </c>
      <c r="L9" s="2">
        <v>1.2592727828386512E-2</v>
      </c>
      <c r="M9" s="2">
        <v>3.0385027842537132E-2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0.13034009664479224</v>
      </c>
    </row>
    <row r="10" spans="1:23" x14ac:dyDescent="0.2">
      <c r="A10" s="2" t="s">
        <v>6</v>
      </c>
      <c r="B10" s="2">
        <v>1.0295083424577696E-2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6.4547523966682454E-4</v>
      </c>
      <c r="L10" s="2">
        <v>0</v>
      </c>
      <c r="M10" s="2">
        <v>8.0166658315688837E-4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1.1742225247401409E-2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3.6186798633014675E-2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6.9838304619689203E-4</v>
      </c>
      <c r="L13" s="2">
        <v>0</v>
      </c>
      <c r="M13" s="2">
        <v>2.4124571130349154E-3</v>
      </c>
      <c r="N13" s="2">
        <v>0</v>
      </c>
      <c r="O13" s="2">
        <v>0</v>
      </c>
      <c r="P13" s="2">
        <v>0</v>
      </c>
      <c r="Q13" s="2">
        <v>0</v>
      </c>
      <c r="R13" s="2">
        <v>3.2031360579264883E-3</v>
      </c>
      <c r="S13" s="2">
        <v>0</v>
      </c>
      <c r="T13" s="2">
        <v>0</v>
      </c>
      <c r="U13" s="2">
        <v>0</v>
      </c>
      <c r="V13" s="2">
        <v>0</v>
      </c>
      <c r="W13" s="2">
        <v>4.2500774850172965E-2</v>
      </c>
    </row>
    <row r="14" spans="1:23" x14ac:dyDescent="0.2">
      <c r="A14" s="2" t="s">
        <v>10</v>
      </c>
      <c r="B14" s="2">
        <v>3.2961586927804279E-2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7.1954616880891904E-4</v>
      </c>
      <c r="L14" s="2">
        <v>0</v>
      </c>
      <c r="M14" s="2">
        <v>1.7263796651239044E-3</v>
      </c>
      <c r="N14" s="2">
        <v>2.4438755260667661E-4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3.565190031434378E-2</v>
      </c>
    </row>
    <row r="15" spans="1:23" x14ac:dyDescent="0.2">
      <c r="A15" s="2" t="s">
        <v>11</v>
      </c>
      <c r="B15" s="2">
        <v>3.8681448114868858E-2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2.0457685191626132E-4</v>
      </c>
      <c r="L15" s="2">
        <v>0</v>
      </c>
      <c r="M15" s="2">
        <v>3.4303872395550572E-4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3.9229063690740626E-2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5.2907806530067579E-5</v>
      </c>
      <c r="L16" s="2">
        <v>0</v>
      </c>
      <c r="M16" s="2">
        <v>3.3558136039125561E-5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8.646594256919314E-5</v>
      </c>
    </row>
    <row r="17" spans="1:23" x14ac:dyDescent="0.2">
      <c r="A17" s="2" t="s">
        <v>13</v>
      </c>
      <c r="B17" s="2">
        <v>8.9469963733247532E-2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5.8551305893274786E-4</v>
      </c>
      <c r="L17" s="2">
        <v>3.6585496305597071E-6</v>
      </c>
      <c r="M17" s="2">
        <v>2.9456586078787988E-4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9.035370120259871E-2</v>
      </c>
    </row>
    <row r="18" spans="1:23" x14ac:dyDescent="0.2">
      <c r="A18" s="2" t="s">
        <v>14</v>
      </c>
      <c r="B18" s="2">
        <v>1.1715091017403444E-2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1.5872341959020272E-4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1.1873814436993646E-2</v>
      </c>
    </row>
    <row r="19" spans="1:23" x14ac:dyDescent="0.2">
      <c r="A19" s="2" t="s">
        <v>15</v>
      </c>
      <c r="B19" s="2">
        <v>0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</row>
    <row r="20" spans="1:23" x14ac:dyDescent="0.2">
      <c r="A20" s="2" t="s">
        <v>16</v>
      </c>
      <c r="B20" s="2">
        <v>9.5625034327492687E-3</v>
      </c>
      <c r="C20" s="2">
        <v>0</v>
      </c>
      <c r="D20" s="2">
        <v>2.8234040075035446E-4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3.6682745860846849E-4</v>
      </c>
      <c r="L20" s="2">
        <v>0</v>
      </c>
      <c r="M20" s="2">
        <v>2.199922251453787E-4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1.043166351725347E-2</v>
      </c>
    </row>
    <row r="21" spans="1:23" x14ac:dyDescent="0.2">
      <c r="A21" s="2" t="s">
        <v>17</v>
      </c>
      <c r="B21" s="2">
        <v>9.6541592707451399E-2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2.2362366226708567E-3</v>
      </c>
      <c r="L21" s="2">
        <v>3.6585496305597071E-6</v>
      </c>
      <c r="M21" s="2">
        <v>7.4573635642501258E-6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9.8788945243317064E-2</v>
      </c>
    </row>
    <row r="22" spans="1:23" x14ac:dyDescent="0.2">
      <c r="A22" s="2" t="s">
        <v>18</v>
      </c>
      <c r="B22" s="2">
        <v>5.6466132161139056E-2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8.1478022056304068E-4</v>
      </c>
      <c r="L22" s="2">
        <v>0</v>
      </c>
      <c r="M22" s="2">
        <v>1.4206277589896485E-3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5.8701540140691746E-2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1.4914727128500252E-4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1.4914727128500252E-4</v>
      </c>
    </row>
    <row r="24" spans="1:23" x14ac:dyDescent="0.2">
      <c r="A24" s="2" t="s">
        <v>20</v>
      </c>
      <c r="B24" s="2">
        <v>1.7257375354871345E-4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9.1706864652117123E-5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2.6428061820083057E-4</v>
      </c>
    </row>
    <row r="25" spans="1:23" x14ac:dyDescent="0.2">
      <c r="A25" s="2" t="s">
        <v>21</v>
      </c>
      <c r="B25" s="2">
        <v>1.7256825675508189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24.314027845637661</v>
      </c>
      <c r="K25" s="2">
        <v>1.8341372930423425E-4</v>
      </c>
      <c r="L25" s="2">
        <v>0</v>
      </c>
      <c r="M25" s="2">
        <v>2.4348292037276666E-3</v>
      </c>
      <c r="N25" s="2">
        <v>0.13653627079694267</v>
      </c>
      <c r="O25" s="2">
        <v>4.3190424780606855E-2</v>
      </c>
      <c r="P25" s="2">
        <v>0.94791381081710513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27.169969162516168</v>
      </c>
    </row>
    <row r="26" spans="1:23" x14ac:dyDescent="0.2">
      <c r="A26" s="2" t="s">
        <v>22</v>
      </c>
      <c r="B26" s="2">
        <v>1.4140007633062024</v>
      </c>
      <c r="C26" s="2">
        <v>4.4278245910819218E-4</v>
      </c>
      <c r="D26" s="2">
        <v>0</v>
      </c>
      <c r="E26" s="2">
        <v>0</v>
      </c>
      <c r="F26" s="2">
        <v>9.8183855640988343E-3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2.0134881623475338E-3</v>
      </c>
      <c r="N26" s="2">
        <v>3.1682555062149939E-2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1.4579579745539069</v>
      </c>
    </row>
    <row r="27" spans="1:23" x14ac:dyDescent="0.2">
      <c r="A27" s="2" t="s">
        <v>23</v>
      </c>
      <c r="B27" s="2">
        <v>6.9555791859618091E-2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5.7048831266513474E-4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7.0126280172283229E-2</v>
      </c>
    </row>
    <row r="28" spans="1:23" x14ac:dyDescent="0.2">
      <c r="A28" s="2" t="s">
        <v>24</v>
      </c>
      <c r="B28" s="2">
        <v>2.1818420316909344E-2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2.1818420316909344E-2</v>
      </c>
    </row>
    <row r="29" spans="1:23" x14ac:dyDescent="0.2">
      <c r="A29" s="2" t="s">
        <v>25</v>
      </c>
      <c r="B29" s="2">
        <v>1.7775096615517485E-3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2.9829454257000503E-5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1.8073391158087491E-3</v>
      </c>
    </row>
    <row r="30" spans="1:23" x14ac:dyDescent="0.2">
      <c r="A30" s="2" t="s">
        <v>26</v>
      </c>
      <c r="B30" s="2">
        <v>1.6957850794114388E-3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3.3558136039125568E-4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2.0313664398026944E-3</v>
      </c>
    </row>
    <row r="31" spans="1:23" x14ac:dyDescent="0.2">
      <c r="A31" s="2" t="s">
        <v>27</v>
      </c>
      <c r="B31" s="2">
        <v>2.218538705319427</v>
      </c>
      <c r="C31" s="2">
        <v>0</v>
      </c>
      <c r="D31" s="2">
        <v>0</v>
      </c>
      <c r="E31" s="2">
        <v>3.410302440828209E-3</v>
      </c>
      <c r="F31" s="2">
        <v>1.1856948668509188E-2</v>
      </c>
      <c r="G31" s="2">
        <v>5.0456175618116383E-2</v>
      </c>
      <c r="H31" s="2">
        <v>0.65530811996181815</v>
      </c>
      <c r="I31" s="2">
        <v>3.7264677714421734E-3</v>
      </c>
      <c r="J31" s="2">
        <v>0</v>
      </c>
      <c r="K31" s="2">
        <v>4.7264307166860371E-3</v>
      </c>
      <c r="L31" s="2">
        <v>1.5731763411406738E-4</v>
      </c>
      <c r="M31" s="2">
        <v>1.4825238765729247E-2</v>
      </c>
      <c r="N31" s="2">
        <v>6.9955936933661172E-2</v>
      </c>
      <c r="O31" s="2">
        <v>5.4337071189999907E-3</v>
      </c>
      <c r="P31" s="2">
        <v>0</v>
      </c>
      <c r="Q31" s="2">
        <v>0</v>
      </c>
      <c r="R31" s="2">
        <v>9.3750323646628938E-3</v>
      </c>
      <c r="S31" s="2">
        <v>0</v>
      </c>
      <c r="T31" s="2">
        <v>0</v>
      </c>
      <c r="U31" s="2">
        <v>0</v>
      </c>
      <c r="V31" s="2">
        <v>1.6825740000000002</v>
      </c>
      <c r="W31" s="2">
        <v>4.7303443833139944</v>
      </c>
    </row>
    <row r="32" spans="1:23" x14ac:dyDescent="0.2">
      <c r="A32" s="2" t="s">
        <v>28</v>
      </c>
      <c r="B32" s="2">
        <v>0.63357319076555796</v>
      </c>
      <c r="C32" s="2">
        <v>0</v>
      </c>
      <c r="D32" s="2">
        <v>0</v>
      </c>
      <c r="E32" s="2">
        <v>0</v>
      </c>
      <c r="F32" s="2">
        <v>1.4386396381683932</v>
      </c>
      <c r="G32" s="2">
        <v>0</v>
      </c>
      <c r="H32" s="2">
        <v>0</v>
      </c>
      <c r="I32" s="2">
        <v>5.7913372200606595E-3</v>
      </c>
      <c r="J32" s="2">
        <v>0</v>
      </c>
      <c r="K32" s="2">
        <v>7.5129085272695963E-4</v>
      </c>
      <c r="L32" s="2">
        <v>0</v>
      </c>
      <c r="M32" s="2">
        <v>2.2073796150180371E-3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2.0809628366217567</v>
      </c>
    </row>
    <row r="33" spans="1:23" x14ac:dyDescent="0.2">
      <c r="A33" s="2" t="s">
        <v>29</v>
      </c>
      <c r="B33" s="2">
        <v>12.331050843796255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6.1818268377682443E-2</v>
      </c>
      <c r="I33" s="2">
        <v>0</v>
      </c>
      <c r="J33" s="2">
        <v>0</v>
      </c>
      <c r="K33" s="2">
        <v>5.0368231816624344E-3</v>
      </c>
      <c r="L33" s="2">
        <v>8.3634444554594924E-3</v>
      </c>
      <c r="M33" s="2">
        <v>3.7972895269161637E-2</v>
      </c>
      <c r="N33" s="2">
        <v>3.8300111760077595E-3</v>
      </c>
      <c r="O33" s="2">
        <v>4.4526211114027708E-4</v>
      </c>
      <c r="P33" s="2">
        <v>0</v>
      </c>
      <c r="Q33" s="2">
        <v>0</v>
      </c>
      <c r="R33" s="2">
        <v>1.6510473664434096E-2</v>
      </c>
      <c r="S33" s="2">
        <v>0</v>
      </c>
      <c r="T33" s="2">
        <v>0</v>
      </c>
      <c r="U33" s="2">
        <v>0</v>
      </c>
      <c r="V33" s="2">
        <v>0</v>
      </c>
      <c r="W33" s="2">
        <v>12.465028022031804</v>
      </c>
    </row>
    <row r="34" spans="1:23" x14ac:dyDescent="0.2">
      <c r="A34" s="2" t="s">
        <v>30</v>
      </c>
      <c r="B34" s="2">
        <v>1.9488447631273539E-2</v>
      </c>
      <c r="C34" s="2">
        <v>0</v>
      </c>
      <c r="D34" s="2">
        <v>0</v>
      </c>
      <c r="E34" s="2">
        <v>0</v>
      </c>
      <c r="F34" s="2">
        <v>7.0378964318928798E-4</v>
      </c>
      <c r="G34" s="2">
        <v>0</v>
      </c>
      <c r="H34" s="2">
        <v>1.4364649326753207E-5</v>
      </c>
      <c r="I34" s="2">
        <v>0</v>
      </c>
      <c r="J34" s="2">
        <v>0</v>
      </c>
      <c r="K34" s="2">
        <v>1.5907613830040315E-3</v>
      </c>
      <c r="L34" s="2">
        <v>4.3902595566716496E-5</v>
      </c>
      <c r="M34" s="2">
        <v>5.0337204058688344E-4</v>
      </c>
      <c r="N34" s="2">
        <v>0</v>
      </c>
      <c r="O34" s="2">
        <v>1.5093630886111084E-5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2.2359731573833322E-2</v>
      </c>
    </row>
    <row r="35" spans="1:23" x14ac:dyDescent="0.2">
      <c r="A35" s="2" t="s">
        <v>31</v>
      </c>
      <c r="B35" s="2">
        <v>0.59460073878126296</v>
      </c>
      <c r="C35" s="2">
        <v>0</v>
      </c>
      <c r="D35" s="2">
        <v>0</v>
      </c>
      <c r="E35" s="2">
        <v>0</v>
      </c>
      <c r="F35" s="2">
        <v>1.3566152087683176E-2</v>
      </c>
      <c r="G35" s="2">
        <v>0</v>
      </c>
      <c r="H35" s="2">
        <v>2.8894492120764084E-2</v>
      </c>
      <c r="I35" s="2">
        <v>0</v>
      </c>
      <c r="J35" s="2">
        <v>0</v>
      </c>
      <c r="K35" s="2">
        <v>7.2448423075172517E-3</v>
      </c>
      <c r="L35" s="2">
        <v>4.1122097847491115E-3</v>
      </c>
      <c r="M35" s="2">
        <v>9.0234099127426519E-3</v>
      </c>
      <c r="N35" s="2">
        <v>0</v>
      </c>
      <c r="O35" s="2">
        <v>1.3206927025347201E-3</v>
      </c>
      <c r="P35" s="2">
        <v>0</v>
      </c>
      <c r="Q35" s="2">
        <v>0</v>
      </c>
      <c r="R35" s="2">
        <v>3.606783284738363E-2</v>
      </c>
      <c r="S35" s="2">
        <v>0</v>
      </c>
      <c r="T35" s="2">
        <v>0</v>
      </c>
      <c r="U35" s="2">
        <v>0</v>
      </c>
      <c r="V35" s="2">
        <v>0</v>
      </c>
      <c r="W35" s="2">
        <v>0.6948303705446377</v>
      </c>
    </row>
    <row r="36" spans="1:23" x14ac:dyDescent="0.2">
      <c r="A36" s="2" t="s">
        <v>32</v>
      </c>
      <c r="B36" s="2">
        <v>0.28861844171842288</v>
      </c>
      <c r="C36" s="2">
        <v>4.4288243256926877E-5</v>
      </c>
      <c r="D36" s="2">
        <v>0</v>
      </c>
      <c r="E36" s="2">
        <v>2.991776408291339E-5</v>
      </c>
      <c r="F36" s="2">
        <v>7.7267782156451539E-2</v>
      </c>
      <c r="G36" s="2">
        <v>0</v>
      </c>
      <c r="H36" s="2">
        <v>0.46376988583889073</v>
      </c>
      <c r="I36" s="2">
        <v>0</v>
      </c>
      <c r="J36" s="2">
        <v>0</v>
      </c>
      <c r="K36" s="2">
        <v>7.0014663974789426E-3</v>
      </c>
      <c r="L36" s="2">
        <v>4.0244045936156778E-4</v>
      </c>
      <c r="M36" s="2">
        <v>2.0071494033179208E-2</v>
      </c>
      <c r="N36" s="2">
        <v>1.3364944283177625E-3</v>
      </c>
      <c r="O36" s="2">
        <v>0</v>
      </c>
      <c r="P36" s="2">
        <v>0</v>
      </c>
      <c r="Q36" s="2">
        <v>0</v>
      </c>
      <c r="R36" s="2">
        <v>3.1510525447894728E-3</v>
      </c>
      <c r="S36" s="2">
        <v>0</v>
      </c>
      <c r="T36" s="2">
        <v>0</v>
      </c>
      <c r="U36" s="2">
        <v>0</v>
      </c>
      <c r="V36" s="2">
        <v>0</v>
      </c>
      <c r="W36" s="2">
        <v>0.86169326358423171</v>
      </c>
    </row>
    <row r="37" spans="1:23" x14ac:dyDescent="0.2">
      <c r="A37" s="2" t="s">
        <v>33</v>
      </c>
      <c r="B37" s="2">
        <v>8.012524881827815E-2</v>
      </c>
      <c r="C37" s="2">
        <v>3.2994741226410524E-3</v>
      </c>
      <c r="D37" s="2">
        <v>0</v>
      </c>
      <c r="E37" s="2">
        <v>0</v>
      </c>
      <c r="F37" s="2">
        <v>1.1555324535713779E-2</v>
      </c>
      <c r="G37" s="2">
        <v>0</v>
      </c>
      <c r="H37" s="2">
        <v>3.4906097864010294E-3</v>
      </c>
      <c r="I37" s="2">
        <v>0</v>
      </c>
      <c r="J37" s="2">
        <v>0</v>
      </c>
      <c r="K37" s="2">
        <v>3.81288925726687E-3</v>
      </c>
      <c r="L37" s="2">
        <v>1.3536633633070918E-4</v>
      </c>
      <c r="M37" s="2">
        <v>1.5339796851662505E-2</v>
      </c>
      <c r="N37" s="2">
        <v>0</v>
      </c>
      <c r="O37" s="2">
        <v>0</v>
      </c>
      <c r="P37" s="2">
        <v>0</v>
      </c>
      <c r="Q37" s="2">
        <v>0</v>
      </c>
      <c r="R37" s="2">
        <v>5.8073117147772911E-3</v>
      </c>
      <c r="S37" s="2">
        <v>0</v>
      </c>
      <c r="T37" s="2">
        <v>0</v>
      </c>
      <c r="U37" s="2">
        <v>0</v>
      </c>
      <c r="V37" s="2">
        <v>0</v>
      </c>
      <c r="W37" s="2">
        <v>0.1235660214230714</v>
      </c>
    </row>
    <row r="38" spans="1:23" x14ac:dyDescent="0.2">
      <c r="A38" s="2" t="s">
        <v>34</v>
      </c>
      <c r="B38" s="2">
        <v>6.0730533199660035E-3</v>
      </c>
      <c r="C38" s="2">
        <v>0</v>
      </c>
      <c r="D38" s="2">
        <v>0</v>
      </c>
      <c r="E38" s="2">
        <v>5.3187136147401591E-5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7.583452269309686E-4</v>
      </c>
      <c r="L38" s="2">
        <v>7.3170992611194142E-6</v>
      </c>
      <c r="M38" s="2">
        <v>8.2030999206751372E-4</v>
      </c>
      <c r="N38" s="2">
        <v>0</v>
      </c>
      <c r="O38" s="2">
        <v>0</v>
      </c>
      <c r="P38" s="2">
        <v>0</v>
      </c>
      <c r="Q38" s="2">
        <v>0</v>
      </c>
      <c r="R38" s="2">
        <v>5.2083513137016072E-4</v>
      </c>
      <c r="S38" s="2">
        <v>0</v>
      </c>
      <c r="T38" s="2">
        <v>0</v>
      </c>
      <c r="U38" s="2">
        <v>0</v>
      </c>
      <c r="V38" s="2">
        <v>0</v>
      </c>
      <c r="W38" s="2">
        <v>8.2330479057431665E-3</v>
      </c>
    </row>
    <row r="39" spans="1:23" x14ac:dyDescent="0.2">
      <c r="A39" s="2" t="s">
        <v>35</v>
      </c>
      <c r="B39" s="2">
        <v>4.8682064072910758E-3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1.0055254528727246E-4</v>
      </c>
      <c r="I39" s="2">
        <v>0</v>
      </c>
      <c r="J39" s="2">
        <v>0</v>
      </c>
      <c r="K39" s="2">
        <v>3.7035464571047309E-4</v>
      </c>
      <c r="L39" s="2">
        <v>0</v>
      </c>
      <c r="M39" s="2">
        <v>9.6945726335251629E-5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5.4360593246240724E-3</v>
      </c>
    </row>
    <row r="40" spans="1:23" x14ac:dyDescent="0.2">
      <c r="A40" s="2" t="s">
        <v>36</v>
      </c>
      <c r="B40" s="2">
        <v>2.0894427821104892E-4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9.699764530512391E-4</v>
      </c>
      <c r="L40" s="2">
        <v>0</v>
      </c>
      <c r="M40" s="2">
        <v>1.1186045346375188E-4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1.29078118472604E-3</v>
      </c>
    </row>
    <row r="41" spans="1:23" x14ac:dyDescent="0.2">
      <c r="A41" s="2" t="s">
        <v>37</v>
      </c>
      <c r="B41" s="2">
        <v>0.12761027697956862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2.0104966481425678E-4</v>
      </c>
      <c r="L41" s="2">
        <v>0</v>
      </c>
      <c r="M41" s="2">
        <v>2.498216794023792E-4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0.12806114832378526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3.5271871020045048E-6</v>
      </c>
      <c r="L42" s="2">
        <v>0</v>
      </c>
      <c r="M42" s="2">
        <v>3.728681782125063E-5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4.0814004923255135E-5</v>
      </c>
    </row>
    <row r="43" spans="1:23" x14ac:dyDescent="0.2">
      <c r="A43" s="2" t="s">
        <v>39</v>
      </c>
      <c r="B43" s="2">
        <v>65.241574185965163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0.73451479634953531</v>
      </c>
      <c r="I43" s="2">
        <v>0</v>
      </c>
      <c r="J43" s="2">
        <v>0</v>
      </c>
      <c r="K43" s="2">
        <v>4.6453054133399332E-3</v>
      </c>
      <c r="L43" s="2">
        <v>7.6829542241753864E-5</v>
      </c>
      <c r="M43" s="2">
        <v>2.0157786330762838E-2</v>
      </c>
      <c r="N43" s="2">
        <v>5.8230565927038756E-2</v>
      </c>
      <c r="O43" s="2">
        <v>0</v>
      </c>
      <c r="P43" s="2">
        <v>0.13901292441311347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66.198212393941162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4.5248645379272604E-4</v>
      </c>
      <c r="I44" s="2">
        <v>0</v>
      </c>
      <c r="J44" s="2">
        <v>0</v>
      </c>
      <c r="K44" s="2">
        <v>2.1163122612027032E-4</v>
      </c>
      <c r="L44" s="2">
        <v>0</v>
      </c>
      <c r="M44" s="2">
        <v>5.8167435801150978E-4</v>
      </c>
      <c r="N44" s="2">
        <v>0</v>
      </c>
      <c r="O44" s="2">
        <v>0</v>
      </c>
      <c r="P44" s="2">
        <v>0</v>
      </c>
      <c r="Q44" s="2">
        <v>0</v>
      </c>
      <c r="R44" s="2">
        <v>1.5625053941104825E-4</v>
      </c>
      <c r="S44" s="2">
        <v>0</v>
      </c>
      <c r="T44" s="2">
        <v>0</v>
      </c>
      <c r="U44" s="2">
        <v>0</v>
      </c>
      <c r="V44" s="2">
        <v>0</v>
      </c>
      <c r="W44" s="2">
        <v>1.4020425773355544E-3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3.1744683918040543E-4</v>
      </c>
      <c r="L45" s="2">
        <v>0</v>
      </c>
      <c r="M45" s="2">
        <v>7.6810844711776283E-4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1.0855552862981683E-3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3.2004260328218195E-2</v>
      </c>
      <c r="L46" s="2">
        <v>1.1244565053589715E-3</v>
      </c>
      <c r="M46" s="2">
        <v>7.4650538979990133E-2</v>
      </c>
      <c r="N46" s="2">
        <v>0</v>
      </c>
      <c r="O46" s="2">
        <v>1.4966678100749198E-4</v>
      </c>
      <c r="P46" s="2">
        <v>0</v>
      </c>
      <c r="Q46" s="2">
        <v>0</v>
      </c>
      <c r="R46" s="2">
        <v>1.0329087564943183E-2</v>
      </c>
      <c r="S46" s="2">
        <v>0</v>
      </c>
      <c r="T46" s="2">
        <v>0</v>
      </c>
      <c r="U46" s="2">
        <v>0</v>
      </c>
      <c r="V46" s="2">
        <v>0</v>
      </c>
      <c r="W46" s="2">
        <v>0.11825801015951798</v>
      </c>
    </row>
    <row r="47" spans="1:23" x14ac:dyDescent="0.2">
      <c r="A47" s="2" t="s">
        <v>43</v>
      </c>
      <c r="B47" s="2">
        <v>3.3042620043975166E-2</v>
      </c>
      <c r="C47" s="2">
        <v>1.402394099364203E-3</v>
      </c>
      <c r="D47" s="2">
        <v>4.4428446544487552E-3</v>
      </c>
      <c r="E47" s="2">
        <v>2.9604707656730846E-3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0.55920344730712457</v>
      </c>
      <c r="L47" s="2">
        <v>0.10376623139506586</v>
      </c>
      <c r="M47" s="2">
        <v>1.2872511140253897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1.9920691222910414</v>
      </c>
    </row>
    <row r="48" spans="1:23" x14ac:dyDescent="0.2">
      <c r="A48" s="2" t="s">
        <v>44</v>
      </c>
      <c r="B48" s="2">
        <v>3.2523951261088417E-2</v>
      </c>
      <c r="C48" s="2">
        <v>7.8057245986691169E-4</v>
      </c>
      <c r="D48" s="2">
        <v>2.3283621060015053E-2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2.4322358383470008E-2</v>
      </c>
      <c r="L48" s="2">
        <v>1.1246006707148195E-3</v>
      </c>
      <c r="M48" s="2">
        <v>5.8954703592381898E-2</v>
      </c>
      <c r="N48" s="2">
        <v>0</v>
      </c>
      <c r="O48" s="2">
        <v>2.3135035790897696E-2</v>
      </c>
      <c r="P48" s="2">
        <v>0</v>
      </c>
      <c r="Q48" s="2">
        <v>0</v>
      </c>
      <c r="R48" s="2">
        <v>2.0587035036196622E-2</v>
      </c>
      <c r="S48" s="2">
        <v>0</v>
      </c>
      <c r="T48" s="2">
        <v>0</v>
      </c>
      <c r="U48" s="2">
        <v>0</v>
      </c>
      <c r="V48" s="2">
        <v>0</v>
      </c>
      <c r="W48" s="2">
        <v>0.18471187825463145</v>
      </c>
    </row>
    <row r="49" spans="1:23" x14ac:dyDescent="0.2">
      <c r="A49" s="2" t="s">
        <v>45</v>
      </c>
      <c r="B49" s="2">
        <v>0</v>
      </c>
      <c r="C49" s="2">
        <v>1.1116812549347141E-2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5.5981845057746886E-2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6.709865760709402E-2</v>
      </c>
    </row>
    <row r="50" spans="1:23" x14ac:dyDescent="0.2">
      <c r="A50" s="2" t="s">
        <v>46</v>
      </c>
      <c r="B50" s="2">
        <v>0.19366162160244546</v>
      </c>
      <c r="C50" s="2">
        <v>0</v>
      </c>
      <c r="D50" s="2">
        <v>0</v>
      </c>
      <c r="E50" s="2">
        <v>0</v>
      </c>
      <c r="F50" s="2">
        <v>0</v>
      </c>
      <c r="G50" s="2">
        <v>0.12191583660529254</v>
      </c>
      <c r="H50" s="2">
        <v>0</v>
      </c>
      <c r="I50" s="2">
        <v>0</v>
      </c>
      <c r="J50" s="2">
        <v>0</v>
      </c>
      <c r="K50" s="2">
        <v>0.11000723143178082</v>
      </c>
      <c r="L50" s="2">
        <v>0</v>
      </c>
      <c r="M50" s="2">
        <v>7.446339323994009E-5</v>
      </c>
      <c r="N50" s="2">
        <v>0</v>
      </c>
      <c r="O50" s="2">
        <v>7.530468471889229E-2</v>
      </c>
      <c r="P50" s="2">
        <v>0</v>
      </c>
      <c r="Q50" s="2">
        <v>0</v>
      </c>
      <c r="R50" s="2">
        <v>0.10557089412821453</v>
      </c>
      <c r="S50" s="2">
        <v>0</v>
      </c>
      <c r="T50" s="2">
        <v>0</v>
      </c>
      <c r="U50" s="2">
        <v>0</v>
      </c>
      <c r="V50" s="2">
        <v>0</v>
      </c>
      <c r="W50" s="2">
        <v>0.60653473187986551</v>
      </c>
    </row>
    <row r="51" spans="1:23" x14ac:dyDescent="0.2">
      <c r="A51" s="2" t="s">
        <v>47</v>
      </c>
      <c r="B51" s="2">
        <v>0.50946228359223245</v>
      </c>
      <c r="C51" s="2">
        <v>0</v>
      </c>
      <c r="D51" s="2">
        <v>0</v>
      </c>
      <c r="E51" s="2">
        <v>5.4989643718349593E-2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3.6927931001431873E-2</v>
      </c>
      <c r="L51" s="2">
        <v>0</v>
      </c>
      <c r="M51" s="2">
        <v>1.3662587252297442E-2</v>
      </c>
      <c r="N51" s="2">
        <v>0</v>
      </c>
      <c r="O51" s="2">
        <v>4.3058629238971712E-3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0.61934830848820843</v>
      </c>
    </row>
  </sheetData>
  <phoneticPr fontId="6" type="noConversion"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100.52997691188847</v>
      </c>
      <c r="C4" s="2">
        <v>1.9121839485406196E-2</v>
      </c>
      <c r="D4" s="2">
        <v>2.4959170084199574E-2</v>
      </c>
      <c r="E4" s="2">
        <v>0.12565153262510928</v>
      </c>
      <c r="F4" s="2">
        <v>1.2298693170308541</v>
      </c>
      <c r="G4" s="2">
        <v>2.8812093515804695E-2</v>
      </c>
      <c r="H4" s="2">
        <v>0</v>
      </c>
      <c r="I4" s="2">
        <v>5.3159886083145999E-3</v>
      </c>
      <c r="J4" s="2">
        <v>21.843654260378795</v>
      </c>
      <c r="K4" s="2">
        <v>0.81486451662935522</v>
      </c>
      <c r="L4" s="2">
        <v>0.13522786985480081</v>
      </c>
      <c r="M4" s="2">
        <v>1.7678423393568168</v>
      </c>
      <c r="N4" s="2">
        <v>0.25333317400155481</v>
      </c>
      <c r="O4" s="2">
        <v>0.17510698190431936</v>
      </c>
      <c r="P4" s="2">
        <v>0.94024506349391945</v>
      </c>
      <c r="Q4" s="2">
        <v>0.480091579622272</v>
      </c>
      <c r="R4" s="2">
        <v>0.36813149923395272</v>
      </c>
      <c r="S4" s="2">
        <v>0</v>
      </c>
      <c r="T4" s="2">
        <v>0</v>
      </c>
      <c r="U4" s="2">
        <v>0</v>
      </c>
      <c r="V4" s="2">
        <v>2.1667136000000005</v>
      </c>
      <c r="W4" s="2">
        <v>130.90891773771392</v>
      </c>
    </row>
    <row r="5" spans="1:23" x14ac:dyDescent="0.2">
      <c r="A5" s="2" t="s">
        <v>1</v>
      </c>
      <c r="B5" s="2">
        <v>0.12499600227186215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2.4452406187784673E-2</v>
      </c>
      <c r="L5" s="2">
        <v>0</v>
      </c>
      <c r="M5" s="2">
        <v>0.14973594968094031</v>
      </c>
      <c r="N5" s="2">
        <v>0</v>
      </c>
      <c r="O5" s="2">
        <v>0</v>
      </c>
      <c r="P5" s="2">
        <v>0</v>
      </c>
      <c r="Q5" s="2">
        <v>0</v>
      </c>
      <c r="R5" s="2">
        <v>6.4264491379033535E-3</v>
      </c>
      <c r="S5" s="2">
        <v>0</v>
      </c>
      <c r="T5" s="2">
        <v>0</v>
      </c>
      <c r="U5" s="2">
        <v>0</v>
      </c>
      <c r="V5" s="2">
        <v>0</v>
      </c>
      <c r="W5" s="2">
        <v>0.30561080727849049</v>
      </c>
    </row>
    <row r="6" spans="1:23" x14ac:dyDescent="0.2">
      <c r="A6" s="2" t="s">
        <v>2</v>
      </c>
      <c r="B6" s="2">
        <v>0.4344605339357514</v>
      </c>
      <c r="C6" s="2">
        <v>0</v>
      </c>
      <c r="D6" s="2">
        <v>0</v>
      </c>
      <c r="E6" s="2">
        <v>4.106458127305733E-6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9.5037786354949371E-4</v>
      </c>
      <c r="L6" s="2">
        <v>0</v>
      </c>
      <c r="M6" s="2">
        <v>1.9874206644336719E-3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0.43740243892186192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1.6997160780467726E-3</v>
      </c>
      <c r="C8" s="2">
        <v>0</v>
      </c>
      <c r="D8" s="2">
        <v>0</v>
      </c>
      <c r="E8" s="2">
        <v>1.6065470526350683E-8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3.4433980563387448E-4</v>
      </c>
      <c r="L8" s="2">
        <v>1.7497563456654662E-4</v>
      </c>
      <c r="M8" s="2">
        <v>6.6247355481122375E-3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8.8437831318299576E-3</v>
      </c>
    </row>
    <row r="9" spans="1:23" x14ac:dyDescent="0.2">
      <c r="A9" s="2" t="s">
        <v>5</v>
      </c>
      <c r="B9" s="2">
        <v>6.0800501431264926E-2</v>
      </c>
      <c r="C9" s="2">
        <v>0</v>
      </c>
      <c r="D9" s="2">
        <v>0</v>
      </c>
      <c r="E9" s="2">
        <v>5.7467754547206803E-7</v>
      </c>
      <c r="F9" s="2">
        <v>4.3997031113254462E-5</v>
      </c>
      <c r="G9" s="2">
        <v>0</v>
      </c>
      <c r="H9" s="2">
        <v>0</v>
      </c>
      <c r="I9" s="2">
        <v>0</v>
      </c>
      <c r="J9" s="2">
        <v>0</v>
      </c>
      <c r="K9" s="2">
        <v>3.4365112602260679E-3</v>
      </c>
      <c r="L9" s="2">
        <v>8.470249085547929E-3</v>
      </c>
      <c r="M9" s="2">
        <v>2.9800390072744442E-2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0.1025522235584421</v>
      </c>
    </row>
    <row r="10" spans="1:23" x14ac:dyDescent="0.2">
      <c r="A10" s="2" t="s">
        <v>6</v>
      </c>
      <c r="B10" s="2">
        <v>9.8321444786787227E-3</v>
      </c>
      <c r="C10" s="2">
        <v>0</v>
      </c>
      <c r="D10" s="2">
        <v>0</v>
      </c>
      <c r="E10" s="2">
        <v>9.2932007511838068E-8</v>
      </c>
      <c r="F10" s="2">
        <v>0</v>
      </c>
      <c r="G10" s="2">
        <v>0</v>
      </c>
      <c r="H10" s="2">
        <v>0</v>
      </c>
      <c r="I10" s="2">
        <v>0</v>
      </c>
      <c r="J10" s="2">
        <v>1.0599859918453025E-5</v>
      </c>
      <c r="K10" s="2">
        <v>6.6113242681703922E-4</v>
      </c>
      <c r="L10" s="2">
        <v>0</v>
      </c>
      <c r="M10" s="2">
        <v>7.3163288196184608E-4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1.1235602579383573E-2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3.4853319898915998E-2</v>
      </c>
      <c r="C13" s="2">
        <v>0</v>
      </c>
      <c r="D13" s="2">
        <v>0</v>
      </c>
      <c r="E13" s="2">
        <v>3.2942853857389849E-7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3.1610394157189688E-3</v>
      </c>
      <c r="L13" s="2">
        <v>0</v>
      </c>
      <c r="M13" s="2">
        <v>7.7531245700434442E-4</v>
      </c>
      <c r="N13" s="2">
        <v>0</v>
      </c>
      <c r="O13" s="2">
        <v>0</v>
      </c>
      <c r="P13" s="2">
        <v>0</v>
      </c>
      <c r="Q13" s="2">
        <v>0</v>
      </c>
      <c r="R13" s="2">
        <v>3.050589306608913E-3</v>
      </c>
      <c r="S13" s="2">
        <v>0</v>
      </c>
      <c r="T13" s="2">
        <v>0</v>
      </c>
      <c r="U13" s="2">
        <v>0</v>
      </c>
      <c r="V13" s="2">
        <v>0</v>
      </c>
      <c r="W13" s="2">
        <v>4.1840590506786797E-2</v>
      </c>
    </row>
    <row r="14" spans="1:23" x14ac:dyDescent="0.2">
      <c r="A14" s="2" t="s">
        <v>10</v>
      </c>
      <c r="B14" s="2">
        <v>2.819712196333354E-2</v>
      </c>
      <c r="C14" s="2">
        <v>0</v>
      </c>
      <c r="D14" s="2">
        <v>0</v>
      </c>
      <c r="E14" s="2">
        <v>2.6651511842519906E-7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1.1983025236058835E-3</v>
      </c>
      <c r="L14" s="2">
        <v>0</v>
      </c>
      <c r="M14" s="2">
        <v>2.1220993541480409E-3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3.1517790356205888E-2</v>
      </c>
    </row>
    <row r="15" spans="1:23" x14ac:dyDescent="0.2">
      <c r="A15" s="2" t="s">
        <v>11</v>
      </c>
      <c r="B15" s="2">
        <v>3.2698853131802548E-2</v>
      </c>
      <c r="C15" s="2">
        <v>0</v>
      </c>
      <c r="D15" s="2">
        <v>0</v>
      </c>
      <c r="E15" s="2">
        <v>3.0906483030866986E-7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2.1349067949300225E-4</v>
      </c>
      <c r="L15" s="2">
        <v>0</v>
      </c>
      <c r="M15" s="2">
        <v>4.0039610455623408E-4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3.3313048980682096E-2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1.8938689309863101E-4</v>
      </c>
      <c r="L16" s="2">
        <v>0</v>
      </c>
      <c r="M16" s="2">
        <v>4.3679575042498271E-5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2.3306646814112928E-4</v>
      </c>
    </row>
    <row r="17" spans="1:23" x14ac:dyDescent="0.2">
      <c r="A17" s="2" t="s">
        <v>13</v>
      </c>
      <c r="B17" s="2">
        <v>0.10646003341715206</v>
      </c>
      <c r="C17" s="2">
        <v>0</v>
      </c>
      <c r="D17" s="2">
        <v>0</v>
      </c>
      <c r="E17" s="2">
        <v>1.0062448377043006E-6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4.2353796092966563E-4</v>
      </c>
      <c r="L17" s="2">
        <v>3.5709313176846254E-6</v>
      </c>
      <c r="M17" s="2">
        <v>2.9119716694998843E-4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0.10717934572118711</v>
      </c>
    </row>
    <row r="18" spans="1:23" x14ac:dyDescent="0.2">
      <c r="A18" s="2" t="s">
        <v>14</v>
      </c>
      <c r="B18" s="2">
        <v>4.0959417409065727E-3</v>
      </c>
      <c r="C18" s="2">
        <v>0</v>
      </c>
      <c r="D18" s="2">
        <v>0</v>
      </c>
      <c r="E18" s="2">
        <v>3.8714248906677273E-8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7.2311359183113664E-5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4.1682918143385933E-3</v>
      </c>
    </row>
    <row r="19" spans="1:23" x14ac:dyDescent="0.2">
      <c r="A19" s="2" t="s">
        <v>15</v>
      </c>
      <c r="B19" s="2">
        <v>0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</row>
    <row r="20" spans="1:23" x14ac:dyDescent="0.2">
      <c r="A20" s="2" t="s">
        <v>16</v>
      </c>
      <c r="B20" s="2">
        <v>6.2574999152565083E-3</v>
      </c>
      <c r="C20" s="2">
        <v>0</v>
      </c>
      <c r="D20" s="2">
        <v>0</v>
      </c>
      <c r="E20" s="2">
        <v>5.9144984127419047E-8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3.1679262118316462E-4</v>
      </c>
      <c r="L20" s="2">
        <v>0</v>
      </c>
      <c r="M20" s="2">
        <v>4.9867514840185533E-4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7.0730268298256557E-3</v>
      </c>
    </row>
    <row r="21" spans="1:23" x14ac:dyDescent="0.2">
      <c r="A21" s="2" t="s">
        <v>17</v>
      </c>
      <c r="B21" s="2">
        <v>0.10802095800464788</v>
      </c>
      <c r="C21" s="2">
        <v>0</v>
      </c>
      <c r="D21" s="2">
        <v>0</v>
      </c>
      <c r="E21" s="2">
        <v>1.0209984711364724E-6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2.1521237852117161E-3</v>
      </c>
      <c r="L21" s="2">
        <v>0</v>
      </c>
      <c r="M21" s="2">
        <v>7.2799291737497116E-6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0.11018138271750448</v>
      </c>
    </row>
    <row r="22" spans="1:23" x14ac:dyDescent="0.2">
      <c r="A22" s="2" t="s">
        <v>18</v>
      </c>
      <c r="B22" s="2">
        <v>2.4110935210415518E-2</v>
      </c>
      <c r="C22" s="2">
        <v>0</v>
      </c>
      <c r="D22" s="2">
        <v>0</v>
      </c>
      <c r="E22" s="2">
        <v>2.278930722540487E-7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1.0674533974650111E-3</v>
      </c>
      <c r="L22" s="2">
        <v>0</v>
      </c>
      <c r="M22" s="2">
        <v>1.7872226121555543E-3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2.6965839113108337E-2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1.5495291253524358E-4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1.5495291253524358E-4</v>
      </c>
    </row>
    <row r="24" spans="1:23" x14ac:dyDescent="0.2">
      <c r="A24" s="2" t="s">
        <v>20</v>
      </c>
      <c r="B24" s="2">
        <v>5.9898294133475393E-4</v>
      </c>
      <c r="C24" s="2">
        <v>0</v>
      </c>
      <c r="D24" s="2">
        <v>0</v>
      </c>
      <c r="E24" s="2">
        <v>5.6615001258672132E-9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1.5495291253524358E-4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7.5394151537012347E-4</v>
      </c>
    </row>
    <row r="25" spans="1:23" x14ac:dyDescent="0.2">
      <c r="A25" s="2" t="s">
        <v>21</v>
      </c>
      <c r="B25" s="2">
        <v>3.0355620634370855</v>
      </c>
      <c r="C25" s="2">
        <v>0</v>
      </c>
      <c r="D25" s="2">
        <v>0</v>
      </c>
      <c r="E25" s="2">
        <v>2.8691693566315E-5</v>
      </c>
      <c r="F25" s="2">
        <v>0</v>
      </c>
      <c r="G25" s="2">
        <v>0</v>
      </c>
      <c r="H25" s="2">
        <v>0</v>
      </c>
      <c r="I25" s="2">
        <v>0</v>
      </c>
      <c r="J25" s="2">
        <v>21.843643660518875</v>
      </c>
      <c r="K25" s="2">
        <v>2.6858504839442215E-4</v>
      </c>
      <c r="L25" s="2">
        <v>0</v>
      </c>
      <c r="M25" s="2">
        <v>1.8163423288505534E-3</v>
      </c>
      <c r="N25" s="2">
        <v>0.11654768577397387</v>
      </c>
      <c r="O25" s="2">
        <v>6.7151021738259941E-3</v>
      </c>
      <c r="P25" s="2">
        <v>0.830598142287445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25.835180273262019</v>
      </c>
    </row>
    <row r="26" spans="1:23" x14ac:dyDescent="0.2">
      <c r="A26" s="2" t="s">
        <v>22</v>
      </c>
      <c r="B26" s="2">
        <v>1.322750662744363</v>
      </c>
      <c r="C26" s="2">
        <v>0</v>
      </c>
      <c r="D26" s="2">
        <v>0</v>
      </c>
      <c r="E26" s="2">
        <v>1.250244794439464E-5</v>
      </c>
      <c r="F26" s="2">
        <v>1.1506915829620399E-3</v>
      </c>
      <c r="G26" s="2">
        <v>2.2924876667471724E-3</v>
      </c>
      <c r="H26" s="2">
        <v>0</v>
      </c>
      <c r="I26" s="2">
        <v>0</v>
      </c>
      <c r="J26" s="2">
        <v>0</v>
      </c>
      <c r="K26" s="2">
        <v>1.7420578247583612E-3</v>
      </c>
      <c r="L26" s="2">
        <v>0</v>
      </c>
      <c r="M26" s="2">
        <v>1.470545693097442E-3</v>
      </c>
      <c r="N26" s="2">
        <v>2.6719561556574067E-2</v>
      </c>
      <c r="O26" s="2">
        <v>0</v>
      </c>
      <c r="P26" s="2">
        <v>2.5159514923632292E-4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1.356390104665683</v>
      </c>
    </row>
    <row r="27" spans="1:23" x14ac:dyDescent="0.2">
      <c r="A27" s="2" t="s">
        <v>23</v>
      </c>
      <c r="B27" s="2">
        <v>4.1333153503797682E-2</v>
      </c>
      <c r="C27" s="2">
        <v>0</v>
      </c>
      <c r="D27" s="2">
        <v>0</v>
      </c>
      <c r="E27" s="2">
        <v>3.9067498857777899E-7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2.1539543603302946E-4</v>
      </c>
      <c r="L27" s="2">
        <v>0</v>
      </c>
      <c r="M27" s="2">
        <v>3.4579663575311128E-4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4.1894736250572398E-2</v>
      </c>
    </row>
    <row r="28" spans="1:23" x14ac:dyDescent="0.2">
      <c r="A28" s="2" t="s">
        <v>24</v>
      </c>
      <c r="B28" s="2">
        <v>2.3099815859920138E-2</v>
      </c>
      <c r="C28" s="2">
        <v>0</v>
      </c>
      <c r="D28" s="2">
        <v>0</v>
      </c>
      <c r="E28" s="2">
        <v>2.1833611839933586E-7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2.3100034196038538E-2</v>
      </c>
    </row>
    <row r="29" spans="1:23" x14ac:dyDescent="0.2">
      <c r="A29" s="2" t="s">
        <v>25</v>
      </c>
      <c r="B29" s="2">
        <v>2.9278647627666E-3</v>
      </c>
      <c r="C29" s="2">
        <v>0</v>
      </c>
      <c r="D29" s="2">
        <v>0</v>
      </c>
      <c r="E29" s="2">
        <v>2.7673754257487919E-8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4.2134370381899627E-4</v>
      </c>
      <c r="L29" s="2">
        <v>0</v>
      </c>
      <c r="M29" s="2">
        <v>1.8199822934374277E-5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3.367435963274228E-3</v>
      </c>
    </row>
    <row r="30" spans="1:23" x14ac:dyDescent="0.2">
      <c r="A30" s="2" t="s">
        <v>26</v>
      </c>
      <c r="B30" s="2">
        <v>5.361103870787887E-3</v>
      </c>
      <c r="C30" s="2">
        <v>0</v>
      </c>
      <c r="D30" s="2">
        <v>0</v>
      </c>
      <c r="E30" s="2">
        <v>5.0672378367934284E-8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5.460463246802238E-4</v>
      </c>
      <c r="L30" s="2">
        <v>0</v>
      </c>
      <c r="M30" s="2">
        <v>2.5843748566811475E-4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6.1656383535145928E-3</v>
      </c>
    </row>
    <row r="31" spans="1:23" x14ac:dyDescent="0.2">
      <c r="A31" s="2" t="s">
        <v>27</v>
      </c>
      <c r="B31" s="2">
        <v>2.3626165234756651</v>
      </c>
      <c r="C31" s="2">
        <v>0</v>
      </c>
      <c r="D31" s="2">
        <v>0</v>
      </c>
      <c r="E31" s="2">
        <v>2.2331109656022757E-5</v>
      </c>
      <c r="F31" s="2">
        <v>1.6745946919106389E-2</v>
      </c>
      <c r="G31" s="2">
        <v>2.651960584905752E-2</v>
      </c>
      <c r="H31" s="2">
        <v>0</v>
      </c>
      <c r="I31" s="2">
        <v>5.2271914712046681E-3</v>
      </c>
      <c r="J31" s="2">
        <v>0</v>
      </c>
      <c r="K31" s="2">
        <v>5.4474557251278964E-3</v>
      </c>
      <c r="L31" s="2">
        <v>1.3569539007201575E-4</v>
      </c>
      <c r="M31" s="2">
        <v>1.3282230777506348E-2</v>
      </c>
      <c r="N31" s="2">
        <v>5.9805893640300534E-2</v>
      </c>
      <c r="O31" s="2">
        <v>5.7463298909317352E-3</v>
      </c>
      <c r="P31" s="2">
        <v>0</v>
      </c>
      <c r="Q31" s="2">
        <v>0</v>
      </c>
      <c r="R31" s="2">
        <v>3.2082030874503738E-2</v>
      </c>
      <c r="S31" s="2">
        <v>0</v>
      </c>
      <c r="T31" s="2">
        <v>0</v>
      </c>
      <c r="U31" s="2">
        <v>0</v>
      </c>
      <c r="V31" s="2">
        <v>2.1667136000000005</v>
      </c>
      <c r="W31" s="2">
        <v>4.6943448351231325</v>
      </c>
    </row>
    <row r="32" spans="1:23" x14ac:dyDescent="0.2">
      <c r="A32" s="2" t="s">
        <v>28</v>
      </c>
      <c r="B32" s="2">
        <v>0.53925434827706087</v>
      </c>
      <c r="C32" s="2">
        <v>0</v>
      </c>
      <c r="D32" s="2">
        <v>0</v>
      </c>
      <c r="E32" s="2">
        <v>5.0969541033035805E-6</v>
      </c>
      <c r="F32" s="2">
        <v>1.0585719529719109</v>
      </c>
      <c r="G32" s="2">
        <v>0</v>
      </c>
      <c r="H32" s="2">
        <v>0</v>
      </c>
      <c r="I32" s="2">
        <v>8.8797137109932075E-5</v>
      </c>
      <c r="J32" s="2">
        <v>0</v>
      </c>
      <c r="K32" s="2">
        <v>5.4750029095786059E-4</v>
      </c>
      <c r="L32" s="2">
        <v>0</v>
      </c>
      <c r="M32" s="2">
        <v>2.6935737942873931E-3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1.6011612694254305</v>
      </c>
    </row>
    <row r="33" spans="1:23" x14ac:dyDescent="0.2">
      <c r="A33" s="2" t="s">
        <v>29</v>
      </c>
      <c r="B33" s="2">
        <v>11.185594428563078</v>
      </c>
      <c r="C33" s="2">
        <v>5.3961531588914251E-3</v>
      </c>
      <c r="D33" s="2">
        <v>0</v>
      </c>
      <c r="E33" s="2">
        <v>1.0572462067799979E-4</v>
      </c>
      <c r="F33" s="2">
        <v>8.0111824883218941E-2</v>
      </c>
      <c r="G33" s="2">
        <v>0</v>
      </c>
      <c r="H33" s="2">
        <v>0</v>
      </c>
      <c r="I33" s="2">
        <v>0</v>
      </c>
      <c r="J33" s="2">
        <v>0</v>
      </c>
      <c r="K33" s="2">
        <v>3.6086811630430056E-3</v>
      </c>
      <c r="L33" s="2">
        <v>7.2561324375351576E-3</v>
      </c>
      <c r="M33" s="2">
        <v>2.248770121771286E-2</v>
      </c>
      <c r="N33" s="2">
        <v>6.1878448917289267E-4</v>
      </c>
      <c r="O33" s="2">
        <v>3.6098739058417308E-4</v>
      </c>
      <c r="P33" s="2">
        <v>0</v>
      </c>
      <c r="Q33" s="2">
        <v>0</v>
      </c>
      <c r="R33" s="2">
        <v>1.7184986427230212E-2</v>
      </c>
      <c r="S33" s="2">
        <v>0</v>
      </c>
      <c r="T33" s="2">
        <v>0</v>
      </c>
      <c r="U33" s="2">
        <v>0</v>
      </c>
      <c r="V33" s="2">
        <v>0</v>
      </c>
      <c r="W33" s="2">
        <v>11.322725404351143</v>
      </c>
    </row>
    <row r="34" spans="1:23" x14ac:dyDescent="0.2">
      <c r="A34" s="2" t="s">
        <v>30</v>
      </c>
      <c r="B34" s="2">
        <v>2.0982049707078555E-2</v>
      </c>
      <c r="C34" s="2">
        <v>0</v>
      </c>
      <c r="D34" s="2">
        <v>0</v>
      </c>
      <c r="E34" s="2">
        <v>1.983192990319055E-7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1.7044820378876791E-3</v>
      </c>
      <c r="L34" s="2">
        <v>4.2851175812215501E-5</v>
      </c>
      <c r="M34" s="2">
        <v>2.5843748566811475E-4</v>
      </c>
      <c r="N34" s="2">
        <v>0</v>
      </c>
      <c r="O34" s="2">
        <v>0</v>
      </c>
      <c r="P34" s="2">
        <v>0</v>
      </c>
      <c r="Q34" s="2">
        <v>0</v>
      </c>
      <c r="R34" s="2">
        <v>4.0674524088118834E-4</v>
      </c>
      <c r="S34" s="2">
        <v>0</v>
      </c>
      <c r="T34" s="2">
        <v>0</v>
      </c>
      <c r="U34" s="2">
        <v>0</v>
      </c>
      <c r="V34" s="2">
        <v>0</v>
      </c>
      <c r="W34" s="2">
        <v>2.3394763966626785E-2</v>
      </c>
    </row>
    <row r="35" spans="1:23" x14ac:dyDescent="0.2">
      <c r="A35" s="2" t="s">
        <v>31</v>
      </c>
      <c r="B35" s="2">
        <v>0.12940360337197426</v>
      </c>
      <c r="C35" s="2">
        <v>0</v>
      </c>
      <c r="D35" s="2">
        <v>0</v>
      </c>
      <c r="E35" s="2">
        <v>1.223104142407729E-6</v>
      </c>
      <c r="F35" s="2">
        <v>9.598121556706897E-3</v>
      </c>
      <c r="G35" s="2">
        <v>0</v>
      </c>
      <c r="H35" s="2">
        <v>0</v>
      </c>
      <c r="I35" s="2">
        <v>0</v>
      </c>
      <c r="J35" s="2">
        <v>0</v>
      </c>
      <c r="K35" s="2">
        <v>9.3247219365653247E-3</v>
      </c>
      <c r="L35" s="2">
        <v>5.8349017730966769E-3</v>
      </c>
      <c r="M35" s="2">
        <v>1.4079383022031941E-2</v>
      </c>
      <c r="N35" s="2">
        <v>0</v>
      </c>
      <c r="O35" s="2">
        <v>1.8307217665340205E-3</v>
      </c>
      <c r="P35" s="2">
        <v>0</v>
      </c>
      <c r="Q35" s="2">
        <v>0</v>
      </c>
      <c r="R35" s="2">
        <v>1.5964750704586642E-2</v>
      </c>
      <c r="S35" s="2">
        <v>0</v>
      </c>
      <c r="T35" s="2">
        <v>0</v>
      </c>
      <c r="U35" s="2">
        <v>0</v>
      </c>
      <c r="V35" s="2">
        <v>0</v>
      </c>
      <c r="W35" s="2">
        <v>0.18603742723563815</v>
      </c>
    </row>
    <row r="36" spans="1:23" x14ac:dyDescent="0.2">
      <c r="A36" s="2" t="s">
        <v>32</v>
      </c>
      <c r="B36" s="2">
        <v>0.21803451107894414</v>
      </c>
      <c r="C36" s="2">
        <v>9.6074506577936139E-6</v>
      </c>
      <c r="D36" s="2">
        <v>0</v>
      </c>
      <c r="E36" s="2">
        <v>2.0608306626665136E-6</v>
      </c>
      <c r="F36" s="2">
        <v>5.7676723402467892E-2</v>
      </c>
      <c r="G36" s="2">
        <v>0</v>
      </c>
      <c r="H36" s="2">
        <v>0</v>
      </c>
      <c r="I36" s="2">
        <v>0</v>
      </c>
      <c r="J36" s="2">
        <v>0</v>
      </c>
      <c r="K36" s="2">
        <v>6.2394372780858074E-3</v>
      </c>
      <c r="L36" s="2">
        <v>4.1422803285141657E-4</v>
      </c>
      <c r="M36" s="2">
        <v>2.3827208185682801E-2</v>
      </c>
      <c r="N36" s="2">
        <v>0</v>
      </c>
      <c r="O36" s="2">
        <v>0</v>
      </c>
      <c r="P36" s="2">
        <v>0</v>
      </c>
      <c r="Q36" s="2">
        <v>0</v>
      </c>
      <c r="R36" s="2">
        <v>6.2791296561033475E-3</v>
      </c>
      <c r="S36" s="2">
        <v>0</v>
      </c>
      <c r="T36" s="2">
        <v>0</v>
      </c>
      <c r="U36" s="2">
        <v>0</v>
      </c>
      <c r="V36" s="2">
        <v>0</v>
      </c>
      <c r="W36" s="2">
        <v>0.3124829059154558</v>
      </c>
    </row>
    <row r="37" spans="1:23" x14ac:dyDescent="0.2">
      <c r="A37" s="2" t="s">
        <v>33</v>
      </c>
      <c r="B37" s="2">
        <v>6.2643056007451209E-2</v>
      </c>
      <c r="C37" s="2">
        <v>2.3634328618172291E-3</v>
      </c>
      <c r="D37" s="2">
        <v>0</v>
      </c>
      <c r="E37" s="2">
        <v>5.9209310482297445E-7</v>
      </c>
      <c r="F37" s="2">
        <v>5.9700586833677594E-3</v>
      </c>
      <c r="G37" s="2">
        <v>0</v>
      </c>
      <c r="H37" s="2">
        <v>0</v>
      </c>
      <c r="I37" s="2">
        <v>0</v>
      </c>
      <c r="J37" s="2">
        <v>0</v>
      </c>
      <c r="K37" s="2">
        <v>4.6072665993812413E-3</v>
      </c>
      <c r="L37" s="2">
        <v>1.1426980216590801E-4</v>
      </c>
      <c r="M37" s="2">
        <v>1.1811685084408906E-2</v>
      </c>
      <c r="N37" s="2">
        <v>0</v>
      </c>
      <c r="O37" s="2">
        <v>1.8417724009396588E-5</v>
      </c>
      <c r="P37" s="2">
        <v>0</v>
      </c>
      <c r="Q37" s="2">
        <v>0</v>
      </c>
      <c r="R37" s="2">
        <v>7.3214143358613917E-3</v>
      </c>
      <c r="S37" s="2">
        <v>0</v>
      </c>
      <c r="T37" s="2">
        <v>0</v>
      </c>
      <c r="U37" s="2">
        <v>0</v>
      </c>
      <c r="V37" s="2">
        <v>0</v>
      </c>
      <c r="W37" s="2">
        <v>9.4850193191567872E-2</v>
      </c>
    </row>
    <row r="38" spans="1:23" x14ac:dyDescent="0.2">
      <c r="A38" s="2" t="s">
        <v>34</v>
      </c>
      <c r="B38" s="2">
        <v>6.7519233271983526E-3</v>
      </c>
      <c r="C38" s="2">
        <v>0</v>
      </c>
      <c r="D38" s="2">
        <v>0</v>
      </c>
      <c r="E38" s="2">
        <v>6.3818202704734206E-8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6.5424563070436181E-4</v>
      </c>
      <c r="L38" s="2">
        <v>0</v>
      </c>
      <c r="M38" s="2">
        <v>5.3143482968372895E-4</v>
      </c>
      <c r="N38" s="2">
        <v>0</v>
      </c>
      <c r="O38" s="2">
        <v>0</v>
      </c>
      <c r="P38" s="2">
        <v>0</v>
      </c>
      <c r="Q38" s="2">
        <v>0</v>
      </c>
      <c r="R38" s="2">
        <v>3.5081777026002496E-3</v>
      </c>
      <c r="S38" s="2">
        <v>0</v>
      </c>
      <c r="T38" s="2">
        <v>0</v>
      </c>
      <c r="U38" s="2">
        <v>0</v>
      </c>
      <c r="V38" s="2">
        <v>0</v>
      </c>
      <c r="W38" s="2">
        <v>1.1445845308389399E-2</v>
      </c>
    </row>
    <row r="39" spans="1:23" x14ac:dyDescent="0.2">
      <c r="A39" s="2" t="s">
        <v>35</v>
      </c>
      <c r="B39" s="2">
        <v>6.2029244795887726E-3</v>
      </c>
      <c r="C39" s="2">
        <v>0</v>
      </c>
      <c r="D39" s="2">
        <v>0</v>
      </c>
      <c r="E39" s="2">
        <v>5.8629145003163488E-8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5.0962291233813434E-4</v>
      </c>
      <c r="L39" s="2">
        <v>0</v>
      </c>
      <c r="M39" s="2">
        <v>8.7359150084996543E-5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6.7999651711569071E-3</v>
      </c>
    </row>
    <row r="40" spans="1:23" x14ac:dyDescent="0.2">
      <c r="A40" s="2" t="s">
        <v>36</v>
      </c>
      <c r="B40" s="2">
        <v>2.0396832185494735E-4</v>
      </c>
      <c r="C40" s="2">
        <v>0</v>
      </c>
      <c r="D40" s="2">
        <v>0</v>
      </c>
      <c r="E40" s="2">
        <v>1.9278790766252282E-9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8.5396271797200899E-4</v>
      </c>
      <c r="L40" s="2">
        <v>0</v>
      </c>
      <c r="M40" s="2">
        <v>1.2739876054061996E-4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1.1853317282466531E-3</v>
      </c>
    </row>
    <row r="41" spans="1:23" x14ac:dyDescent="0.2">
      <c r="A41" s="2" t="s">
        <v>37</v>
      </c>
      <c r="B41" s="2">
        <v>0.1682357406103587</v>
      </c>
      <c r="C41" s="2">
        <v>0</v>
      </c>
      <c r="D41" s="2">
        <v>0</v>
      </c>
      <c r="E41" s="2">
        <v>1.5901398869865377E-6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1.3773592225354984E-4</v>
      </c>
      <c r="L41" s="2">
        <v>0</v>
      </c>
      <c r="M41" s="2">
        <v>1.2375879595374512E-4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0.16849882546845299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1.0330194169016236E-4</v>
      </c>
      <c r="L42" s="2">
        <v>0</v>
      </c>
      <c r="M42" s="2">
        <v>3.2759681281873705E-5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1.3606162297203608E-4</v>
      </c>
    </row>
    <row r="43" spans="1:23" x14ac:dyDescent="0.2">
      <c r="A43" s="2" t="s">
        <v>39</v>
      </c>
      <c r="B43" s="2">
        <v>79.590192807034072</v>
      </c>
      <c r="C43" s="2">
        <v>0</v>
      </c>
      <c r="D43" s="2">
        <v>0</v>
      </c>
      <c r="E43" s="2">
        <v>3.6201214877364649E-4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6.129248540282968E-3</v>
      </c>
      <c r="L43" s="2">
        <v>1.4283725270738501E-5</v>
      </c>
      <c r="M43" s="2">
        <v>0.14397913771367735</v>
      </c>
      <c r="N43" s="2">
        <v>4.9641248541533442E-2</v>
      </c>
      <c r="O43" s="2">
        <v>0</v>
      </c>
      <c r="P43" s="2">
        <v>0.10939532605723815</v>
      </c>
      <c r="Q43" s="2">
        <v>0.480091579622272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80.379805643383094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1.3773592225354984E-4</v>
      </c>
      <c r="L44" s="2">
        <v>0</v>
      </c>
      <c r="M44" s="2">
        <v>9.9735029680371066E-4</v>
      </c>
      <c r="N44" s="2">
        <v>0</v>
      </c>
      <c r="O44" s="2">
        <v>0</v>
      </c>
      <c r="P44" s="2">
        <v>0</v>
      </c>
      <c r="Q44" s="2">
        <v>0</v>
      </c>
      <c r="R44" s="2">
        <v>3.8132366332611412E-4</v>
      </c>
      <c r="S44" s="2">
        <v>0</v>
      </c>
      <c r="T44" s="2">
        <v>0</v>
      </c>
      <c r="U44" s="2">
        <v>0</v>
      </c>
      <c r="V44" s="2">
        <v>0</v>
      </c>
      <c r="W44" s="2">
        <v>1.5164098823833747E-3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2.7547184450709967E-4</v>
      </c>
      <c r="L45" s="2">
        <v>0</v>
      </c>
      <c r="M45" s="2">
        <v>9.7187054469558649E-4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1.2473423892026862E-3</v>
      </c>
    </row>
    <row r="46" spans="1:23" x14ac:dyDescent="0.2">
      <c r="A46" s="2" t="s">
        <v>42</v>
      </c>
      <c r="B46" s="2">
        <v>4.2265932724303498E-2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2.6581778923191704E-2</v>
      </c>
      <c r="L46" s="2">
        <v>0</v>
      </c>
      <c r="M46" s="2">
        <v>7.6242498578180745E-2</v>
      </c>
      <c r="N46" s="2">
        <v>0</v>
      </c>
      <c r="O46" s="2">
        <v>3.412274920594155E-4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0.14543143771773537</v>
      </c>
    </row>
    <row r="47" spans="1:23" x14ac:dyDescent="0.2">
      <c r="A47" s="2" t="s">
        <v>43</v>
      </c>
      <c r="B47" s="2">
        <v>4.0984108306963911E-2</v>
      </c>
      <c r="C47" s="2">
        <v>1.7806834362010537E-3</v>
      </c>
      <c r="D47" s="2">
        <v>0</v>
      </c>
      <c r="E47" s="2">
        <v>1.2028941098783007E-2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0.48063836523260151</v>
      </c>
      <c r="L47" s="2">
        <v>0.11191439198823422</v>
      </c>
      <c r="M47" s="2">
        <v>1.1632242059821833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1.810570696044967</v>
      </c>
    </row>
    <row r="48" spans="1:23" x14ac:dyDescent="0.2">
      <c r="A48" s="2" t="s">
        <v>44</v>
      </c>
      <c r="B48" s="2">
        <v>6.419132739999168E-3</v>
      </c>
      <c r="C48" s="2">
        <v>8.0880826909574346E-4</v>
      </c>
      <c r="D48" s="2">
        <v>3.8752612597465989E-3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2.0546997066891851E-2</v>
      </c>
      <c r="L48" s="2">
        <v>8.5231987833032875E-4</v>
      </c>
      <c r="M48" s="2">
        <v>4.0181858113091801E-2</v>
      </c>
      <c r="N48" s="2">
        <v>0</v>
      </c>
      <c r="O48" s="2">
        <v>5.2202427552356996E-2</v>
      </c>
      <c r="P48" s="2">
        <v>0</v>
      </c>
      <c r="Q48" s="2">
        <v>0</v>
      </c>
      <c r="R48" s="2">
        <v>5.4988470169937721E-2</v>
      </c>
      <c r="S48" s="2">
        <v>0</v>
      </c>
      <c r="T48" s="2">
        <v>0</v>
      </c>
      <c r="U48" s="2">
        <v>0</v>
      </c>
      <c r="V48" s="2">
        <v>0</v>
      </c>
      <c r="W48" s="2">
        <v>0.1798752750494502</v>
      </c>
    </row>
    <row r="49" spans="1:23" x14ac:dyDescent="0.2">
      <c r="A49" s="2" t="s">
        <v>45</v>
      </c>
      <c r="B49" s="2">
        <v>0</v>
      </c>
      <c r="C49" s="2">
        <v>8.76315430874295E-3</v>
      </c>
      <c r="D49" s="2">
        <v>2.1083908824452973E-2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5.4563607006859902E-2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8.056535692445238E-2</v>
      </c>
      <c r="S49" s="2">
        <v>0</v>
      </c>
      <c r="T49" s="2">
        <v>0</v>
      </c>
      <c r="U49" s="2">
        <v>0</v>
      </c>
      <c r="V49" s="2">
        <v>0</v>
      </c>
      <c r="W49" s="2">
        <v>0.1649760270645082</v>
      </c>
    </row>
    <row r="50" spans="1:23" x14ac:dyDescent="0.2">
      <c r="A50" s="2" t="s">
        <v>46</v>
      </c>
      <c r="B50" s="2">
        <v>0.24473753622938943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0.12519498868114243</v>
      </c>
      <c r="L50" s="2">
        <v>0</v>
      </c>
      <c r="M50" s="2">
        <v>1.8367951344421877E-2</v>
      </c>
      <c r="N50" s="2">
        <v>0</v>
      </c>
      <c r="O50" s="2">
        <v>8.7813176932386175E-2</v>
      </c>
      <c r="P50" s="2">
        <v>0</v>
      </c>
      <c r="Q50" s="2">
        <v>0</v>
      </c>
      <c r="R50" s="2">
        <v>0.13997207508995746</v>
      </c>
      <c r="S50" s="2">
        <v>0</v>
      </c>
      <c r="T50" s="2">
        <v>0</v>
      </c>
      <c r="U50" s="2">
        <v>0</v>
      </c>
      <c r="V50" s="2">
        <v>0</v>
      </c>
      <c r="W50" s="2">
        <v>0.61608572827729735</v>
      </c>
    </row>
    <row r="51" spans="1:23" x14ac:dyDescent="0.2">
      <c r="A51" s="2" t="s">
        <v>47</v>
      </c>
      <c r="B51" s="2">
        <v>0.4973371090354044</v>
      </c>
      <c r="C51" s="2">
        <v>0</v>
      </c>
      <c r="D51" s="2">
        <v>0</v>
      </c>
      <c r="E51" s="2">
        <v>0.11307170253328991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2.4915368912961266E-2</v>
      </c>
      <c r="L51" s="2">
        <v>0</v>
      </c>
      <c r="M51" s="2">
        <v>3.5819222836990725E-2</v>
      </c>
      <c r="N51" s="2">
        <v>0</v>
      </c>
      <c r="O51" s="2">
        <v>2.0078590981631481E-2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0.69122199430027775</v>
      </c>
    </row>
  </sheetData>
  <phoneticPr fontId="6" type="noConversion"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93.044133484348379</v>
      </c>
      <c r="C4" s="2">
        <v>3.545697509011206E-3</v>
      </c>
      <c r="D4" s="2">
        <v>1.0054623929376303E-3</v>
      </c>
      <c r="E4" s="2">
        <v>0.12366091652146034</v>
      </c>
      <c r="F4" s="2">
        <v>0.68667739628141822</v>
      </c>
      <c r="G4" s="2">
        <v>5.6559430277604829E-2</v>
      </c>
      <c r="H4" s="2">
        <v>0</v>
      </c>
      <c r="I4" s="2">
        <v>0</v>
      </c>
      <c r="J4" s="2">
        <v>26.255709920800602</v>
      </c>
      <c r="K4" s="2">
        <v>1.0169919239980196</v>
      </c>
      <c r="L4" s="2">
        <v>0.15339661130538204</v>
      </c>
      <c r="M4" s="2">
        <v>2.0273055126424886</v>
      </c>
      <c r="N4" s="2">
        <v>0.1029624186164185</v>
      </c>
      <c r="O4" s="2">
        <v>0.28518176271494255</v>
      </c>
      <c r="P4" s="2">
        <v>0.91882791979542888</v>
      </c>
      <c r="Q4" s="2">
        <v>0.41721681114874359</v>
      </c>
      <c r="R4" s="2">
        <v>0.53325593581617514</v>
      </c>
      <c r="S4" s="2">
        <v>0</v>
      </c>
      <c r="T4" s="2">
        <v>0</v>
      </c>
      <c r="U4" s="2">
        <v>0</v>
      </c>
      <c r="V4" s="2">
        <v>2.3968688</v>
      </c>
      <c r="W4" s="2">
        <v>128.02330000416899</v>
      </c>
    </row>
    <row r="5" spans="1:23" x14ac:dyDescent="0.2">
      <c r="A5" s="2" t="s">
        <v>1</v>
      </c>
      <c r="B5" s="2">
        <v>0.12625676134037034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3.6482879426341562E-2</v>
      </c>
      <c r="L5" s="2">
        <v>0</v>
      </c>
      <c r="M5" s="2">
        <v>0.17446300430156139</v>
      </c>
      <c r="N5" s="2">
        <v>0</v>
      </c>
      <c r="O5" s="2">
        <v>1.5871077423820733E-2</v>
      </c>
      <c r="P5" s="2">
        <v>0</v>
      </c>
      <c r="Q5" s="2">
        <v>0</v>
      </c>
      <c r="R5" s="2">
        <v>3.8477454686776796E-3</v>
      </c>
      <c r="S5" s="2">
        <v>0</v>
      </c>
      <c r="T5" s="2">
        <v>0</v>
      </c>
      <c r="U5" s="2">
        <v>0</v>
      </c>
      <c r="V5" s="2">
        <v>0</v>
      </c>
      <c r="W5" s="2">
        <v>0.35692146796077168</v>
      </c>
    </row>
    <row r="6" spans="1:23" x14ac:dyDescent="0.2">
      <c r="A6" s="2" t="s">
        <v>2</v>
      </c>
      <c r="B6" s="2">
        <v>0.41596905024104053</v>
      </c>
      <c r="C6" s="2">
        <v>0</v>
      </c>
      <c r="D6" s="2">
        <v>0</v>
      </c>
      <c r="E6" s="2">
        <v>3.7905843966051448E-6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6.4516535107756639E-4</v>
      </c>
      <c r="L6" s="2">
        <v>0</v>
      </c>
      <c r="M6" s="2">
        <v>2.0582121164203025E-3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0.418676218292935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1.1128819102201488E-3</v>
      </c>
      <c r="C8" s="2">
        <v>0</v>
      </c>
      <c r="D8" s="2">
        <v>0</v>
      </c>
      <c r="E8" s="2">
        <v>1.014131412349105E-8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1.6043794444786037E-4</v>
      </c>
      <c r="L8" s="2">
        <v>2.5403738462427062E-4</v>
      </c>
      <c r="M8" s="2">
        <v>9.0138012899967142E-3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1.0541168670603118E-2</v>
      </c>
    </row>
    <row r="9" spans="1:23" x14ac:dyDescent="0.2">
      <c r="A9" s="2" t="s">
        <v>5</v>
      </c>
      <c r="B9" s="2">
        <v>5.3089784641986784E-2</v>
      </c>
      <c r="C9" s="2">
        <v>0</v>
      </c>
      <c r="D9" s="2">
        <v>0</v>
      </c>
      <c r="E9" s="2">
        <v>4.8378914048155678E-7</v>
      </c>
      <c r="F9" s="2">
        <v>3.6687186038504436E-5</v>
      </c>
      <c r="G9" s="2">
        <v>0</v>
      </c>
      <c r="H9" s="2">
        <v>0</v>
      </c>
      <c r="I9" s="2">
        <v>0</v>
      </c>
      <c r="J9" s="2">
        <v>0</v>
      </c>
      <c r="K9" s="2">
        <v>2.5499392447351434E-3</v>
      </c>
      <c r="L9" s="2">
        <v>6.8766508698986598E-3</v>
      </c>
      <c r="M9" s="2">
        <v>2.9727297695673373E-2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9.2280843427472947E-2</v>
      </c>
    </row>
    <row r="10" spans="1:23" x14ac:dyDescent="0.2">
      <c r="A10" s="2" t="s">
        <v>6</v>
      </c>
      <c r="B10" s="2">
        <v>1.623174349257954E-2</v>
      </c>
      <c r="C10" s="2">
        <v>0</v>
      </c>
      <c r="D10" s="2">
        <v>0</v>
      </c>
      <c r="E10" s="2">
        <v>1.4791435463050851E-7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1.2630221158661353E-4</v>
      </c>
      <c r="L10" s="2">
        <v>0</v>
      </c>
      <c r="M10" s="2">
        <v>2.4158447182096462E-3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1.8774038336730428E-2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3.6615810900367092E-2</v>
      </c>
      <c r="C13" s="2">
        <v>0</v>
      </c>
      <c r="D13" s="2">
        <v>0</v>
      </c>
      <c r="E13" s="2">
        <v>3.3366742402481301E-7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2.9254323062088581E-3</v>
      </c>
      <c r="L13" s="2">
        <v>0</v>
      </c>
      <c r="M13" s="2">
        <v>9.0867875352598467E-4</v>
      </c>
      <c r="N13" s="2">
        <v>0</v>
      </c>
      <c r="O13" s="2">
        <v>0</v>
      </c>
      <c r="P13" s="2">
        <v>0</v>
      </c>
      <c r="Q13" s="2">
        <v>0</v>
      </c>
      <c r="R13" s="2">
        <v>2.2922838668561888E-3</v>
      </c>
      <c r="S13" s="2">
        <v>0</v>
      </c>
      <c r="T13" s="2">
        <v>0</v>
      </c>
      <c r="U13" s="2">
        <v>0</v>
      </c>
      <c r="V13" s="2">
        <v>0</v>
      </c>
      <c r="W13" s="2">
        <v>4.2742539494382149E-2</v>
      </c>
    </row>
    <row r="14" spans="1:23" x14ac:dyDescent="0.2">
      <c r="A14" s="2" t="s">
        <v>10</v>
      </c>
      <c r="B14" s="2">
        <v>3.0349618979533491E-2</v>
      </c>
      <c r="C14" s="2">
        <v>0</v>
      </c>
      <c r="D14" s="2">
        <v>0</v>
      </c>
      <c r="E14" s="2">
        <v>2.7656574949522663E-7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4.2874480473726086E-3</v>
      </c>
      <c r="L14" s="2">
        <v>0</v>
      </c>
      <c r="M14" s="2">
        <v>7.9919938563128776E-4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3.5436542978286883E-2</v>
      </c>
    </row>
    <row r="15" spans="1:23" x14ac:dyDescent="0.2">
      <c r="A15" s="2" t="s">
        <v>11</v>
      </c>
      <c r="B15" s="2">
        <v>2.4943022417872229E-2</v>
      </c>
      <c r="C15" s="2">
        <v>0</v>
      </c>
      <c r="D15" s="2">
        <v>0</v>
      </c>
      <c r="E15" s="2">
        <v>2.272972749452656E-7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2.4577727660097761E-4</v>
      </c>
      <c r="L15" s="2">
        <v>0</v>
      </c>
      <c r="M15" s="2">
        <v>3.7587916310512606E-4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2.5564906154853278E-2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8.5339332153117257E-5</v>
      </c>
      <c r="L16" s="2">
        <v>0</v>
      </c>
      <c r="M16" s="2">
        <v>2.5545185842095951E-5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1.1088451799521321E-4</v>
      </c>
    </row>
    <row r="17" spans="1:23" x14ac:dyDescent="0.2">
      <c r="A17" s="2" t="s">
        <v>13</v>
      </c>
      <c r="B17" s="2">
        <v>9.8426651405439977E-2</v>
      </c>
      <c r="C17" s="2">
        <v>0</v>
      </c>
      <c r="D17" s="2">
        <v>0</v>
      </c>
      <c r="E17" s="2">
        <v>8.9692857872805314E-7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4.164559409072121E-4</v>
      </c>
      <c r="L17" s="2">
        <v>0</v>
      </c>
      <c r="M17" s="2">
        <v>1.7881630089467166E-4</v>
      </c>
      <c r="N17" s="2">
        <v>0</v>
      </c>
      <c r="O17" s="2">
        <v>7.6230180603856096E-5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9.9099050756424445E-2</v>
      </c>
    </row>
    <row r="18" spans="1:23" x14ac:dyDescent="0.2">
      <c r="A18" s="2" t="s">
        <v>14</v>
      </c>
      <c r="B18" s="2">
        <v>0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4.0962879433496273E-5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4.0962879433496273E-5</v>
      </c>
    </row>
    <row r="19" spans="1:23" x14ac:dyDescent="0.2">
      <c r="A19" s="2" t="s">
        <v>15</v>
      </c>
      <c r="B19" s="2">
        <v>4.4193251488597032E-3</v>
      </c>
      <c r="C19" s="2">
        <v>0</v>
      </c>
      <c r="D19" s="2">
        <v>0</v>
      </c>
      <c r="E19" s="2">
        <v>4.0271806142993484E-8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5.1203599291870331E-5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4.4705690199577167E-3</v>
      </c>
    </row>
    <row r="20" spans="1:23" x14ac:dyDescent="0.2">
      <c r="A20" s="2" t="s">
        <v>16</v>
      </c>
      <c r="B20" s="2">
        <v>7.0335560182921775E-3</v>
      </c>
      <c r="C20" s="2">
        <v>0</v>
      </c>
      <c r="D20" s="2">
        <v>0</v>
      </c>
      <c r="E20" s="2">
        <v>6.4094402408393554E-8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4.5059167376845896E-4</v>
      </c>
      <c r="L20" s="2">
        <v>0</v>
      </c>
      <c r="M20" s="2">
        <v>4.3791747157878781E-4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7.9221292580418327E-3</v>
      </c>
    </row>
    <row r="21" spans="1:23" x14ac:dyDescent="0.2">
      <c r="A21" s="2" t="s">
        <v>17</v>
      </c>
      <c r="B21" s="2">
        <v>0.10996179946562634</v>
      </c>
      <c r="C21" s="2">
        <v>0</v>
      </c>
      <c r="D21" s="2">
        <v>0</v>
      </c>
      <c r="E21" s="2">
        <v>1.0020444574794538E-6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1.9423231998049479E-3</v>
      </c>
      <c r="L21" s="2">
        <v>0</v>
      </c>
      <c r="M21" s="2">
        <v>7.2986245263131296E-6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0.11191242333441508</v>
      </c>
    </row>
    <row r="22" spans="1:23" x14ac:dyDescent="0.2">
      <c r="A22" s="2" t="s">
        <v>18</v>
      </c>
      <c r="B22" s="2">
        <v>3.0993393186295605E-2</v>
      </c>
      <c r="C22" s="2">
        <v>0</v>
      </c>
      <c r="D22" s="2">
        <v>0</v>
      </c>
      <c r="E22" s="2">
        <v>2.8243224475893751E-7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1.1230656111350227E-3</v>
      </c>
      <c r="L22" s="2">
        <v>0</v>
      </c>
      <c r="M22" s="2">
        <v>2.1567435475255297E-3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3.4273484777200915E-2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1.0923434515599007E-4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1.0923434515599007E-4</v>
      </c>
    </row>
    <row r="24" spans="1:23" x14ac:dyDescent="0.2">
      <c r="A24" s="2" t="s">
        <v>20</v>
      </c>
      <c r="B24" s="2">
        <v>1.807732729589912E-4</v>
      </c>
      <c r="C24" s="2">
        <v>0</v>
      </c>
      <c r="D24" s="2">
        <v>0</v>
      </c>
      <c r="E24" s="2">
        <v>1.6473253176036108E-9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1.7750581087848383E-4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3.5828073116279263E-4</v>
      </c>
    </row>
    <row r="25" spans="1:23" x14ac:dyDescent="0.2">
      <c r="A25" s="2" t="s">
        <v>21</v>
      </c>
      <c r="B25" s="2">
        <v>3.8967596781679119</v>
      </c>
      <c r="C25" s="2">
        <v>0</v>
      </c>
      <c r="D25" s="2">
        <v>0</v>
      </c>
      <c r="E25" s="2">
        <v>3.5509844842600807E-5</v>
      </c>
      <c r="F25" s="2">
        <v>0</v>
      </c>
      <c r="G25" s="2">
        <v>0</v>
      </c>
      <c r="H25" s="2">
        <v>0</v>
      </c>
      <c r="I25" s="2">
        <v>0</v>
      </c>
      <c r="J25" s="2">
        <v>26.255709920800602</v>
      </c>
      <c r="K25" s="2">
        <v>4.0621522104883811E-4</v>
      </c>
      <c r="L25" s="2">
        <v>0</v>
      </c>
      <c r="M25" s="2">
        <v>2.178639421104469E-3</v>
      </c>
      <c r="N25" s="2">
        <v>2.3789201694715947E-2</v>
      </c>
      <c r="O25" s="2">
        <v>3.7752089441909693E-3</v>
      </c>
      <c r="P25" s="2">
        <v>0.85261399681677563</v>
      </c>
      <c r="Q25" s="2">
        <v>0</v>
      </c>
      <c r="R25" s="2">
        <v>2.4031195703085758E-2</v>
      </c>
      <c r="S25" s="2">
        <v>0</v>
      </c>
      <c r="T25" s="2">
        <v>0</v>
      </c>
      <c r="U25" s="2">
        <v>0</v>
      </c>
      <c r="V25" s="2">
        <v>0</v>
      </c>
      <c r="W25" s="2">
        <v>31.059299566614275</v>
      </c>
    </row>
    <row r="26" spans="1:23" x14ac:dyDescent="0.2">
      <c r="A26" s="2" t="s">
        <v>22</v>
      </c>
      <c r="B26" s="2">
        <v>1.9130567086837562</v>
      </c>
      <c r="C26" s="2">
        <v>0</v>
      </c>
      <c r="D26" s="2">
        <v>0</v>
      </c>
      <c r="E26" s="2">
        <v>1.7433034754762094E-5</v>
      </c>
      <c r="F26" s="2">
        <v>0</v>
      </c>
      <c r="G26" s="2">
        <v>3.8633125384608352E-3</v>
      </c>
      <c r="H26" s="2">
        <v>0</v>
      </c>
      <c r="I26" s="2">
        <v>0</v>
      </c>
      <c r="J26" s="2">
        <v>0</v>
      </c>
      <c r="K26" s="2">
        <v>3.8163749338874019E-3</v>
      </c>
      <c r="L26" s="2">
        <v>0</v>
      </c>
      <c r="M26" s="2">
        <v>1.6385412061572977E-3</v>
      </c>
      <c r="N26" s="2">
        <v>2.5600207938615737E-2</v>
      </c>
      <c r="O26" s="2">
        <v>0</v>
      </c>
      <c r="P26" s="2">
        <v>6.3418018247081188E-3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1.9543343801603401</v>
      </c>
    </row>
    <row r="27" spans="1:23" x14ac:dyDescent="0.2">
      <c r="A27" s="2" t="s">
        <v>23</v>
      </c>
      <c r="B27" s="2">
        <v>4.3525554400779376E-2</v>
      </c>
      <c r="C27" s="2">
        <v>0</v>
      </c>
      <c r="D27" s="2">
        <v>0</v>
      </c>
      <c r="E27" s="2">
        <v>3.9663356509234971E-7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3.5501162175696765E-4</v>
      </c>
      <c r="L27" s="2">
        <v>0</v>
      </c>
      <c r="M27" s="2">
        <v>5.0360509231560597E-4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4.4384567748417036E-2</v>
      </c>
    </row>
    <row r="28" spans="1:23" x14ac:dyDescent="0.2">
      <c r="A28" s="2" t="s">
        <v>24</v>
      </c>
      <c r="B28" s="2">
        <v>1.6032420286618075E-2</v>
      </c>
      <c r="C28" s="2">
        <v>0</v>
      </c>
      <c r="D28" s="2">
        <v>0</v>
      </c>
      <c r="E28" s="2">
        <v>1.4609799008617277E-7</v>
      </c>
      <c r="F28" s="2">
        <v>1.0172356128858046E-3</v>
      </c>
      <c r="G28" s="2">
        <v>0</v>
      </c>
      <c r="H28" s="2">
        <v>0</v>
      </c>
      <c r="I28" s="2">
        <v>0</v>
      </c>
      <c r="J28" s="2">
        <v>0</v>
      </c>
      <c r="K28" s="2">
        <v>2.0481439716748137E-5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1.7070283437210714E-2</v>
      </c>
    </row>
    <row r="29" spans="1:23" x14ac:dyDescent="0.2">
      <c r="A29" s="2" t="s">
        <v>25</v>
      </c>
      <c r="B29" s="2">
        <v>3.9221153220481012E-3</v>
      </c>
      <c r="C29" s="2">
        <v>0</v>
      </c>
      <c r="D29" s="2">
        <v>0</v>
      </c>
      <c r="E29" s="2">
        <v>3.574090219651315E-8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6.1102961821631941E-4</v>
      </c>
      <c r="L29" s="2">
        <v>0</v>
      </c>
      <c r="M29" s="2">
        <v>1.6421905184204542E-4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4.6973997330086621E-3</v>
      </c>
    </row>
    <row r="30" spans="1:23" x14ac:dyDescent="0.2">
      <c r="A30" s="2" t="s">
        <v>26</v>
      </c>
      <c r="B30" s="2">
        <v>3.9221153220481012E-3</v>
      </c>
      <c r="C30" s="2">
        <v>0</v>
      </c>
      <c r="D30" s="2">
        <v>0</v>
      </c>
      <c r="E30" s="2">
        <v>3.574090219651315E-8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6.1102961821631941E-4</v>
      </c>
      <c r="L30" s="2">
        <v>0</v>
      </c>
      <c r="M30" s="2">
        <v>1.6421905184204542E-4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4.6973997330086621E-3</v>
      </c>
    </row>
    <row r="31" spans="1:23" x14ac:dyDescent="0.2">
      <c r="A31" s="2" t="s">
        <v>27</v>
      </c>
      <c r="B31" s="2">
        <v>2.0032068175625217</v>
      </c>
      <c r="C31" s="2">
        <v>0</v>
      </c>
      <c r="D31" s="2">
        <v>0</v>
      </c>
      <c r="E31" s="2">
        <v>1.8254542018031049E-5</v>
      </c>
      <c r="F31" s="2">
        <v>1.9834426851907807E-2</v>
      </c>
      <c r="G31" s="2">
        <v>4.7322236630281518E-2</v>
      </c>
      <c r="H31" s="2">
        <v>0</v>
      </c>
      <c r="I31" s="2">
        <v>0</v>
      </c>
      <c r="J31" s="2">
        <v>0</v>
      </c>
      <c r="K31" s="2">
        <v>5.1476685154760301E-3</v>
      </c>
      <c r="L31" s="2">
        <v>1.7994314744219171E-4</v>
      </c>
      <c r="M31" s="2">
        <v>2.2111183002465621E-2</v>
      </c>
      <c r="N31" s="2">
        <v>4.6704124513066499E-2</v>
      </c>
      <c r="O31" s="2">
        <v>1.7496641452885062E-3</v>
      </c>
      <c r="P31" s="2">
        <v>0</v>
      </c>
      <c r="Q31" s="2">
        <v>0</v>
      </c>
      <c r="R31" s="2">
        <v>9.9500233781120301E-2</v>
      </c>
      <c r="S31" s="2">
        <v>0</v>
      </c>
      <c r="T31" s="2">
        <v>0</v>
      </c>
      <c r="U31" s="2">
        <v>0</v>
      </c>
      <c r="V31" s="2">
        <v>2.3968688</v>
      </c>
      <c r="W31" s="2">
        <v>4.6426433526915876</v>
      </c>
    </row>
    <row r="32" spans="1:23" x14ac:dyDescent="0.2">
      <c r="A32" s="2" t="s">
        <v>28</v>
      </c>
      <c r="B32" s="2">
        <v>0.48556223548575517</v>
      </c>
      <c r="C32" s="2">
        <v>0</v>
      </c>
      <c r="D32" s="2">
        <v>0</v>
      </c>
      <c r="E32" s="2">
        <v>4.4247634105144815E-6</v>
      </c>
      <c r="F32" s="2">
        <v>0.48850989329507122</v>
      </c>
      <c r="G32" s="2">
        <v>2.8072513255251742E-4</v>
      </c>
      <c r="H32" s="2">
        <v>0</v>
      </c>
      <c r="I32" s="2">
        <v>0</v>
      </c>
      <c r="J32" s="2">
        <v>0</v>
      </c>
      <c r="K32" s="2">
        <v>9.8310910640391044E-4</v>
      </c>
      <c r="L32" s="2">
        <v>0</v>
      </c>
      <c r="M32" s="2">
        <v>1.364842786420555E-3</v>
      </c>
      <c r="N32" s="2">
        <v>0</v>
      </c>
      <c r="O32" s="2">
        <v>9.438022360477421E-5</v>
      </c>
      <c r="P32" s="2">
        <v>0</v>
      </c>
      <c r="Q32" s="2">
        <v>0</v>
      </c>
      <c r="R32" s="2">
        <v>2.2293090353491505E-2</v>
      </c>
      <c r="S32" s="2">
        <v>0</v>
      </c>
      <c r="T32" s="2">
        <v>0</v>
      </c>
      <c r="U32" s="2">
        <v>0</v>
      </c>
      <c r="V32" s="2">
        <v>0</v>
      </c>
      <c r="W32" s="2">
        <v>0.99909270114671</v>
      </c>
    </row>
    <row r="33" spans="1:23" x14ac:dyDescent="0.2">
      <c r="A33" s="2" t="s">
        <v>29</v>
      </c>
      <c r="B33" s="2">
        <v>9.5514606152377777</v>
      </c>
      <c r="C33" s="2">
        <v>0</v>
      </c>
      <c r="D33" s="2">
        <v>0</v>
      </c>
      <c r="E33" s="2">
        <v>8.7039210133371496E-5</v>
      </c>
      <c r="F33" s="2">
        <v>7.8774058822130566E-2</v>
      </c>
      <c r="G33" s="2">
        <v>0</v>
      </c>
      <c r="H33" s="2">
        <v>0</v>
      </c>
      <c r="I33" s="2">
        <v>0</v>
      </c>
      <c r="J33" s="2">
        <v>0</v>
      </c>
      <c r="K33" s="2">
        <v>2.1744461832614273E-3</v>
      </c>
      <c r="L33" s="2">
        <v>5.6452752138726817E-5</v>
      </c>
      <c r="M33" s="2">
        <v>1.4276109573468481E-2</v>
      </c>
      <c r="N33" s="2">
        <v>1.6126404484219118E-3</v>
      </c>
      <c r="O33" s="2">
        <v>3.2307076541634246E-4</v>
      </c>
      <c r="P33" s="2">
        <v>0</v>
      </c>
      <c r="Q33" s="2">
        <v>0</v>
      </c>
      <c r="R33" s="2">
        <v>1.9245108508550858E-2</v>
      </c>
      <c r="S33" s="2">
        <v>0</v>
      </c>
      <c r="T33" s="2">
        <v>0</v>
      </c>
      <c r="U33" s="2">
        <v>0</v>
      </c>
      <c r="V33" s="2">
        <v>0</v>
      </c>
      <c r="W33" s="2">
        <v>9.6680095415012985</v>
      </c>
    </row>
    <row r="34" spans="1:23" x14ac:dyDescent="0.2">
      <c r="A34" s="2" t="s">
        <v>30</v>
      </c>
      <c r="B34" s="2">
        <v>0.1168964920523969</v>
      </c>
      <c r="C34" s="2">
        <v>1.0651294252703892E-3</v>
      </c>
      <c r="D34" s="2">
        <v>0</v>
      </c>
      <c r="E34" s="2">
        <v>1.065237951080561E-6</v>
      </c>
      <c r="F34" s="2">
        <v>7.911091389393865E-2</v>
      </c>
      <c r="G34" s="2">
        <v>0</v>
      </c>
      <c r="H34" s="2">
        <v>0</v>
      </c>
      <c r="I34" s="2">
        <v>0</v>
      </c>
      <c r="J34" s="2">
        <v>0</v>
      </c>
      <c r="K34" s="2">
        <v>4.7551075875716916E-3</v>
      </c>
      <c r="L34" s="2">
        <v>7.1095184724709083E-3</v>
      </c>
      <c r="M34" s="2">
        <v>1.5633653735362726E-2</v>
      </c>
      <c r="N34" s="2">
        <v>0</v>
      </c>
      <c r="O34" s="2">
        <v>7.2600172003672477E-6</v>
      </c>
      <c r="P34" s="2">
        <v>0</v>
      </c>
      <c r="Q34" s="2">
        <v>0</v>
      </c>
      <c r="R34" s="2">
        <v>1.052939182797678E-2</v>
      </c>
      <c r="S34" s="2">
        <v>0</v>
      </c>
      <c r="T34" s="2">
        <v>0</v>
      </c>
      <c r="U34" s="2">
        <v>0</v>
      </c>
      <c r="V34" s="2">
        <v>0</v>
      </c>
      <c r="W34" s="2">
        <v>0.23510853225013947</v>
      </c>
    </row>
    <row r="35" spans="1:23" x14ac:dyDescent="0.2">
      <c r="A35" s="2" t="s">
        <v>31</v>
      </c>
      <c r="B35" s="2">
        <v>2.8905239256435813E-2</v>
      </c>
      <c r="C35" s="2">
        <v>0</v>
      </c>
      <c r="D35" s="2">
        <v>0</v>
      </c>
      <c r="E35" s="2">
        <v>2.6340360861485513E-7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3.6491098428672935E-3</v>
      </c>
      <c r="L35" s="2">
        <v>6.2168593292772911E-3</v>
      </c>
      <c r="M35" s="2">
        <v>8.0540321647865377E-3</v>
      </c>
      <c r="N35" s="2">
        <v>0</v>
      </c>
      <c r="O35" s="2">
        <v>7.8045184903947906E-4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4.7605955846015027E-2</v>
      </c>
    </row>
    <row r="36" spans="1:23" x14ac:dyDescent="0.2">
      <c r="A36" s="2" t="s">
        <v>32</v>
      </c>
      <c r="B36" s="2">
        <v>8.5357526570087092E-2</v>
      </c>
      <c r="C36" s="2">
        <v>0</v>
      </c>
      <c r="D36" s="2">
        <v>1.0054623929376303E-3</v>
      </c>
      <c r="E36" s="2">
        <v>7.778340916515102E-7</v>
      </c>
      <c r="F36" s="2">
        <v>1.9324141446099515E-2</v>
      </c>
      <c r="G36" s="2">
        <v>5.0931559763099585E-3</v>
      </c>
      <c r="H36" s="2">
        <v>0</v>
      </c>
      <c r="I36" s="2">
        <v>0</v>
      </c>
      <c r="J36" s="2">
        <v>0</v>
      </c>
      <c r="K36" s="2">
        <v>9.4043944032735204E-3</v>
      </c>
      <c r="L36" s="2">
        <v>7.3035748079477796E-4</v>
      </c>
      <c r="M36" s="2">
        <v>2.5413810600622321E-2</v>
      </c>
      <c r="N36" s="2">
        <v>0</v>
      </c>
      <c r="O36" s="2">
        <v>6.9333164263507205E-4</v>
      </c>
      <c r="P36" s="2">
        <v>0</v>
      </c>
      <c r="Q36" s="2">
        <v>0</v>
      </c>
      <c r="R36" s="2">
        <v>9.9726943174545626E-2</v>
      </c>
      <c r="S36" s="2">
        <v>0</v>
      </c>
      <c r="T36" s="2">
        <v>0</v>
      </c>
      <c r="U36" s="2">
        <v>0</v>
      </c>
      <c r="V36" s="2">
        <v>0</v>
      </c>
      <c r="W36" s="2">
        <v>0.2467499015213972</v>
      </c>
    </row>
    <row r="37" spans="1:23" x14ac:dyDescent="0.2">
      <c r="A37" s="2" t="s">
        <v>33</v>
      </c>
      <c r="B37" s="2">
        <v>5.8967664928804842E-2</v>
      </c>
      <c r="C37" s="2">
        <v>2.4805680837408171E-3</v>
      </c>
      <c r="D37" s="2">
        <v>0</v>
      </c>
      <c r="E37" s="2">
        <v>5.3735226323651805E-7</v>
      </c>
      <c r="F37" s="2">
        <v>7.0039173346235733E-5</v>
      </c>
      <c r="G37" s="2">
        <v>0</v>
      </c>
      <c r="H37" s="2">
        <v>0</v>
      </c>
      <c r="I37" s="2">
        <v>0</v>
      </c>
      <c r="J37" s="2">
        <v>0</v>
      </c>
      <c r="K37" s="2">
        <v>2.3724334338566591E-3</v>
      </c>
      <c r="L37" s="2">
        <v>1.7641485043352132E-5</v>
      </c>
      <c r="M37" s="2">
        <v>5.5323573909453515E-3</v>
      </c>
      <c r="N37" s="2">
        <v>0</v>
      </c>
      <c r="O37" s="2">
        <v>6.1710146203121594E-5</v>
      </c>
      <c r="P37" s="2">
        <v>0</v>
      </c>
      <c r="Q37" s="2">
        <v>0</v>
      </c>
      <c r="R37" s="2">
        <v>5.6677348356334346E-3</v>
      </c>
      <c r="S37" s="2">
        <v>0</v>
      </c>
      <c r="T37" s="2">
        <v>0</v>
      </c>
      <c r="U37" s="2">
        <v>0</v>
      </c>
      <c r="V37" s="2">
        <v>0</v>
      </c>
      <c r="W37" s="2">
        <v>7.5170686829837047E-2</v>
      </c>
    </row>
    <row r="38" spans="1:23" x14ac:dyDescent="0.2">
      <c r="A38" s="2" t="s">
        <v>34</v>
      </c>
      <c r="B38" s="2">
        <v>3.338182242067098E-3</v>
      </c>
      <c r="C38" s="2">
        <v>0</v>
      </c>
      <c r="D38" s="2">
        <v>0</v>
      </c>
      <c r="E38" s="2">
        <v>3.041971875665156E-8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5.3593100592157607E-4</v>
      </c>
      <c r="L38" s="2">
        <v>0</v>
      </c>
      <c r="M38" s="2">
        <v>1.0583005563154037E-4</v>
      </c>
      <c r="N38" s="2">
        <v>0</v>
      </c>
      <c r="O38" s="2">
        <v>0</v>
      </c>
      <c r="P38" s="2">
        <v>0</v>
      </c>
      <c r="Q38" s="2">
        <v>0</v>
      </c>
      <c r="R38" s="2">
        <v>4.4586180706983015E-3</v>
      </c>
      <c r="S38" s="2">
        <v>0</v>
      </c>
      <c r="T38" s="2">
        <v>0</v>
      </c>
      <c r="U38" s="2">
        <v>0</v>
      </c>
      <c r="V38" s="2">
        <v>0</v>
      </c>
      <c r="W38" s="2">
        <v>8.4385917940372722E-3</v>
      </c>
    </row>
    <row r="39" spans="1:23" x14ac:dyDescent="0.2">
      <c r="A39" s="2" t="s">
        <v>35</v>
      </c>
      <c r="B39" s="2">
        <v>6.8266484342553923E-3</v>
      </c>
      <c r="C39" s="2">
        <v>0</v>
      </c>
      <c r="D39" s="2">
        <v>0</v>
      </c>
      <c r="E39" s="2">
        <v>6.2208924007693746E-8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6.5199249764981567E-4</v>
      </c>
      <c r="L39" s="2">
        <v>0</v>
      </c>
      <c r="M39" s="2">
        <v>2.1166011126308074E-4</v>
      </c>
      <c r="N39" s="2">
        <v>0</v>
      </c>
      <c r="O39" s="2">
        <v>0</v>
      </c>
      <c r="P39" s="2">
        <v>0</v>
      </c>
      <c r="Q39" s="2">
        <v>0</v>
      </c>
      <c r="R39" s="2">
        <v>5.0379865205630522E-5</v>
      </c>
      <c r="S39" s="2">
        <v>0</v>
      </c>
      <c r="T39" s="2">
        <v>0</v>
      </c>
      <c r="U39" s="2">
        <v>0</v>
      </c>
      <c r="V39" s="2">
        <v>0</v>
      </c>
      <c r="W39" s="2">
        <v>7.7407431172979279E-3</v>
      </c>
    </row>
    <row r="40" spans="1:23" x14ac:dyDescent="0.2">
      <c r="A40" s="2" t="s">
        <v>36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1.7409223759235916E-4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1.7409223759235916E-4</v>
      </c>
    </row>
    <row r="41" spans="1:23" x14ac:dyDescent="0.2">
      <c r="A41" s="2" t="s">
        <v>37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5.7348031206894774E-4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5.7348031206894774E-4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72.886533040848235</v>
      </c>
      <c r="C43" s="2">
        <v>0</v>
      </c>
      <c r="D43" s="2">
        <v>0</v>
      </c>
      <c r="E43" s="2">
        <v>3.1506332220206942E-4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5.9225496514263365E-3</v>
      </c>
      <c r="L43" s="2">
        <v>0</v>
      </c>
      <c r="M43" s="2">
        <v>3.1372766023588843E-2</v>
      </c>
      <c r="N43" s="2">
        <v>5.2562440215984177E-3</v>
      </c>
      <c r="O43" s="2">
        <v>0</v>
      </c>
      <c r="P43" s="2">
        <v>5.8881015142964274E-2</v>
      </c>
      <c r="Q43" s="2">
        <v>0.41721681114874359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73.405497490158766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1.297157848727382E-4</v>
      </c>
      <c r="L44" s="2">
        <v>0</v>
      </c>
      <c r="M44" s="2">
        <v>2.8099704426305541E-4</v>
      </c>
      <c r="N44" s="2">
        <v>0</v>
      </c>
      <c r="O44" s="2">
        <v>0</v>
      </c>
      <c r="P44" s="2">
        <v>0</v>
      </c>
      <c r="Q44" s="2">
        <v>0</v>
      </c>
      <c r="R44" s="2">
        <v>6.5493824767319682E-4</v>
      </c>
      <c r="S44" s="2">
        <v>0</v>
      </c>
      <c r="T44" s="2">
        <v>0</v>
      </c>
      <c r="U44" s="2">
        <v>0</v>
      </c>
      <c r="V44" s="2">
        <v>0</v>
      </c>
      <c r="W44" s="2">
        <v>1.0656510768089905E-3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2.2529583688422948E-4</v>
      </c>
      <c r="L45" s="2">
        <v>0</v>
      </c>
      <c r="M45" s="2">
        <v>4.1967091026300503E-4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6.4496674714723456E-4</v>
      </c>
    </row>
    <row r="46" spans="1:23" x14ac:dyDescent="0.2">
      <c r="A46" s="2" t="s">
        <v>42</v>
      </c>
      <c r="B46" s="2">
        <v>4.0713606047967719E-2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2.8992247027812793E-2</v>
      </c>
      <c r="L46" s="2">
        <v>0</v>
      </c>
      <c r="M46" s="2">
        <v>8.4279994516601994E-2</v>
      </c>
      <c r="N46" s="2">
        <v>0</v>
      </c>
      <c r="O46" s="2">
        <v>0</v>
      </c>
      <c r="P46" s="2">
        <v>0</v>
      </c>
      <c r="Q46" s="2">
        <v>0</v>
      </c>
      <c r="R46" s="2">
        <v>2.6755135633994689E-2</v>
      </c>
      <c r="S46" s="2">
        <v>0</v>
      </c>
      <c r="T46" s="2">
        <v>0</v>
      </c>
      <c r="U46" s="2">
        <v>0</v>
      </c>
      <c r="V46" s="2">
        <v>0</v>
      </c>
      <c r="W46" s="2">
        <v>0.18074098322637716</v>
      </c>
    </row>
    <row r="47" spans="1:23" x14ac:dyDescent="0.2">
      <c r="A47" s="2" t="s">
        <v>43</v>
      </c>
      <c r="B47" s="2">
        <v>0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0.57414283638200447</v>
      </c>
      <c r="L47" s="2">
        <v>0.13195515038369188</v>
      </c>
      <c r="M47" s="2">
        <v>1.4762865542172359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2.1823845409829321</v>
      </c>
    </row>
    <row r="48" spans="1:23" x14ac:dyDescent="0.2">
      <c r="A48" s="2" t="s">
        <v>44</v>
      </c>
      <c r="B48" s="2">
        <v>9.700820441449565E-3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6.051674144703853E-2</v>
      </c>
      <c r="L48" s="2">
        <v>0</v>
      </c>
      <c r="M48" s="2">
        <v>5.1996411239233327E-2</v>
      </c>
      <c r="N48" s="2">
        <v>0</v>
      </c>
      <c r="O48" s="2">
        <v>7.5898847402035216E-2</v>
      </c>
      <c r="P48" s="2">
        <v>0</v>
      </c>
      <c r="Q48" s="2">
        <v>0</v>
      </c>
      <c r="R48" s="2">
        <v>4.8419181720247922E-2</v>
      </c>
      <c r="S48" s="2">
        <v>0</v>
      </c>
      <c r="T48" s="2">
        <v>0</v>
      </c>
      <c r="U48" s="2">
        <v>0</v>
      </c>
      <c r="V48" s="2">
        <v>0</v>
      </c>
      <c r="W48" s="2">
        <v>0.24653200225000457</v>
      </c>
    </row>
    <row r="49" spans="1:23" x14ac:dyDescent="0.2">
      <c r="A49" s="2" t="s">
        <v>45</v>
      </c>
      <c r="B49" s="2">
        <v>8.2872033620881316E-2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6.4686461608190304E-2</v>
      </c>
      <c r="L49" s="2">
        <v>0</v>
      </c>
      <c r="M49" s="2">
        <v>4.674351932968967E-4</v>
      </c>
      <c r="N49" s="2">
        <v>0</v>
      </c>
      <c r="O49" s="2">
        <v>1.7468383298331322E-2</v>
      </c>
      <c r="P49" s="2">
        <v>0</v>
      </c>
      <c r="Q49" s="2">
        <v>0</v>
      </c>
      <c r="R49" s="2">
        <v>1.1659199006276266E-2</v>
      </c>
      <c r="S49" s="2">
        <v>0</v>
      </c>
      <c r="T49" s="2">
        <v>0</v>
      </c>
      <c r="U49" s="2">
        <v>0</v>
      </c>
      <c r="V49" s="2">
        <v>0</v>
      </c>
      <c r="W49" s="2">
        <v>0.1771535127269761</v>
      </c>
    </row>
    <row r="50" spans="1:23" x14ac:dyDescent="0.2">
      <c r="A50" s="2" t="s">
        <v>46</v>
      </c>
      <c r="B50" s="2">
        <v>0.2737975856297149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0.15295633883320744</v>
      </c>
      <c r="L50" s="2">
        <v>0</v>
      </c>
      <c r="M50" s="2">
        <v>2.1849710568801875E-2</v>
      </c>
      <c r="N50" s="2">
        <v>0</v>
      </c>
      <c r="O50" s="2">
        <v>0.11796384239526786</v>
      </c>
      <c r="P50" s="2">
        <v>9.9110601098085453E-4</v>
      </c>
      <c r="Q50" s="2">
        <v>0</v>
      </c>
      <c r="R50" s="2">
        <v>0.1541247557521411</v>
      </c>
      <c r="S50" s="2">
        <v>0</v>
      </c>
      <c r="T50" s="2">
        <v>0</v>
      </c>
      <c r="U50" s="2">
        <v>0</v>
      </c>
      <c r="V50" s="2">
        <v>0</v>
      </c>
      <c r="W50" s="2">
        <v>0.72168333919011407</v>
      </c>
    </row>
    <row r="51" spans="1:23" x14ac:dyDescent="0.2">
      <c r="A51" s="2" t="s">
        <v>47</v>
      </c>
      <c r="B51" s="2">
        <v>0.57719221138541033</v>
      </c>
      <c r="C51" s="2">
        <v>0</v>
      </c>
      <c r="D51" s="2">
        <v>0</v>
      </c>
      <c r="E51" s="2">
        <v>0.12317228375571293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4.1357765646897242E-2</v>
      </c>
      <c r="L51" s="2">
        <v>0</v>
      </c>
      <c r="M51" s="2">
        <v>4.0431031130484858E-2</v>
      </c>
      <c r="N51" s="2">
        <v>0</v>
      </c>
      <c r="O51" s="2">
        <v>5.0418304281304956E-2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0.83257159619981025</v>
      </c>
    </row>
  </sheetData>
  <phoneticPr fontId="6" type="noConversion"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90.55016834526738</v>
      </c>
      <c r="C4" s="2">
        <v>3.3626174637596999E-3</v>
      </c>
      <c r="D4" s="2">
        <v>0</v>
      </c>
      <c r="E4" s="2">
        <v>0</v>
      </c>
      <c r="F4" s="2">
        <v>0.61021849537103168</v>
      </c>
      <c r="G4" s="2">
        <v>8.4457539940864815E-2</v>
      </c>
      <c r="H4" s="2">
        <v>0</v>
      </c>
      <c r="I4" s="2">
        <v>2.8776933287891801E-6</v>
      </c>
      <c r="J4" s="2">
        <v>24.708482397409249</v>
      </c>
      <c r="K4" s="2">
        <v>1.3821428248704506</v>
      </c>
      <c r="L4" s="2">
        <v>0.15894644867588387</v>
      </c>
      <c r="M4" s="2">
        <v>2.1404586877472971</v>
      </c>
      <c r="N4" s="2">
        <v>7.2683506187271221E-2</v>
      </c>
      <c r="O4" s="2">
        <v>0.3131938127230961</v>
      </c>
      <c r="P4" s="2">
        <v>0.9155624757214007</v>
      </c>
      <c r="Q4" s="2">
        <v>0.5498152663848267</v>
      </c>
      <c r="R4" s="2">
        <v>0.91617141550279857</v>
      </c>
      <c r="S4" s="2">
        <v>0</v>
      </c>
      <c r="T4" s="2">
        <v>0</v>
      </c>
      <c r="U4" s="2">
        <v>0</v>
      </c>
      <c r="V4" s="2">
        <v>1.9778236000000002</v>
      </c>
      <c r="W4" s="2">
        <v>124.38349031095865</v>
      </c>
    </row>
    <row r="5" spans="1:23" x14ac:dyDescent="0.2">
      <c r="A5" s="2" t="s">
        <v>1</v>
      </c>
      <c r="B5" s="2">
        <v>7.8631472080544287E-2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4.5046166749142733E-2</v>
      </c>
      <c r="L5" s="2">
        <v>0</v>
      </c>
      <c r="M5" s="2">
        <v>0.17927752816082662</v>
      </c>
      <c r="N5" s="2">
        <v>0</v>
      </c>
      <c r="O5" s="2">
        <v>1.9954716293700693E-2</v>
      </c>
      <c r="P5" s="2">
        <v>0</v>
      </c>
      <c r="Q5" s="2">
        <v>0</v>
      </c>
      <c r="R5" s="2">
        <v>4.3723339600538723E-3</v>
      </c>
      <c r="S5" s="2">
        <v>0</v>
      </c>
      <c r="T5" s="2">
        <v>0</v>
      </c>
      <c r="U5" s="2">
        <v>0</v>
      </c>
      <c r="V5" s="2">
        <v>0</v>
      </c>
      <c r="W5" s="2">
        <v>0.3272822172442682</v>
      </c>
    </row>
    <row r="6" spans="1:23" x14ac:dyDescent="0.2">
      <c r="A6" s="2" t="s">
        <v>2</v>
      </c>
      <c r="B6" s="2">
        <v>0.11241166274754144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1.2429220387208556E-3</v>
      </c>
      <c r="L6" s="2">
        <v>0</v>
      </c>
      <c r="M6" s="2">
        <v>2.3383048526156593E-3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0.11599288963887795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8.5248352528636553E-4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6.9298586477554644E-5</v>
      </c>
      <c r="L8" s="2">
        <v>1.2498295789832722E-4</v>
      </c>
      <c r="M8" s="2">
        <v>7.228838929153247E-3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8.275603998815495E-3</v>
      </c>
    </row>
    <row r="9" spans="1:23" x14ac:dyDescent="0.2">
      <c r="A9" s="2" t="s">
        <v>5</v>
      </c>
      <c r="B9" s="2">
        <v>3.6889379070454469E-2</v>
      </c>
      <c r="C9" s="2">
        <v>0</v>
      </c>
      <c r="D9" s="2">
        <v>0</v>
      </c>
      <c r="E9" s="2">
        <v>0</v>
      </c>
      <c r="F9" s="2">
        <v>7.8969258790028641E-5</v>
      </c>
      <c r="G9" s="2">
        <v>0</v>
      </c>
      <c r="H9" s="2">
        <v>0</v>
      </c>
      <c r="I9" s="2">
        <v>3.7240645920002319E-10</v>
      </c>
      <c r="J9" s="2">
        <v>0</v>
      </c>
      <c r="K9" s="2">
        <v>1.7923895265740458E-3</v>
      </c>
      <c r="L9" s="2">
        <v>5.5871548279148872E-3</v>
      </c>
      <c r="M9" s="2">
        <v>2.4031085430600001E-2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6.8378978486739891E-2</v>
      </c>
    </row>
    <row r="10" spans="1:23" x14ac:dyDescent="0.2">
      <c r="A10" s="2" t="s">
        <v>6</v>
      </c>
      <c r="B10" s="2">
        <v>3.6482547701925504E-3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3.6885595449743819E-4</v>
      </c>
      <c r="L10" s="2">
        <v>0</v>
      </c>
      <c r="M10" s="2">
        <v>9.5089294574018544E-4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4.9680036704301735E-3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2.4834481779385745E-2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2.8304957430390176E-3</v>
      </c>
      <c r="L13" s="2">
        <v>0</v>
      </c>
      <c r="M13" s="2">
        <v>7.5982964041635748E-4</v>
      </c>
      <c r="N13" s="2">
        <v>0</v>
      </c>
      <c r="O13" s="2">
        <v>0</v>
      </c>
      <c r="P13" s="2">
        <v>0</v>
      </c>
      <c r="Q13" s="2">
        <v>0</v>
      </c>
      <c r="R13" s="2">
        <v>3.682608630613171E-3</v>
      </c>
      <c r="S13" s="2">
        <v>0</v>
      </c>
      <c r="T13" s="2">
        <v>0</v>
      </c>
      <c r="U13" s="2">
        <v>0</v>
      </c>
      <c r="V13" s="2">
        <v>0</v>
      </c>
      <c r="W13" s="2">
        <v>3.2107415793454296E-2</v>
      </c>
    </row>
    <row r="14" spans="1:23" x14ac:dyDescent="0.2">
      <c r="A14" s="2" t="s">
        <v>10</v>
      </c>
      <c r="B14" s="2">
        <v>2.5799283866074073E-2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2.2070093302090769E-3</v>
      </c>
      <c r="L14" s="2">
        <v>0</v>
      </c>
      <c r="M14" s="2">
        <v>1.3150421236957682E-3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2.9321335319978919E-2</v>
      </c>
    </row>
    <row r="15" spans="1:23" x14ac:dyDescent="0.2">
      <c r="A15" s="2" t="s">
        <v>11</v>
      </c>
      <c r="B15" s="2">
        <v>2.1934434040392276E-2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3.3869265671179717E-4</v>
      </c>
      <c r="L15" s="2">
        <v>0</v>
      </c>
      <c r="M15" s="2">
        <v>3.1694072281537411E-4</v>
      </c>
      <c r="N15" s="2">
        <v>0</v>
      </c>
      <c r="O15" s="2">
        <v>0</v>
      </c>
      <c r="P15" s="2">
        <v>0</v>
      </c>
      <c r="Q15" s="2">
        <v>0</v>
      </c>
      <c r="R15" s="2">
        <v>3.4601691831264683E-4</v>
      </c>
      <c r="S15" s="2">
        <v>0</v>
      </c>
      <c r="T15" s="2">
        <v>0</v>
      </c>
      <c r="U15" s="2">
        <v>0</v>
      </c>
      <c r="V15" s="2">
        <v>0</v>
      </c>
      <c r="W15" s="2">
        <v>2.2936084338232094E-2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4.3520851411024653E-5</v>
      </c>
      <c r="L16" s="2">
        <v>0</v>
      </c>
      <c r="M16" s="2">
        <v>2.4772052922148485E-5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6.8292904333173141E-5</v>
      </c>
    </row>
    <row r="17" spans="1:23" x14ac:dyDescent="0.2">
      <c r="A17" s="2" t="s">
        <v>13</v>
      </c>
      <c r="B17" s="2">
        <v>6.7811358871780913E-2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2.9416747796051813E-4</v>
      </c>
      <c r="L17" s="2">
        <v>1.7705919035596359E-6</v>
      </c>
      <c r="M17" s="2">
        <v>1.6997167169297028E-4</v>
      </c>
      <c r="N17" s="2">
        <v>0</v>
      </c>
      <c r="O17" s="2">
        <v>6.2098605870809469E-5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6.8339367219208774E-2</v>
      </c>
    </row>
    <row r="18" spans="1:23" x14ac:dyDescent="0.2">
      <c r="A18" s="2" t="s">
        <v>14</v>
      </c>
      <c r="B18" s="2">
        <v>0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1.673878900424025E-6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1.673878900424025E-6</v>
      </c>
    </row>
    <row r="19" spans="1:23" x14ac:dyDescent="0.2">
      <c r="A19" s="2" t="s">
        <v>15</v>
      </c>
      <c r="B19" s="2">
        <v>5.5750479517103655E-3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5.0885918572890357E-5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5.6259338702832557E-3</v>
      </c>
    </row>
    <row r="20" spans="1:23" x14ac:dyDescent="0.2">
      <c r="A20" s="2" t="s">
        <v>16</v>
      </c>
      <c r="B20" s="2">
        <v>4.2802446580106719E-3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3.8833990489837392E-4</v>
      </c>
      <c r="L20" s="2">
        <v>0</v>
      </c>
      <c r="M20" s="2">
        <v>3.7865852323855554E-4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5.0472430861476011E-3</v>
      </c>
    </row>
    <row r="21" spans="1:23" x14ac:dyDescent="0.2">
      <c r="A21" s="2" t="s">
        <v>17</v>
      </c>
      <c r="B21" s="2">
        <v>0.10773605103033825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1.7365489264559008E-3</v>
      </c>
      <c r="L21" s="2">
        <v>0</v>
      </c>
      <c r="M21" s="2">
        <v>7.431615876644546E-6</v>
      </c>
      <c r="N21" s="2">
        <v>0</v>
      </c>
      <c r="O21" s="2">
        <v>0</v>
      </c>
      <c r="P21" s="2">
        <v>0</v>
      </c>
      <c r="Q21" s="2">
        <v>0</v>
      </c>
      <c r="R21" s="2">
        <v>2.9905747939878769E-3</v>
      </c>
      <c r="S21" s="2">
        <v>0</v>
      </c>
      <c r="T21" s="2">
        <v>0</v>
      </c>
      <c r="U21" s="2">
        <v>0</v>
      </c>
      <c r="V21" s="2">
        <v>0</v>
      </c>
      <c r="W21" s="2">
        <v>0.11247060636665866</v>
      </c>
    </row>
    <row r="22" spans="1:23" x14ac:dyDescent="0.2">
      <c r="A22" s="2" t="s">
        <v>18</v>
      </c>
      <c r="B22" s="2">
        <v>3.2331133756044898E-2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1.1147029149483755E-3</v>
      </c>
      <c r="L22" s="2">
        <v>0</v>
      </c>
      <c r="M22" s="2">
        <v>1.8468627112872647E-3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3.5292699382280537E-2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1.8847876418774523E-5</v>
      </c>
      <c r="L23" s="2">
        <v>0</v>
      </c>
      <c r="M23" s="2">
        <v>3.5671756207893821E-5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5.4519632626668347E-5</v>
      </c>
    </row>
    <row r="24" spans="1:23" x14ac:dyDescent="0.2">
      <c r="A24" s="2" t="s">
        <v>20</v>
      </c>
      <c r="B24" s="2">
        <v>1.3830722534388226E-4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1.3457986359409162E-4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2.7288708893797388E-4</v>
      </c>
    </row>
    <row r="25" spans="1:23" x14ac:dyDescent="0.2">
      <c r="A25" s="2" t="s">
        <v>21</v>
      </c>
      <c r="B25" s="2">
        <v>3.2827704204774562</v>
      </c>
      <c r="C25" s="2">
        <v>0</v>
      </c>
      <c r="D25" s="2">
        <v>0</v>
      </c>
      <c r="E25" s="2">
        <v>0</v>
      </c>
      <c r="F25" s="2">
        <v>3.2903857829178595E-6</v>
      </c>
      <c r="G25" s="2">
        <v>0</v>
      </c>
      <c r="H25" s="2">
        <v>0</v>
      </c>
      <c r="I25" s="2">
        <v>1.551693580000097E-11</v>
      </c>
      <c r="J25" s="2">
        <v>24.708482397409249</v>
      </c>
      <c r="K25" s="2">
        <v>3.9269199003947626E-4</v>
      </c>
      <c r="L25" s="2">
        <v>0</v>
      </c>
      <c r="M25" s="2">
        <v>2.1702087792153657E-3</v>
      </c>
      <c r="N25" s="2">
        <v>1.6408035633665597E-3</v>
      </c>
      <c r="O25" s="2">
        <v>6.4597591290454833E-3</v>
      </c>
      <c r="P25" s="2">
        <v>0.84159294408426033</v>
      </c>
      <c r="Q25" s="2">
        <v>0</v>
      </c>
      <c r="R25" s="2">
        <v>2.6593871721743434E-2</v>
      </c>
      <c r="S25" s="2">
        <v>0</v>
      </c>
      <c r="T25" s="2">
        <v>0</v>
      </c>
      <c r="U25" s="2">
        <v>0</v>
      </c>
      <c r="V25" s="2">
        <v>0</v>
      </c>
      <c r="W25" s="2">
        <v>28.87010638755568</v>
      </c>
    </row>
    <row r="26" spans="1:23" x14ac:dyDescent="0.2">
      <c r="A26" s="2" t="s">
        <v>22</v>
      </c>
      <c r="B26" s="2">
        <v>0.44237805942515834</v>
      </c>
      <c r="C26" s="2">
        <v>0</v>
      </c>
      <c r="D26" s="2">
        <v>0</v>
      </c>
      <c r="E26" s="2">
        <v>0</v>
      </c>
      <c r="F26" s="2">
        <v>0</v>
      </c>
      <c r="G26" s="2">
        <v>5.8028291027452409E-3</v>
      </c>
      <c r="H26" s="2">
        <v>0</v>
      </c>
      <c r="I26" s="2">
        <v>0</v>
      </c>
      <c r="J26" s="2">
        <v>0</v>
      </c>
      <c r="K26" s="2">
        <v>3.3826414371328868E-3</v>
      </c>
      <c r="L26" s="2">
        <v>0</v>
      </c>
      <c r="M26" s="2">
        <v>1.3211997482792737E-3</v>
      </c>
      <c r="N26" s="2">
        <v>2.4060286818753367E-2</v>
      </c>
      <c r="O26" s="2">
        <v>0</v>
      </c>
      <c r="P26" s="2">
        <v>7.8997010554155735E-3</v>
      </c>
      <c r="Q26" s="2">
        <v>0</v>
      </c>
      <c r="R26" s="2">
        <v>4.3252114789080857E-3</v>
      </c>
      <c r="S26" s="2">
        <v>0</v>
      </c>
      <c r="T26" s="2">
        <v>0</v>
      </c>
      <c r="U26" s="2">
        <v>0</v>
      </c>
      <c r="V26" s="2">
        <v>0</v>
      </c>
      <c r="W26" s="2">
        <v>0.48916992906639284</v>
      </c>
    </row>
    <row r="27" spans="1:23" x14ac:dyDescent="0.2">
      <c r="A27" s="2" t="s">
        <v>23</v>
      </c>
      <c r="B27" s="2">
        <v>7.1647911135481945E-3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4.0002357962333349E-4</v>
      </c>
      <c r="L27" s="2">
        <v>2.1872017632207259E-6</v>
      </c>
      <c r="M27" s="2">
        <v>4.3789911836952203E-4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8.0049010133042709E-3</v>
      </c>
    </row>
    <row r="28" spans="1:23" x14ac:dyDescent="0.2">
      <c r="A28" s="2" t="s">
        <v>24</v>
      </c>
      <c r="B28" s="2">
        <v>4.626858072711253E-3</v>
      </c>
      <c r="C28" s="2">
        <v>0</v>
      </c>
      <c r="D28" s="2">
        <v>0</v>
      </c>
      <c r="E28" s="2">
        <v>0</v>
      </c>
      <c r="F28" s="2">
        <v>6.7452908549816128E-4</v>
      </c>
      <c r="G28" s="2">
        <v>0</v>
      </c>
      <c r="H28" s="2">
        <v>0</v>
      </c>
      <c r="I28" s="2">
        <v>3.1809718390001987E-9</v>
      </c>
      <c r="J28" s="2">
        <v>0</v>
      </c>
      <c r="K28" s="2">
        <v>1.0378049182628957E-5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5.3117683883638824E-3</v>
      </c>
    </row>
    <row r="29" spans="1:23" x14ac:dyDescent="0.2">
      <c r="A29" s="2" t="s">
        <v>25</v>
      </c>
      <c r="B29" s="2">
        <v>1.1196076825844645E-3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7.0135525927766647E-4</v>
      </c>
      <c r="L29" s="2">
        <v>0</v>
      </c>
      <c r="M29" s="2">
        <v>1.9640699102560589E-4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2.0173699328877369E-3</v>
      </c>
    </row>
    <row r="30" spans="1:23" x14ac:dyDescent="0.2">
      <c r="A30" s="2" t="s">
        <v>26</v>
      </c>
      <c r="B30" s="2">
        <v>1.1196076825844645E-3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7.0135525927766647E-4</v>
      </c>
      <c r="L30" s="2">
        <v>0</v>
      </c>
      <c r="M30" s="2">
        <v>1.9640699102560589E-4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2.0173699328877369E-3</v>
      </c>
    </row>
    <row r="31" spans="1:23" x14ac:dyDescent="0.2">
      <c r="A31" s="2" t="s">
        <v>27</v>
      </c>
      <c r="B31" s="2">
        <v>1.5618330482325484</v>
      </c>
      <c r="C31" s="2">
        <v>0</v>
      </c>
      <c r="D31" s="2">
        <v>0</v>
      </c>
      <c r="E31" s="2">
        <v>0</v>
      </c>
      <c r="F31" s="2">
        <v>2.0857755477916309E-2</v>
      </c>
      <c r="G31" s="2">
        <v>4.4418019131922656E-2</v>
      </c>
      <c r="H31" s="2">
        <v>0</v>
      </c>
      <c r="I31" s="2">
        <v>9.836185603620613E-8</v>
      </c>
      <c r="J31" s="2">
        <v>0</v>
      </c>
      <c r="K31" s="2">
        <v>1.8142604282869863E-2</v>
      </c>
      <c r="L31" s="2">
        <v>9.9604473947305789E-5</v>
      </c>
      <c r="M31" s="2">
        <v>1.6514005971374039E-2</v>
      </c>
      <c r="N31" s="2">
        <v>3.8723326503747515E-3</v>
      </c>
      <c r="O31" s="2">
        <v>4.6090487748403567E-4</v>
      </c>
      <c r="P31" s="2">
        <v>0</v>
      </c>
      <c r="Q31" s="2">
        <v>0</v>
      </c>
      <c r="R31" s="2">
        <v>0.30061455553119454</v>
      </c>
      <c r="S31" s="2">
        <v>0</v>
      </c>
      <c r="T31" s="2">
        <v>0</v>
      </c>
      <c r="U31" s="2">
        <v>0</v>
      </c>
      <c r="V31" s="2">
        <v>1.9778236000000002</v>
      </c>
      <c r="W31" s="2">
        <v>3.944636528991488</v>
      </c>
    </row>
    <row r="32" spans="1:23" x14ac:dyDescent="0.2">
      <c r="A32" s="2" t="s">
        <v>28</v>
      </c>
      <c r="B32" s="2">
        <v>0.30236801050308759</v>
      </c>
      <c r="C32" s="2">
        <v>0</v>
      </c>
      <c r="D32" s="2">
        <v>0</v>
      </c>
      <c r="E32" s="2">
        <v>0</v>
      </c>
      <c r="F32" s="2">
        <v>0.44382697671465832</v>
      </c>
      <c r="G32" s="2">
        <v>2.9422981200510526E-2</v>
      </c>
      <c r="H32" s="2">
        <v>0</v>
      </c>
      <c r="I32" s="2">
        <v>2.0930174023189307E-6</v>
      </c>
      <c r="J32" s="2">
        <v>0</v>
      </c>
      <c r="K32" s="2">
        <v>1.1185863139973589E-3</v>
      </c>
      <c r="L32" s="2">
        <v>0</v>
      </c>
      <c r="M32" s="2">
        <v>2.78459108033168E-3</v>
      </c>
      <c r="N32" s="2">
        <v>0</v>
      </c>
      <c r="O32" s="2">
        <v>3.369941645007596E-4</v>
      </c>
      <c r="P32" s="2">
        <v>0</v>
      </c>
      <c r="Q32" s="2">
        <v>0</v>
      </c>
      <c r="R32" s="2">
        <v>9.9850596427363797E-2</v>
      </c>
      <c r="S32" s="2">
        <v>0</v>
      </c>
      <c r="T32" s="2">
        <v>0</v>
      </c>
      <c r="U32" s="2">
        <v>0</v>
      </c>
      <c r="V32" s="2">
        <v>0</v>
      </c>
      <c r="W32" s="2">
        <v>0.8797108294218523</v>
      </c>
    </row>
    <row r="33" spans="1:23" x14ac:dyDescent="0.2">
      <c r="A33" s="2" t="s">
        <v>29</v>
      </c>
      <c r="B33" s="2">
        <v>19.043811877224549</v>
      </c>
      <c r="C33" s="2">
        <v>0</v>
      </c>
      <c r="D33" s="2">
        <v>0</v>
      </c>
      <c r="E33" s="2">
        <v>0</v>
      </c>
      <c r="F33" s="2">
        <v>0.13870950306468532</v>
      </c>
      <c r="G33" s="2">
        <v>0</v>
      </c>
      <c r="H33" s="2">
        <v>0</v>
      </c>
      <c r="I33" s="2">
        <v>6.5413194558484084E-7</v>
      </c>
      <c r="J33" s="2">
        <v>0</v>
      </c>
      <c r="K33" s="2">
        <v>3.1459884381909386E-3</v>
      </c>
      <c r="L33" s="2">
        <v>4.0686466069385172E-3</v>
      </c>
      <c r="M33" s="2">
        <v>4.2755714016099525E-2</v>
      </c>
      <c r="N33" s="2">
        <v>2.8856760625745391E-3</v>
      </c>
      <c r="O33" s="2">
        <v>2.6322073422747959E-4</v>
      </c>
      <c r="P33" s="2">
        <v>0</v>
      </c>
      <c r="Q33" s="2">
        <v>0</v>
      </c>
      <c r="R33" s="2">
        <v>8.2104871616758099E-2</v>
      </c>
      <c r="S33" s="2">
        <v>0</v>
      </c>
      <c r="T33" s="2">
        <v>0</v>
      </c>
      <c r="U33" s="2">
        <v>0</v>
      </c>
      <c r="V33" s="2">
        <v>0</v>
      </c>
      <c r="W33" s="2">
        <v>19.317746151895967</v>
      </c>
    </row>
    <row r="34" spans="1:23" x14ac:dyDescent="0.2">
      <c r="A34" s="2" t="s">
        <v>30</v>
      </c>
      <c r="B34" s="2">
        <v>2.5498999886664264E-2</v>
      </c>
      <c r="C34" s="2">
        <v>1.2142785285798917E-3</v>
      </c>
      <c r="D34" s="2">
        <v>0</v>
      </c>
      <c r="E34" s="2">
        <v>0</v>
      </c>
      <c r="F34" s="2">
        <v>5.6133981456578698E-3</v>
      </c>
      <c r="G34" s="2">
        <v>0</v>
      </c>
      <c r="H34" s="2">
        <v>0</v>
      </c>
      <c r="I34" s="2">
        <v>2.6471892474801651E-8</v>
      </c>
      <c r="J34" s="2">
        <v>0</v>
      </c>
      <c r="K34" s="2">
        <v>3.0910517326790217E-3</v>
      </c>
      <c r="L34" s="2">
        <v>6.5963227779672706E-5</v>
      </c>
      <c r="M34" s="2">
        <v>5.2654767918378195E-4</v>
      </c>
      <c r="N34" s="2">
        <v>0</v>
      </c>
      <c r="O34" s="2">
        <v>0</v>
      </c>
      <c r="P34" s="2">
        <v>0</v>
      </c>
      <c r="Q34" s="2">
        <v>0</v>
      </c>
      <c r="R34" s="2">
        <v>4.6959438913859216E-4</v>
      </c>
      <c r="S34" s="2">
        <v>0</v>
      </c>
      <c r="T34" s="2">
        <v>0</v>
      </c>
      <c r="U34" s="2">
        <v>0</v>
      </c>
      <c r="V34" s="2">
        <v>0</v>
      </c>
      <c r="W34" s="2">
        <v>3.6479860061575567E-2</v>
      </c>
    </row>
    <row r="35" spans="1:23" x14ac:dyDescent="0.2">
      <c r="A35" s="2" t="s">
        <v>31</v>
      </c>
      <c r="B35" s="2">
        <v>4.5549241922892836E-2</v>
      </c>
      <c r="C35" s="2">
        <v>0</v>
      </c>
      <c r="D35" s="2">
        <v>0</v>
      </c>
      <c r="E35" s="2">
        <v>0</v>
      </c>
      <c r="F35" s="2">
        <v>4.4091169491099322E-4</v>
      </c>
      <c r="G35" s="2">
        <v>0</v>
      </c>
      <c r="H35" s="2">
        <v>0</v>
      </c>
      <c r="I35" s="2">
        <v>2.0792693972001295E-9</v>
      </c>
      <c r="J35" s="2">
        <v>0</v>
      </c>
      <c r="K35" s="2">
        <v>5.8713311087053187E-3</v>
      </c>
      <c r="L35" s="2">
        <v>3.5445166859965605E-3</v>
      </c>
      <c r="M35" s="2">
        <v>9.378486904443227E-3</v>
      </c>
      <c r="N35" s="2">
        <v>0</v>
      </c>
      <c r="O35" s="2">
        <v>8.6074970709625455E-4</v>
      </c>
      <c r="P35" s="2">
        <v>0</v>
      </c>
      <c r="Q35" s="2">
        <v>0</v>
      </c>
      <c r="R35" s="2">
        <v>4.1274875255865743E-3</v>
      </c>
      <c r="S35" s="2">
        <v>0</v>
      </c>
      <c r="T35" s="2">
        <v>0</v>
      </c>
      <c r="U35" s="2">
        <v>0</v>
      </c>
      <c r="V35" s="2">
        <v>0</v>
      </c>
      <c r="W35" s="2">
        <v>6.977272762890116E-2</v>
      </c>
    </row>
    <row r="36" spans="1:23" x14ac:dyDescent="0.2">
      <c r="A36" s="2" t="s">
        <v>32</v>
      </c>
      <c r="B36" s="2">
        <v>3.1966850388126508E-2</v>
      </c>
      <c r="C36" s="2">
        <v>0</v>
      </c>
      <c r="D36" s="2">
        <v>0</v>
      </c>
      <c r="E36" s="2">
        <v>0</v>
      </c>
      <c r="F36" s="2">
        <v>0</v>
      </c>
      <c r="G36" s="2">
        <v>4.8137105056863918E-3</v>
      </c>
      <c r="H36" s="2">
        <v>0</v>
      </c>
      <c r="I36" s="2">
        <v>0</v>
      </c>
      <c r="J36" s="2">
        <v>0</v>
      </c>
      <c r="K36" s="2">
        <v>5.2500542160239371E-3</v>
      </c>
      <c r="L36" s="2">
        <v>2.7142132356920072E-4</v>
      </c>
      <c r="M36" s="2">
        <v>1.814853680047146E-2</v>
      </c>
      <c r="N36" s="2">
        <v>2.3121649330267582E-5</v>
      </c>
      <c r="O36" s="2">
        <v>0</v>
      </c>
      <c r="P36" s="2">
        <v>0</v>
      </c>
      <c r="Q36" s="2">
        <v>0</v>
      </c>
      <c r="R36" s="2">
        <v>8.0028770106882183E-2</v>
      </c>
      <c r="S36" s="2">
        <v>0</v>
      </c>
      <c r="T36" s="2">
        <v>0</v>
      </c>
      <c r="U36" s="2">
        <v>0</v>
      </c>
      <c r="V36" s="2">
        <v>0</v>
      </c>
      <c r="W36" s="2">
        <v>0.14050246499008995</v>
      </c>
    </row>
    <row r="37" spans="1:23" x14ac:dyDescent="0.2">
      <c r="A37" s="2" t="s">
        <v>33</v>
      </c>
      <c r="B37" s="2">
        <v>5.7923040872888069E-2</v>
      </c>
      <c r="C37" s="2">
        <v>2.1483389351798082E-3</v>
      </c>
      <c r="D37" s="2">
        <v>0</v>
      </c>
      <c r="E37" s="2">
        <v>0</v>
      </c>
      <c r="F37" s="2">
        <v>1.3161543131671438E-5</v>
      </c>
      <c r="G37" s="2">
        <v>0</v>
      </c>
      <c r="H37" s="2">
        <v>0</v>
      </c>
      <c r="I37" s="2">
        <v>6.2067743200003879E-11</v>
      </c>
      <c r="J37" s="2">
        <v>0</v>
      </c>
      <c r="K37" s="2">
        <v>2.2463454843690413E-3</v>
      </c>
      <c r="L37" s="2">
        <v>2.0830492983054537E-5</v>
      </c>
      <c r="M37" s="2">
        <v>6.1930132305371222E-3</v>
      </c>
      <c r="N37" s="2">
        <v>0</v>
      </c>
      <c r="O37" s="2">
        <v>6.088098614785241E-5</v>
      </c>
      <c r="P37" s="2">
        <v>0</v>
      </c>
      <c r="Q37" s="2">
        <v>0</v>
      </c>
      <c r="R37" s="2">
        <v>6.4260284829491575E-3</v>
      </c>
      <c r="S37" s="2">
        <v>0</v>
      </c>
      <c r="T37" s="2">
        <v>0</v>
      </c>
      <c r="U37" s="2">
        <v>0</v>
      </c>
      <c r="V37" s="2">
        <v>0</v>
      </c>
      <c r="W37" s="2">
        <v>7.5031640090253524E-2</v>
      </c>
    </row>
    <row r="38" spans="1:23" x14ac:dyDescent="0.2">
      <c r="A38" s="2" t="s">
        <v>34</v>
      </c>
      <c r="B38" s="2">
        <v>4.3052160986663786E-3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7.0225915388389543E-4</v>
      </c>
      <c r="L38" s="2">
        <v>6.9434976610181789E-5</v>
      </c>
      <c r="M38" s="2">
        <v>9.0241049930683793E-5</v>
      </c>
      <c r="N38" s="2">
        <v>0</v>
      </c>
      <c r="O38" s="2">
        <v>0</v>
      </c>
      <c r="P38" s="2">
        <v>0</v>
      </c>
      <c r="Q38" s="2">
        <v>0</v>
      </c>
      <c r="R38" s="2">
        <v>5.3138312455156492E-3</v>
      </c>
      <c r="S38" s="2">
        <v>0</v>
      </c>
      <c r="T38" s="2">
        <v>0</v>
      </c>
      <c r="U38" s="2">
        <v>0</v>
      </c>
      <c r="V38" s="2">
        <v>0</v>
      </c>
      <c r="W38" s="2">
        <v>1.0480982524606788E-2</v>
      </c>
    </row>
    <row r="39" spans="1:23" x14ac:dyDescent="0.2">
      <c r="A39" s="2" t="s">
        <v>35</v>
      </c>
      <c r="B39" s="2">
        <v>5.1916865955730076E-3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3.1877349779675131E-4</v>
      </c>
      <c r="L39" s="2">
        <v>0</v>
      </c>
      <c r="M39" s="2">
        <v>8.2101661113406429E-5</v>
      </c>
      <c r="N39" s="2">
        <v>0</v>
      </c>
      <c r="O39" s="2">
        <v>0</v>
      </c>
      <c r="P39" s="2">
        <v>0</v>
      </c>
      <c r="Q39" s="2">
        <v>0</v>
      </c>
      <c r="R39" s="2">
        <v>2.4715494165189064E-5</v>
      </c>
      <c r="S39" s="2">
        <v>0</v>
      </c>
      <c r="T39" s="2">
        <v>0</v>
      </c>
      <c r="U39" s="2">
        <v>0</v>
      </c>
      <c r="V39" s="2">
        <v>0</v>
      </c>
      <c r="W39" s="2">
        <v>5.6172772486483549E-3</v>
      </c>
    </row>
    <row r="40" spans="1:23" x14ac:dyDescent="0.2">
      <c r="A40" s="2" t="s">
        <v>36</v>
      </c>
      <c r="B40" s="2">
        <v>2.2239601026257654E-4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7.4654998958911519E-4</v>
      </c>
      <c r="L40" s="2">
        <v>0</v>
      </c>
      <c r="M40" s="2">
        <v>1.4339479777220813E-4</v>
      </c>
      <c r="N40" s="2">
        <v>0</v>
      </c>
      <c r="O40" s="2">
        <v>0</v>
      </c>
      <c r="P40" s="2">
        <v>0</v>
      </c>
      <c r="Q40" s="2">
        <v>0</v>
      </c>
      <c r="R40" s="2">
        <v>1.235774708259453E-4</v>
      </c>
      <c r="S40" s="2">
        <v>0</v>
      </c>
      <c r="T40" s="2">
        <v>0</v>
      </c>
      <c r="U40" s="2">
        <v>0</v>
      </c>
      <c r="V40" s="2">
        <v>0</v>
      </c>
      <c r="W40" s="2">
        <v>1.2359182684498452E-3</v>
      </c>
    </row>
    <row r="41" spans="1:23" x14ac:dyDescent="0.2">
      <c r="A41" s="2" t="s">
        <v>37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2.0756098365257907E-4</v>
      </c>
      <c r="L41" s="2">
        <v>3.7633757322718538E-5</v>
      </c>
      <c r="M41" s="2">
        <v>2.2921226682393681E-3</v>
      </c>
      <c r="N41" s="2">
        <v>0</v>
      </c>
      <c r="O41" s="2">
        <v>0</v>
      </c>
      <c r="P41" s="2">
        <v>0</v>
      </c>
      <c r="Q41" s="2">
        <v>0</v>
      </c>
      <c r="R41" s="2">
        <v>1.1616282257638859E-3</v>
      </c>
      <c r="S41" s="2">
        <v>0</v>
      </c>
      <c r="T41" s="2">
        <v>0</v>
      </c>
      <c r="U41" s="2">
        <v>0</v>
      </c>
      <c r="V41" s="2">
        <v>0</v>
      </c>
      <c r="W41" s="2">
        <v>3.6989456349785514E-3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3.8298349241701691E-5</v>
      </c>
      <c r="L42" s="2">
        <v>0</v>
      </c>
      <c r="M42" s="2">
        <v>1.6208000340491437E-5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5.4506349582193132E-5</v>
      </c>
    </row>
    <row r="43" spans="1:23" x14ac:dyDescent="0.2">
      <c r="A43" s="2" t="s">
        <v>39</v>
      </c>
      <c r="B43" s="2">
        <v>64.501610373528152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4.7765138750939804E-3</v>
      </c>
      <c r="L43" s="2">
        <v>0</v>
      </c>
      <c r="M43" s="2">
        <v>1.4301026282305012E-2</v>
      </c>
      <c r="N43" s="2">
        <v>1.4352492717203632E-3</v>
      </c>
      <c r="O43" s="2">
        <v>0</v>
      </c>
      <c r="P43" s="2">
        <v>6.498229386564347E-2</v>
      </c>
      <c r="Q43" s="2">
        <v>0.5498152663848267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65.136920723207751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1.6226582060710498E-4</v>
      </c>
      <c r="L44" s="2">
        <v>0</v>
      </c>
      <c r="M44" s="2">
        <v>3.1849782328476626E-4</v>
      </c>
      <c r="N44" s="2">
        <v>0</v>
      </c>
      <c r="O44" s="2">
        <v>0</v>
      </c>
      <c r="P44" s="2">
        <v>0</v>
      </c>
      <c r="Q44" s="2">
        <v>0</v>
      </c>
      <c r="R44" s="2">
        <v>9.3918877827718432E-4</v>
      </c>
      <c r="S44" s="2">
        <v>0</v>
      </c>
      <c r="T44" s="2">
        <v>0</v>
      </c>
      <c r="U44" s="2">
        <v>0</v>
      </c>
      <c r="V44" s="2">
        <v>0</v>
      </c>
      <c r="W44" s="2">
        <v>1.4199524221690555E-3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1.9955984250855229E-4</v>
      </c>
      <c r="L45" s="2">
        <v>0</v>
      </c>
      <c r="M45" s="2">
        <v>2.8169363037185992E-4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4.8125347288041219E-4</v>
      </c>
    </row>
    <row r="46" spans="1:23" x14ac:dyDescent="0.2">
      <c r="A46" s="2" t="s">
        <v>42</v>
      </c>
      <c r="B46" s="2">
        <v>5.1303978747399483E-2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7.1813186507514726E-2</v>
      </c>
      <c r="L46" s="2">
        <v>0</v>
      </c>
      <c r="M46" s="2">
        <v>7.565049027520504E-2</v>
      </c>
      <c r="N46" s="2">
        <v>0</v>
      </c>
      <c r="O46" s="2">
        <v>0</v>
      </c>
      <c r="P46" s="2">
        <v>0</v>
      </c>
      <c r="Q46" s="2">
        <v>0</v>
      </c>
      <c r="R46" s="2">
        <v>2.8771228205982623E-2</v>
      </c>
      <c r="S46" s="2">
        <v>0</v>
      </c>
      <c r="T46" s="2">
        <v>0</v>
      </c>
      <c r="U46" s="2">
        <v>0</v>
      </c>
      <c r="V46" s="2">
        <v>0</v>
      </c>
      <c r="W46" s="2">
        <v>0.22753888373610187</v>
      </c>
    </row>
    <row r="47" spans="1:23" x14ac:dyDescent="0.2">
      <c r="A47" s="2" t="s">
        <v>43</v>
      </c>
      <c r="B47" s="2">
        <v>1.3425166708650833E-2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0.78619771774435876</v>
      </c>
      <c r="L47" s="2">
        <v>0.14505230155125667</v>
      </c>
      <c r="M47" s="2">
        <v>1.4916781910124459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2.4363533770167121</v>
      </c>
    </row>
    <row r="48" spans="1:23" x14ac:dyDescent="0.2">
      <c r="A48" s="2" t="s">
        <v>44</v>
      </c>
      <c r="B48" s="2">
        <v>0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9.111720784753205E-2</v>
      </c>
      <c r="L48" s="2">
        <v>0</v>
      </c>
      <c r="M48" s="2">
        <v>5.7638749558881902E-2</v>
      </c>
      <c r="N48" s="2">
        <v>0</v>
      </c>
      <c r="O48" s="2">
        <v>0.10984461663187477</v>
      </c>
      <c r="P48" s="2">
        <v>0</v>
      </c>
      <c r="Q48" s="2">
        <v>0</v>
      </c>
      <c r="R48" s="2">
        <v>9.8031473278036921E-2</v>
      </c>
      <c r="S48" s="2">
        <v>0</v>
      </c>
      <c r="T48" s="2">
        <v>0</v>
      </c>
      <c r="U48" s="2">
        <v>0</v>
      </c>
      <c r="V48" s="2">
        <v>0</v>
      </c>
      <c r="W48" s="2">
        <v>0.35663204731632564</v>
      </c>
    </row>
    <row r="49" spans="1:23" x14ac:dyDescent="0.2">
      <c r="A49" s="2" t="s">
        <v>45</v>
      </c>
      <c r="B49" s="2">
        <v>0.15834631014791134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0.17026547910637332</v>
      </c>
      <c r="L49" s="2">
        <v>0</v>
      </c>
      <c r="M49" s="2">
        <v>8.2225662770203253E-2</v>
      </c>
      <c r="N49" s="2">
        <v>0</v>
      </c>
      <c r="O49" s="2">
        <v>3.5352890944558069E-2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0.44619034296904603</v>
      </c>
    </row>
    <row r="50" spans="1:23" x14ac:dyDescent="0.2">
      <c r="A50" s="2" t="s">
        <v>46</v>
      </c>
      <c r="B50" s="2">
        <v>0.16305020610671328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0.11216717769406681</v>
      </c>
      <c r="L50" s="2">
        <v>0</v>
      </c>
      <c r="M50" s="2">
        <v>4.3592002205892551E-2</v>
      </c>
      <c r="N50" s="2">
        <v>0</v>
      </c>
      <c r="O50" s="2">
        <v>8.9738734238117998E-2</v>
      </c>
      <c r="P50" s="2">
        <v>1.0875367160813572E-3</v>
      </c>
      <c r="Q50" s="2">
        <v>0</v>
      </c>
      <c r="R50" s="2">
        <v>0.15374589680659548</v>
      </c>
      <c r="S50" s="2">
        <v>0</v>
      </c>
      <c r="T50" s="2">
        <v>0</v>
      </c>
      <c r="U50" s="2">
        <v>0</v>
      </c>
      <c r="V50" s="2">
        <v>0</v>
      </c>
      <c r="W50" s="2">
        <v>0.56338155376746746</v>
      </c>
    </row>
    <row r="51" spans="1:23" x14ac:dyDescent="0.2">
      <c r="A51" s="2" t="s">
        <v>47</v>
      </c>
      <c r="B51" s="2">
        <v>0.32170900246614914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4.1296769108329127E-2</v>
      </c>
      <c r="L51" s="2">
        <v>0</v>
      </c>
      <c r="M51" s="2">
        <v>5.2843457563865728E-2</v>
      </c>
      <c r="N51" s="2">
        <v>3.8766036171151375E-2</v>
      </c>
      <c r="O51" s="2">
        <v>4.9798246410471848E-2</v>
      </c>
      <c r="P51" s="2">
        <v>0</v>
      </c>
      <c r="Q51" s="2">
        <v>0</v>
      </c>
      <c r="R51" s="2">
        <v>1.2127354414143691E-2</v>
      </c>
      <c r="S51" s="2">
        <v>0</v>
      </c>
      <c r="T51" s="2">
        <v>0</v>
      </c>
      <c r="U51" s="2">
        <v>0</v>
      </c>
      <c r="V51" s="2">
        <v>0</v>
      </c>
      <c r="W51" s="2">
        <v>0.51654086613411088</v>
      </c>
    </row>
  </sheetData>
  <phoneticPr fontId="6" type="noConversion"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87.090740787136482</v>
      </c>
      <c r="C4" s="2">
        <v>0.50461266764465962</v>
      </c>
      <c r="D4" s="2">
        <v>1.6750899668914491E-3</v>
      </c>
      <c r="E4" s="2">
        <v>0.64063247438012583</v>
      </c>
      <c r="F4" s="2">
        <v>0.9207317832651869</v>
      </c>
      <c r="G4" s="2">
        <v>0.32240572289371117</v>
      </c>
      <c r="H4" s="2">
        <v>1.0938157879506173E-2</v>
      </c>
      <c r="I4" s="2">
        <v>0</v>
      </c>
      <c r="J4" s="2">
        <v>22.016832767154185</v>
      </c>
      <c r="K4" s="2">
        <v>1.1445335054155754</v>
      </c>
      <c r="L4" s="2">
        <v>0.14048479765955688</v>
      </c>
      <c r="M4" s="2">
        <v>1.9121318540614913</v>
      </c>
      <c r="N4" s="2">
        <v>7.245679290557297E-2</v>
      </c>
      <c r="O4" s="2">
        <v>0.32893554031003314</v>
      </c>
      <c r="P4" s="2">
        <v>0.82836039754850932</v>
      </c>
      <c r="Q4" s="2">
        <v>0.52332348058484612</v>
      </c>
      <c r="R4" s="2">
        <v>1.2979636216404487</v>
      </c>
      <c r="S4" s="2">
        <v>0</v>
      </c>
      <c r="T4" s="2">
        <v>0</v>
      </c>
      <c r="U4" s="2">
        <v>0</v>
      </c>
      <c r="V4" s="2">
        <v>2.2044916000000003</v>
      </c>
      <c r="W4" s="2">
        <v>119.96125104044677</v>
      </c>
    </row>
    <row r="5" spans="1:23" x14ac:dyDescent="0.2">
      <c r="A5" s="2" t="s">
        <v>1</v>
      </c>
      <c r="B5" s="2">
        <v>8.0680209818568147E-2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5.7126117161150472E-2</v>
      </c>
      <c r="L5" s="2">
        <v>0</v>
      </c>
      <c r="M5" s="2">
        <v>0.17213792460487273</v>
      </c>
      <c r="N5" s="2">
        <v>0</v>
      </c>
      <c r="O5" s="2">
        <v>1.9206050810889067E-2</v>
      </c>
      <c r="P5" s="2">
        <v>0</v>
      </c>
      <c r="Q5" s="2">
        <v>0</v>
      </c>
      <c r="R5" s="2">
        <v>7.2299148062724763E-3</v>
      </c>
      <c r="S5" s="2">
        <v>0</v>
      </c>
      <c r="T5" s="2">
        <v>0</v>
      </c>
      <c r="U5" s="2">
        <v>0</v>
      </c>
      <c r="V5" s="2">
        <v>0</v>
      </c>
      <c r="W5" s="2">
        <v>0.33638021720175293</v>
      </c>
    </row>
    <row r="6" spans="1:23" x14ac:dyDescent="0.2">
      <c r="A6" s="2" t="s">
        <v>2</v>
      </c>
      <c r="B6" s="2">
        <v>6.5670742593738535E-2</v>
      </c>
      <c r="C6" s="2">
        <v>0</v>
      </c>
      <c r="D6" s="2">
        <v>0</v>
      </c>
      <c r="E6" s="2">
        <v>4.4123160445730636E-4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1.1434570184259921E-3</v>
      </c>
      <c r="L6" s="2">
        <v>0</v>
      </c>
      <c r="M6" s="2">
        <v>2.1347184591466923E-3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6.9390149675768523E-2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8.7945204636018682E-4</v>
      </c>
      <c r="C8" s="2">
        <v>0</v>
      </c>
      <c r="D8" s="2">
        <v>0</v>
      </c>
      <c r="E8" s="2">
        <v>5.9089028406352286E-6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6.352538991255511E-5</v>
      </c>
      <c r="L8" s="2">
        <v>2.219054556009722E-4</v>
      </c>
      <c r="M8" s="2">
        <v>5.3297275436973738E-3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6.5005193384117237E-3</v>
      </c>
    </row>
    <row r="9" spans="1:23" x14ac:dyDescent="0.2">
      <c r="A9" s="2" t="s">
        <v>5</v>
      </c>
      <c r="B9" s="2">
        <v>3.5668329590889114E-2</v>
      </c>
      <c r="C9" s="2">
        <v>0</v>
      </c>
      <c r="D9" s="2">
        <v>0</v>
      </c>
      <c r="E9" s="2">
        <v>2.3965001265572068E-4</v>
      </c>
      <c r="F9" s="2">
        <v>6.5722870510253156E-6</v>
      </c>
      <c r="G9" s="2">
        <v>0</v>
      </c>
      <c r="H9" s="2">
        <v>0</v>
      </c>
      <c r="I9" s="2">
        <v>0</v>
      </c>
      <c r="J9" s="2">
        <v>0</v>
      </c>
      <c r="K9" s="2">
        <v>1.9793174120122437E-3</v>
      </c>
      <c r="L9" s="2">
        <v>6.2376236660335767E-3</v>
      </c>
      <c r="M9" s="2">
        <v>2.0389388726518663E-2</v>
      </c>
      <c r="N9" s="2">
        <v>2.1716462866155675E-5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6.4542598158026487E-2</v>
      </c>
    </row>
    <row r="10" spans="1:23" x14ac:dyDescent="0.2">
      <c r="A10" s="2" t="s">
        <v>6</v>
      </c>
      <c r="B10" s="2">
        <v>2.3782628743059522E-3</v>
      </c>
      <c r="C10" s="2">
        <v>0</v>
      </c>
      <c r="D10" s="2">
        <v>0</v>
      </c>
      <c r="E10" s="2">
        <v>1.5979181937122076E-5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1.3039422139945523E-4</v>
      </c>
      <c r="L10" s="2">
        <v>0</v>
      </c>
      <c r="M10" s="2">
        <v>7.9521796905298984E-4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3.3198542466955196E-3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1.5648551219111292E-2</v>
      </c>
      <c r="C13" s="2">
        <v>0</v>
      </c>
      <c r="D13" s="2">
        <v>0</v>
      </c>
      <c r="E13" s="2">
        <v>1.051402053507332E-4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2.7115311167938E-3</v>
      </c>
      <c r="L13" s="2">
        <v>0</v>
      </c>
      <c r="M13" s="2">
        <v>7.3866913569811069E-4</v>
      </c>
      <c r="N13" s="2">
        <v>0</v>
      </c>
      <c r="O13" s="2">
        <v>0</v>
      </c>
      <c r="P13" s="2">
        <v>0</v>
      </c>
      <c r="Q13" s="2">
        <v>0</v>
      </c>
      <c r="R13" s="2">
        <v>4.17153325982651E-3</v>
      </c>
      <c r="S13" s="2">
        <v>0</v>
      </c>
      <c r="T13" s="2">
        <v>0</v>
      </c>
      <c r="U13" s="2">
        <v>0</v>
      </c>
      <c r="V13" s="2">
        <v>0</v>
      </c>
      <c r="W13" s="2">
        <v>2.3375424936780444E-2</v>
      </c>
    </row>
    <row r="14" spans="1:23" x14ac:dyDescent="0.2">
      <c r="A14" s="2" t="s">
        <v>10</v>
      </c>
      <c r="B14" s="2">
        <v>1.72915582228368E-2</v>
      </c>
      <c r="C14" s="2">
        <v>0</v>
      </c>
      <c r="D14" s="2">
        <v>0</v>
      </c>
      <c r="E14" s="2">
        <v>1.1617931634226196E-4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2.9087941696801547E-4</v>
      </c>
      <c r="L14" s="2">
        <v>0</v>
      </c>
      <c r="M14" s="2">
        <v>2.0145521882675746E-4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1.7900072174973837E-2</v>
      </c>
    </row>
    <row r="15" spans="1:23" x14ac:dyDescent="0.2">
      <c r="A15" s="2" t="s">
        <v>11</v>
      </c>
      <c r="B15" s="2">
        <v>2.0304949386749285E-2</v>
      </c>
      <c r="C15" s="2">
        <v>0</v>
      </c>
      <c r="D15" s="2">
        <v>0</v>
      </c>
      <c r="E15" s="2">
        <v>1.3642582743070747E-4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4.179301967931258E-4</v>
      </c>
      <c r="L15" s="2">
        <v>0</v>
      </c>
      <c r="M15" s="2">
        <v>3.8170462514543516E-4</v>
      </c>
      <c r="N15" s="2">
        <v>0</v>
      </c>
      <c r="O15" s="2">
        <v>0</v>
      </c>
      <c r="P15" s="2">
        <v>0</v>
      </c>
      <c r="Q15" s="2">
        <v>0</v>
      </c>
      <c r="R15" s="2">
        <v>1.7821579962099054E-2</v>
      </c>
      <c r="S15" s="2">
        <v>0</v>
      </c>
      <c r="T15" s="2">
        <v>0</v>
      </c>
      <c r="U15" s="2">
        <v>0</v>
      </c>
      <c r="V15" s="2">
        <v>0</v>
      </c>
      <c r="W15" s="2">
        <v>3.9062589998217608E-2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4.0121298892140067E-5</v>
      </c>
      <c r="L16" s="2">
        <v>0</v>
      </c>
      <c r="M16" s="2">
        <v>2.827441667743964E-5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6.8395715569579703E-5</v>
      </c>
    </row>
    <row r="17" spans="1:23" x14ac:dyDescent="0.2">
      <c r="A17" s="2" t="s">
        <v>13</v>
      </c>
      <c r="B17" s="2">
        <v>4.9936048405448109E-2</v>
      </c>
      <c r="C17" s="2">
        <v>0</v>
      </c>
      <c r="D17" s="2">
        <v>0</v>
      </c>
      <c r="E17" s="2">
        <v>3.3551261776495242E-4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3.8115233947533066E-4</v>
      </c>
      <c r="L17" s="2">
        <v>0</v>
      </c>
      <c r="M17" s="2">
        <v>6.7151739608919148E-5</v>
      </c>
      <c r="N17" s="2">
        <v>0</v>
      </c>
      <c r="O17" s="2">
        <v>4.6496024041027798E-5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5.0766361126338339E-2</v>
      </c>
    </row>
    <row r="18" spans="1:23" x14ac:dyDescent="0.2">
      <c r="A18" s="2" t="s">
        <v>14</v>
      </c>
      <c r="B18" s="2">
        <v>0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8.6929480932970146E-5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8.6929480932970146E-5</v>
      </c>
    </row>
    <row r="19" spans="1:23" x14ac:dyDescent="0.2">
      <c r="A19" s="2" t="s">
        <v>15</v>
      </c>
      <c r="B19" s="2">
        <v>4.4323585949755766E-3</v>
      </c>
      <c r="C19" s="2">
        <v>0</v>
      </c>
      <c r="D19" s="2">
        <v>0</v>
      </c>
      <c r="E19" s="2">
        <v>2.978033469927099E-5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7.0212273061245122E-5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4.5323512027360931E-3</v>
      </c>
    </row>
    <row r="20" spans="1:23" x14ac:dyDescent="0.2">
      <c r="A20" s="2" t="s">
        <v>16</v>
      </c>
      <c r="B20" s="2">
        <v>1.7865883679891289E-3</v>
      </c>
      <c r="C20" s="2">
        <v>0</v>
      </c>
      <c r="D20" s="2">
        <v>0</v>
      </c>
      <c r="E20" s="2">
        <v>1.2003812062691141E-5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3.6109169002926058E-4</v>
      </c>
      <c r="L20" s="2">
        <v>0</v>
      </c>
      <c r="M20" s="2">
        <v>3.8170462514543516E-4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2.5413884952265159E-3</v>
      </c>
    </row>
    <row r="21" spans="1:23" x14ac:dyDescent="0.2">
      <c r="A21" s="2" t="s">
        <v>17</v>
      </c>
      <c r="B21" s="2">
        <v>7.1038243083645064E-2</v>
      </c>
      <c r="C21" s="2">
        <v>0</v>
      </c>
      <c r="D21" s="2">
        <v>0</v>
      </c>
      <c r="E21" s="2">
        <v>4.7729501351205078E-4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1.2571340319537218E-3</v>
      </c>
      <c r="L21" s="2">
        <v>0</v>
      </c>
      <c r="M21" s="2">
        <v>7.06860416935991E-6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7.277974073328021E-2</v>
      </c>
    </row>
    <row r="22" spans="1:23" x14ac:dyDescent="0.2">
      <c r="A22" s="2" t="s">
        <v>18</v>
      </c>
      <c r="B22" s="2">
        <v>3.1947762291467868E-2</v>
      </c>
      <c r="C22" s="2">
        <v>0</v>
      </c>
      <c r="D22" s="2">
        <v>0</v>
      </c>
      <c r="E22" s="2">
        <v>2.1465209403660719E-4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2.5744500122456545E-4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3.241985938672904E-2</v>
      </c>
    </row>
    <row r="23" spans="1:23" x14ac:dyDescent="0.2">
      <c r="A23" s="2" t="s">
        <v>19</v>
      </c>
      <c r="B23" s="2">
        <v>2.4354307356108163E-4</v>
      </c>
      <c r="C23" s="2">
        <v>0</v>
      </c>
      <c r="D23" s="2">
        <v>0</v>
      </c>
      <c r="E23" s="2">
        <v>1.6363283991867882E-6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1.608195397259948E-3</v>
      </c>
      <c r="L23" s="2">
        <v>0</v>
      </c>
      <c r="M23" s="2">
        <v>2.406859719667049E-3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4.2602345188872655E-3</v>
      </c>
    </row>
    <row r="24" spans="1:23" x14ac:dyDescent="0.2">
      <c r="A24" s="2" t="s">
        <v>20</v>
      </c>
      <c r="B24" s="2">
        <v>2.1537204639543416E-3</v>
      </c>
      <c r="C24" s="2">
        <v>0</v>
      </c>
      <c r="D24" s="2">
        <v>0</v>
      </c>
      <c r="E24" s="2">
        <v>1.4470516067435403E-5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2.6747532594760049E-4</v>
      </c>
      <c r="L24" s="2">
        <v>0</v>
      </c>
      <c r="M24" s="2">
        <v>9.1891854201678837E-5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2.5275581601710562E-3</v>
      </c>
    </row>
    <row r="25" spans="1:23" x14ac:dyDescent="0.2">
      <c r="A25" s="2" t="s">
        <v>21</v>
      </c>
      <c r="B25" s="2">
        <v>3.3572934308769082</v>
      </c>
      <c r="C25" s="2">
        <v>0</v>
      </c>
      <c r="D25" s="2">
        <v>0</v>
      </c>
      <c r="E25" s="2">
        <v>2.2557137450141047E-2</v>
      </c>
      <c r="F25" s="2">
        <v>3.2861435255126578E-6</v>
      </c>
      <c r="G25" s="2">
        <v>0</v>
      </c>
      <c r="H25" s="2">
        <v>0</v>
      </c>
      <c r="I25" s="2">
        <v>0</v>
      </c>
      <c r="J25" s="2">
        <v>22.016832767154185</v>
      </c>
      <c r="K25" s="2">
        <v>3.5774824845491568E-4</v>
      </c>
      <c r="L25" s="2">
        <v>0</v>
      </c>
      <c r="M25" s="2">
        <v>2.0286893966062944E-3</v>
      </c>
      <c r="N25" s="2">
        <v>1.3428012872239588E-3</v>
      </c>
      <c r="O25" s="2">
        <v>2.3569907571567169E-3</v>
      </c>
      <c r="P25" s="2">
        <v>0.76563701360515779</v>
      </c>
      <c r="Q25" s="2">
        <v>0</v>
      </c>
      <c r="R25" s="2">
        <v>2.1376022503016311E-2</v>
      </c>
      <c r="S25" s="2">
        <v>0</v>
      </c>
      <c r="T25" s="2">
        <v>0</v>
      </c>
      <c r="U25" s="2">
        <v>0</v>
      </c>
      <c r="V25" s="2">
        <v>0</v>
      </c>
      <c r="W25" s="2">
        <v>26.189785887422374</v>
      </c>
    </row>
    <row r="26" spans="1:23" x14ac:dyDescent="0.2">
      <c r="A26" s="2" t="s">
        <v>22</v>
      </c>
      <c r="B26" s="2">
        <v>0</v>
      </c>
      <c r="C26" s="2">
        <v>0</v>
      </c>
      <c r="D26" s="2">
        <v>0</v>
      </c>
      <c r="E26" s="2">
        <v>0</v>
      </c>
      <c r="F26" s="2">
        <v>0</v>
      </c>
      <c r="G26" s="2">
        <v>4.1094282842894791E-3</v>
      </c>
      <c r="H26" s="2">
        <v>0</v>
      </c>
      <c r="I26" s="2">
        <v>0</v>
      </c>
      <c r="J26" s="2">
        <v>0</v>
      </c>
      <c r="K26" s="2">
        <v>2.8173290482468318E-3</v>
      </c>
      <c r="L26" s="2">
        <v>0</v>
      </c>
      <c r="M26" s="2">
        <v>1.0240956250326515E-3</v>
      </c>
      <c r="N26" s="2">
        <v>2.5379306269580598E-2</v>
      </c>
      <c r="O26" s="2">
        <v>0</v>
      </c>
      <c r="P26" s="2">
        <v>4.1898676980645592E-3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3.7520026925214119E-2</v>
      </c>
    </row>
    <row r="27" spans="1:23" x14ac:dyDescent="0.2">
      <c r="A27" s="2" t="s">
        <v>23</v>
      </c>
      <c r="B27" s="2">
        <v>0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3.6312241066292501E-4</v>
      </c>
      <c r="L27" s="2">
        <v>0</v>
      </c>
      <c r="M27" s="2">
        <v>1.1578970634791284E-4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4.7891211701083783E-4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6.2607312183262936E-6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6.2607312183262936E-6</v>
      </c>
    </row>
    <row r="29" spans="1:23" x14ac:dyDescent="0.2">
      <c r="A29" s="2" t="s">
        <v>25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2.2642977906280095E-4</v>
      </c>
      <c r="L29" s="2">
        <v>0</v>
      </c>
      <c r="M29" s="2">
        <v>5.017553941742891E-5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2.7660531848022984E-4</v>
      </c>
    </row>
    <row r="30" spans="1:23" x14ac:dyDescent="0.2">
      <c r="A30" s="2" t="s">
        <v>26</v>
      </c>
      <c r="B30" s="2">
        <v>0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2.2642977906280095E-4</v>
      </c>
      <c r="L30" s="2">
        <v>0</v>
      </c>
      <c r="M30" s="2">
        <v>5.017553941742891E-5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2.7660531848022984E-4</v>
      </c>
    </row>
    <row r="31" spans="1:23" x14ac:dyDescent="0.2">
      <c r="A31" s="2" t="s">
        <v>27</v>
      </c>
      <c r="B31" s="2">
        <v>1.4900983032416191</v>
      </c>
      <c r="C31" s="2">
        <v>0</v>
      </c>
      <c r="D31" s="2">
        <v>0</v>
      </c>
      <c r="E31" s="2">
        <v>1.0011740984958762E-2</v>
      </c>
      <c r="F31" s="2">
        <v>2.9115231636042148E-2</v>
      </c>
      <c r="G31" s="2">
        <v>0.10609437445497358</v>
      </c>
      <c r="H31" s="2">
        <v>0</v>
      </c>
      <c r="I31" s="2">
        <v>0</v>
      </c>
      <c r="J31" s="2">
        <v>0</v>
      </c>
      <c r="K31" s="2">
        <v>1.1043387520061555E-2</v>
      </c>
      <c r="L31" s="2">
        <v>1.144200005442513E-4</v>
      </c>
      <c r="M31" s="2">
        <v>2.3481903050613616E-2</v>
      </c>
      <c r="N31" s="2">
        <v>1.436905959643967E-3</v>
      </c>
      <c r="O31" s="2">
        <v>3.612383406264467E-4</v>
      </c>
      <c r="P31" s="2">
        <v>0</v>
      </c>
      <c r="Q31" s="2">
        <v>0</v>
      </c>
      <c r="R31" s="2">
        <v>0.38341080547269341</v>
      </c>
      <c r="S31" s="2">
        <v>0</v>
      </c>
      <c r="T31" s="2">
        <v>0</v>
      </c>
      <c r="U31" s="2">
        <v>0</v>
      </c>
      <c r="V31" s="2">
        <v>2.2044916000000003</v>
      </c>
      <c r="W31" s="2">
        <v>4.2596599106617772</v>
      </c>
    </row>
    <row r="32" spans="1:23" x14ac:dyDescent="0.2">
      <c r="A32" s="2" t="s">
        <v>28</v>
      </c>
      <c r="B32" s="2">
        <v>7.5495551369198263E-2</v>
      </c>
      <c r="C32" s="2">
        <v>0</v>
      </c>
      <c r="D32" s="2">
        <v>0</v>
      </c>
      <c r="E32" s="2">
        <v>5.0724298133940121E-4</v>
      </c>
      <c r="F32" s="2">
        <v>0.61077249408235901</v>
      </c>
      <c r="G32" s="2">
        <v>0.20582703781599906</v>
      </c>
      <c r="H32" s="2">
        <v>0</v>
      </c>
      <c r="I32" s="2">
        <v>0</v>
      </c>
      <c r="J32" s="2">
        <v>0</v>
      </c>
      <c r="K32" s="2">
        <v>1.2270430577846171E-3</v>
      </c>
      <c r="L32" s="2">
        <v>0</v>
      </c>
      <c r="M32" s="2">
        <v>9.2598714618614833E-4</v>
      </c>
      <c r="N32" s="2">
        <v>0</v>
      </c>
      <c r="O32" s="2">
        <v>5.3649258508878225E-5</v>
      </c>
      <c r="P32" s="2">
        <v>0</v>
      </c>
      <c r="Q32" s="2">
        <v>0</v>
      </c>
      <c r="R32" s="2">
        <v>0.1290706947670581</v>
      </c>
      <c r="S32" s="2">
        <v>0</v>
      </c>
      <c r="T32" s="2">
        <v>0</v>
      </c>
      <c r="U32" s="2">
        <v>0</v>
      </c>
      <c r="V32" s="2">
        <v>0</v>
      </c>
      <c r="W32" s="2">
        <v>1.0238797004784337</v>
      </c>
    </row>
    <row r="33" spans="1:23" x14ac:dyDescent="0.2">
      <c r="A33" s="2" t="s">
        <v>29</v>
      </c>
      <c r="B33" s="2">
        <v>19.759577465894893</v>
      </c>
      <c r="C33" s="2">
        <v>0</v>
      </c>
      <c r="D33" s="2">
        <v>0</v>
      </c>
      <c r="E33" s="2">
        <v>0.13276155749617663</v>
      </c>
      <c r="F33" s="2">
        <v>0.12001324769524778</v>
      </c>
      <c r="G33" s="2">
        <v>0</v>
      </c>
      <c r="H33" s="2">
        <v>0</v>
      </c>
      <c r="I33" s="2">
        <v>0</v>
      </c>
      <c r="J33" s="2">
        <v>0</v>
      </c>
      <c r="K33" s="2">
        <v>1.7385896186594032E-3</v>
      </c>
      <c r="L33" s="2">
        <v>5.8943636644008251E-5</v>
      </c>
      <c r="M33" s="2">
        <v>2.99214014489005E-2</v>
      </c>
      <c r="N33" s="2">
        <v>1.7409364397701463E-3</v>
      </c>
      <c r="O33" s="2">
        <v>3.0401246488364329E-4</v>
      </c>
      <c r="P33" s="2">
        <v>0</v>
      </c>
      <c r="Q33" s="2">
        <v>0</v>
      </c>
      <c r="R33" s="2">
        <v>0.21188426924467904</v>
      </c>
      <c r="S33" s="2">
        <v>0</v>
      </c>
      <c r="T33" s="2">
        <v>0</v>
      </c>
      <c r="U33" s="2">
        <v>0</v>
      </c>
      <c r="V33" s="2">
        <v>0</v>
      </c>
      <c r="W33" s="2">
        <v>20.258000423939855</v>
      </c>
    </row>
    <row r="34" spans="1:23" x14ac:dyDescent="0.2">
      <c r="A34" s="2" t="s">
        <v>30</v>
      </c>
      <c r="B34" s="2">
        <v>6.1509462606240628E-2</v>
      </c>
      <c r="C34" s="2">
        <v>3.4982104988127998E-5</v>
      </c>
      <c r="D34" s="2">
        <v>0</v>
      </c>
      <c r="E34" s="2">
        <v>4.1327260516840753E-4</v>
      </c>
      <c r="F34" s="2">
        <v>6.7431665143519734E-3</v>
      </c>
      <c r="G34" s="2">
        <v>0</v>
      </c>
      <c r="H34" s="2">
        <v>0</v>
      </c>
      <c r="I34" s="2">
        <v>0</v>
      </c>
      <c r="J34" s="2">
        <v>0</v>
      </c>
      <c r="K34" s="2">
        <v>2.4373689076975093E-3</v>
      </c>
      <c r="L34" s="2">
        <v>4.1607272925182295E-5</v>
      </c>
      <c r="M34" s="2">
        <v>2.8981277094375634E-4</v>
      </c>
      <c r="N34" s="2">
        <v>6.1529978120774398E-5</v>
      </c>
      <c r="O34" s="2">
        <v>0</v>
      </c>
      <c r="P34" s="2">
        <v>0</v>
      </c>
      <c r="Q34" s="2">
        <v>0</v>
      </c>
      <c r="R34" s="2">
        <v>1.2317130749428569E-2</v>
      </c>
      <c r="S34" s="2">
        <v>0</v>
      </c>
      <c r="T34" s="2">
        <v>0</v>
      </c>
      <c r="U34" s="2">
        <v>0</v>
      </c>
      <c r="V34" s="2">
        <v>0</v>
      </c>
      <c r="W34" s="2">
        <v>8.3848333509864925E-2</v>
      </c>
    </row>
    <row r="35" spans="1:23" x14ac:dyDescent="0.2">
      <c r="A35" s="2" t="s">
        <v>31</v>
      </c>
      <c r="B35" s="2">
        <v>3.3553308200708058E-2</v>
      </c>
      <c r="C35" s="2">
        <v>0</v>
      </c>
      <c r="D35" s="2">
        <v>0</v>
      </c>
      <c r="E35" s="2">
        <v>2.2543950970428783E-4</v>
      </c>
      <c r="F35" s="2">
        <v>2.9246677377062658E-4</v>
      </c>
      <c r="G35" s="2">
        <v>0</v>
      </c>
      <c r="H35" s="2">
        <v>0</v>
      </c>
      <c r="I35" s="2">
        <v>0</v>
      </c>
      <c r="J35" s="2">
        <v>0</v>
      </c>
      <c r="K35" s="2">
        <v>6.7704691880486369E-3</v>
      </c>
      <c r="L35" s="2">
        <v>3.6059636535157986E-3</v>
      </c>
      <c r="M35" s="2">
        <v>4.4002060954265437E-3</v>
      </c>
      <c r="N35" s="2">
        <v>2.7145578582694587E-4</v>
      </c>
      <c r="O35" s="2">
        <v>9.2276724635270539E-4</v>
      </c>
      <c r="P35" s="2">
        <v>0</v>
      </c>
      <c r="Q35" s="2">
        <v>0</v>
      </c>
      <c r="R35" s="2">
        <v>2.1894378706900079E-2</v>
      </c>
      <c r="S35" s="2">
        <v>0</v>
      </c>
      <c r="T35" s="2">
        <v>0</v>
      </c>
      <c r="U35" s="2">
        <v>0</v>
      </c>
      <c r="V35" s="2">
        <v>0</v>
      </c>
      <c r="W35" s="2">
        <v>7.1936455160253682E-2</v>
      </c>
    </row>
    <row r="36" spans="1:23" x14ac:dyDescent="0.2">
      <c r="A36" s="2" t="s">
        <v>32</v>
      </c>
      <c r="B36" s="2">
        <v>3.2587132843207536E-2</v>
      </c>
      <c r="C36" s="2">
        <v>0</v>
      </c>
      <c r="D36" s="2">
        <v>0</v>
      </c>
      <c r="E36" s="2">
        <v>2.1894792629378258E-4</v>
      </c>
      <c r="F36" s="2">
        <v>0</v>
      </c>
      <c r="G36" s="2">
        <v>6.3748823384490649E-3</v>
      </c>
      <c r="H36" s="2">
        <v>0</v>
      </c>
      <c r="I36" s="2">
        <v>0</v>
      </c>
      <c r="J36" s="2">
        <v>0</v>
      </c>
      <c r="K36" s="2">
        <v>5.89783093714459E-3</v>
      </c>
      <c r="L36" s="2">
        <v>3.3632545614522348E-4</v>
      </c>
      <c r="M36" s="2">
        <v>1.5727644276825804E-2</v>
      </c>
      <c r="N36" s="2">
        <v>7.2388209553852256E-5</v>
      </c>
      <c r="O36" s="2">
        <v>3.2189555105326932E-5</v>
      </c>
      <c r="P36" s="2">
        <v>0</v>
      </c>
      <c r="Q36" s="2">
        <v>0</v>
      </c>
      <c r="R36" s="2">
        <v>8.7626882085113073E-2</v>
      </c>
      <c r="S36" s="2">
        <v>0</v>
      </c>
      <c r="T36" s="2">
        <v>0</v>
      </c>
      <c r="U36" s="2">
        <v>0</v>
      </c>
      <c r="V36" s="2">
        <v>0</v>
      </c>
      <c r="W36" s="2">
        <v>0.14887422362783825</v>
      </c>
    </row>
    <row r="37" spans="1:23" x14ac:dyDescent="0.2">
      <c r="A37" s="2" t="s">
        <v>33</v>
      </c>
      <c r="B37" s="2">
        <v>6.865212679128764E-2</v>
      </c>
      <c r="C37" s="2">
        <v>1.8773729676962029E-3</v>
      </c>
      <c r="D37" s="2">
        <v>0</v>
      </c>
      <c r="E37" s="2">
        <v>4.6126306566867498E-4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1.9057616973766536E-3</v>
      </c>
      <c r="L37" s="2">
        <v>2.4270909206356338E-5</v>
      </c>
      <c r="M37" s="2">
        <v>6.471307117048998E-3</v>
      </c>
      <c r="N37" s="2">
        <v>0</v>
      </c>
      <c r="O37" s="2">
        <v>6.4379110210653864E-5</v>
      </c>
      <c r="P37" s="2">
        <v>0</v>
      </c>
      <c r="Q37" s="2">
        <v>0</v>
      </c>
      <c r="R37" s="2">
        <v>7.725975800743772E-3</v>
      </c>
      <c r="S37" s="2">
        <v>0</v>
      </c>
      <c r="T37" s="2">
        <v>0</v>
      </c>
      <c r="U37" s="2">
        <v>0</v>
      </c>
      <c r="V37" s="2">
        <v>0</v>
      </c>
      <c r="W37" s="2">
        <v>8.7182457459238943E-2</v>
      </c>
    </row>
    <row r="38" spans="1:23" x14ac:dyDescent="0.2">
      <c r="A38" s="2" t="s">
        <v>34</v>
      </c>
      <c r="B38" s="2">
        <v>6.5633291526760139E-3</v>
      </c>
      <c r="C38" s="2">
        <v>0</v>
      </c>
      <c r="D38" s="2">
        <v>0</v>
      </c>
      <c r="E38" s="2">
        <v>4.4097997650673243E-5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7.723350036736963E-4</v>
      </c>
      <c r="L38" s="2">
        <v>0</v>
      </c>
      <c r="M38" s="2">
        <v>3.7463602097607523E-4</v>
      </c>
      <c r="N38" s="2">
        <v>0</v>
      </c>
      <c r="O38" s="2">
        <v>0</v>
      </c>
      <c r="P38" s="2">
        <v>0</v>
      </c>
      <c r="Q38" s="2">
        <v>0</v>
      </c>
      <c r="R38" s="2">
        <v>6.812681536758086E-3</v>
      </c>
      <c r="S38" s="2">
        <v>0</v>
      </c>
      <c r="T38" s="2">
        <v>0</v>
      </c>
      <c r="U38" s="2">
        <v>0</v>
      </c>
      <c r="V38" s="2">
        <v>0</v>
      </c>
      <c r="W38" s="2">
        <v>1.4567079711734545E-2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3.243138327114656E-4</v>
      </c>
      <c r="L39" s="2">
        <v>0</v>
      </c>
      <c r="M39" s="2">
        <v>6.7151739608919148E-5</v>
      </c>
      <c r="N39" s="2">
        <v>0</v>
      </c>
      <c r="O39" s="2">
        <v>0</v>
      </c>
      <c r="P39" s="2">
        <v>0</v>
      </c>
      <c r="Q39" s="2">
        <v>0</v>
      </c>
      <c r="R39" s="2">
        <v>2.468362875636988E-5</v>
      </c>
      <c r="S39" s="2">
        <v>0</v>
      </c>
      <c r="T39" s="2">
        <v>0</v>
      </c>
      <c r="U39" s="2">
        <v>0</v>
      </c>
      <c r="V39" s="2">
        <v>0</v>
      </c>
      <c r="W39" s="2">
        <v>4.1614920107675463E-4</v>
      </c>
    </row>
    <row r="40" spans="1:23" x14ac:dyDescent="0.2">
      <c r="A40" s="2" t="s">
        <v>36</v>
      </c>
      <c r="B40" s="2">
        <v>2.0360017112080127E-4</v>
      </c>
      <c r="C40" s="2">
        <v>0</v>
      </c>
      <c r="D40" s="2">
        <v>0</v>
      </c>
      <c r="E40" s="2">
        <v>1.3679581899532025E-6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6.9877928903810634E-4</v>
      </c>
      <c r="L40" s="2">
        <v>0</v>
      </c>
      <c r="M40" s="2">
        <v>1.2016627087911847E-4</v>
      </c>
      <c r="N40" s="2">
        <v>0</v>
      </c>
      <c r="O40" s="2">
        <v>0</v>
      </c>
      <c r="P40" s="2">
        <v>0</v>
      </c>
      <c r="Q40" s="2">
        <v>0</v>
      </c>
      <c r="R40" s="2">
        <v>4.6898894637102765E-4</v>
      </c>
      <c r="S40" s="2">
        <v>0</v>
      </c>
      <c r="T40" s="2">
        <v>0</v>
      </c>
      <c r="U40" s="2">
        <v>0</v>
      </c>
      <c r="V40" s="2">
        <v>0</v>
      </c>
      <c r="W40" s="2">
        <v>1.492902635599007E-3</v>
      </c>
    </row>
    <row r="41" spans="1:23" x14ac:dyDescent="0.2">
      <c r="A41" s="2" t="s">
        <v>37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1.4711142927118027E-4</v>
      </c>
      <c r="L41" s="2">
        <v>4.1607272925182295E-5</v>
      </c>
      <c r="M41" s="2">
        <v>2.2372132196024118E-3</v>
      </c>
      <c r="N41" s="2">
        <v>0</v>
      </c>
      <c r="O41" s="2">
        <v>0</v>
      </c>
      <c r="P41" s="2">
        <v>0</v>
      </c>
      <c r="Q41" s="2">
        <v>0</v>
      </c>
      <c r="R41" s="2">
        <v>1.1601305515493842E-3</v>
      </c>
      <c r="S41" s="2">
        <v>0</v>
      </c>
      <c r="T41" s="2">
        <v>0</v>
      </c>
      <c r="U41" s="2">
        <v>0</v>
      </c>
      <c r="V41" s="2">
        <v>0</v>
      </c>
      <c r="W41" s="2">
        <v>3.5860624733481585E-3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3.3434415743450061E-5</v>
      </c>
      <c r="L42" s="2">
        <v>0</v>
      </c>
      <c r="M42" s="2">
        <v>2.4740114592759686E-5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5.8174530336209751E-5</v>
      </c>
    </row>
    <row r="43" spans="1:23" x14ac:dyDescent="0.2">
      <c r="A43" s="2" t="s">
        <v>39</v>
      </c>
      <c r="B43" s="2">
        <v>61.240310036075037</v>
      </c>
      <c r="C43" s="2">
        <v>0</v>
      </c>
      <c r="D43" s="2">
        <v>0</v>
      </c>
      <c r="E43" s="2">
        <v>0.45463357945710492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4.5738280737039685E-3</v>
      </c>
      <c r="L43" s="2">
        <v>0</v>
      </c>
      <c r="M43" s="2">
        <v>8.8781668367160487E-3</v>
      </c>
      <c r="N43" s="2">
        <v>1.1754469752941607E-3</v>
      </c>
      <c r="O43" s="2">
        <v>0</v>
      </c>
      <c r="P43" s="2">
        <v>5.8533516245287034E-2</v>
      </c>
      <c r="Q43" s="2">
        <v>0.52332348058484612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62.291428054247987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1.5045487084552526E-4</v>
      </c>
      <c r="L44" s="2">
        <v>0</v>
      </c>
      <c r="M44" s="2">
        <v>3.0394997928247615E-4</v>
      </c>
      <c r="N44" s="2">
        <v>0</v>
      </c>
      <c r="O44" s="2">
        <v>0</v>
      </c>
      <c r="P44" s="2">
        <v>0</v>
      </c>
      <c r="Q44" s="2">
        <v>0</v>
      </c>
      <c r="R44" s="2">
        <v>9.6266152149842546E-4</v>
      </c>
      <c r="S44" s="2">
        <v>0</v>
      </c>
      <c r="T44" s="2">
        <v>0</v>
      </c>
      <c r="U44" s="2">
        <v>0</v>
      </c>
      <c r="V44" s="2">
        <v>0</v>
      </c>
      <c r="W44" s="2">
        <v>1.4170663716264269E-3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1.8723272816332032E-4</v>
      </c>
      <c r="L45" s="2">
        <v>0</v>
      </c>
      <c r="M45" s="2">
        <v>2.6153835426631676E-4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4.4877108242963705E-4</v>
      </c>
    </row>
    <row r="46" spans="1:23" x14ac:dyDescent="0.2">
      <c r="A46" s="2" t="s">
        <v>42</v>
      </c>
      <c r="B46" s="2">
        <v>4.3503149331197227E-2</v>
      </c>
      <c r="C46" s="2">
        <v>0.13322137022305014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5.7243225683097802E-2</v>
      </c>
      <c r="L46" s="2">
        <v>0</v>
      </c>
      <c r="M46" s="2">
        <v>3.0824993774638737E-2</v>
      </c>
      <c r="N46" s="2">
        <v>0</v>
      </c>
      <c r="O46" s="2">
        <v>9.0052113945487695E-3</v>
      </c>
      <c r="P46" s="2">
        <v>0</v>
      </c>
      <c r="Q46" s="2">
        <v>0</v>
      </c>
      <c r="R46" s="2">
        <v>2.4859388679031508E-2</v>
      </c>
      <c r="S46" s="2">
        <v>0</v>
      </c>
      <c r="T46" s="2">
        <v>0</v>
      </c>
      <c r="U46" s="2">
        <v>0</v>
      </c>
      <c r="V46" s="2">
        <v>0</v>
      </c>
      <c r="W46" s="2">
        <v>0.29865733908556424</v>
      </c>
    </row>
    <row r="47" spans="1:23" x14ac:dyDescent="0.2">
      <c r="A47" s="2" t="s">
        <v>43</v>
      </c>
      <c r="B47" s="2">
        <v>8.6412308567534284E-3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0.61044239574007697</v>
      </c>
      <c r="L47" s="2">
        <v>0.12980213033601631</v>
      </c>
      <c r="M47" s="2">
        <v>1.2417756442683083</v>
      </c>
      <c r="N47" s="2">
        <v>9.5237053820816549E-3</v>
      </c>
      <c r="O47" s="2">
        <v>2.4693859164801463E-3</v>
      </c>
      <c r="P47" s="2">
        <v>0</v>
      </c>
      <c r="Q47" s="2">
        <v>0</v>
      </c>
      <c r="R47" s="2">
        <v>0.12440801712725681</v>
      </c>
      <c r="S47" s="2">
        <v>0</v>
      </c>
      <c r="T47" s="2">
        <v>0</v>
      </c>
      <c r="U47" s="2">
        <v>0</v>
      </c>
      <c r="V47" s="2">
        <v>0</v>
      </c>
      <c r="W47" s="2">
        <v>2.1270625096269735</v>
      </c>
    </row>
    <row r="48" spans="1:23" x14ac:dyDescent="0.2">
      <c r="A48" s="2" t="s">
        <v>44</v>
      </c>
      <c r="B48" s="2">
        <v>0</v>
      </c>
      <c r="C48" s="2">
        <v>0.10141286083645243</v>
      </c>
      <c r="D48" s="2">
        <v>1.6750899668914491E-3</v>
      </c>
      <c r="E48" s="2">
        <v>0</v>
      </c>
      <c r="F48" s="2">
        <v>0.15378531813283883</v>
      </c>
      <c r="G48" s="2">
        <v>0</v>
      </c>
      <c r="H48" s="2">
        <v>0</v>
      </c>
      <c r="I48" s="2">
        <v>0</v>
      </c>
      <c r="J48" s="2">
        <v>0</v>
      </c>
      <c r="K48" s="2">
        <v>7.1121253969657114E-2</v>
      </c>
      <c r="L48" s="2">
        <v>0</v>
      </c>
      <c r="M48" s="2">
        <v>0.11427544513119464</v>
      </c>
      <c r="N48" s="2">
        <v>3.6955981708854833E-3</v>
      </c>
      <c r="O48" s="2">
        <v>0.1034706172984852</v>
      </c>
      <c r="P48" s="2">
        <v>0</v>
      </c>
      <c r="Q48" s="2">
        <v>0</v>
      </c>
      <c r="R48" s="2">
        <v>1.9322463316763117E-2</v>
      </c>
      <c r="S48" s="2">
        <v>0</v>
      </c>
      <c r="T48" s="2">
        <v>0</v>
      </c>
      <c r="U48" s="2">
        <v>0</v>
      </c>
      <c r="V48" s="2">
        <v>0</v>
      </c>
      <c r="W48" s="2">
        <v>0.56875864682316823</v>
      </c>
    </row>
    <row r="49" spans="1:23" x14ac:dyDescent="0.2">
      <c r="A49" s="2" t="s">
        <v>45</v>
      </c>
      <c r="B49" s="2">
        <v>0</v>
      </c>
      <c r="C49" s="2">
        <v>0.26806608151247274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0.16293364376083119</v>
      </c>
      <c r="L49" s="2">
        <v>0</v>
      </c>
      <c r="M49" s="2">
        <v>0.12952753794734692</v>
      </c>
      <c r="N49" s="2">
        <v>0</v>
      </c>
      <c r="O49" s="2">
        <v>4.2684938732870874E-2</v>
      </c>
      <c r="P49" s="2">
        <v>0</v>
      </c>
      <c r="Q49" s="2">
        <v>0</v>
      </c>
      <c r="R49" s="2">
        <v>1.3256342530296991E-2</v>
      </c>
      <c r="S49" s="2">
        <v>0</v>
      </c>
      <c r="T49" s="2">
        <v>0</v>
      </c>
      <c r="U49" s="2">
        <v>0</v>
      </c>
      <c r="V49" s="2">
        <v>0</v>
      </c>
      <c r="W49" s="2">
        <v>0.6164685444838186</v>
      </c>
    </row>
    <row r="50" spans="1:23" x14ac:dyDescent="0.2">
      <c r="A50" s="2" t="s">
        <v>46</v>
      </c>
      <c r="B50" s="2">
        <v>0.17557364154176128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1.0938157879506173E-2</v>
      </c>
      <c r="I50" s="2">
        <v>0</v>
      </c>
      <c r="J50" s="2">
        <v>0</v>
      </c>
      <c r="K50" s="2">
        <v>8.2646108033154586E-2</v>
      </c>
      <c r="L50" s="2">
        <v>0</v>
      </c>
      <c r="M50" s="2">
        <v>4.3681982385094603E-2</v>
      </c>
      <c r="N50" s="2">
        <v>2.7735001984725279E-2</v>
      </c>
      <c r="O50" s="2">
        <v>7.0948982929011542E-2</v>
      </c>
      <c r="P50" s="2">
        <v>0</v>
      </c>
      <c r="Q50" s="2">
        <v>0</v>
      </c>
      <c r="R50" s="2">
        <v>0.18762158230446369</v>
      </c>
      <c r="S50" s="2">
        <v>0</v>
      </c>
      <c r="T50" s="2">
        <v>0</v>
      </c>
      <c r="U50" s="2">
        <v>0</v>
      </c>
      <c r="V50" s="2">
        <v>0</v>
      </c>
      <c r="W50" s="2">
        <v>0.59914545705771705</v>
      </c>
    </row>
    <row r="51" spans="1:23" x14ac:dyDescent="0.2">
      <c r="A51" s="2" t="s">
        <v>47</v>
      </c>
      <c r="B51" s="2">
        <v>0.33711869815025652</v>
      </c>
      <c r="C51" s="2">
        <v>0</v>
      </c>
      <c r="D51" s="2">
        <v>0</v>
      </c>
      <c r="E51" s="2">
        <v>1.6650961180172584E-2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5.0048708889892816E-2</v>
      </c>
      <c r="L51" s="2">
        <v>0</v>
      </c>
      <c r="M51" s="2">
        <v>5.0199743063788216E-2</v>
      </c>
      <c r="N51" s="2">
        <v>0</v>
      </c>
      <c r="O51" s="2">
        <v>7.7008630470862136E-2</v>
      </c>
      <c r="P51" s="2">
        <v>0</v>
      </c>
      <c r="Q51" s="2">
        <v>0</v>
      </c>
      <c r="R51" s="2">
        <v>1.4537494139873191E-2</v>
      </c>
      <c r="S51" s="2">
        <v>0</v>
      </c>
      <c r="T51" s="2">
        <v>0</v>
      </c>
      <c r="U51" s="2">
        <v>0</v>
      </c>
      <c r="V51" s="2">
        <v>0</v>
      </c>
      <c r="W51" s="2">
        <v>0.54556423589484537</v>
      </c>
    </row>
  </sheetData>
  <phoneticPr fontId="6" type="noConversion"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80.507362747478055</v>
      </c>
      <c r="C4" s="2">
        <v>0.37111545221259623</v>
      </c>
      <c r="D4" s="2">
        <v>1.9662840961633689E-3</v>
      </c>
      <c r="E4" s="2">
        <v>2.1578972434051928E-2</v>
      </c>
      <c r="F4" s="2">
        <v>0.52229227771849041</v>
      </c>
      <c r="G4" s="2">
        <v>0.21852904201763107</v>
      </c>
      <c r="H4" s="2">
        <v>3.6995233316038739E-2</v>
      </c>
      <c r="I4" s="2">
        <v>0</v>
      </c>
      <c r="J4" s="2">
        <v>14.348159495940122</v>
      </c>
      <c r="K4" s="2">
        <v>1.4477793649943895</v>
      </c>
      <c r="L4" s="2">
        <v>0.18452269625144679</v>
      </c>
      <c r="M4" s="2">
        <v>1.9066896839143521</v>
      </c>
      <c r="N4" s="2">
        <v>0.12083532778493632</v>
      </c>
      <c r="O4" s="2">
        <v>0.24782973400155217</v>
      </c>
      <c r="P4" s="2">
        <v>0.56854741013794863</v>
      </c>
      <c r="Q4" s="2">
        <v>0.40432276701825154</v>
      </c>
      <c r="R4" s="2">
        <v>1.1302296947274766</v>
      </c>
      <c r="S4" s="2">
        <v>0</v>
      </c>
      <c r="T4" s="2">
        <v>0</v>
      </c>
      <c r="U4" s="2">
        <v>0</v>
      </c>
      <c r="V4" s="2">
        <v>2.1882180000000004</v>
      </c>
      <c r="W4" s="2">
        <v>104.22697418404353</v>
      </c>
    </row>
    <row r="5" spans="1:23" x14ac:dyDescent="0.2">
      <c r="A5" s="2" t="s">
        <v>1</v>
      </c>
      <c r="B5" s="2">
        <v>8.2999060637324623E-2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8.3593432079364746E-2</v>
      </c>
      <c r="L5" s="2">
        <v>0</v>
      </c>
      <c r="M5" s="2">
        <v>0.18458388860217206</v>
      </c>
      <c r="N5" s="2">
        <v>0</v>
      </c>
      <c r="O5" s="2">
        <v>1.9815199217011078E-2</v>
      </c>
      <c r="P5" s="2">
        <v>0</v>
      </c>
      <c r="Q5" s="2">
        <v>0</v>
      </c>
      <c r="R5" s="2">
        <v>8.979306329027336E-3</v>
      </c>
      <c r="S5" s="2">
        <v>0</v>
      </c>
      <c r="T5" s="2">
        <v>0</v>
      </c>
      <c r="U5" s="2">
        <v>0</v>
      </c>
      <c r="V5" s="2">
        <v>0</v>
      </c>
      <c r="W5" s="2">
        <v>0.37997088686489983</v>
      </c>
    </row>
    <row r="6" spans="1:23" x14ac:dyDescent="0.2">
      <c r="A6" s="2" t="s">
        <v>2</v>
      </c>
      <c r="B6" s="2">
        <v>5.3265655015181955E-2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9.6143394677192999E-4</v>
      </c>
      <c r="L6" s="2">
        <v>0</v>
      </c>
      <c r="M6" s="2">
        <v>2.0035047745158093E-3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5.6230593736469693E-2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1.1309783911343484E-3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6.4299722554810596E-5</v>
      </c>
      <c r="L8" s="2">
        <v>4.1596363726815756E-4</v>
      </c>
      <c r="M8" s="2">
        <v>5.0459837535866648E-3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6.6572255045439814E-3</v>
      </c>
    </row>
    <row r="9" spans="1:23" x14ac:dyDescent="0.2">
      <c r="A9" s="2" t="s">
        <v>5</v>
      </c>
      <c r="B9" s="2">
        <v>3.1633122879303137E-2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2.3821516260782217E-3</v>
      </c>
      <c r="L9" s="2">
        <v>5.3535472704894175E-3</v>
      </c>
      <c r="M9" s="2">
        <v>1.7957099336047992E-2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5.7325921111918768E-2</v>
      </c>
    </row>
    <row r="10" spans="1:23" x14ac:dyDescent="0.2">
      <c r="A10" s="2" t="s">
        <v>6</v>
      </c>
      <c r="B10" s="2">
        <v>3.6791069784324936E-3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1.2859944510962119E-4</v>
      </c>
      <c r="L10" s="2">
        <v>0</v>
      </c>
      <c r="M10" s="2">
        <v>6.2791587440398514E-4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4.4356222979461003E-3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1.7706268110351923E-2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9.1305606027831075E-3</v>
      </c>
      <c r="L13" s="2">
        <v>0</v>
      </c>
      <c r="M13" s="2">
        <v>7.1854290782311732E-4</v>
      </c>
      <c r="N13" s="2">
        <v>0</v>
      </c>
      <c r="O13" s="2">
        <v>0</v>
      </c>
      <c r="P13" s="2">
        <v>0</v>
      </c>
      <c r="Q13" s="2">
        <v>0</v>
      </c>
      <c r="R13" s="2">
        <v>3.9558801048473974E-3</v>
      </c>
      <c r="S13" s="2">
        <v>0</v>
      </c>
      <c r="T13" s="2">
        <v>0</v>
      </c>
      <c r="U13" s="2">
        <v>0</v>
      </c>
      <c r="V13" s="2">
        <v>0</v>
      </c>
      <c r="W13" s="2">
        <v>3.1511251725805545E-2</v>
      </c>
    </row>
    <row r="14" spans="1:23" x14ac:dyDescent="0.2">
      <c r="A14" s="2" t="s">
        <v>10</v>
      </c>
      <c r="B14" s="2">
        <v>1.5262876346298845E-2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5.1745967198871387E-4</v>
      </c>
      <c r="L14" s="2">
        <v>0</v>
      </c>
      <c r="M14" s="2">
        <v>2.1038418472298478E-4</v>
      </c>
      <c r="N14" s="2">
        <v>0</v>
      </c>
      <c r="O14" s="2">
        <v>0</v>
      </c>
      <c r="P14" s="2">
        <v>0</v>
      </c>
      <c r="Q14" s="2">
        <v>0</v>
      </c>
      <c r="R14" s="2">
        <v>7.0075590428725311E-4</v>
      </c>
      <c r="S14" s="2">
        <v>0</v>
      </c>
      <c r="T14" s="2">
        <v>0</v>
      </c>
      <c r="U14" s="2">
        <v>0</v>
      </c>
      <c r="V14" s="2">
        <v>0</v>
      </c>
      <c r="W14" s="2">
        <v>1.6691476107297796E-2</v>
      </c>
    </row>
    <row r="15" spans="1:23" x14ac:dyDescent="0.2">
      <c r="A15" s="2" t="s">
        <v>11</v>
      </c>
      <c r="B15" s="2">
        <v>9.2109877535897274E-3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3.8273644377863456E-4</v>
      </c>
      <c r="L15" s="2">
        <v>0</v>
      </c>
      <c r="M15" s="2">
        <v>2.8159113955230269E-4</v>
      </c>
      <c r="N15" s="2">
        <v>0</v>
      </c>
      <c r="O15" s="2">
        <v>9.8262947117040921E-6</v>
      </c>
      <c r="P15" s="2">
        <v>0</v>
      </c>
      <c r="Q15" s="2">
        <v>0</v>
      </c>
      <c r="R15" s="2">
        <v>1.2952681714728902E-2</v>
      </c>
      <c r="S15" s="2">
        <v>0</v>
      </c>
      <c r="T15" s="2">
        <v>0</v>
      </c>
      <c r="U15" s="2">
        <v>0</v>
      </c>
      <c r="V15" s="2">
        <v>0</v>
      </c>
      <c r="W15" s="2">
        <v>2.2837823346361273E-2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3.9804590152978E-5</v>
      </c>
      <c r="L16" s="2">
        <v>0</v>
      </c>
      <c r="M16" s="2">
        <v>3.5603477414658965E-5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7.5408067567636958E-5</v>
      </c>
    </row>
    <row r="17" spans="1:23" x14ac:dyDescent="0.2">
      <c r="A17" s="2" t="s">
        <v>13</v>
      </c>
      <c r="B17" s="2">
        <v>4.2812135704298725E-2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2.0208484231511905E-4</v>
      </c>
      <c r="L17" s="2">
        <v>0</v>
      </c>
      <c r="M17" s="2">
        <v>0</v>
      </c>
      <c r="N17" s="2">
        <v>0</v>
      </c>
      <c r="O17" s="2">
        <v>5.8957768270224536E-5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4.3073178314884067E-2</v>
      </c>
    </row>
    <row r="18" spans="1:23" x14ac:dyDescent="0.2">
      <c r="A18" s="2" t="s">
        <v>14</v>
      </c>
      <c r="B18" s="2">
        <v>0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8.8794854956643219E-5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8.8794854956643219E-5</v>
      </c>
    </row>
    <row r="19" spans="1:23" x14ac:dyDescent="0.2">
      <c r="A19" s="2" t="s">
        <v>15</v>
      </c>
      <c r="B19" s="2">
        <v>6.1695087230404632E-3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4.8990264803665225E-5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6.2184989878441288E-3</v>
      </c>
    </row>
    <row r="20" spans="1:23" x14ac:dyDescent="0.2">
      <c r="A20" s="2" t="s">
        <v>16</v>
      </c>
      <c r="B20" s="2">
        <v>1.8841413330436528E-3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3.949840099795509E-4</v>
      </c>
      <c r="L20" s="2">
        <v>0</v>
      </c>
      <c r="M20" s="2">
        <v>4.2076836944596955E-4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2.6998937124691732E-3</v>
      </c>
    </row>
    <row r="21" spans="1:23" x14ac:dyDescent="0.2">
      <c r="A21" s="2" t="s">
        <v>17</v>
      </c>
      <c r="B21" s="2">
        <v>6.558709295811406E-2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1.3288609327994192E-3</v>
      </c>
      <c r="L21" s="2">
        <v>0</v>
      </c>
      <c r="M21" s="2">
        <v>6.4733595299379922E-6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6.6922427250443423E-2</v>
      </c>
    </row>
    <row r="22" spans="1:23" x14ac:dyDescent="0.2">
      <c r="A22" s="2" t="s">
        <v>18</v>
      </c>
      <c r="B22" s="2">
        <v>2.4408951103432122E-2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4.2560292548184158E-4</v>
      </c>
      <c r="L22" s="2">
        <v>0</v>
      </c>
      <c r="M22" s="2">
        <v>2.7511778002236469E-4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2.5109671808936328E-2</v>
      </c>
    </row>
    <row r="23" spans="1:23" x14ac:dyDescent="0.2">
      <c r="A23" s="2" t="s">
        <v>19</v>
      </c>
      <c r="B23" s="2">
        <v>6.224989916592986E-4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1.6748546779753052E-3</v>
      </c>
      <c r="L23" s="2">
        <v>0</v>
      </c>
      <c r="M23" s="2">
        <v>2.7026276037491119E-3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4.9999812733837155E-3</v>
      </c>
    </row>
    <row r="24" spans="1:23" x14ac:dyDescent="0.2">
      <c r="A24" s="2" t="s">
        <v>20</v>
      </c>
      <c r="B24" s="2">
        <v>1.1750916794424191E-3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2.3576564936763887E-4</v>
      </c>
      <c r="L24" s="2">
        <v>0</v>
      </c>
      <c r="M24" s="2">
        <v>8.415367388919391E-5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1.4950110026992519E-3</v>
      </c>
    </row>
    <row r="25" spans="1:23" x14ac:dyDescent="0.2">
      <c r="A25" s="2" t="s">
        <v>21</v>
      </c>
      <c r="B25" s="2">
        <v>3.1033821167742985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14.348159495940122</v>
      </c>
      <c r="K25" s="2">
        <v>3.9804590152978E-5</v>
      </c>
      <c r="L25" s="2">
        <v>0</v>
      </c>
      <c r="M25" s="2">
        <v>1.3432221024621334E-3</v>
      </c>
      <c r="N25" s="2">
        <v>6.9540752996704938E-3</v>
      </c>
      <c r="O25" s="2">
        <v>0</v>
      </c>
      <c r="P25" s="2">
        <v>0.52758772312072444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17.987466437827432</v>
      </c>
    </row>
    <row r="26" spans="1:23" x14ac:dyDescent="0.2">
      <c r="A26" s="2" t="s">
        <v>22</v>
      </c>
      <c r="B26" s="2">
        <v>0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3.5162118885066029E-3</v>
      </c>
      <c r="L26" s="2">
        <v>0</v>
      </c>
      <c r="M26" s="2">
        <v>7.0028786399413965E-4</v>
      </c>
      <c r="N26" s="2">
        <v>1.9125364384699122E-2</v>
      </c>
      <c r="O26" s="2">
        <v>0</v>
      </c>
      <c r="P26" s="2">
        <v>8.6016473693878578E-4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2.4202028874138651E-2</v>
      </c>
    </row>
    <row r="27" spans="1:23" x14ac:dyDescent="0.2">
      <c r="A27" s="2" t="s">
        <v>23</v>
      </c>
      <c r="B27" s="2">
        <v>0</v>
      </c>
      <c r="C27" s="2">
        <v>0</v>
      </c>
      <c r="D27" s="2">
        <v>0</v>
      </c>
      <c r="E27" s="2">
        <v>0</v>
      </c>
      <c r="F27" s="2">
        <v>0</v>
      </c>
      <c r="G27" s="2">
        <v>3.3170771405226329E-3</v>
      </c>
      <c r="H27" s="2">
        <v>0</v>
      </c>
      <c r="I27" s="2">
        <v>0</v>
      </c>
      <c r="J27" s="2">
        <v>0</v>
      </c>
      <c r="K27" s="2">
        <v>4.5398459415751366E-4</v>
      </c>
      <c r="L27" s="2">
        <v>0</v>
      </c>
      <c r="M27" s="2">
        <v>6.9450036098592385E-5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3.840511770778739E-3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8.6748648565130014E-6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8.6748648565130014E-6</v>
      </c>
    </row>
    <row r="29" spans="1:23" x14ac:dyDescent="0.2">
      <c r="A29" s="2" t="s">
        <v>25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2.94945405121442E-4</v>
      </c>
      <c r="L29" s="2">
        <v>0</v>
      </c>
      <c r="M29" s="2">
        <v>3.4725018049296192E-5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3.296704231707382E-4</v>
      </c>
    </row>
    <row r="30" spans="1:23" x14ac:dyDescent="0.2">
      <c r="A30" s="2" t="s">
        <v>26</v>
      </c>
      <c r="B30" s="2">
        <v>0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2.94945405121442E-4</v>
      </c>
      <c r="L30" s="2">
        <v>0</v>
      </c>
      <c r="M30" s="2">
        <v>3.4725018049296192E-5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3.296704231707382E-4</v>
      </c>
    </row>
    <row r="31" spans="1:23" x14ac:dyDescent="0.2">
      <c r="A31" s="2" t="s">
        <v>27</v>
      </c>
      <c r="B31" s="2">
        <v>2.1185582145311352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1.5212060884923244E-2</v>
      </c>
      <c r="I31" s="2">
        <v>0</v>
      </c>
      <c r="J31" s="2">
        <v>0</v>
      </c>
      <c r="K31" s="2">
        <v>1.1760725444429883E-2</v>
      </c>
      <c r="L31" s="2">
        <v>0</v>
      </c>
      <c r="M31" s="2">
        <v>1.064220306721806E-2</v>
      </c>
      <c r="N31" s="2">
        <v>2.1213575747326582E-4</v>
      </c>
      <c r="O31" s="2">
        <v>8.1885789264200741E-5</v>
      </c>
      <c r="P31" s="2">
        <v>3.4956252194471831E-6</v>
      </c>
      <c r="Q31" s="2">
        <v>0</v>
      </c>
      <c r="R31" s="2">
        <v>0.31301183892469664</v>
      </c>
      <c r="S31" s="2">
        <v>0</v>
      </c>
      <c r="T31" s="2">
        <v>0</v>
      </c>
      <c r="U31" s="2">
        <v>0</v>
      </c>
      <c r="V31" s="2">
        <v>2.1882180000000004</v>
      </c>
      <c r="W31" s="2">
        <v>4.6577005600243613</v>
      </c>
    </row>
    <row r="32" spans="1:23" x14ac:dyDescent="0.2">
      <c r="A32" s="2" t="s">
        <v>28</v>
      </c>
      <c r="B32" s="2">
        <v>7.697580556329213E-2</v>
      </c>
      <c r="C32" s="2">
        <v>0</v>
      </c>
      <c r="D32" s="2">
        <v>0</v>
      </c>
      <c r="E32" s="2">
        <v>0</v>
      </c>
      <c r="F32" s="2">
        <v>3.1893817789515076E-2</v>
      </c>
      <c r="G32" s="2">
        <v>4.5317304788885571E-2</v>
      </c>
      <c r="H32" s="2">
        <v>1.7144740751450379E-3</v>
      </c>
      <c r="I32" s="2">
        <v>0</v>
      </c>
      <c r="J32" s="2">
        <v>0</v>
      </c>
      <c r="K32" s="2">
        <v>1.270684993345067E-3</v>
      </c>
      <c r="L32" s="2">
        <v>0</v>
      </c>
      <c r="M32" s="2">
        <v>1.5956831241297148E-3</v>
      </c>
      <c r="N32" s="2">
        <v>0</v>
      </c>
      <c r="O32" s="2">
        <v>1.9652589423408184E-5</v>
      </c>
      <c r="P32" s="2">
        <v>0</v>
      </c>
      <c r="Q32" s="2">
        <v>0</v>
      </c>
      <c r="R32" s="2">
        <v>9.8173641687727103E-2</v>
      </c>
      <c r="S32" s="2">
        <v>0</v>
      </c>
      <c r="T32" s="2">
        <v>0</v>
      </c>
      <c r="U32" s="2">
        <v>0</v>
      </c>
      <c r="V32" s="2">
        <v>0</v>
      </c>
      <c r="W32" s="2">
        <v>0.25696106461146312</v>
      </c>
    </row>
    <row r="33" spans="1:23" x14ac:dyDescent="0.2">
      <c r="A33" s="2" t="s">
        <v>29</v>
      </c>
      <c r="B33" s="2">
        <v>18.497868545595669</v>
      </c>
      <c r="C33" s="2">
        <v>0</v>
      </c>
      <c r="D33" s="2">
        <v>0</v>
      </c>
      <c r="E33" s="2">
        <v>0</v>
      </c>
      <c r="F33" s="2">
        <v>0.32917321038261455</v>
      </c>
      <c r="G33" s="2">
        <v>0.16271771136600119</v>
      </c>
      <c r="H33" s="2">
        <v>0</v>
      </c>
      <c r="I33" s="2">
        <v>0</v>
      </c>
      <c r="J33" s="2">
        <v>0</v>
      </c>
      <c r="K33" s="2">
        <v>1.4574603779090407E-3</v>
      </c>
      <c r="L33" s="2">
        <v>0</v>
      </c>
      <c r="M33" s="2">
        <v>2.3906116744061002E-2</v>
      </c>
      <c r="N33" s="2">
        <v>1.0639934085768486E-3</v>
      </c>
      <c r="O33" s="2">
        <v>1.2446639968158513E-4</v>
      </c>
      <c r="P33" s="2">
        <v>0</v>
      </c>
      <c r="Q33" s="2">
        <v>0</v>
      </c>
      <c r="R33" s="2">
        <v>0.15000697357581327</v>
      </c>
      <c r="S33" s="2">
        <v>0</v>
      </c>
      <c r="T33" s="2">
        <v>0</v>
      </c>
      <c r="U33" s="2">
        <v>0</v>
      </c>
      <c r="V33" s="2">
        <v>0</v>
      </c>
      <c r="W33" s="2">
        <v>19.166318477850325</v>
      </c>
    </row>
    <row r="34" spans="1:23" x14ac:dyDescent="0.2">
      <c r="A34" s="2" t="s">
        <v>30</v>
      </c>
      <c r="B34" s="2">
        <v>5.8199408539120742E-2</v>
      </c>
      <c r="C34" s="2">
        <v>0</v>
      </c>
      <c r="D34" s="2">
        <v>0</v>
      </c>
      <c r="E34" s="2">
        <v>0</v>
      </c>
      <c r="F34" s="2">
        <v>6.4016351388805889E-2</v>
      </c>
      <c r="G34" s="2">
        <v>0</v>
      </c>
      <c r="H34" s="2">
        <v>0</v>
      </c>
      <c r="I34" s="2">
        <v>0</v>
      </c>
      <c r="J34" s="2">
        <v>0</v>
      </c>
      <c r="K34" s="2">
        <v>2.1218908443087501E-3</v>
      </c>
      <c r="L34" s="2">
        <v>0</v>
      </c>
      <c r="M34" s="2">
        <v>2.9130117884720966E-4</v>
      </c>
      <c r="N34" s="2">
        <v>3.3146212105197784E-6</v>
      </c>
      <c r="O34" s="2">
        <v>0</v>
      </c>
      <c r="P34" s="2">
        <v>0</v>
      </c>
      <c r="Q34" s="2">
        <v>0</v>
      </c>
      <c r="R34" s="2">
        <v>1.9010829532438059E-2</v>
      </c>
      <c r="S34" s="2">
        <v>0</v>
      </c>
      <c r="T34" s="2">
        <v>0</v>
      </c>
      <c r="U34" s="2">
        <v>0</v>
      </c>
      <c r="V34" s="2">
        <v>0</v>
      </c>
      <c r="W34" s="2">
        <v>0.14364309610473117</v>
      </c>
    </row>
    <row r="35" spans="1:23" x14ac:dyDescent="0.2">
      <c r="A35" s="2" t="s">
        <v>31</v>
      </c>
      <c r="B35" s="2">
        <v>1.7908162260544942E-2</v>
      </c>
      <c r="C35" s="2">
        <v>0</v>
      </c>
      <c r="D35" s="2">
        <v>0</v>
      </c>
      <c r="E35" s="2">
        <v>0</v>
      </c>
      <c r="F35" s="2">
        <v>7.4994710258040739E-3</v>
      </c>
      <c r="G35" s="2">
        <v>0</v>
      </c>
      <c r="H35" s="2">
        <v>0</v>
      </c>
      <c r="I35" s="2">
        <v>0</v>
      </c>
      <c r="J35" s="2">
        <v>0</v>
      </c>
      <c r="K35" s="2">
        <v>5.96762663139647E-3</v>
      </c>
      <c r="L35" s="2">
        <v>0</v>
      </c>
      <c r="M35" s="2">
        <v>3.1298693327250198E-3</v>
      </c>
      <c r="N35" s="2">
        <v>0</v>
      </c>
      <c r="O35" s="2">
        <v>1.0022820605938172E-3</v>
      </c>
      <c r="P35" s="2">
        <v>0</v>
      </c>
      <c r="Q35" s="2">
        <v>0</v>
      </c>
      <c r="R35" s="2">
        <v>1.3291757152287255E-2</v>
      </c>
      <c r="S35" s="2">
        <v>0</v>
      </c>
      <c r="T35" s="2">
        <v>0</v>
      </c>
      <c r="U35" s="2">
        <v>0</v>
      </c>
      <c r="V35" s="2">
        <v>0</v>
      </c>
      <c r="W35" s="2">
        <v>4.8799168463351576E-2</v>
      </c>
    </row>
    <row r="36" spans="1:23" x14ac:dyDescent="0.2">
      <c r="A36" s="2" t="s">
        <v>32</v>
      </c>
      <c r="B36" s="2">
        <v>1.959812324244398E-2</v>
      </c>
      <c r="C36" s="2">
        <v>0</v>
      </c>
      <c r="D36" s="2">
        <v>0</v>
      </c>
      <c r="E36" s="2">
        <v>0</v>
      </c>
      <c r="F36" s="2">
        <v>2.708476694712547E-4</v>
      </c>
      <c r="G36" s="2">
        <v>0</v>
      </c>
      <c r="H36" s="2">
        <v>2.0068698355970461E-2</v>
      </c>
      <c r="I36" s="2">
        <v>0</v>
      </c>
      <c r="J36" s="2">
        <v>0</v>
      </c>
      <c r="K36" s="2">
        <v>5.976812306047157E-3</v>
      </c>
      <c r="L36" s="2">
        <v>0</v>
      </c>
      <c r="M36" s="2">
        <v>1.5458382557491927E-2</v>
      </c>
      <c r="N36" s="2">
        <v>1.8230416657858778E-4</v>
      </c>
      <c r="O36" s="2">
        <v>8.8436652405336804E-5</v>
      </c>
      <c r="P36" s="2">
        <v>0</v>
      </c>
      <c r="Q36" s="2">
        <v>0</v>
      </c>
      <c r="R36" s="2">
        <v>8.3276927464330339E-2</v>
      </c>
      <c r="S36" s="2">
        <v>0</v>
      </c>
      <c r="T36" s="2">
        <v>0</v>
      </c>
      <c r="U36" s="2">
        <v>0</v>
      </c>
      <c r="V36" s="2">
        <v>0</v>
      </c>
      <c r="W36" s="2">
        <v>0.14492053241473904</v>
      </c>
    </row>
    <row r="37" spans="1:23" x14ac:dyDescent="0.2">
      <c r="A37" s="2" t="s">
        <v>33</v>
      </c>
      <c r="B37" s="2">
        <v>6.4449043584518681E-2</v>
      </c>
      <c r="C37" s="2">
        <v>1.7513163331520057E-3</v>
      </c>
      <c r="D37" s="2">
        <v>0</v>
      </c>
      <c r="E37" s="2">
        <v>0</v>
      </c>
      <c r="F37" s="2">
        <v>6.9216626642653968E-5</v>
      </c>
      <c r="G37" s="2">
        <v>7.1769487222216955E-3</v>
      </c>
      <c r="H37" s="2">
        <v>0</v>
      </c>
      <c r="I37" s="2">
        <v>0</v>
      </c>
      <c r="J37" s="2">
        <v>0</v>
      </c>
      <c r="K37" s="2">
        <v>1.3778511976030841E-3</v>
      </c>
      <c r="L37" s="2">
        <v>0</v>
      </c>
      <c r="M37" s="2">
        <v>3.524744264051236E-3</v>
      </c>
      <c r="N37" s="2">
        <v>0</v>
      </c>
      <c r="O37" s="2">
        <v>6.5508631411360585E-5</v>
      </c>
      <c r="P37" s="2">
        <v>0</v>
      </c>
      <c r="Q37" s="2">
        <v>0</v>
      </c>
      <c r="R37" s="2">
        <v>5.6060472342980248E-3</v>
      </c>
      <c r="S37" s="2">
        <v>0</v>
      </c>
      <c r="T37" s="2">
        <v>0</v>
      </c>
      <c r="U37" s="2">
        <v>0</v>
      </c>
      <c r="V37" s="2">
        <v>0</v>
      </c>
      <c r="W37" s="2">
        <v>8.4020676593898752E-2</v>
      </c>
    </row>
    <row r="38" spans="1:23" x14ac:dyDescent="0.2">
      <c r="A38" s="2" t="s">
        <v>34</v>
      </c>
      <c r="B38" s="2">
        <v>7.2141162878257732E-3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7.7772045375818541E-4</v>
      </c>
      <c r="L38" s="2">
        <v>0</v>
      </c>
      <c r="M38" s="2">
        <v>6.1820583510907828E-4</v>
      </c>
      <c r="N38" s="2">
        <v>0</v>
      </c>
      <c r="O38" s="2">
        <v>0</v>
      </c>
      <c r="P38" s="2">
        <v>0</v>
      </c>
      <c r="Q38" s="2">
        <v>0</v>
      </c>
      <c r="R38" s="2">
        <v>6.0581478177091554E-3</v>
      </c>
      <c r="S38" s="2">
        <v>0</v>
      </c>
      <c r="T38" s="2">
        <v>0</v>
      </c>
      <c r="U38" s="2">
        <v>0</v>
      </c>
      <c r="V38" s="2">
        <v>0</v>
      </c>
      <c r="W38" s="2">
        <v>1.4668190394402191E-2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3.18436721223824E-4</v>
      </c>
      <c r="L39" s="2">
        <v>0</v>
      </c>
      <c r="M39" s="2">
        <v>7.1206954829317929E-5</v>
      </c>
      <c r="N39" s="2">
        <v>0</v>
      </c>
      <c r="O39" s="2">
        <v>0</v>
      </c>
      <c r="P39" s="2">
        <v>0</v>
      </c>
      <c r="Q39" s="2">
        <v>0</v>
      </c>
      <c r="R39" s="2">
        <v>6.7815087511669664E-5</v>
      </c>
      <c r="S39" s="2">
        <v>0</v>
      </c>
      <c r="T39" s="2">
        <v>0</v>
      </c>
      <c r="U39" s="2">
        <v>0</v>
      </c>
      <c r="V39" s="2">
        <v>0</v>
      </c>
      <c r="W39" s="2">
        <v>4.5745876356481158E-4</v>
      </c>
    </row>
    <row r="40" spans="1:23" x14ac:dyDescent="0.2">
      <c r="A40" s="2" t="s">
        <v>36</v>
      </c>
      <c r="B40" s="2">
        <v>1.8645507322857964E-4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6.7055424950016778E-4</v>
      </c>
      <c r="L40" s="2">
        <v>0</v>
      </c>
      <c r="M40" s="2">
        <v>5.8260235769441942E-5</v>
      </c>
      <c r="N40" s="2">
        <v>0</v>
      </c>
      <c r="O40" s="2">
        <v>0</v>
      </c>
      <c r="P40" s="2">
        <v>0</v>
      </c>
      <c r="Q40" s="2">
        <v>0</v>
      </c>
      <c r="R40" s="2">
        <v>5.6512572926391378E-4</v>
      </c>
      <c r="S40" s="2">
        <v>0</v>
      </c>
      <c r="T40" s="2">
        <v>0</v>
      </c>
      <c r="U40" s="2">
        <v>0</v>
      </c>
      <c r="V40" s="2">
        <v>0</v>
      </c>
      <c r="W40" s="2">
        <v>1.480395287762103E-3</v>
      </c>
    </row>
    <row r="41" spans="1:23" x14ac:dyDescent="0.2">
      <c r="A41" s="2" t="s">
        <v>37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55.409525747534715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4.4550522055833057E-3</v>
      </c>
      <c r="L43" s="2">
        <v>0</v>
      </c>
      <c r="M43" s="2">
        <v>2.0629257506147566E-2</v>
      </c>
      <c r="N43" s="2">
        <v>3.4851527569368652E-3</v>
      </c>
      <c r="O43" s="2">
        <v>0</v>
      </c>
      <c r="P43" s="2">
        <v>4.0096026655065904E-2</v>
      </c>
      <c r="Q43" s="2">
        <v>0.40432276701825154</v>
      </c>
      <c r="R43" s="2">
        <v>1.6800681266569231E-3</v>
      </c>
      <c r="S43" s="2">
        <v>0</v>
      </c>
      <c r="T43" s="2">
        <v>0</v>
      </c>
      <c r="U43" s="2">
        <v>0</v>
      </c>
      <c r="V43" s="2">
        <v>0</v>
      </c>
      <c r="W43" s="2">
        <v>55.884194071803364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1.5309457751145386E-4</v>
      </c>
      <c r="L44" s="2">
        <v>0</v>
      </c>
      <c r="M44" s="2">
        <v>1.2623051083379089E-4</v>
      </c>
      <c r="N44" s="2">
        <v>0</v>
      </c>
      <c r="O44" s="2">
        <v>0</v>
      </c>
      <c r="P44" s="2">
        <v>0</v>
      </c>
      <c r="Q44" s="2">
        <v>0</v>
      </c>
      <c r="R44" s="2">
        <v>1.1980665460394973E-3</v>
      </c>
      <c r="S44" s="2">
        <v>0</v>
      </c>
      <c r="T44" s="2">
        <v>0</v>
      </c>
      <c r="U44" s="2">
        <v>0</v>
      </c>
      <c r="V44" s="2">
        <v>0</v>
      </c>
      <c r="W44" s="2">
        <v>1.477391634384742E-3</v>
      </c>
    </row>
    <row r="45" spans="1:23" x14ac:dyDescent="0.2">
      <c r="A45" s="2" t="s">
        <v>41</v>
      </c>
      <c r="B45" s="2">
        <v>7.0636454940831775E-2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1.6228025216214102E-4</v>
      </c>
      <c r="L45" s="2">
        <v>0</v>
      </c>
      <c r="M45" s="2">
        <v>2.0714750495801575E-4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7.1005882697951925E-2</v>
      </c>
    </row>
    <row r="46" spans="1:23" x14ac:dyDescent="0.2">
      <c r="A46" s="2" t="s">
        <v>42</v>
      </c>
      <c r="B46" s="2">
        <v>9.1796500755837743E-2</v>
      </c>
      <c r="C46" s="2">
        <v>0</v>
      </c>
      <c r="D46" s="2">
        <v>0</v>
      </c>
      <c r="E46" s="2">
        <v>0</v>
      </c>
      <c r="F46" s="2">
        <v>5.1886783073873564E-3</v>
      </c>
      <c r="G46" s="2">
        <v>0</v>
      </c>
      <c r="H46" s="2">
        <v>0</v>
      </c>
      <c r="I46" s="2">
        <v>0</v>
      </c>
      <c r="J46" s="2">
        <v>0</v>
      </c>
      <c r="K46" s="2">
        <v>0.10671186362359884</v>
      </c>
      <c r="L46" s="2">
        <v>3.4431908795556111E-3</v>
      </c>
      <c r="M46" s="2">
        <v>3.5904790271063435E-2</v>
      </c>
      <c r="N46" s="2">
        <v>6.9692933000021245E-2</v>
      </c>
      <c r="O46" s="2">
        <v>1.2857428830541138E-2</v>
      </c>
      <c r="P46" s="2">
        <v>0</v>
      </c>
      <c r="Q46" s="2">
        <v>0</v>
      </c>
      <c r="R46" s="2">
        <v>3.9464624567931116E-2</v>
      </c>
      <c r="S46" s="2">
        <v>0</v>
      </c>
      <c r="T46" s="2">
        <v>0</v>
      </c>
      <c r="U46" s="2">
        <v>0</v>
      </c>
      <c r="V46" s="2">
        <v>0</v>
      </c>
      <c r="W46" s="2">
        <v>0.36506001023593643</v>
      </c>
    </row>
    <row r="47" spans="1:23" x14ac:dyDescent="0.2">
      <c r="A47" s="2" t="s">
        <v>43</v>
      </c>
      <c r="B47" s="2">
        <v>1.0721391707436689E-2</v>
      </c>
      <c r="C47" s="2">
        <v>0</v>
      </c>
      <c r="D47" s="2">
        <v>1.9662840961633689E-3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0.69196056598182809</v>
      </c>
      <c r="L47" s="2">
        <v>0.17516196005300183</v>
      </c>
      <c r="M47" s="2">
        <v>1.2470268401956488</v>
      </c>
      <c r="N47" s="2">
        <v>1.5082794899277475E-2</v>
      </c>
      <c r="O47" s="2">
        <v>0</v>
      </c>
      <c r="P47" s="2">
        <v>0</v>
      </c>
      <c r="Q47" s="2">
        <v>0</v>
      </c>
      <c r="R47" s="2">
        <v>0.13513551844211047</v>
      </c>
      <c r="S47" s="2">
        <v>0</v>
      </c>
      <c r="T47" s="2">
        <v>0</v>
      </c>
      <c r="U47" s="2">
        <v>0</v>
      </c>
      <c r="V47" s="2">
        <v>0</v>
      </c>
      <c r="W47" s="2">
        <v>2.2770553553754667</v>
      </c>
    </row>
    <row r="48" spans="1:23" x14ac:dyDescent="0.2">
      <c r="A48" s="2" t="s">
        <v>44</v>
      </c>
      <c r="B48" s="2">
        <v>7.512523461330768E-3</v>
      </c>
      <c r="C48" s="2">
        <v>5.5998200215293392E-2</v>
      </c>
      <c r="D48" s="2">
        <v>0</v>
      </c>
      <c r="E48" s="2">
        <v>0</v>
      </c>
      <c r="F48" s="2">
        <v>8.4180684528249616E-2</v>
      </c>
      <c r="G48" s="2">
        <v>0</v>
      </c>
      <c r="H48" s="2">
        <v>0</v>
      </c>
      <c r="I48" s="2">
        <v>0</v>
      </c>
      <c r="J48" s="2">
        <v>0</v>
      </c>
      <c r="K48" s="2">
        <v>9.7863585477449305E-2</v>
      </c>
      <c r="L48" s="2">
        <v>1.4803441113179494E-4</v>
      </c>
      <c r="M48" s="2">
        <v>7.0015843018707585E-2</v>
      </c>
      <c r="N48" s="2">
        <v>5.0332594904918962E-3</v>
      </c>
      <c r="O48" s="2">
        <v>1.7669901093063391E-3</v>
      </c>
      <c r="P48" s="2">
        <v>0</v>
      </c>
      <c r="Q48" s="2">
        <v>0</v>
      </c>
      <c r="R48" s="2">
        <v>1.4001307356573726E-2</v>
      </c>
      <c r="S48" s="2">
        <v>0</v>
      </c>
      <c r="T48" s="2">
        <v>0</v>
      </c>
      <c r="U48" s="2">
        <v>0</v>
      </c>
      <c r="V48" s="2">
        <v>0</v>
      </c>
      <c r="W48" s="2">
        <v>0.33652042806853444</v>
      </c>
    </row>
    <row r="49" spans="1:23" x14ac:dyDescent="0.2">
      <c r="A49" s="2" t="s">
        <v>45</v>
      </c>
      <c r="B49" s="2">
        <v>0</v>
      </c>
      <c r="C49" s="2">
        <v>0.31336593566415083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0.26738854003585433</v>
      </c>
      <c r="L49" s="2">
        <v>0</v>
      </c>
      <c r="M49" s="2">
        <v>0.15143282057200594</v>
      </c>
      <c r="N49" s="2">
        <v>0</v>
      </c>
      <c r="O49" s="2">
        <v>4.988531111133214E-2</v>
      </c>
      <c r="P49" s="2">
        <v>0</v>
      </c>
      <c r="Q49" s="2">
        <v>0</v>
      </c>
      <c r="R49" s="2">
        <v>1.548476600410726E-2</v>
      </c>
      <c r="S49" s="2">
        <v>0</v>
      </c>
      <c r="T49" s="2">
        <v>0</v>
      </c>
      <c r="U49" s="2">
        <v>0</v>
      </c>
      <c r="V49" s="2">
        <v>0</v>
      </c>
      <c r="W49" s="2">
        <v>0.79755737338745047</v>
      </c>
    </row>
    <row r="50" spans="1:23" x14ac:dyDescent="0.2">
      <c r="A50" s="2" t="s">
        <v>46</v>
      </c>
      <c r="B50" s="2">
        <v>0.19655328394533819</v>
      </c>
      <c r="C50" s="2">
        <v>0</v>
      </c>
      <c r="D50" s="2">
        <v>0</v>
      </c>
      <c r="E50" s="2">
        <v>8.9149218087603063E-3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9.2771088991666861E-2</v>
      </c>
      <c r="L50" s="2">
        <v>0</v>
      </c>
      <c r="M50" s="2">
        <v>4.683597895022186E-2</v>
      </c>
      <c r="N50" s="2">
        <v>0</v>
      </c>
      <c r="O50" s="2">
        <v>8.3132363650234714E-2</v>
      </c>
      <c r="P50" s="2">
        <v>0</v>
      </c>
      <c r="Q50" s="2">
        <v>0</v>
      </c>
      <c r="R50" s="2">
        <v>0.19073391057663558</v>
      </c>
      <c r="S50" s="2">
        <v>0</v>
      </c>
      <c r="T50" s="2">
        <v>0</v>
      </c>
      <c r="U50" s="2">
        <v>0</v>
      </c>
      <c r="V50" s="2">
        <v>0</v>
      </c>
      <c r="W50" s="2">
        <v>0.61894154792285749</v>
      </c>
    </row>
    <row r="51" spans="1:23" x14ac:dyDescent="0.2">
      <c r="A51" s="2" t="s">
        <v>47</v>
      </c>
      <c r="B51" s="2">
        <v>0.39872937707585082</v>
      </c>
      <c r="C51" s="2">
        <v>0</v>
      </c>
      <c r="D51" s="2">
        <v>0</v>
      </c>
      <c r="E51" s="2">
        <v>1.266405062529162E-2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4.8404547595035298E-2</v>
      </c>
      <c r="L51" s="2">
        <v>0</v>
      </c>
      <c r="M51" s="2">
        <v>5.8078737215003402E-2</v>
      </c>
      <c r="N51" s="2">
        <v>0</v>
      </c>
      <c r="O51" s="2">
        <v>7.8921424897365131E-2</v>
      </c>
      <c r="P51" s="2">
        <v>0</v>
      </c>
      <c r="Q51" s="2">
        <v>0</v>
      </c>
      <c r="R51" s="2">
        <v>1.6873704848455788E-2</v>
      </c>
      <c r="S51" s="2">
        <v>0</v>
      </c>
      <c r="T51" s="2">
        <v>0</v>
      </c>
      <c r="U51" s="2">
        <v>0</v>
      </c>
      <c r="V51" s="2">
        <v>0</v>
      </c>
      <c r="W51" s="2">
        <v>0.613671842257002</v>
      </c>
    </row>
  </sheetData>
  <phoneticPr fontId="6" type="noConversion"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16.65975195270147</v>
      </c>
      <c r="C4" s="2">
        <v>0</v>
      </c>
      <c r="D4" s="2">
        <v>4.4757285837878202E-3</v>
      </c>
      <c r="E4" s="2">
        <v>0</v>
      </c>
      <c r="F4" s="2">
        <v>0.68366566769777148</v>
      </c>
      <c r="G4" s="2">
        <v>9.8106863545667916E-3</v>
      </c>
      <c r="H4" s="2">
        <v>2.5353898480084463E-3</v>
      </c>
      <c r="I4" s="2">
        <v>0</v>
      </c>
      <c r="J4" s="2">
        <v>3.9838253730147595</v>
      </c>
      <c r="K4" s="2">
        <v>0.38316826314345487</v>
      </c>
      <c r="L4" s="2">
        <v>2.1976827359816434E-2</v>
      </c>
      <c r="M4" s="2">
        <v>0.70062645794871437</v>
      </c>
      <c r="N4" s="2">
        <v>0.34520539625634816</v>
      </c>
      <c r="O4" s="2">
        <v>0.12684149173810713</v>
      </c>
      <c r="P4" s="2">
        <v>6.3097951143537598E-2</v>
      </c>
      <c r="Q4" s="2">
        <v>0</v>
      </c>
      <c r="R4" s="2">
        <v>6.2051939878524733E-2</v>
      </c>
      <c r="S4" s="2">
        <v>0</v>
      </c>
      <c r="T4" s="2">
        <v>0</v>
      </c>
      <c r="U4" s="2">
        <v>0</v>
      </c>
      <c r="V4" s="2">
        <v>1.211802</v>
      </c>
      <c r="W4" s="2">
        <v>24.258835125668863</v>
      </c>
    </row>
    <row r="5" spans="1:23" x14ac:dyDescent="0.2">
      <c r="A5" s="2" t="s">
        <v>1</v>
      </c>
      <c r="B5" s="2">
        <v>0.10441809369970761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4.089599284651145E-2</v>
      </c>
      <c r="L5" s="2">
        <v>3.2129287309268256E-4</v>
      </c>
      <c r="M5" s="2">
        <v>0.24562808187058671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0.39126346128989847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</row>
    <row r="7" spans="1:23" x14ac:dyDescent="0.2">
      <c r="A7" s="2" t="s">
        <v>3</v>
      </c>
      <c r="B7" s="2">
        <v>2.41673060596755E-2</v>
      </c>
      <c r="C7" s="2">
        <v>0</v>
      </c>
      <c r="D7" s="2">
        <v>0</v>
      </c>
      <c r="E7" s="2">
        <v>0</v>
      </c>
      <c r="F7" s="2">
        <v>1.3141286421504614E-3</v>
      </c>
      <c r="G7" s="2">
        <v>0</v>
      </c>
      <c r="H7" s="2">
        <v>0</v>
      </c>
      <c r="I7" s="2">
        <v>0</v>
      </c>
      <c r="J7" s="2">
        <v>3.9609209650813879</v>
      </c>
      <c r="K7" s="2">
        <v>7.6350400793589263E-2</v>
      </c>
      <c r="L7" s="2">
        <v>3.432084673410231E-4</v>
      </c>
      <c r="M7" s="2">
        <v>0.14097988359209304</v>
      </c>
      <c r="N7" s="2">
        <v>0.3440589391626932</v>
      </c>
      <c r="O7" s="2">
        <v>1.976146318093228E-2</v>
      </c>
      <c r="P7" s="2">
        <v>2.8504537731679568E-2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4.5964008327115433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5.2952163532615012E-4</v>
      </c>
      <c r="L8" s="2">
        <v>0</v>
      </c>
      <c r="M8" s="2">
        <v>8.1163663192628877E-4</v>
      </c>
      <c r="N8" s="2">
        <v>0</v>
      </c>
      <c r="O8" s="2">
        <v>1.3705392756606697E-4</v>
      </c>
      <c r="P8" s="2">
        <v>1.976907688369628E-4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1.6759029636554685E-3</v>
      </c>
    </row>
    <row r="9" spans="1:23" x14ac:dyDescent="0.2">
      <c r="A9" s="2" t="s">
        <v>5</v>
      </c>
      <c r="B9" s="2">
        <v>3.5339684213565969E-3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1.5514983915056201E-2</v>
      </c>
      <c r="L9" s="2">
        <v>0</v>
      </c>
      <c r="M9" s="2">
        <v>1.1922662248296518E-2</v>
      </c>
      <c r="N9" s="2">
        <v>0</v>
      </c>
      <c r="O9" s="2">
        <v>4.0156800776857621E-3</v>
      </c>
      <c r="P9" s="2">
        <v>5.7923395269230092E-3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4.0779634189318084E-2</v>
      </c>
    </row>
    <row r="10" spans="1:23" x14ac:dyDescent="0.2">
      <c r="A10" s="2" t="s">
        <v>6</v>
      </c>
      <c r="B10" s="2">
        <v>0.40639155097835089</v>
      </c>
      <c r="C10" s="2">
        <v>0</v>
      </c>
      <c r="D10" s="2">
        <v>0</v>
      </c>
      <c r="E10" s="2">
        <v>0</v>
      </c>
      <c r="F10" s="2">
        <v>1.2035336574150264E-2</v>
      </c>
      <c r="G10" s="2">
        <v>0</v>
      </c>
      <c r="H10" s="2">
        <v>0</v>
      </c>
      <c r="I10" s="2">
        <v>0</v>
      </c>
      <c r="J10" s="2">
        <v>0</v>
      </c>
      <c r="K10" s="2">
        <v>1.0855193524186076E-3</v>
      </c>
      <c r="L10" s="2">
        <v>0</v>
      </c>
      <c r="M10" s="2">
        <v>3.1905715875723073E-3</v>
      </c>
      <c r="N10" s="2">
        <v>0</v>
      </c>
      <c r="O10" s="2">
        <v>2.8096055151043722E-4</v>
      </c>
      <c r="P10" s="2">
        <v>4.0526607611577372E-4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0.42338920512011835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9.9414985397752925E-2</v>
      </c>
      <c r="C13" s="2">
        <v>0</v>
      </c>
      <c r="D13" s="2">
        <v>0</v>
      </c>
      <c r="E13" s="2">
        <v>0</v>
      </c>
      <c r="F13" s="2">
        <v>6.5055873373785205E-5</v>
      </c>
      <c r="G13" s="2">
        <v>0</v>
      </c>
      <c r="H13" s="2">
        <v>0</v>
      </c>
      <c r="I13" s="2">
        <v>0</v>
      </c>
      <c r="J13" s="2">
        <v>3.7354940847762801E-4</v>
      </c>
      <c r="K13" s="2">
        <v>1.2337854103099297E-2</v>
      </c>
      <c r="L13" s="2">
        <v>0</v>
      </c>
      <c r="M13" s="2">
        <v>1.1684768752731917E-3</v>
      </c>
      <c r="N13" s="2">
        <v>0</v>
      </c>
      <c r="O13" s="2">
        <v>3.1933565122893599E-3</v>
      </c>
      <c r="P13" s="2">
        <v>4.6061949139012334E-3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0.12115947308416741</v>
      </c>
    </row>
    <row r="14" spans="1:23" x14ac:dyDescent="0.2">
      <c r="A14" s="2" t="s">
        <v>10</v>
      </c>
      <c r="B14" s="2">
        <v>1.5752399785427515E-2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5.2952163532615018E-5</v>
      </c>
      <c r="L14" s="2">
        <v>0</v>
      </c>
      <c r="M14" s="2">
        <v>1.0495301274908906E-3</v>
      </c>
      <c r="N14" s="2">
        <v>4.2992141012061543E-5</v>
      </c>
      <c r="O14" s="2">
        <v>1.3705392756606695E-5</v>
      </c>
      <c r="P14" s="2">
        <v>1.9769076883696275E-5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1.6931348687103387E-2</v>
      </c>
    </row>
    <row r="15" spans="1:23" x14ac:dyDescent="0.2">
      <c r="A15" s="2" t="s">
        <v>11</v>
      </c>
      <c r="B15" s="2">
        <v>0.47941914221327503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3.6801753655167431E-3</v>
      </c>
      <c r="L15" s="2">
        <v>0</v>
      </c>
      <c r="M15" s="2">
        <v>3.9462332793657497E-3</v>
      </c>
      <c r="N15" s="2">
        <v>2.8661427341374366E-5</v>
      </c>
      <c r="O15" s="2">
        <v>9.5252479658416533E-4</v>
      </c>
      <c r="P15" s="2">
        <v>1.3739508434168913E-3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0.48940068792549996</v>
      </c>
    </row>
    <row r="16" spans="1:23" x14ac:dyDescent="0.2">
      <c r="A16" s="2" t="s">
        <v>12</v>
      </c>
      <c r="B16" s="2">
        <v>7.4944434703213741E-2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6.6190204415768773E-6</v>
      </c>
      <c r="L16" s="2">
        <v>0</v>
      </c>
      <c r="M16" s="2">
        <v>8.3962410199271258E-5</v>
      </c>
      <c r="N16" s="2">
        <v>0</v>
      </c>
      <c r="O16" s="2">
        <v>1.7131740945758369E-6</v>
      </c>
      <c r="P16" s="2">
        <v>2.4711346104620344E-6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7.5039200442559628E-2</v>
      </c>
    </row>
    <row r="17" spans="1:23" x14ac:dyDescent="0.2">
      <c r="A17" s="2" t="s">
        <v>13</v>
      </c>
      <c r="B17" s="2">
        <v>0.29787433231701993</v>
      </c>
      <c r="C17" s="2">
        <v>0</v>
      </c>
      <c r="D17" s="2">
        <v>0</v>
      </c>
      <c r="E17" s="2">
        <v>0</v>
      </c>
      <c r="F17" s="2">
        <v>2.7843913803980071E-3</v>
      </c>
      <c r="G17" s="2">
        <v>0</v>
      </c>
      <c r="H17" s="2">
        <v>0</v>
      </c>
      <c r="I17" s="2">
        <v>0</v>
      </c>
      <c r="J17" s="2">
        <v>8.8293496549257539E-5</v>
      </c>
      <c r="K17" s="2">
        <v>2.7071793606049427E-3</v>
      </c>
      <c r="L17" s="2">
        <v>2.0592508040461387E-5</v>
      </c>
      <c r="M17" s="2">
        <v>6.3671494401114045E-4</v>
      </c>
      <c r="N17" s="2">
        <v>0</v>
      </c>
      <c r="O17" s="2">
        <v>7.0068820468151727E-4</v>
      </c>
      <c r="P17" s="2">
        <v>1.0106940556789722E-3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0.30582288626698423</v>
      </c>
    </row>
    <row r="18" spans="1:23" x14ac:dyDescent="0.2">
      <c r="A18" s="2" t="s">
        <v>14</v>
      </c>
      <c r="B18" s="2">
        <v>1.7991001877774137E-3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1.1119954341849154E-3</v>
      </c>
      <c r="L18" s="2">
        <v>0</v>
      </c>
      <c r="M18" s="2">
        <v>6.2971807649453437E-5</v>
      </c>
      <c r="N18" s="2">
        <v>0</v>
      </c>
      <c r="O18" s="2">
        <v>2.8781324788874061E-4</v>
      </c>
      <c r="P18" s="2">
        <v>4.1515061455762184E-4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3.6770312920581453E-3</v>
      </c>
    </row>
    <row r="19" spans="1:23" x14ac:dyDescent="0.2">
      <c r="A19" s="2" t="s">
        <v>15</v>
      </c>
      <c r="B19" s="2">
        <v>3.4620721404878246E-3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9.266628618207627E-5</v>
      </c>
      <c r="L19" s="2">
        <v>0</v>
      </c>
      <c r="M19" s="2">
        <v>0</v>
      </c>
      <c r="N19" s="2">
        <v>0</v>
      </c>
      <c r="O19" s="2">
        <v>2.3984437324061719E-5</v>
      </c>
      <c r="P19" s="2">
        <v>3.4595884546468491E-5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3.6133187485404309E-3</v>
      </c>
    </row>
    <row r="20" spans="1:23" x14ac:dyDescent="0.2">
      <c r="A20" s="2" t="s">
        <v>16</v>
      </c>
      <c r="B20" s="2">
        <v>1.2348614907169311E-2</v>
      </c>
      <c r="C20" s="2">
        <v>0</v>
      </c>
      <c r="D20" s="2">
        <v>0</v>
      </c>
      <c r="E20" s="2">
        <v>0</v>
      </c>
      <c r="F20" s="2">
        <v>2.7193355070242219E-3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1.5067950414193534E-2</v>
      </c>
    </row>
    <row r="21" spans="1:23" x14ac:dyDescent="0.2">
      <c r="A21" s="2" t="s">
        <v>17</v>
      </c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1.456184497146913E-4</v>
      </c>
      <c r="L21" s="2">
        <v>0</v>
      </c>
      <c r="M21" s="2">
        <v>0</v>
      </c>
      <c r="N21" s="2">
        <v>0</v>
      </c>
      <c r="O21" s="2">
        <v>3.7689830080668411E-5</v>
      </c>
      <c r="P21" s="2">
        <v>5.4364961430164753E-5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2.3767324122552446E-4</v>
      </c>
    </row>
    <row r="22" spans="1:23" x14ac:dyDescent="0.2">
      <c r="A22" s="2" t="s">
        <v>18</v>
      </c>
      <c r="B22" s="2">
        <v>0.25239100853097274</v>
      </c>
      <c r="C22" s="2">
        <v>0</v>
      </c>
      <c r="D22" s="2">
        <v>0</v>
      </c>
      <c r="E22" s="2">
        <v>0</v>
      </c>
      <c r="F22" s="2">
        <v>3.2527936686892606E-3</v>
      </c>
      <c r="G22" s="2">
        <v>0</v>
      </c>
      <c r="H22" s="2">
        <v>0</v>
      </c>
      <c r="I22" s="2">
        <v>0</v>
      </c>
      <c r="J22" s="2">
        <v>0</v>
      </c>
      <c r="K22" s="2">
        <v>2.7799885854622885E-4</v>
      </c>
      <c r="L22" s="2">
        <v>0</v>
      </c>
      <c r="M22" s="2">
        <v>1.0495301274908908E-4</v>
      </c>
      <c r="N22" s="2">
        <v>0</v>
      </c>
      <c r="O22" s="2">
        <v>7.1953311972185153E-5</v>
      </c>
      <c r="P22" s="2">
        <v>1.0378765363940546E-4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0.25620249503656889</v>
      </c>
    </row>
    <row r="23" spans="1:23" x14ac:dyDescent="0.2">
      <c r="A23" s="2" t="s">
        <v>19</v>
      </c>
      <c r="B23" s="2">
        <v>1.629930813795949E-3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4.3023632870249694E-4</v>
      </c>
      <c r="L23" s="2">
        <v>0</v>
      </c>
      <c r="M23" s="2">
        <v>2.2389976053139001E-4</v>
      </c>
      <c r="N23" s="2">
        <v>0</v>
      </c>
      <c r="O23" s="2">
        <v>1.1135631614742938E-4</v>
      </c>
      <c r="P23" s="2">
        <v>1.6062374968003223E-4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2.556046968857298E-3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7.2809224857345648E-4</v>
      </c>
      <c r="L25" s="2">
        <v>0</v>
      </c>
      <c r="M25" s="2">
        <v>8.3962410199271264E-4</v>
      </c>
      <c r="N25" s="2">
        <v>0</v>
      </c>
      <c r="O25" s="2">
        <v>1.8844915040334205E-4</v>
      </c>
      <c r="P25" s="2">
        <v>2.7182480715082382E-4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2.0279903081203352E-3</v>
      </c>
    </row>
    <row r="26" spans="1:23" x14ac:dyDescent="0.2">
      <c r="A26" s="2" t="s">
        <v>22</v>
      </c>
      <c r="B26" s="2">
        <v>1.557342725292739</v>
      </c>
      <c r="C26" s="2">
        <v>0</v>
      </c>
      <c r="D26" s="2">
        <v>0</v>
      </c>
      <c r="E26" s="2">
        <v>0</v>
      </c>
      <c r="F26" s="2">
        <v>4.2891337315336592E-2</v>
      </c>
      <c r="G26" s="2">
        <v>0</v>
      </c>
      <c r="H26" s="2">
        <v>0</v>
      </c>
      <c r="I26" s="2">
        <v>0</v>
      </c>
      <c r="J26" s="2">
        <v>0</v>
      </c>
      <c r="K26" s="2">
        <v>1.1894379733513647E-2</v>
      </c>
      <c r="L26" s="2">
        <v>0</v>
      </c>
      <c r="M26" s="2">
        <v>2.2459944728305064E-3</v>
      </c>
      <c r="N26" s="2">
        <v>0</v>
      </c>
      <c r="O26" s="2">
        <v>2.9366823189711459E-3</v>
      </c>
      <c r="P26" s="2">
        <v>4.4406288950002756E-3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1.6217517480283912</v>
      </c>
    </row>
    <row r="27" spans="1:23" x14ac:dyDescent="0.2">
      <c r="A27" s="2" t="s">
        <v>23</v>
      </c>
      <c r="B27" s="2">
        <v>0.34753173393464865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4.3685534914407383E-4</v>
      </c>
      <c r="L27" s="2">
        <v>0</v>
      </c>
      <c r="M27" s="2">
        <v>4.4080265354617411E-4</v>
      </c>
      <c r="N27" s="2">
        <v>0</v>
      </c>
      <c r="O27" s="2">
        <v>1.0785811522097698E-4</v>
      </c>
      <c r="P27" s="2">
        <v>1.6309488429049428E-4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0.34868034493685035</v>
      </c>
    </row>
    <row r="28" spans="1:23" x14ac:dyDescent="0.2">
      <c r="A28" s="2" t="s">
        <v>24</v>
      </c>
      <c r="B28" s="2">
        <v>2.4015033606180309E-2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2.4015033606180309E-2</v>
      </c>
    </row>
    <row r="29" spans="1:23" x14ac:dyDescent="0.2">
      <c r="A29" s="2" t="s">
        <v>25</v>
      </c>
      <c r="B29" s="2">
        <v>2.6453341616003217E-3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1.0855193524186076E-3</v>
      </c>
      <c r="L29" s="2">
        <v>0</v>
      </c>
      <c r="M29" s="2">
        <v>0</v>
      </c>
      <c r="N29" s="2">
        <v>0</v>
      </c>
      <c r="O29" s="2">
        <v>2.6801107418545798E-4</v>
      </c>
      <c r="P29" s="2">
        <v>4.0526607611577372E-4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4.4041306643201614E-3</v>
      </c>
    </row>
    <row r="30" spans="1:23" x14ac:dyDescent="0.2">
      <c r="A30" s="2" t="s">
        <v>26</v>
      </c>
      <c r="B30" s="2">
        <v>6.4024754345978806E-4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1.0590432706523004E-4</v>
      </c>
      <c r="L30" s="2">
        <v>0</v>
      </c>
      <c r="M30" s="2">
        <v>1.0495301274908908E-4</v>
      </c>
      <c r="N30" s="2">
        <v>0</v>
      </c>
      <c r="O30" s="2">
        <v>2.6147421871752002E-5</v>
      </c>
      <c r="P30" s="2">
        <v>3.953815376739255E-5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9.167904589132517E-4</v>
      </c>
    </row>
    <row r="31" spans="1:23" x14ac:dyDescent="0.2">
      <c r="A31" s="2" t="s">
        <v>27</v>
      </c>
      <c r="B31" s="2">
        <v>3.1547989780376828</v>
      </c>
      <c r="C31" s="2">
        <v>0</v>
      </c>
      <c r="D31" s="2">
        <v>0</v>
      </c>
      <c r="E31" s="2">
        <v>0</v>
      </c>
      <c r="F31" s="2">
        <v>9.9099611910287017E-2</v>
      </c>
      <c r="G31" s="2">
        <v>0</v>
      </c>
      <c r="H31" s="2">
        <v>0</v>
      </c>
      <c r="I31" s="2">
        <v>0</v>
      </c>
      <c r="J31" s="2">
        <v>9.5085303976123503E-5</v>
      </c>
      <c r="K31" s="2">
        <v>3.2102249141647849E-3</v>
      </c>
      <c r="L31" s="2">
        <v>2.7456677387281849E-4</v>
      </c>
      <c r="M31" s="2">
        <v>3.6551635906749418E-2</v>
      </c>
      <c r="N31" s="2">
        <v>0</v>
      </c>
      <c r="O31" s="2">
        <v>8.308894358692809E-4</v>
      </c>
      <c r="P31" s="2">
        <v>1.1985002860740869E-3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1.211802</v>
      </c>
      <c r="W31" s="2">
        <v>4.5078614925686757</v>
      </c>
    </row>
    <row r="32" spans="1:23" x14ac:dyDescent="0.2">
      <c r="A32" s="2" t="s">
        <v>28</v>
      </c>
      <c r="B32" s="2">
        <v>3.8882106885181522E-3</v>
      </c>
      <c r="C32" s="2">
        <v>0</v>
      </c>
      <c r="D32" s="2">
        <v>0</v>
      </c>
      <c r="E32" s="2">
        <v>0</v>
      </c>
      <c r="F32" s="2">
        <v>0.33269573643353761</v>
      </c>
      <c r="G32" s="2">
        <v>0</v>
      </c>
      <c r="H32" s="2">
        <v>0</v>
      </c>
      <c r="I32" s="2">
        <v>0</v>
      </c>
      <c r="J32" s="2">
        <v>0</v>
      </c>
      <c r="K32" s="2">
        <v>1.8136116009920642E-3</v>
      </c>
      <c r="L32" s="2">
        <v>0</v>
      </c>
      <c r="M32" s="2">
        <v>1.8541698919005733E-3</v>
      </c>
      <c r="N32" s="2">
        <v>0</v>
      </c>
      <c r="O32" s="2">
        <v>4.6940970191377933E-4</v>
      </c>
      <c r="P32" s="2">
        <v>6.7709088326659743E-4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0.3413982292001288</v>
      </c>
    </row>
    <row r="33" spans="1:23" x14ac:dyDescent="0.2">
      <c r="A33" s="2" t="s">
        <v>29</v>
      </c>
      <c r="B33" s="2">
        <v>2.5695345829160662E-3</v>
      </c>
      <c r="C33" s="2">
        <v>0</v>
      </c>
      <c r="D33" s="2">
        <v>0</v>
      </c>
      <c r="E33" s="2">
        <v>0</v>
      </c>
      <c r="F33" s="2">
        <v>3.3373663040751817E-3</v>
      </c>
      <c r="G33" s="2">
        <v>0</v>
      </c>
      <c r="H33" s="2">
        <v>0</v>
      </c>
      <c r="I33" s="2">
        <v>0</v>
      </c>
      <c r="J33" s="2">
        <v>0</v>
      </c>
      <c r="K33" s="2">
        <v>2.1842767457203692E-4</v>
      </c>
      <c r="L33" s="2">
        <v>0</v>
      </c>
      <c r="M33" s="2">
        <v>0</v>
      </c>
      <c r="N33" s="2">
        <v>0</v>
      </c>
      <c r="O33" s="2">
        <v>5.6534745121002616E-5</v>
      </c>
      <c r="P33" s="2">
        <v>8.1547442145247142E-5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6.2634107488295345E-3</v>
      </c>
    </row>
    <row r="34" spans="1:23" x14ac:dyDescent="0.2">
      <c r="A34" s="2" t="s">
        <v>30</v>
      </c>
      <c r="B34" s="2">
        <v>1.2971455181604544E-2</v>
      </c>
      <c r="C34" s="2">
        <v>0</v>
      </c>
      <c r="D34" s="2">
        <v>0</v>
      </c>
      <c r="E34" s="2">
        <v>0</v>
      </c>
      <c r="F34" s="2">
        <v>1.8566946260878302E-2</v>
      </c>
      <c r="G34" s="2">
        <v>0</v>
      </c>
      <c r="H34" s="2">
        <v>0</v>
      </c>
      <c r="I34" s="2">
        <v>0</v>
      </c>
      <c r="J34" s="2">
        <v>0</v>
      </c>
      <c r="K34" s="2">
        <v>2.7799885854622885E-4</v>
      </c>
      <c r="L34" s="2">
        <v>0</v>
      </c>
      <c r="M34" s="2">
        <v>1.1194988026569501E-4</v>
      </c>
      <c r="N34" s="2">
        <v>1.0748035253015384E-3</v>
      </c>
      <c r="O34" s="2">
        <v>7.1953311972185153E-5</v>
      </c>
      <c r="P34" s="2">
        <v>1.0378765363940546E-4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3.3178894672207901E-2</v>
      </c>
    </row>
    <row r="35" spans="1:23" x14ac:dyDescent="0.2">
      <c r="A35" s="2" t="s">
        <v>31</v>
      </c>
      <c r="B35" s="2">
        <v>3.49569724385614E-3</v>
      </c>
      <c r="C35" s="2">
        <v>0</v>
      </c>
      <c r="D35" s="2">
        <v>0</v>
      </c>
      <c r="E35" s="2">
        <v>0</v>
      </c>
      <c r="F35" s="2">
        <v>0.11762101905980367</v>
      </c>
      <c r="G35" s="2">
        <v>0</v>
      </c>
      <c r="H35" s="2">
        <v>0</v>
      </c>
      <c r="I35" s="2">
        <v>0</v>
      </c>
      <c r="J35" s="2">
        <v>0</v>
      </c>
      <c r="K35" s="2">
        <v>5.3614065576772685E-4</v>
      </c>
      <c r="L35" s="2">
        <v>0</v>
      </c>
      <c r="M35" s="2">
        <v>3.7783084589672068E-4</v>
      </c>
      <c r="N35" s="2">
        <v>0</v>
      </c>
      <c r="O35" s="2">
        <v>1.3876710166064278E-4</v>
      </c>
      <c r="P35" s="2">
        <v>2.0016190344742481E-4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0.12236961681043231</v>
      </c>
    </row>
    <row r="36" spans="1:23" x14ac:dyDescent="0.2">
      <c r="A36" s="2" t="s">
        <v>32</v>
      </c>
      <c r="B36" s="2">
        <v>4.9064346011775369E-3</v>
      </c>
      <c r="C36" s="2">
        <v>0</v>
      </c>
      <c r="D36" s="2">
        <v>0</v>
      </c>
      <c r="E36" s="2">
        <v>0</v>
      </c>
      <c r="F36" s="2">
        <v>8.8801267155216822E-3</v>
      </c>
      <c r="G36" s="2">
        <v>0</v>
      </c>
      <c r="H36" s="2">
        <v>0</v>
      </c>
      <c r="I36" s="2">
        <v>0</v>
      </c>
      <c r="J36" s="2">
        <v>0</v>
      </c>
      <c r="K36" s="2">
        <v>2.720417401488096E-3</v>
      </c>
      <c r="L36" s="2">
        <v>6.8641693468204605E-6</v>
      </c>
      <c r="M36" s="2">
        <v>2.9736686945575235E-3</v>
      </c>
      <c r="N36" s="2">
        <v>0</v>
      </c>
      <c r="O36" s="2">
        <v>7.0411455287066899E-4</v>
      </c>
      <c r="P36" s="2">
        <v>1.0156363248998961E-3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2.1207262459862222E-2</v>
      </c>
    </row>
    <row r="37" spans="1:23" x14ac:dyDescent="0.2">
      <c r="A37" s="2" t="s">
        <v>33</v>
      </c>
      <c r="B37" s="2">
        <v>1.93142769102366E-2</v>
      </c>
      <c r="C37" s="2">
        <v>0</v>
      </c>
      <c r="D37" s="2">
        <v>0</v>
      </c>
      <c r="E37" s="2">
        <v>0</v>
      </c>
      <c r="F37" s="2">
        <v>1.5034412336681765E-2</v>
      </c>
      <c r="G37" s="2">
        <v>0</v>
      </c>
      <c r="H37" s="2">
        <v>0</v>
      </c>
      <c r="I37" s="2">
        <v>0</v>
      </c>
      <c r="J37" s="2">
        <v>0</v>
      </c>
      <c r="K37" s="2">
        <v>2.4463899552068135E-2</v>
      </c>
      <c r="L37" s="2">
        <v>7.5505862815025091E-5</v>
      </c>
      <c r="M37" s="2">
        <v>1.7030375535418852E-2</v>
      </c>
      <c r="N37" s="2">
        <v>0</v>
      </c>
      <c r="O37" s="2">
        <v>6.331891453552293E-3</v>
      </c>
      <c r="P37" s="2">
        <v>9.1333135202676802E-3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9.138367517104036E-2</v>
      </c>
    </row>
    <row r="38" spans="1:23" x14ac:dyDescent="0.2">
      <c r="A38" s="2" t="s">
        <v>34</v>
      </c>
      <c r="B38" s="2">
        <v>2.6686753697069458E-2</v>
      </c>
      <c r="C38" s="2">
        <v>0</v>
      </c>
      <c r="D38" s="2">
        <v>0</v>
      </c>
      <c r="E38" s="2">
        <v>0</v>
      </c>
      <c r="F38" s="2">
        <v>1.9230516169290907E-2</v>
      </c>
      <c r="G38" s="2">
        <v>0</v>
      </c>
      <c r="H38" s="2">
        <v>0</v>
      </c>
      <c r="I38" s="2">
        <v>0</v>
      </c>
      <c r="J38" s="2">
        <v>0</v>
      </c>
      <c r="K38" s="2">
        <v>1.019329148002839E-3</v>
      </c>
      <c r="L38" s="2">
        <v>2.0592508040461387E-5</v>
      </c>
      <c r="M38" s="2">
        <v>3.0086530321405536E-4</v>
      </c>
      <c r="N38" s="2">
        <v>0</v>
      </c>
      <c r="O38" s="2">
        <v>2.6382881056467888E-4</v>
      </c>
      <c r="P38" s="2">
        <v>3.8055473001115327E-4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4.7902440366193559E-2</v>
      </c>
    </row>
    <row r="39" spans="1:23" x14ac:dyDescent="0.2">
      <c r="A39" s="2" t="s">
        <v>35</v>
      </c>
      <c r="B39" s="2">
        <v>1.1011079892859224E-2</v>
      </c>
      <c r="C39" s="2">
        <v>0</v>
      </c>
      <c r="D39" s="2">
        <v>0</v>
      </c>
      <c r="E39" s="2">
        <v>0</v>
      </c>
      <c r="F39" s="2">
        <v>7.1561460711163746E-5</v>
      </c>
      <c r="G39" s="2">
        <v>0</v>
      </c>
      <c r="H39" s="2">
        <v>0</v>
      </c>
      <c r="I39" s="2">
        <v>0</v>
      </c>
      <c r="J39" s="2">
        <v>0</v>
      </c>
      <c r="K39" s="2">
        <v>1.4429464562637591E-3</v>
      </c>
      <c r="L39" s="2">
        <v>4.1185016080922773E-5</v>
      </c>
      <c r="M39" s="2">
        <v>3.7923021940004186E-3</v>
      </c>
      <c r="N39" s="2">
        <v>0</v>
      </c>
      <c r="O39" s="2">
        <v>3.7347195261753244E-4</v>
      </c>
      <c r="P39" s="2">
        <v>5.3870734508072358E-4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1.7271254317613744E-2</v>
      </c>
    </row>
    <row r="40" spans="1:23" x14ac:dyDescent="0.2">
      <c r="A40" s="2" t="s">
        <v>36</v>
      </c>
      <c r="B40" s="2">
        <v>3.2245425310203376E-4</v>
      </c>
      <c r="C40" s="2">
        <v>0</v>
      </c>
      <c r="D40" s="2">
        <v>0</v>
      </c>
      <c r="E40" s="2">
        <v>0</v>
      </c>
      <c r="F40" s="2">
        <v>1.2685895307888119E-3</v>
      </c>
      <c r="G40" s="2">
        <v>0</v>
      </c>
      <c r="H40" s="2">
        <v>0</v>
      </c>
      <c r="I40" s="2">
        <v>0</v>
      </c>
      <c r="J40" s="2">
        <v>0</v>
      </c>
      <c r="K40" s="2">
        <v>1.9857061324730631E-4</v>
      </c>
      <c r="L40" s="2">
        <v>0</v>
      </c>
      <c r="M40" s="2">
        <v>1.3993735033211876E-5</v>
      </c>
      <c r="N40" s="2">
        <v>0</v>
      </c>
      <c r="O40" s="2">
        <v>5.1395222837275106E-5</v>
      </c>
      <c r="P40" s="2">
        <v>7.4134038313861068E-5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1.9291373933225E-3</v>
      </c>
    </row>
    <row r="41" spans="1:23" x14ac:dyDescent="0.2">
      <c r="A41" s="2" t="s">
        <v>37</v>
      </c>
      <c r="B41" s="2">
        <v>9.4574366733676044E-2</v>
      </c>
      <c r="C41" s="2">
        <v>0</v>
      </c>
      <c r="D41" s="2">
        <v>0</v>
      </c>
      <c r="E41" s="2">
        <v>0</v>
      </c>
      <c r="F41" s="2">
        <v>2.7974025550727643E-3</v>
      </c>
      <c r="G41" s="2">
        <v>0</v>
      </c>
      <c r="H41" s="2">
        <v>0</v>
      </c>
      <c r="I41" s="2">
        <v>0</v>
      </c>
      <c r="J41" s="2">
        <v>0</v>
      </c>
      <c r="K41" s="2">
        <v>3.3558433638794759E-3</v>
      </c>
      <c r="L41" s="2">
        <v>3.7066514472830497E-4</v>
      </c>
      <c r="M41" s="2">
        <v>9.0329559639382665E-3</v>
      </c>
      <c r="N41" s="2">
        <v>0</v>
      </c>
      <c r="O41" s="2">
        <v>8.6857926594994942E-4</v>
      </c>
      <c r="P41" s="2">
        <v>1.2528652475042518E-3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0.11225267827474907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8.4499162832315697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1.1781856386006838E-3</v>
      </c>
      <c r="L43" s="2">
        <v>0</v>
      </c>
      <c r="M43" s="2">
        <v>4.137947449320753E-2</v>
      </c>
      <c r="N43" s="2">
        <v>0</v>
      </c>
      <c r="O43" s="2">
        <v>3.049449888344989E-4</v>
      </c>
      <c r="P43" s="2">
        <v>4.3986196066224213E-4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8.4932187503128755</v>
      </c>
    </row>
    <row r="44" spans="1:23" x14ac:dyDescent="0.2">
      <c r="A44" s="2" t="s">
        <v>40</v>
      </c>
      <c r="B44" s="2">
        <v>3.8536967775874294E-2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3.8536967775874294E-2</v>
      </c>
    </row>
    <row r="45" spans="1:23" x14ac:dyDescent="0.2">
      <c r="A45" s="2" t="s">
        <v>41</v>
      </c>
      <c r="B45" s="2">
        <v>8.2607437941564039E-4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1.3993735033211876E-4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9.6601172974775909E-4</v>
      </c>
    </row>
    <row r="46" spans="1:23" x14ac:dyDescent="0.2">
      <c r="A46" s="2" t="s">
        <v>42</v>
      </c>
      <c r="B46" s="2">
        <v>4.4652672829290779E-2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2.2347479724368541E-2</v>
      </c>
      <c r="K46" s="2">
        <v>2.1778948638650687E-2</v>
      </c>
      <c r="L46" s="2">
        <v>1.1292788183004061E-4</v>
      </c>
      <c r="M46" s="2">
        <v>4.6044401772326597E-2</v>
      </c>
      <c r="N46" s="2">
        <v>0</v>
      </c>
      <c r="O46" s="2">
        <v>6.9893516580767621E-4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0.13563536601227433</v>
      </c>
    </row>
    <row r="47" spans="1:23" x14ac:dyDescent="0.2">
      <c r="A47" s="2" t="s">
        <v>43</v>
      </c>
      <c r="B47" s="2">
        <v>4.6865701122117319E-2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0.11438444493270455</v>
      </c>
      <c r="L47" s="2">
        <v>1.4701213906104977E-2</v>
      </c>
      <c r="M47" s="2">
        <v>0.1050565009831186</v>
      </c>
      <c r="N47" s="2">
        <v>0</v>
      </c>
      <c r="O47" s="2">
        <v>4.0118608026332731E-5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0.28104797955207178</v>
      </c>
    </row>
    <row r="48" spans="1:23" x14ac:dyDescent="0.2">
      <c r="A48" s="2" t="s">
        <v>44</v>
      </c>
      <c r="B48" s="2">
        <v>3.0382996652268623E-3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3.6469841510336332E-2</v>
      </c>
      <c r="L48" s="2">
        <v>0</v>
      </c>
      <c r="M48" s="2">
        <v>2.2488505683006765E-2</v>
      </c>
      <c r="N48" s="2">
        <v>0</v>
      </c>
      <c r="O48" s="2">
        <v>1.7881092336586581E-3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6.3784756092228612E-2</v>
      </c>
    </row>
    <row r="49" spans="1:23" x14ac:dyDescent="0.2">
      <c r="A49" s="2" t="s">
        <v>45</v>
      </c>
      <c r="B49" s="2">
        <v>1.7466404536288746E-5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6.2896726002796078E-4</v>
      </c>
      <c r="L49" s="2">
        <v>0</v>
      </c>
      <c r="M49" s="2">
        <v>3.6937326884461843E-5</v>
      </c>
      <c r="N49" s="2">
        <v>0</v>
      </c>
      <c r="O49" s="2">
        <v>1.3082848285369609E-5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6.9645383973408097E-4</v>
      </c>
    </row>
    <row r="50" spans="1:23" x14ac:dyDescent="0.2">
      <c r="A50" s="2" t="s">
        <v>46</v>
      </c>
      <c r="B50" s="2">
        <v>0.66687974401005345</v>
      </c>
      <c r="C50" s="2">
        <v>0</v>
      </c>
      <c r="D50" s="2">
        <v>0</v>
      </c>
      <c r="E50" s="2">
        <v>0</v>
      </c>
      <c r="F50" s="2">
        <v>0</v>
      </c>
      <c r="G50" s="2">
        <v>9.8106863545667916E-3</v>
      </c>
      <c r="H50" s="2">
        <v>2.5353898480084463E-3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7.4213278224954549E-2</v>
      </c>
      <c r="P50" s="2">
        <v>0</v>
      </c>
      <c r="Q50" s="2">
        <v>0</v>
      </c>
      <c r="R50" s="2">
        <v>6.2051939878524733E-2</v>
      </c>
      <c r="S50" s="2">
        <v>0</v>
      </c>
      <c r="T50" s="2">
        <v>0</v>
      </c>
      <c r="U50" s="2">
        <v>0</v>
      </c>
      <c r="V50" s="2">
        <v>0</v>
      </c>
      <c r="W50" s="2">
        <v>0.81549103831610814</v>
      </c>
    </row>
    <row r="51" spans="1:23" x14ac:dyDescent="0.2">
      <c r="A51" s="2" t="s">
        <v>47</v>
      </c>
      <c r="B51" s="2">
        <v>0.36475748676607195</v>
      </c>
      <c r="C51" s="2">
        <v>0</v>
      </c>
      <c r="D51" s="2">
        <v>4.4757285837878202E-3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5.6882122485228974E-3</v>
      </c>
      <c r="M51" s="2">
        <v>0</v>
      </c>
      <c r="N51" s="2">
        <v>0</v>
      </c>
      <c r="O51" s="2">
        <v>6.5050960714442187E-3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0.38142652366982688</v>
      </c>
    </row>
  </sheetData>
  <phoneticPr fontId="6" type="noConversion"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17.396170521400176</v>
      </c>
      <c r="C4" s="2">
        <v>0</v>
      </c>
      <c r="D4" s="2">
        <v>6.0431858480889028E-2</v>
      </c>
      <c r="E4" s="2">
        <v>0</v>
      </c>
      <c r="F4" s="2">
        <v>0.76620501137474084</v>
      </c>
      <c r="G4" s="2">
        <v>6.0595145426678544E-3</v>
      </c>
      <c r="H4" s="2">
        <v>1.0626218875078833E-3</v>
      </c>
      <c r="I4" s="2">
        <v>0</v>
      </c>
      <c r="J4" s="2">
        <v>3.7598784131142309</v>
      </c>
      <c r="K4" s="2">
        <v>0.25932110971488043</v>
      </c>
      <c r="L4" s="2">
        <v>3.0960597662165638E-2</v>
      </c>
      <c r="M4" s="2">
        <v>0.71475306474678701</v>
      </c>
      <c r="N4" s="2">
        <v>0.38706722547685934</v>
      </c>
      <c r="O4" s="2">
        <v>7.3231505424453502E-2</v>
      </c>
      <c r="P4" s="2">
        <v>4.695209731850996E-2</v>
      </c>
      <c r="Q4" s="2">
        <v>0</v>
      </c>
      <c r="R4" s="2">
        <v>0.18124619459905797</v>
      </c>
      <c r="S4" s="2">
        <v>0</v>
      </c>
      <c r="T4" s="2">
        <v>0</v>
      </c>
      <c r="U4" s="2">
        <v>0</v>
      </c>
      <c r="V4" s="2">
        <v>1.4413760000000002</v>
      </c>
      <c r="W4" s="2">
        <v>25.124715735742928</v>
      </c>
    </row>
    <row r="5" spans="1:23" x14ac:dyDescent="0.2">
      <c r="A5" s="2" t="s">
        <v>1</v>
      </c>
      <c r="B5" s="2">
        <v>0.10843885677025528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4.0218512874531084E-2</v>
      </c>
      <c r="L5" s="2">
        <v>3.336646994035171E-4</v>
      </c>
      <c r="M5" s="2">
        <v>0.25508633077824222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0.40407736512243209</v>
      </c>
    </row>
    <row r="6" spans="1:23" x14ac:dyDescent="0.2">
      <c r="A6" s="2" t="s">
        <v>2</v>
      </c>
      <c r="B6" s="2">
        <v>8.2262712274503631</v>
      </c>
      <c r="C6" s="2">
        <v>0</v>
      </c>
      <c r="D6" s="2">
        <v>0</v>
      </c>
      <c r="E6" s="2">
        <v>0</v>
      </c>
      <c r="F6" s="2">
        <v>0.38310250568737048</v>
      </c>
      <c r="G6" s="2">
        <v>0</v>
      </c>
      <c r="H6" s="2">
        <v>0</v>
      </c>
      <c r="I6" s="2">
        <v>0</v>
      </c>
      <c r="J6" s="2">
        <v>1.8782256531274242</v>
      </c>
      <c r="K6" s="2">
        <v>9.0763476316326301E-3</v>
      </c>
      <c r="L6" s="2">
        <v>1.8395592549867632E-3</v>
      </c>
      <c r="M6" s="2">
        <v>0.16066055815266736</v>
      </c>
      <c r="N6" s="2">
        <v>0.19353361273842967</v>
      </c>
      <c r="O6" s="2">
        <v>8.5546888362076116E-4</v>
      </c>
      <c r="P6" s="2">
        <v>6.1916541948165938E-3</v>
      </c>
      <c r="Q6" s="2">
        <v>0</v>
      </c>
      <c r="R6" s="2">
        <v>6.5072412498246288E-2</v>
      </c>
      <c r="S6" s="2">
        <v>0</v>
      </c>
      <c r="T6" s="2">
        <v>0</v>
      </c>
      <c r="U6" s="2">
        <v>0</v>
      </c>
      <c r="V6" s="2">
        <v>0</v>
      </c>
      <c r="W6" s="2">
        <v>10.924828999619558</v>
      </c>
    </row>
    <row r="7" spans="1:23" x14ac:dyDescent="0.2">
      <c r="A7" s="2" t="s">
        <v>3</v>
      </c>
      <c r="B7" s="2">
        <v>3.1738975214313098E-2</v>
      </c>
      <c r="C7" s="2">
        <v>0</v>
      </c>
      <c r="D7" s="2">
        <v>0</v>
      </c>
      <c r="E7" s="2">
        <v>0</v>
      </c>
      <c r="F7" s="2">
        <v>5.3865622367770644E-4</v>
      </c>
      <c r="G7" s="2">
        <v>0</v>
      </c>
      <c r="H7" s="2">
        <v>0</v>
      </c>
      <c r="I7" s="2">
        <v>0</v>
      </c>
      <c r="J7" s="2">
        <v>1.8764687098042991</v>
      </c>
      <c r="K7" s="2">
        <v>2.3422832597761629E-2</v>
      </c>
      <c r="L7" s="2">
        <v>0</v>
      </c>
      <c r="M7" s="2">
        <v>8.4736986301145484E-2</v>
      </c>
      <c r="N7" s="2">
        <v>0.19344233820177567</v>
      </c>
      <c r="O7" s="2">
        <v>2.2076616351503512E-3</v>
      </c>
      <c r="P7" s="2">
        <v>1.5978462438236373E-2</v>
      </c>
      <c r="Q7" s="2">
        <v>0</v>
      </c>
      <c r="R7" s="2">
        <v>6.5072412498246288E-2</v>
      </c>
      <c r="S7" s="2">
        <v>0</v>
      </c>
      <c r="T7" s="2">
        <v>0</v>
      </c>
      <c r="U7" s="2">
        <v>0</v>
      </c>
      <c r="V7" s="2">
        <v>0</v>
      </c>
      <c r="W7" s="2">
        <v>2.293607034914606</v>
      </c>
    </row>
    <row r="8" spans="1:23" x14ac:dyDescent="0.2">
      <c r="A8" s="2" t="s">
        <v>4</v>
      </c>
      <c r="B8" s="2">
        <v>1.0889401377280339E-4</v>
      </c>
      <c r="C8" s="2">
        <v>0</v>
      </c>
      <c r="D8" s="2">
        <v>0</v>
      </c>
      <c r="E8" s="2">
        <v>0</v>
      </c>
      <c r="F8" s="2">
        <v>2.8685834397037619E-4</v>
      </c>
      <c r="G8" s="2">
        <v>0</v>
      </c>
      <c r="H8" s="2">
        <v>0</v>
      </c>
      <c r="I8" s="2">
        <v>0</v>
      </c>
      <c r="J8" s="2">
        <v>0</v>
      </c>
      <c r="K8" s="2">
        <v>5.0674397447080445E-5</v>
      </c>
      <c r="L8" s="2">
        <v>0</v>
      </c>
      <c r="M8" s="2">
        <v>5.2208596681356271E-3</v>
      </c>
      <c r="N8" s="2">
        <v>0</v>
      </c>
      <c r="O8" s="2">
        <v>4.7761910375848946E-6</v>
      </c>
      <c r="P8" s="2">
        <v>3.4568788928876761E-5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5.7066314032923485E-3</v>
      </c>
    </row>
    <row r="9" spans="1:23" x14ac:dyDescent="0.2">
      <c r="A9" s="2" t="s">
        <v>5</v>
      </c>
      <c r="B9" s="2">
        <v>1.3067281652736403E-4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1.5146014348071824E-3</v>
      </c>
      <c r="L9" s="2">
        <v>0</v>
      </c>
      <c r="M9" s="2">
        <v>2.1973545944024529E-3</v>
      </c>
      <c r="N9" s="2">
        <v>7.0211182041549706E-6</v>
      </c>
      <c r="O9" s="2">
        <v>1.4275504323448183E-4</v>
      </c>
      <c r="P9" s="2">
        <v>1.03322269131865E-3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5.0256276984942862E-3</v>
      </c>
    </row>
    <row r="10" spans="1:23" x14ac:dyDescent="0.2">
      <c r="A10" s="2" t="s">
        <v>6</v>
      </c>
      <c r="B10" s="2">
        <v>0.20294940326883279</v>
      </c>
      <c r="C10" s="2">
        <v>0</v>
      </c>
      <c r="D10" s="2">
        <v>0</v>
      </c>
      <c r="E10" s="2">
        <v>0</v>
      </c>
      <c r="F10" s="2">
        <v>1.1525330797743117E-2</v>
      </c>
      <c r="G10" s="2">
        <v>0</v>
      </c>
      <c r="H10" s="2">
        <v>0</v>
      </c>
      <c r="I10" s="2">
        <v>0</v>
      </c>
      <c r="J10" s="2">
        <v>0</v>
      </c>
      <c r="K10" s="2">
        <v>6.3061472378588988E-4</v>
      </c>
      <c r="L10" s="2">
        <v>0</v>
      </c>
      <c r="M10" s="2">
        <v>1.6660129998121562E-3</v>
      </c>
      <c r="N10" s="2">
        <v>3.5105591020774853E-6</v>
      </c>
      <c r="O10" s="2">
        <v>5.9437044023278689E-5</v>
      </c>
      <c r="P10" s="2">
        <v>4.3018937333713306E-4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0.21726449876663645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5.6304886052311595E-5</v>
      </c>
      <c r="L11" s="2">
        <v>0</v>
      </c>
      <c r="M11" s="2">
        <v>6.8560205753586689E-5</v>
      </c>
      <c r="N11" s="2">
        <v>0</v>
      </c>
      <c r="O11" s="2">
        <v>5.306878930649883E-6</v>
      </c>
      <c r="P11" s="2">
        <v>3.8409765476529742E-5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1.6858173621307792E-4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6.2492179780691395E-2</v>
      </c>
      <c r="C13" s="2">
        <v>0</v>
      </c>
      <c r="D13" s="2">
        <v>0</v>
      </c>
      <c r="E13" s="2">
        <v>0</v>
      </c>
      <c r="F13" s="2">
        <v>2.8685834397037616E-5</v>
      </c>
      <c r="G13" s="2">
        <v>0</v>
      </c>
      <c r="H13" s="2">
        <v>0</v>
      </c>
      <c r="I13" s="2">
        <v>0</v>
      </c>
      <c r="J13" s="2">
        <v>3.3275441725852942E-4</v>
      </c>
      <c r="K13" s="2">
        <v>1.1176519881383852E-2</v>
      </c>
      <c r="L13" s="2">
        <v>3.6992964908326133E-5</v>
      </c>
      <c r="M13" s="2">
        <v>1.0386871171668385E-3</v>
      </c>
      <c r="N13" s="2">
        <v>0</v>
      </c>
      <c r="O13" s="2">
        <v>1.0534154677340017E-3</v>
      </c>
      <c r="P13" s="2">
        <v>7.6243384470911528E-3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8.3783573910631126E-2</v>
      </c>
    </row>
    <row r="14" spans="1:23" x14ac:dyDescent="0.2">
      <c r="A14" s="2" t="s">
        <v>10</v>
      </c>
      <c r="B14" s="2">
        <v>7.7423315542114665E-3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1.689146581569348E-5</v>
      </c>
      <c r="L14" s="2">
        <v>0</v>
      </c>
      <c r="M14" s="2">
        <v>1.5426046294557004E-4</v>
      </c>
      <c r="N14" s="2">
        <v>0</v>
      </c>
      <c r="O14" s="2">
        <v>1.5920636791949648E-6</v>
      </c>
      <c r="P14" s="2">
        <v>1.1522929642958923E-5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7.9265984762948855E-3</v>
      </c>
    </row>
    <row r="15" spans="1:23" x14ac:dyDescent="0.2">
      <c r="A15" s="2" t="s">
        <v>11</v>
      </c>
      <c r="B15" s="2">
        <v>0.2598334931157909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3.1192906872980625E-3</v>
      </c>
      <c r="L15" s="2">
        <v>0</v>
      </c>
      <c r="M15" s="2">
        <v>1.7414292261411018E-3</v>
      </c>
      <c r="N15" s="2">
        <v>0</v>
      </c>
      <c r="O15" s="2">
        <v>2.9400109275800349E-4</v>
      </c>
      <c r="P15" s="2">
        <v>2.1279010073997472E-3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0.26711611512938782</v>
      </c>
    </row>
    <row r="16" spans="1:23" x14ac:dyDescent="0.2">
      <c r="A16" s="2" t="s">
        <v>12</v>
      </c>
      <c r="B16" s="2">
        <v>3.6795465967908905E-2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5.630488605231161E-6</v>
      </c>
      <c r="L16" s="2">
        <v>0</v>
      </c>
      <c r="M16" s="2">
        <v>1.7140051438396672E-5</v>
      </c>
      <c r="N16" s="2">
        <v>0</v>
      </c>
      <c r="O16" s="2">
        <v>5.3068789306498826E-7</v>
      </c>
      <c r="P16" s="2">
        <v>3.8409765476529742E-6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3.6822608172393252E-2</v>
      </c>
    </row>
    <row r="17" spans="1:23" x14ac:dyDescent="0.2">
      <c r="A17" s="2" t="s">
        <v>13</v>
      </c>
      <c r="B17" s="2">
        <v>0.17995479688504915</v>
      </c>
      <c r="C17" s="2">
        <v>0</v>
      </c>
      <c r="D17" s="2">
        <v>0</v>
      </c>
      <c r="E17" s="2">
        <v>0</v>
      </c>
      <c r="F17" s="2">
        <v>1.0231280934943417E-3</v>
      </c>
      <c r="G17" s="2">
        <v>0</v>
      </c>
      <c r="H17" s="2">
        <v>0</v>
      </c>
      <c r="I17" s="2">
        <v>0</v>
      </c>
      <c r="J17" s="2">
        <v>1.3642931107599705E-4</v>
      </c>
      <c r="K17" s="2">
        <v>1.7623429334373531E-3</v>
      </c>
      <c r="L17" s="2">
        <v>5.0444952147717448E-5</v>
      </c>
      <c r="M17" s="2">
        <v>6.5817797523443219E-4</v>
      </c>
      <c r="N17" s="2">
        <v>0</v>
      </c>
      <c r="O17" s="2">
        <v>1.6610531052934139E-4</v>
      </c>
      <c r="P17" s="2">
        <v>1.2022256594153807E-3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0.1849536511203837</v>
      </c>
    </row>
    <row r="18" spans="1:23" x14ac:dyDescent="0.2">
      <c r="A18" s="2" t="s">
        <v>14</v>
      </c>
      <c r="B18" s="2">
        <v>1.0256453655827968E-3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2.0269758978832178E-4</v>
      </c>
      <c r="L18" s="2">
        <v>0</v>
      </c>
      <c r="M18" s="2">
        <v>4.4564133739831346E-5</v>
      </c>
      <c r="N18" s="2">
        <v>0</v>
      </c>
      <c r="O18" s="2">
        <v>1.9104764150339578E-5</v>
      </c>
      <c r="P18" s="2">
        <v>1.3827515571550704E-4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1.4302870089767967E-3</v>
      </c>
    </row>
    <row r="19" spans="1:23" x14ac:dyDescent="0.2">
      <c r="A19" s="2" t="s">
        <v>15</v>
      </c>
      <c r="B19" s="2">
        <v>2.0808523902087529E-2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4.5043908841849288E-5</v>
      </c>
      <c r="L19" s="2">
        <v>0</v>
      </c>
      <c r="M19" s="2">
        <v>0</v>
      </c>
      <c r="N19" s="2">
        <v>0</v>
      </c>
      <c r="O19" s="2">
        <v>4.2455031445199061E-6</v>
      </c>
      <c r="P19" s="2">
        <v>3.0727812381223794E-5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2.0888541126455121E-2</v>
      </c>
    </row>
    <row r="20" spans="1:23" x14ac:dyDescent="0.2">
      <c r="A20" s="2" t="s">
        <v>16</v>
      </c>
      <c r="B20" s="2">
        <v>4.0633138052043345E-3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4.0633138052043345E-3</v>
      </c>
    </row>
    <row r="21" spans="1:23" x14ac:dyDescent="0.2">
      <c r="A21" s="2" t="s">
        <v>17</v>
      </c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1.6891465815693478E-4</v>
      </c>
      <c r="L21" s="2">
        <v>0</v>
      </c>
      <c r="M21" s="2">
        <v>0</v>
      </c>
      <c r="N21" s="2">
        <v>0</v>
      </c>
      <c r="O21" s="2">
        <v>1.5920636791949653E-5</v>
      </c>
      <c r="P21" s="2">
        <v>1.1522929642958924E-4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3.000645913784737E-4</v>
      </c>
    </row>
    <row r="22" spans="1:23" x14ac:dyDescent="0.2">
      <c r="A22" s="2" t="s">
        <v>18</v>
      </c>
      <c r="B22" s="2">
        <v>0.17031014028130198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3.603512707347943E-4</v>
      </c>
      <c r="L22" s="2">
        <v>0</v>
      </c>
      <c r="M22" s="2">
        <v>5.8276174890548681E-5</v>
      </c>
      <c r="N22" s="2">
        <v>0</v>
      </c>
      <c r="O22" s="2">
        <v>3.3964025156159249E-5</v>
      </c>
      <c r="P22" s="2">
        <v>2.4582249904979035E-4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0.17100855425113326</v>
      </c>
    </row>
    <row r="23" spans="1:23" x14ac:dyDescent="0.2">
      <c r="A23" s="2" t="s">
        <v>19</v>
      </c>
      <c r="B23" s="2">
        <v>2.5666745771702861E-3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3.3219882770863847E-4</v>
      </c>
      <c r="L23" s="2">
        <v>3.3629968098478304E-6</v>
      </c>
      <c r="M23" s="2">
        <v>0</v>
      </c>
      <c r="N23" s="2">
        <v>0</v>
      </c>
      <c r="O23" s="2">
        <v>3.1310585690834316E-5</v>
      </c>
      <c r="P23" s="2">
        <v>2.266176163115255E-4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3.1601646036911323E-3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2.0207576675246503E-3</v>
      </c>
      <c r="G25" s="2">
        <v>0</v>
      </c>
      <c r="H25" s="2">
        <v>0</v>
      </c>
      <c r="I25" s="2">
        <v>0</v>
      </c>
      <c r="J25" s="2">
        <v>0</v>
      </c>
      <c r="K25" s="2">
        <v>8.6709524520559868E-4</v>
      </c>
      <c r="L25" s="2">
        <v>0</v>
      </c>
      <c r="M25" s="2">
        <v>4.5935337854903079E-4</v>
      </c>
      <c r="N25" s="2">
        <v>0</v>
      </c>
      <c r="O25" s="2">
        <v>8.1725935532008193E-5</v>
      </c>
      <c r="P25" s="2">
        <v>5.9151038833855799E-4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4.0204426151498459E-3</v>
      </c>
    </row>
    <row r="26" spans="1:23" x14ac:dyDescent="0.2">
      <c r="A26" s="2" t="s">
        <v>22</v>
      </c>
      <c r="B26" s="2">
        <v>0</v>
      </c>
      <c r="C26" s="2">
        <v>0</v>
      </c>
      <c r="D26" s="2">
        <v>0</v>
      </c>
      <c r="E26" s="2">
        <v>0</v>
      </c>
      <c r="F26" s="2">
        <v>3.4097895153278719E-2</v>
      </c>
      <c r="G26" s="2">
        <v>0</v>
      </c>
      <c r="H26" s="2">
        <v>0</v>
      </c>
      <c r="I26" s="2">
        <v>0</v>
      </c>
      <c r="J26" s="2">
        <v>0</v>
      </c>
      <c r="K26" s="2">
        <v>2.3310222825657003E-3</v>
      </c>
      <c r="L26" s="2">
        <v>5.4034772888487224E-5</v>
      </c>
      <c r="M26" s="2">
        <v>2.0396661211692039E-3</v>
      </c>
      <c r="N26" s="2">
        <v>0</v>
      </c>
      <c r="O26" s="2">
        <v>4.3942456279341188E-6</v>
      </c>
      <c r="P26" s="2">
        <v>1.5901642907283316E-3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4.0117176866258368E-2</v>
      </c>
    </row>
    <row r="27" spans="1:23" x14ac:dyDescent="0.2">
      <c r="A27" s="2" t="s">
        <v>23</v>
      </c>
      <c r="B27" s="2">
        <v>0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1.6891465815693478E-4</v>
      </c>
      <c r="L27" s="2">
        <v>0</v>
      </c>
      <c r="M27" s="2">
        <v>2.1939265841147741E-4</v>
      </c>
      <c r="N27" s="2">
        <v>0</v>
      </c>
      <c r="O27" s="2">
        <v>3.1842359622710879E-7</v>
      </c>
      <c r="P27" s="2">
        <v>1.1522929642958924E-4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5.0385503659422851E-4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</row>
    <row r="29" spans="1:23" x14ac:dyDescent="0.2">
      <c r="A29" s="2" t="s">
        <v>25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6.1372325797019647E-4</v>
      </c>
      <c r="L29" s="2">
        <v>0</v>
      </c>
      <c r="M29" s="2">
        <v>0</v>
      </c>
      <c r="N29" s="2">
        <v>0</v>
      </c>
      <c r="O29" s="2">
        <v>1.1569390662918316E-6</v>
      </c>
      <c r="P29" s="2">
        <v>4.1866644369417417E-4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1.0335466407306625E-3</v>
      </c>
    </row>
    <row r="30" spans="1:23" x14ac:dyDescent="0.2">
      <c r="A30" s="2" t="s">
        <v>26</v>
      </c>
      <c r="B30" s="2">
        <v>0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8.4457329078467392E-5</v>
      </c>
      <c r="L30" s="2">
        <v>0</v>
      </c>
      <c r="M30" s="2">
        <v>4.7992144027510679E-5</v>
      </c>
      <c r="N30" s="2">
        <v>0</v>
      </c>
      <c r="O30" s="2">
        <v>1.5921179811355439E-7</v>
      </c>
      <c r="P30" s="2">
        <v>5.761464821479462E-5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1.9022333311888626E-4</v>
      </c>
    </row>
    <row r="31" spans="1:23" x14ac:dyDescent="0.2">
      <c r="A31" s="2" t="s">
        <v>27</v>
      </c>
      <c r="B31" s="2">
        <v>1.5425566698760247</v>
      </c>
      <c r="C31" s="2">
        <v>0</v>
      </c>
      <c r="D31" s="2">
        <v>0</v>
      </c>
      <c r="E31" s="2">
        <v>0</v>
      </c>
      <c r="F31" s="2">
        <v>6.6273839401955914E-2</v>
      </c>
      <c r="G31" s="2">
        <v>0</v>
      </c>
      <c r="H31" s="2">
        <v>0</v>
      </c>
      <c r="I31" s="2">
        <v>0</v>
      </c>
      <c r="J31" s="2">
        <v>6.3223339279120587E-5</v>
      </c>
      <c r="K31" s="2">
        <v>2.0832807839355292E-3</v>
      </c>
      <c r="L31" s="2">
        <v>1.4057326665163931E-3</v>
      </c>
      <c r="M31" s="2">
        <v>1.4665028010692189E-2</v>
      </c>
      <c r="N31" s="2">
        <v>8.074285934778215E-5</v>
      </c>
      <c r="O31" s="2">
        <v>1.9635452043404567E-4</v>
      </c>
      <c r="P31" s="2">
        <v>1.4211613226316003E-3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1.4413760000000002</v>
      </c>
      <c r="W31" s="2">
        <v>3.0701220327808176</v>
      </c>
    </row>
    <row r="32" spans="1:23" x14ac:dyDescent="0.2">
      <c r="A32" s="2" t="s">
        <v>28</v>
      </c>
      <c r="B32" s="2">
        <v>2.2887334575128371E-2</v>
      </c>
      <c r="C32" s="2">
        <v>0</v>
      </c>
      <c r="D32" s="2">
        <v>0</v>
      </c>
      <c r="E32" s="2">
        <v>0</v>
      </c>
      <c r="F32" s="2">
        <v>0.19562782864299755</v>
      </c>
      <c r="G32" s="2">
        <v>0</v>
      </c>
      <c r="H32" s="2">
        <v>0</v>
      </c>
      <c r="I32" s="2">
        <v>0</v>
      </c>
      <c r="J32" s="2">
        <v>0</v>
      </c>
      <c r="K32" s="2">
        <v>1.6384721841222678E-3</v>
      </c>
      <c r="L32" s="2">
        <v>0</v>
      </c>
      <c r="M32" s="2">
        <v>1.9608218845525798E-3</v>
      </c>
      <c r="N32" s="2">
        <v>0</v>
      </c>
      <c r="O32" s="2">
        <v>1.5443017688191159E-4</v>
      </c>
      <c r="P32" s="2">
        <v>1.1177241753670157E-3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0.22338661163904969</v>
      </c>
    </row>
    <row r="33" spans="1:23" x14ac:dyDescent="0.2">
      <c r="A33" s="2" t="s">
        <v>29</v>
      </c>
      <c r="B33" s="2">
        <v>5.5561639705731442E-4</v>
      </c>
      <c r="C33" s="2">
        <v>0</v>
      </c>
      <c r="D33" s="2">
        <v>0</v>
      </c>
      <c r="E33" s="2">
        <v>0</v>
      </c>
      <c r="F33" s="2">
        <v>7.9045410338503676E-4</v>
      </c>
      <c r="G33" s="2">
        <v>0</v>
      </c>
      <c r="H33" s="2">
        <v>0</v>
      </c>
      <c r="I33" s="2">
        <v>0</v>
      </c>
      <c r="J33" s="2">
        <v>0</v>
      </c>
      <c r="K33" s="2">
        <v>1.9706710118309062E-4</v>
      </c>
      <c r="L33" s="2">
        <v>0</v>
      </c>
      <c r="M33" s="2">
        <v>0</v>
      </c>
      <c r="N33" s="2">
        <v>0</v>
      </c>
      <c r="O33" s="2">
        <v>1.8574076257274592E-5</v>
      </c>
      <c r="P33" s="2">
        <v>1.3443417916785412E-4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1.6961458570505703E-3</v>
      </c>
    </row>
    <row r="34" spans="1:23" x14ac:dyDescent="0.2">
      <c r="A34" s="2" t="s">
        <v>30</v>
      </c>
      <c r="B34" s="2">
        <v>5.3121321250381558E-3</v>
      </c>
      <c r="C34" s="2">
        <v>0</v>
      </c>
      <c r="D34" s="2">
        <v>0</v>
      </c>
      <c r="E34" s="2">
        <v>0</v>
      </c>
      <c r="F34" s="2">
        <v>1.2510211112041408E-2</v>
      </c>
      <c r="G34" s="2">
        <v>0</v>
      </c>
      <c r="H34" s="2">
        <v>0</v>
      </c>
      <c r="I34" s="2">
        <v>0</v>
      </c>
      <c r="J34" s="2">
        <v>0</v>
      </c>
      <c r="K34" s="2">
        <v>1.9706710118309062E-4</v>
      </c>
      <c r="L34" s="2">
        <v>0</v>
      </c>
      <c r="M34" s="2">
        <v>3.4280102876793344E-5</v>
      </c>
      <c r="N34" s="2">
        <v>0</v>
      </c>
      <c r="O34" s="2">
        <v>1.8574076257274592E-5</v>
      </c>
      <c r="P34" s="2">
        <v>1.3443417916785412E-4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1.8206698696564577E-2</v>
      </c>
    </row>
    <row r="35" spans="1:23" x14ac:dyDescent="0.2">
      <c r="A35" s="2" t="s">
        <v>31</v>
      </c>
      <c r="B35" s="2">
        <v>1.0915094058882053E-3</v>
      </c>
      <c r="C35" s="2">
        <v>0</v>
      </c>
      <c r="D35" s="2">
        <v>0</v>
      </c>
      <c r="E35" s="2">
        <v>0</v>
      </c>
      <c r="F35" s="2">
        <v>3.5484377149135535E-2</v>
      </c>
      <c r="G35" s="2">
        <v>0</v>
      </c>
      <c r="H35" s="2">
        <v>0</v>
      </c>
      <c r="I35" s="2">
        <v>0</v>
      </c>
      <c r="J35" s="2">
        <v>0</v>
      </c>
      <c r="K35" s="2">
        <v>3.3782931631386957E-4</v>
      </c>
      <c r="L35" s="2">
        <v>6.7259936196956609E-6</v>
      </c>
      <c r="M35" s="2">
        <v>3.4622903905561273E-4</v>
      </c>
      <c r="N35" s="2">
        <v>0</v>
      </c>
      <c r="O35" s="2">
        <v>3.1841273583899305E-5</v>
      </c>
      <c r="P35" s="2">
        <v>2.3045859285917848E-4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3.7528970770455986E-2</v>
      </c>
    </row>
    <row r="36" spans="1:23" x14ac:dyDescent="0.2">
      <c r="A36" s="2" t="s">
        <v>32</v>
      </c>
      <c r="B36" s="2">
        <v>1.4433775696284816E-3</v>
      </c>
      <c r="C36" s="2">
        <v>0</v>
      </c>
      <c r="D36" s="2">
        <v>0</v>
      </c>
      <c r="E36" s="2">
        <v>0</v>
      </c>
      <c r="F36" s="2">
        <v>6.5371829275915738E-3</v>
      </c>
      <c r="G36" s="2">
        <v>0</v>
      </c>
      <c r="H36" s="2">
        <v>0</v>
      </c>
      <c r="I36" s="2">
        <v>0</v>
      </c>
      <c r="J36" s="2">
        <v>0</v>
      </c>
      <c r="K36" s="2">
        <v>7.9389889333759359E-4</v>
      </c>
      <c r="L36" s="2">
        <v>3.6992964908326133E-5</v>
      </c>
      <c r="M36" s="2">
        <v>7.1645415012498086E-4</v>
      </c>
      <c r="N36" s="2">
        <v>0</v>
      </c>
      <c r="O36" s="2">
        <v>7.4826992922163345E-5</v>
      </c>
      <c r="P36" s="2">
        <v>5.415776932190694E-4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1.0144311191732187E-2</v>
      </c>
    </row>
    <row r="37" spans="1:23" x14ac:dyDescent="0.2">
      <c r="A37" s="2" t="s">
        <v>33</v>
      </c>
      <c r="B37" s="2">
        <v>8.8128613051072328E-3</v>
      </c>
      <c r="C37" s="2">
        <v>0</v>
      </c>
      <c r="D37" s="2">
        <v>0</v>
      </c>
      <c r="E37" s="2">
        <v>0</v>
      </c>
      <c r="F37" s="2">
        <v>8.8033638449575465E-3</v>
      </c>
      <c r="G37" s="2">
        <v>0</v>
      </c>
      <c r="H37" s="2">
        <v>0</v>
      </c>
      <c r="I37" s="2">
        <v>0</v>
      </c>
      <c r="J37" s="2">
        <v>0</v>
      </c>
      <c r="K37" s="2">
        <v>1.3569477538607094E-3</v>
      </c>
      <c r="L37" s="2">
        <v>6.7259936196956602E-5</v>
      </c>
      <c r="M37" s="2">
        <v>5.4505363574101418E-4</v>
      </c>
      <c r="N37" s="2">
        <v>0</v>
      </c>
      <c r="O37" s="2">
        <v>1.2789578222866221E-4</v>
      </c>
      <c r="P37" s="2">
        <v>9.2567534798436673E-4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2.0639057606076493E-2</v>
      </c>
    </row>
    <row r="38" spans="1:23" x14ac:dyDescent="0.2">
      <c r="A38" s="2" t="s">
        <v>34</v>
      </c>
      <c r="B38" s="2">
        <v>4.9807297626582835E-2</v>
      </c>
      <c r="C38" s="2">
        <v>0</v>
      </c>
      <c r="D38" s="2">
        <v>0</v>
      </c>
      <c r="E38" s="2">
        <v>0</v>
      </c>
      <c r="F38" s="2">
        <v>6.6933613593087786E-4</v>
      </c>
      <c r="G38" s="2">
        <v>0</v>
      </c>
      <c r="H38" s="2">
        <v>0</v>
      </c>
      <c r="I38" s="2">
        <v>0</v>
      </c>
      <c r="J38" s="2">
        <v>0</v>
      </c>
      <c r="K38" s="2">
        <v>2.432371077459861E-3</v>
      </c>
      <c r="L38" s="2">
        <v>6.3896939387108776E-5</v>
      </c>
      <c r="M38" s="2">
        <v>1.4123402385238855E-3</v>
      </c>
      <c r="N38" s="2">
        <v>0</v>
      </c>
      <c r="O38" s="2">
        <v>2.2925716980407498E-4</v>
      </c>
      <c r="P38" s="2">
        <v>1.659301868586085E-3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5.6273801056274733E-2</v>
      </c>
    </row>
    <row r="39" spans="1:23" x14ac:dyDescent="0.2">
      <c r="A39" s="2" t="s">
        <v>35</v>
      </c>
      <c r="B39" s="2">
        <v>1.0049785615398307E-2</v>
      </c>
      <c r="C39" s="2">
        <v>0</v>
      </c>
      <c r="D39" s="2">
        <v>0</v>
      </c>
      <c r="E39" s="2">
        <v>0</v>
      </c>
      <c r="F39" s="2">
        <v>6.294946992683256E-3</v>
      </c>
      <c r="G39" s="2">
        <v>0</v>
      </c>
      <c r="H39" s="2">
        <v>0</v>
      </c>
      <c r="I39" s="2">
        <v>0</v>
      </c>
      <c r="J39" s="2">
        <v>0</v>
      </c>
      <c r="K39" s="2">
        <v>6.5313667820681462E-4</v>
      </c>
      <c r="L39" s="2">
        <v>6.7259936196956609E-6</v>
      </c>
      <c r="M39" s="2">
        <v>1.679725040962874E-4</v>
      </c>
      <c r="N39" s="2">
        <v>0</v>
      </c>
      <c r="O39" s="2">
        <v>6.1559795595538639E-5</v>
      </c>
      <c r="P39" s="2">
        <v>4.4555327952774503E-4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1.7679680859127651E-2</v>
      </c>
    </row>
    <row r="40" spans="1:23" x14ac:dyDescent="0.2">
      <c r="A40" s="2" t="s">
        <v>36</v>
      </c>
      <c r="B40" s="2">
        <v>3.5958772039376224E-3</v>
      </c>
      <c r="C40" s="2">
        <v>0</v>
      </c>
      <c r="D40" s="2">
        <v>0</v>
      </c>
      <c r="E40" s="2">
        <v>0</v>
      </c>
      <c r="F40" s="2">
        <v>1.5936574665020903E-5</v>
      </c>
      <c r="G40" s="2">
        <v>0</v>
      </c>
      <c r="H40" s="2">
        <v>0</v>
      </c>
      <c r="I40" s="2">
        <v>0</v>
      </c>
      <c r="J40" s="2">
        <v>0</v>
      </c>
      <c r="K40" s="2">
        <v>1.1373586982566942E-3</v>
      </c>
      <c r="L40" s="2">
        <v>0</v>
      </c>
      <c r="M40" s="2">
        <v>2.1733585223886976E-3</v>
      </c>
      <c r="N40" s="2">
        <v>0</v>
      </c>
      <c r="O40" s="2">
        <v>1.0719895439912764E-4</v>
      </c>
      <c r="P40" s="2">
        <v>7.7587726262590075E-4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7.8056072162730637E-3</v>
      </c>
    </row>
    <row r="41" spans="1:23" x14ac:dyDescent="0.2">
      <c r="A41" s="2" t="s">
        <v>37</v>
      </c>
      <c r="B41" s="2">
        <v>9.8738515335281706E-5</v>
      </c>
      <c r="C41" s="2">
        <v>0</v>
      </c>
      <c r="D41" s="2">
        <v>0</v>
      </c>
      <c r="E41" s="2">
        <v>0</v>
      </c>
      <c r="F41" s="2">
        <v>5.7371668794075237E-4</v>
      </c>
      <c r="G41" s="2">
        <v>0</v>
      </c>
      <c r="H41" s="2">
        <v>0</v>
      </c>
      <c r="I41" s="2">
        <v>0</v>
      </c>
      <c r="J41" s="2">
        <v>0</v>
      </c>
      <c r="K41" s="2">
        <v>4.3354762260279934E-4</v>
      </c>
      <c r="L41" s="2">
        <v>0</v>
      </c>
      <c r="M41" s="2">
        <v>1.0284030863038003E-5</v>
      </c>
      <c r="N41" s="2">
        <v>0</v>
      </c>
      <c r="O41" s="2">
        <v>4.0862967766004096E-5</v>
      </c>
      <c r="P41" s="2">
        <v>2.9575519416927899E-4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1.4529050186771544E-3</v>
      </c>
    </row>
    <row r="42" spans="1:23" x14ac:dyDescent="0.2">
      <c r="A42" s="2" t="s">
        <v>38</v>
      </c>
      <c r="B42" s="2">
        <v>3.6132177377820583E-3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7.2070254146958861E-4</v>
      </c>
      <c r="L42" s="2">
        <v>0</v>
      </c>
      <c r="M42" s="2">
        <v>8.9128267479662691E-5</v>
      </c>
      <c r="N42" s="2">
        <v>0</v>
      </c>
      <c r="O42" s="2">
        <v>6.7928050312318497E-5</v>
      </c>
      <c r="P42" s="2">
        <v>4.916449980995807E-4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4.9826215951432086E-3</v>
      </c>
    </row>
    <row r="43" spans="1:23" x14ac:dyDescent="0.2">
      <c r="A43" s="2" t="s">
        <v>39</v>
      </c>
      <c r="B43" s="2">
        <v>4.9912500161250799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8.1079035915328712E-4</v>
      </c>
      <c r="L43" s="2">
        <v>0</v>
      </c>
      <c r="M43" s="2">
        <v>3.8170894553309381E-2</v>
      </c>
      <c r="N43" s="2">
        <v>0</v>
      </c>
      <c r="O43" s="2">
        <v>7.6419056601358313E-5</v>
      </c>
      <c r="P43" s="2">
        <v>5.5310062286202818E-4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5.0308612207170063</v>
      </c>
    </row>
    <row r="44" spans="1:23" x14ac:dyDescent="0.2">
      <c r="A44" s="2" t="s">
        <v>40</v>
      </c>
      <c r="B44" s="2">
        <v>7.2078187009521318E-3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7.2078187009521318E-3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2.8152443026155797E-5</v>
      </c>
      <c r="L45" s="2">
        <v>0</v>
      </c>
      <c r="M45" s="2">
        <v>0</v>
      </c>
      <c r="N45" s="2">
        <v>0</v>
      </c>
      <c r="O45" s="2">
        <v>2.6534394653249415E-6</v>
      </c>
      <c r="P45" s="2">
        <v>1.9204882738264871E-5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5.0010765229745608E-5</v>
      </c>
    </row>
    <row r="46" spans="1:23" x14ac:dyDescent="0.2">
      <c r="A46" s="2" t="s">
        <v>42</v>
      </c>
      <c r="B46" s="2">
        <v>8.9125191353667636E-3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4.651643114893648E-3</v>
      </c>
      <c r="K46" s="2">
        <v>4.0799726842002089E-3</v>
      </c>
      <c r="L46" s="2">
        <v>2.3506015464527958E-5</v>
      </c>
      <c r="M46" s="2">
        <v>9.5841735679074152E-3</v>
      </c>
      <c r="N46" s="2">
        <v>0</v>
      </c>
      <c r="O46" s="2">
        <v>1.2123652539668334E-4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2.7373051043229246E-2</v>
      </c>
    </row>
    <row r="47" spans="1:23" x14ac:dyDescent="0.2">
      <c r="A47" s="2" t="s">
        <v>43</v>
      </c>
      <c r="B47" s="2">
        <v>4.0205109551899418E-2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0.1161807330897239</v>
      </c>
      <c r="L47" s="2">
        <v>1.2975170191217024E-2</v>
      </c>
      <c r="M47" s="2">
        <v>0.103918620708849</v>
      </c>
      <c r="N47" s="2">
        <v>0</v>
      </c>
      <c r="O47" s="2">
        <v>3.824102090651462E-5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0.27331787456259582</v>
      </c>
    </row>
    <row r="48" spans="1:23" x14ac:dyDescent="0.2">
      <c r="A48" s="2" t="s">
        <v>44</v>
      </c>
      <c r="B48" s="2">
        <v>2.9325776994382985E-3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2.933401784428543E-2</v>
      </c>
      <c r="L48" s="2">
        <v>0</v>
      </c>
      <c r="M48" s="2">
        <v>2.4806841241580821E-2</v>
      </c>
      <c r="N48" s="2">
        <v>0</v>
      </c>
      <c r="O48" s="2">
        <v>1.8200288483869464E-3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5.8893465633691494E-2</v>
      </c>
    </row>
    <row r="49" spans="1:23" x14ac:dyDescent="0.2">
      <c r="A49" s="2" t="s">
        <v>45</v>
      </c>
      <c r="B49" s="2">
        <v>1.7014731477438682E-5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6.8078051179412593E-4</v>
      </c>
      <c r="L49" s="2">
        <v>0</v>
      </c>
      <c r="M49" s="2">
        <v>3.5982144872904318E-5</v>
      </c>
      <c r="N49" s="2">
        <v>0</v>
      </c>
      <c r="O49" s="2">
        <v>1.0923884522254456E-5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7.4470127266672336E-4</v>
      </c>
    </row>
    <row r="50" spans="1:23" x14ac:dyDescent="0.2">
      <c r="A50" s="2" t="s">
        <v>46</v>
      </c>
      <c r="B50" s="2">
        <v>0.3981646593278238</v>
      </c>
      <c r="C50" s="2">
        <v>0</v>
      </c>
      <c r="D50" s="2">
        <v>0</v>
      </c>
      <c r="E50" s="2">
        <v>0</v>
      </c>
      <c r="F50" s="2">
        <v>0</v>
      </c>
      <c r="G50" s="2">
        <v>6.0595145426678544E-3</v>
      </c>
      <c r="H50" s="2">
        <v>1.0626218875078833E-3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4.6924577862967783E-2</v>
      </c>
      <c r="P50" s="2">
        <v>0</v>
      </c>
      <c r="Q50" s="2">
        <v>0</v>
      </c>
      <c r="R50" s="2">
        <v>5.1101369602565401E-2</v>
      </c>
      <c r="S50" s="2">
        <v>0</v>
      </c>
      <c r="T50" s="2">
        <v>0</v>
      </c>
      <c r="U50" s="2">
        <v>0</v>
      </c>
      <c r="V50" s="2">
        <v>0</v>
      </c>
      <c r="W50" s="2">
        <v>0.5033127432235327</v>
      </c>
    </row>
    <row r="51" spans="1:23" x14ac:dyDescent="0.2">
      <c r="A51" s="2" t="s">
        <v>47</v>
      </c>
      <c r="B51" s="2">
        <v>0.9824257934061662</v>
      </c>
      <c r="C51" s="2">
        <v>0</v>
      </c>
      <c r="D51" s="2">
        <v>6.0431858480889028E-2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1.4056527320091251E-2</v>
      </c>
      <c r="M51" s="2">
        <v>0</v>
      </c>
      <c r="N51" s="2">
        <v>0</v>
      </c>
      <c r="O51" s="2">
        <v>1.8124770380619243E-2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1.0750389495877657</v>
      </c>
    </row>
  </sheetData>
  <phoneticPr fontId="6" type="noConversion"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18.072982312395915</v>
      </c>
      <c r="C4" s="2">
        <v>0</v>
      </c>
      <c r="D4" s="2">
        <v>5.6584506493375972E-2</v>
      </c>
      <c r="E4" s="2">
        <v>0</v>
      </c>
      <c r="F4" s="2">
        <v>1.0321270435547736</v>
      </c>
      <c r="G4" s="2">
        <v>6.4408266126861746E-3</v>
      </c>
      <c r="H4" s="2">
        <v>2.3303169771175026E-3</v>
      </c>
      <c r="I4" s="2">
        <v>0</v>
      </c>
      <c r="J4" s="2">
        <v>3.7149535435780274</v>
      </c>
      <c r="K4" s="2">
        <v>0.26650433558423231</v>
      </c>
      <c r="L4" s="2">
        <v>2.8531217648586155E-2</v>
      </c>
      <c r="M4" s="2">
        <v>0.65213599109738951</v>
      </c>
      <c r="N4" s="2">
        <v>0.41485435424354805</v>
      </c>
      <c r="O4" s="2">
        <v>7.1409548064191253E-2</v>
      </c>
      <c r="P4" s="2">
        <v>4.4058280224106204E-2</v>
      </c>
      <c r="Q4" s="2">
        <v>0</v>
      </c>
      <c r="R4" s="2">
        <v>0.27274724966175706</v>
      </c>
      <c r="S4" s="2">
        <v>0</v>
      </c>
      <c r="T4" s="2">
        <v>0</v>
      </c>
      <c r="U4" s="2">
        <v>0</v>
      </c>
      <c r="V4" s="2">
        <v>1.5808640000000003</v>
      </c>
      <c r="W4" s="2">
        <v>26.216523526135706</v>
      </c>
    </row>
    <row r="5" spans="1:23" x14ac:dyDescent="0.2">
      <c r="A5" s="2" t="s">
        <v>1</v>
      </c>
      <c r="B5" s="2">
        <v>0.12732599903219799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3.9681229792434394E-2</v>
      </c>
      <c r="L5" s="2">
        <v>2.5826927805396629E-4</v>
      </c>
      <c r="M5" s="2">
        <v>0.26580700891055664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0.43307250701324296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</row>
    <row r="7" spans="1:23" x14ac:dyDescent="0.2">
      <c r="A7" s="2" t="s">
        <v>3</v>
      </c>
      <c r="B7" s="2">
        <v>3.5993115988688618</v>
      </c>
      <c r="C7" s="2">
        <v>0</v>
      </c>
      <c r="D7" s="2">
        <v>0</v>
      </c>
      <c r="E7" s="2">
        <v>0</v>
      </c>
      <c r="F7" s="2">
        <v>7.7382054385954208E-4</v>
      </c>
      <c r="G7" s="2">
        <v>0</v>
      </c>
      <c r="H7" s="2">
        <v>0</v>
      </c>
      <c r="I7" s="2">
        <v>0</v>
      </c>
      <c r="J7" s="2">
        <v>3.710003893067658</v>
      </c>
      <c r="K7" s="2">
        <v>8.6273634885797104E-2</v>
      </c>
      <c r="L7" s="2">
        <v>9.5193304147057418E-7</v>
      </c>
      <c r="M7" s="2">
        <v>0.16638843241867016</v>
      </c>
      <c r="N7" s="2">
        <v>0.41414529944545214</v>
      </c>
      <c r="O7" s="2">
        <v>7.417208952460539E-3</v>
      </c>
      <c r="P7" s="2">
        <v>4.4058280224106204E-2</v>
      </c>
      <c r="Q7" s="2">
        <v>0</v>
      </c>
      <c r="R7" s="2">
        <v>0.21530660756218215</v>
      </c>
      <c r="S7" s="2">
        <v>0</v>
      </c>
      <c r="T7" s="2">
        <v>0</v>
      </c>
      <c r="U7" s="2">
        <v>0</v>
      </c>
      <c r="V7" s="2">
        <v>0</v>
      </c>
      <c r="W7" s="2">
        <v>8.243679727902089</v>
      </c>
    </row>
    <row r="8" spans="1:23" x14ac:dyDescent="0.2">
      <c r="A8" s="2" t="s">
        <v>4</v>
      </c>
      <c r="B8" s="2">
        <v>2.1470918491072384E-3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1.818376378834611E-4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2.3289294869906995E-3</v>
      </c>
    </row>
    <row r="9" spans="1:23" x14ac:dyDescent="0.2">
      <c r="A9" s="2" t="s">
        <v>5</v>
      </c>
      <c r="B9" s="2">
        <v>7.7000329616332006E-2</v>
      </c>
      <c r="C9" s="2">
        <v>0</v>
      </c>
      <c r="D9" s="2">
        <v>0</v>
      </c>
      <c r="E9" s="2">
        <v>0</v>
      </c>
      <c r="F9" s="2">
        <v>2.1458889031399059E-2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7.0443045068822511E-5</v>
      </c>
      <c r="M9" s="2">
        <v>5.9516857630317454E-3</v>
      </c>
      <c r="N9" s="2">
        <v>2.578381083985244E-4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0.10473918556423016</v>
      </c>
    </row>
    <row r="10" spans="1:23" x14ac:dyDescent="0.2">
      <c r="A10" s="2" t="s">
        <v>6</v>
      </c>
      <c r="B10" s="2">
        <v>0.49453169555454535</v>
      </c>
      <c r="C10" s="2">
        <v>0</v>
      </c>
      <c r="D10" s="2">
        <v>0</v>
      </c>
      <c r="E10" s="2">
        <v>0</v>
      </c>
      <c r="F10" s="2">
        <v>1.4754611882498325E-2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8.0914308524998814E-6</v>
      </c>
      <c r="M10" s="2">
        <v>4.9445849993695013E-3</v>
      </c>
      <c r="N10" s="2">
        <v>1.4324339355473578E-5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0.51425330820662107</v>
      </c>
    </row>
    <row r="11" spans="1:23" x14ac:dyDescent="0.2">
      <c r="A11" s="2" t="s">
        <v>7</v>
      </c>
      <c r="B11" s="2">
        <v>4.3679279360966288E-4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4.3679279360966288E-4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0.16318584443790649</v>
      </c>
      <c r="C13" s="2">
        <v>0</v>
      </c>
      <c r="D13" s="2">
        <v>0</v>
      </c>
      <c r="E13" s="2">
        <v>0</v>
      </c>
      <c r="F13" s="2">
        <v>5.8524242812906525E-5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1.0502994557558668E-4</v>
      </c>
      <c r="M13" s="2">
        <v>1.468688613674109E-3</v>
      </c>
      <c r="N13" s="2">
        <v>2.1486509033210371E-4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0.16503295233030121</v>
      </c>
    </row>
    <row r="14" spans="1:23" x14ac:dyDescent="0.2">
      <c r="A14" s="2" t="s">
        <v>10</v>
      </c>
      <c r="B14" s="2">
        <v>9.1326109044072637E-3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0</v>
      </c>
      <c r="L14" s="2">
        <v>3.9663876727940595E-6</v>
      </c>
      <c r="M14" s="2">
        <v>8.3925063638520499E-5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9.2205023557185781E-3</v>
      </c>
    </row>
    <row r="15" spans="1:23" x14ac:dyDescent="0.2">
      <c r="A15" s="2" t="s">
        <v>11</v>
      </c>
      <c r="B15" s="2">
        <v>0.34124834012281119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2">
        <v>1.0645784513779255E-4</v>
      </c>
      <c r="M15" s="2">
        <v>4.0843530970746649E-3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0.34543915106502365</v>
      </c>
    </row>
    <row r="16" spans="1:23" x14ac:dyDescent="0.2">
      <c r="A16" s="2" t="s">
        <v>12</v>
      </c>
      <c r="B16" s="2">
        <v>5.4241923407805315E-2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9.5193304147057418E-7</v>
      </c>
      <c r="M16" s="2">
        <v>3.4968776516050213E-5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5.4277844117362833E-2</v>
      </c>
    </row>
    <row r="17" spans="1:23" x14ac:dyDescent="0.2">
      <c r="A17" s="2" t="s">
        <v>13</v>
      </c>
      <c r="B17" s="2">
        <v>0.73470475073299613</v>
      </c>
      <c r="C17" s="2">
        <v>0</v>
      </c>
      <c r="D17" s="2">
        <v>0</v>
      </c>
      <c r="E17" s="2">
        <v>0</v>
      </c>
      <c r="F17" s="2">
        <v>2.4970343600173452E-2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7.3298844193234213E-5</v>
      </c>
      <c r="M17" s="2">
        <v>1.797395112924981E-3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0.76154578829028785</v>
      </c>
    </row>
    <row r="18" spans="1:23" x14ac:dyDescent="0.2">
      <c r="A18" s="2" t="s">
        <v>14</v>
      </c>
      <c r="B18" s="2">
        <v>1.9904926435922378E-2</v>
      </c>
      <c r="C18" s="2">
        <v>0</v>
      </c>
      <c r="D18" s="2">
        <v>0</v>
      </c>
      <c r="E18" s="2">
        <v>0</v>
      </c>
      <c r="F18" s="2">
        <v>1.1912934759249419E-2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3.33176564514701E-6</v>
      </c>
      <c r="M18" s="2">
        <v>3.4968776516050213E-5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3.1856161737332994E-2</v>
      </c>
    </row>
    <row r="19" spans="1:23" x14ac:dyDescent="0.2">
      <c r="A19" s="2" t="s">
        <v>15</v>
      </c>
      <c r="B19" s="2">
        <v>6.7523505047984607E-3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2.8557991244117233E-6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6.7552063039228727E-3</v>
      </c>
    </row>
    <row r="20" spans="1:23" x14ac:dyDescent="0.2">
      <c r="A20" s="2" t="s">
        <v>16</v>
      </c>
      <c r="B20" s="2">
        <v>9.3695353501927932E-3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9.3695353501927932E-3</v>
      </c>
    </row>
    <row r="21" spans="1:23" x14ac:dyDescent="0.2">
      <c r="A21" s="2" t="s">
        <v>17</v>
      </c>
      <c r="B21" s="2">
        <v>1.9697788225192139E-3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5.7115982488234465E-6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1.9754904207680375E-3</v>
      </c>
    </row>
    <row r="22" spans="1:23" x14ac:dyDescent="0.2">
      <c r="A22" s="2" t="s">
        <v>18</v>
      </c>
      <c r="B22" s="2">
        <v>0.25464694531736859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2">
        <v>3.6649422096617107E-5</v>
      </c>
      <c r="M22" s="2">
        <v>6.9937553032100414E-4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0.25538297026978624</v>
      </c>
    </row>
    <row r="23" spans="1:23" x14ac:dyDescent="0.2">
      <c r="A23" s="2" t="s">
        <v>19</v>
      </c>
      <c r="B23" s="2">
        <v>4.3720825053678207E-3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1.332706258058804E-5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4.3854095679484086E-3</v>
      </c>
    </row>
    <row r="24" spans="1:23" x14ac:dyDescent="0.2">
      <c r="A24" s="2" t="s">
        <v>20</v>
      </c>
      <c r="B24" s="2">
        <v>8.2923556024934735E-4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8.2923556024934735E-4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1.5230928663529187E-5</v>
      </c>
      <c r="M25" s="2">
        <v>1.1679571356360773E-3</v>
      </c>
      <c r="N25" s="2">
        <v>0</v>
      </c>
      <c r="O25" s="2">
        <v>0</v>
      </c>
      <c r="P25" s="2">
        <v>0</v>
      </c>
      <c r="Q25" s="2">
        <v>0</v>
      </c>
      <c r="R25" s="2">
        <v>1.5141798626197021E-3</v>
      </c>
      <c r="S25" s="2">
        <v>0</v>
      </c>
      <c r="T25" s="2">
        <v>0</v>
      </c>
      <c r="U25" s="2">
        <v>0</v>
      </c>
      <c r="V25" s="2">
        <v>0</v>
      </c>
      <c r="W25" s="2">
        <v>2.6973679269193087E-3</v>
      </c>
    </row>
    <row r="26" spans="1:23" x14ac:dyDescent="0.2">
      <c r="A26" s="2" t="s">
        <v>22</v>
      </c>
      <c r="B26" s="2">
        <v>0</v>
      </c>
      <c r="C26" s="2">
        <v>0</v>
      </c>
      <c r="D26" s="2">
        <v>0</v>
      </c>
      <c r="E26" s="2">
        <v>0</v>
      </c>
      <c r="F26" s="2">
        <v>7.6081515656778486E-4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5.7659452238478825E-4</v>
      </c>
      <c r="M26" s="2">
        <v>4.2871720008677561E-3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5.6245816798203294E-3</v>
      </c>
    </row>
    <row r="27" spans="1:23" x14ac:dyDescent="0.2">
      <c r="A27" s="2" t="s">
        <v>23</v>
      </c>
      <c r="B27" s="2">
        <v>0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3.9795634213674033E-6</v>
      </c>
      <c r="M27" s="2">
        <v>4.8956287122470287E-4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4.9354243464607025E-4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</row>
    <row r="29" spans="1:23" x14ac:dyDescent="0.2">
      <c r="A29" s="2" t="s">
        <v>25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5.895649513136895E-7</v>
      </c>
      <c r="M29" s="2">
        <v>7.6931308335310462E-5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7.7520873286624156E-5</v>
      </c>
    </row>
    <row r="30" spans="1:23" x14ac:dyDescent="0.2">
      <c r="A30" s="2" t="s">
        <v>26</v>
      </c>
      <c r="B30" s="2">
        <v>0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1.7686948539410682E-5</v>
      </c>
      <c r="M30" s="2">
        <v>4.9655662652791296E-3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4.9832532138185401E-3</v>
      </c>
    </row>
    <row r="31" spans="1:23" x14ac:dyDescent="0.2">
      <c r="A31" s="2" t="s">
        <v>27</v>
      </c>
      <c r="B31" s="2">
        <v>2.457081045370793</v>
      </c>
      <c r="C31" s="2">
        <v>0</v>
      </c>
      <c r="D31" s="2">
        <v>0</v>
      </c>
      <c r="E31" s="2">
        <v>0</v>
      </c>
      <c r="F31" s="2">
        <v>0.17994904126239583</v>
      </c>
      <c r="G31" s="2">
        <v>0</v>
      </c>
      <c r="H31" s="2">
        <v>0</v>
      </c>
      <c r="I31" s="2">
        <v>0</v>
      </c>
      <c r="J31" s="2">
        <v>1.1540936921471606E-4</v>
      </c>
      <c r="K31" s="2">
        <v>0</v>
      </c>
      <c r="L31" s="2">
        <v>1.0487129006867492E-4</v>
      </c>
      <c r="M31" s="2">
        <v>1.2574772035171657E-2</v>
      </c>
      <c r="N31" s="2">
        <v>2.1486509033210371E-4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1.5808640000000003</v>
      </c>
      <c r="W31" s="2">
        <v>4.230904004417976</v>
      </c>
    </row>
    <row r="32" spans="1:23" x14ac:dyDescent="0.2">
      <c r="A32" s="2" t="s">
        <v>28</v>
      </c>
      <c r="B32" s="2">
        <v>0.87732937028723657</v>
      </c>
      <c r="C32" s="2">
        <v>0</v>
      </c>
      <c r="D32" s="2">
        <v>0</v>
      </c>
      <c r="E32" s="2">
        <v>0</v>
      </c>
      <c r="F32" s="2">
        <v>0.63860353218714438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5.1245728732499246E-5</v>
      </c>
      <c r="M32" s="2">
        <v>3.6157714917595925E-3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1.5195999196948728</v>
      </c>
    </row>
    <row r="33" spans="1:23" x14ac:dyDescent="0.2">
      <c r="A33" s="2" t="s">
        <v>29</v>
      </c>
      <c r="B33" s="2">
        <v>1.9702949770856802E-3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1.1105885483823365E-5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1.9814008625695036E-3</v>
      </c>
    </row>
    <row r="34" spans="1:23" x14ac:dyDescent="0.2">
      <c r="A34" s="2" t="s">
        <v>30</v>
      </c>
      <c r="B34" s="2">
        <v>1.5472888936078146E-2</v>
      </c>
      <c r="C34" s="2">
        <v>0</v>
      </c>
      <c r="D34" s="2">
        <v>0</v>
      </c>
      <c r="E34" s="2">
        <v>0</v>
      </c>
      <c r="F34" s="2">
        <v>1.3993796725930535E-2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2.8557991244117233E-6</v>
      </c>
      <c r="M34" s="2">
        <v>7.6931308335310462E-5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2.9546472769468406E-2</v>
      </c>
    </row>
    <row r="35" spans="1:23" x14ac:dyDescent="0.2">
      <c r="A35" s="2" t="s">
        <v>31</v>
      </c>
      <c r="B35" s="2">
        <v>9.2236935024932923E-2</v>
      </c>
      <c r="C35" s="2">
        <v>0</v>
      </c>
      <c r="D35" s="2">
        <v>0</v>
      </c>
      <c r="E35" s="2">
        <v>0</v>
      </c>
      <c r="F35" s="2">
        <v>8.2850819742137996E-2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1.3168407073676278E-5</v>
      </c>
      <c r="M35" s="2">
        <v>1.1679571356360773E-3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0.17626888030978069</v>
      </c>
    </row>
    <row r="36" spans="1:23" x14ac:dyDescent="0.2">
      <c r="A36" s="2" t="s">
        <v>32</v>
      </c>
      <c r="B36" s="2">
        <v>1.6482905258288143E-2</v>
      </c>
      <c r="C36" s="2">
        <v>0</v>
      </c>
      <c r="D36" s="2">
        <v>0</v>
      </c>
      <c r="E36" s="2">
        <v>0</v>
      </c>
      <c r="F36" s="2">
        <v>3.9861512049235211E-3</v>
      </c>
      <c r="G36" s="2">
        <v>0</v>
      </c>
      <c r="H36" s="2">
        <v>0</v>
      </c>
      <c r="I36" s="2">
        <v>0</v>
      </c>
      <c r="J36" s="2">
        <v>0</v>
      </c>
      <c r="K36" s="2">
        <v>0</v>
      </c>
      <c r="L36" s="2">
        <v>2.4908914585146694E-5</v>
      </c>
      <c r="M36" s="2">
        <v>1.9092951977763414E-3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2.2403260575573153E-2</v>
      </c>
    </row>
    <row r="37" spans="1:23" x14ac:dyDescent="0.2">
      <c r="A37" s="2" t="s">
        <v>33</v>
      </c>
      <c r="B37" s="2">
        <v>7.474962464622481E-2</v>
      </c>
      <c r="C37" s="2">
        <v>0</v>
      </c>
      <c r="D37" s="2">
        <v>0</v>
      </c>
      <c r="E37" s="2">
        <v>0</v>
      </c>
      <c r="F37" s="2">
        <v>2.2382271529113807E-2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2">
        <v>4.3630264400734651E-5</v>
      </c>
      <c r="M37" s="2">
        <v>1.7694200917121408E-3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9.89449465314515E-2</v>
      </c>
    </row>
    <row r="38" spans="1:23" x14ac:dyDescent="0.2">
      <c r="A38" s="2" t="s">
        <v>34</v>
      </c>
      <c r="B38" s="2">
        <v>3.6374615604035022E-2</v>
      </c>
      <c r="C38" s="2">
        <v>0</v>
      </c>
      <c r="D38" s="2">
        <v>0</v>
      </c>
      <c r="E38" s="2">
        <v>0</v>
      </c>
      <c r="F38" s="2">
        <v>9.8970997290270812E-3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1.4596306635882136E-5</v>
      </c>
      <c r="M38" s="2">
        <v>6.2943797728890393E-4</v>
      </c>
      <c r="N38" s="2">
        <v>7.1621696777367889E-6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4.6922911786664627E-2</v>
      </c>
    </row>
    <row r="39" spans="1:23" x14ac:dyDescent="0.2">
      <c r="A39" s="2" t="s">
        <v>35</v>
      </c>
      <c r="B39" s="2">
        <v>2.6888878977946132E-2</v>
      </c>
      <c r="C39" s="2">
        <v>0</v>
      </c>
      <c r="D39" s="2">
        <v>0</v>
      </c>
      <c r="E39" s="2">
        <v>0</v>
      </c>
      <c r="F39" s="2">
        <v>1.950808093763551E-5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2.5067570092058453E-5</v>
      </c>
      <c r="M39" s="2">
        <v>4.231221958442076E-3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3.1164676587417901E-2</v>
      </c>
    </row>
    <row r="40" spans="1:23" x14ac:dyDescent="0.2">
      <c r="A40" s="2" t="s">
        <v>36</v>
      </c>
      <c r="B40" s="2">
        <v>3.7118099841217376E-3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1.9038660829411484E-6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3.7137138502046788E-3</v>
      </c>
    </row>
    <row r="41" spans="1:23" x14ac:dyDescent="0.2">
      <c r="A41" s="2" t="s">
        <v>37</v>
      </c>
      <c r="B41" s="2">
        <v>0.15035776316632815</v>
      </c>
      <c r="C41" s="2">
        <v>0</v>
      </c>
      <c r="D41" s="2">
        <v>0</v>
      </c>
      <c r="E41" s="2">
        <v>0</v>
      </c>
      <c r="F41" s="2">
        <v>5.7548838766024743E-3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5.6798671474410925E-5</v>
      </c>
      <c r="M41" s="2">
        <v>1.2658697098810177E-3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0.15743531542428604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3.6173455575881823E-5</v>
      </c>
      <c r="M42" s="2">
        <v>3.1373986290200245E-2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3.1410159745776128E-2</v>
      </c>
    </row>
    <row r="43" spans="1:23" x14ac:dyDescent="0.2">
      <c r="A43" s="2" t="s">
        <v>39</v>
      </c>
      <c r="B43" s="2">
        <v>7.0481566475550208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7.0481566475550208</v>
      </c>
    </row>
    <row r="44" spans="1:23" x14ac:dyDescent="0.2">
      <c r="A44" s="2" t="s">
        <v>40</v>
      </c>
      <c r="B44" s="2">
        <v>2.4069955736502974E-2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4.7596652073528706E-6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2.4074715401710328E-2</v>
      </c>
    </row>
    <row r="45" spans="1:23" x14ac:dyDescent="0.2">
      <c r="A45" s="2" t="s">
        <v>41</v>
      </c>
      <c r="B45" s="2">
        <v>3.2175178251350751E-2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3.2175178251350751E-2</v>
      </c>
    </row>
    <row r="46" spans="1:23" x14ac:dyDescent="0.2">
      <c r="A46" s="2" t="s">
        <v>42</v>
      </c>
      <c r="B46" s="2">
        <v>9.6593347758360693E-3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4.8342411411548417E-3</v>
      </c>
      <c r="K46" s="2">
        <v>9.1869484656138247E-4</v>
      </c>
      <c r="L46" s="2">
        <v>2.4428732862031058E-5</v>
      </c>
      <c r="M46" s="2">
        <v>7.0220789815985951E-3</v>
      </c>
      <c r="N46" s="2">
        <v>0</v>
      </c>
      <c r="O46" s="2">
        <v>1.511947286772993E-4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2.2609973206690219E-2</v>
      </c>
    </row>
    <row r="47" spans="1:23" x14ac:dyDescent="0.2">
      <c r="A47" s="2" t="s">
        <v>43</v>
      </c>
      <c r="B47" s="2">
        <v>2.6071179031102405E-2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0.10700880010132838</v>
      </c>
      <c r="L47" s="2">
        <v>1.2656767908004393E-2</v>
      </c>
      <c r="M47" s="2">
        <v>9.5327370459808977E-2</v>
      </c>
      <c r="N47" s="2">
        <v>0</v>
      </c>
      <c r="O47" s="2">
        <v>3.7196335745543503E-5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0.24110131383598968</v>
      </c>
    </row>
    <row r="48" spans="1:23" x14ac:dyDescent="0.2">
      <c r="A48" s="2" t="s">
        <v>44</v>
      </c>
      <c r="B48" s="2">
        <v>2.914907176457533E-3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3.1956360202473194E-2</v>
      </c>
      <c r="L48" s="2">
        <v>3.0237161586552097E-5</v>
      </c>
      <c r="M48" s="2">
        <v>2.8664187143270042E-2</v>
      </c>
      <c r="N48" s="2">
        <v>0</v>
      </c>
      <c r="O48" s="2">
        <v>1.7154899159995871E-3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6.5281181599786894E-2</v>
      </c>
    </row>
    <row r="49" spans="1:23" x14ac:dyDescent="0.2">
      <c r="A49" s="2" t="s">
        <v>45</v>
      </c>
      <c r="B49" s="2">
        <v>1.7053530579168285E-5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6.6561575563789225E-4</v>
      </c>
      <c r="L49" s="2">
        <v>8.1374517651119564E-6</v>
      </c>
      <c r="M49" s="2">
        <v>4.3277034988730296E-5</v>
      </c>
      <c r="N49" s="2">
        <v>0</v>
      </c>
      <c r="O49" s="2">
        <v>1.2773593605577623E-5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7.4685736657648051E-4</v>
      </c>
    </row>
    <row r="50" spans="1:23" x14ac:dyDescent="0.2">
      <c r="A50" s="2" t="s">
        <v>46</v>
      </c>
      <c r="B50" s="2">
        <v>0.34052207666584389</v>
      </c>
      <c r="C50" s="2">
        <v>0</v>
      </c>
      <c r="D50" s="2">
        <v>0</v>
      </c>
      <c r="E50" s="2">
        <v>0</v>
      </c>
      <c r="F50" s="2">
        <v>0</v>
      </c>
      <c r="G50" s="2">
        <v>6.4408266126861746E-3</v>
      </c>
      <c r="H50" s="2">
        <v>2.3303169771175026E-3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4.649397719143078E-2</v>
      </c>
      <c r="P50" s="2">
        <v>0</v>
      </c>
      <c r="Q50" s="2">
        <v>0</v>
      </c>
      <c r="R50" s="2">
        <v>5.5926462236955202E-2</v>
      </c>
      <c r="S50" s="2">
        <v>0</v>
      </c>
      <c r="T50" s="2">
        <v>0</v>
      </c>
      <c r="U50" s="2">
        <v>0</v>
      </c>
      <c r="V50" s="2">
        <v>0</v>
      </c>
      <c r="W50" s="2">
        <v>0.45171365968403354</v>
      </c>
    </row>
    <row r="51" spans="1:23" x14ac:dyDescent="0.2">
      <c r="A51" s="2" t="s">
        <v>47</v>
      </c>
      <c r="B51" s="2">
        <v>0.93562801562314779</v>
      </c>
      <c r="C51" s="2">
        <v>0</v>
      </c>
      <c r="D51" s="2">
        <v>5.6584506493375972E-2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1.4117142751536941E-2</v>
      </c>
      <c r="M51" s="2">
        <v>0</v>
      </c>
      <c r="N51" s="2">
        <v>0</v>
      </c>
      <c r="O51" s="2">
        <v>1.5581707346271933E-2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1.0219113722143325</v>
      </c>
    </row>
  </sheetData>
  <phoneticPr fontId="6" type="noConversion"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21.023753708463854</v>
      </c>
      <c r="C4" s="2">
        <v>0</v>
      </c>
      <c r="D4" s="2">
        <v>7.2145010994500783E-2</v>
      </c>
      <c r="E4" s="2">
        <v>0</v>
      </c>
      <c r="F4" s="2">
        <v>1.5162097667871786</v>
      </c>
      <c r="G4" s="2">
        <v>7.3877543596509408E-3</v>
      </c>
      <c r="H4" s="2">
        <v>2.4019320404812337E-3</v>
      </c>
      <c r="I4" s="2">
        <v>0</v>
      </c>
      <c r="J4" s="2">
        <v>3.8887499484391994</v>
      </c>
      <c r="K4" s="2">
        <v>7.1077074144282646</v>
      </c>
      <c r="L4" s="2">
        <v>4.6462580155309879E-2</v>
      </c>
      <c r="M4" s="2">
        <v>1.3627109271362765</v>
      </c>
      <c r="N4" s="2">
        <v>0.43893957289549673</v>
      </c>
      <c r="O4" s="2">
        <v>0.20737744381379616</v>
      </c>
      <c r="P4" s="2">
        <v>0</v>
      </c>
      <c r="Q4" s="2">
        <v>0</v>
      </c>
      <c r="R4" s="2">
        <v>0.29209228813593591</v>
      </c>
      <c r="S4" s="2">
        <v>0</v>
      </c>
      <c r="T4" s="2">
        <v>0</v>
      </c>
      <c r="U4" s="2">
        <v>0</v>
      </c>
      <c r="V4" s="2">
        <v>1.638984</v>
      </c>
      <c r="W4" s="2">
        <v>37.604922347649946</v>
      </c>
    </row>
    <row r="5" spans="1:23" x14ac:dyDescent="0.2">
      <c r="A5" s="2" t="s">
        <v>1</v>
      </c>
      <c r="B5" s="2">
        <v>5.7040237706856178E-2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3.3506824284516699E-4</v>
      </c>
      <c r="M5" s="2">
        <v>0.29275352953508221</v>
      </c>
      <c r="N5" s="2">
        <v>1.3491145495123243E-3</v>
      </c>
      <c r="O5" s="2">
        <v>2.8391447307736038E-2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0.3798693973420319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</row>
    <row r="7" spans="1:23" x14ac:dyDescent="0.2">
      <c r="A7" s="2" t="s">
        <v>3</v>
      </c>
      <c r="B7" s="2">
        <v>0.10930842110950426</v>
      </c>
      <c r="C7" s="2">
        <v>0</v>
      </c>
      <c r="D7" s="2">
        <v>0</v>
      </c>
      <c r="E7" s="2">
        <v>0</v>
      </c>
      <c r="F7" s="2">
        <v>8.187389292177216E-4</v>
      </c>
      <c r="G7" s="2">
        <v>0</v>
      </c>
      <c r="H7" s="2">
        <v>0</v>
      </c>
      <c r="I7" s="2">
        <v>0</v>
      </c>
      <c r="J7" s="2">
        <v>3.8837195314558626</v>
      </c>
      <c r="K7" s="2">
        <v>2.8274307952004408E-2</v>
      </c>
      <c r="L7" s="2">
        <v>0</v>
      </c>
      <c r="M7" s="2">
        <v>0.17305695573152644</v>
      </c>
      <c r="N7" s="2">
        <v>0.43697934012293843</v>
      </c>
      <c r="O7" s="2">
        <v>0</v>
      </c>
      <c r="P7" s="2">
        <v>0</v>
      </c>
      <c r="Q7" s="2">
        <v>0</v>
      </c>
      <c r="R7" s="2">
        <v>0.21982073736416133</v>
      </c>
      <c r="S7" s="2">
        <v>0</v>
      </c>
      <c r="T7" s="2">
        <v>0</v>
      </c>
      <c r="U7" s="2">
        <v>0</v>
      </c>
      <c r="V7" s="2">
        <v>0</v>
      </c>
      <c r="W7" s="2">
        <v>4.8519780326652153</v>
      </c>
    </row>
    <row r="8" spans="1:23" x14ac:dyDescent="0.2">
      <c r="A8" s="2" t="s">
        <v>4</v>
      </c>
      <c r="B8" s="2">
        <v>3.5889437469316491E-4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6.1959769069403349E-4</v>
      </c>
      <c r="L8" s="2">
        <v>0</v>
      </c>
      <c r="M8" s="2">
        <v>8.3690285572437129E-4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1.8153949211115695E-3</v>
      </c>
    </row>
    <row r="9" spans="1:23" x14ac:dyDescent="0.2">
      <c r="A9" s="2" t="s">
        <v>5</v>
      </c>
      <c r="B9" s="2">
        <v>1.0303741725061833E-3</v>
      </c>
      <c r="C9" s="2">
        <v>0</v>
      </c>
      <c r="D9" s="2">
        <v>0</v>
      </c>
      <c r="E9" s="2">
        <v>0</v>
      </c>
      <c r="F9" s="2">
        <v>2.0015121922529095E-2</v>
      </c>
      <c r="G9" s="2">
        <v>0</v>
      </c>
      <c r="H9" s="2">
        <v>0</v>
      </c>
      <c r="I9" s="2">
        <v>0</v>
      </c>
      <c r="J9" s="2">
        <v>0</v>
      </c>
      <c r="K9" s="2">
        <v>2.3544712246373277E-3</v>
      </c>
      <c r="L9" s="2">
        <v>2.9985468487908786E-4</v>
      </c>
      <c r="M9" s="2">
        <v>9.0894927547803452E-3</v>
      </c>
      <c r="N9" s="2">
        <v>2.2357983769976726E-4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3.30128945970318E-2</v>
      </c>
    </row>
    <row r="10" spans="1:23" x14ac:dyDescent="0.2">
      <c r="A10" s="2" t="s">
        <v>6</v>
      </c>
      <c r="B10" s="2">
        <v>0.31427184077298148</v>
      </c>
      <c r="C10" s="2">
        <v>0</v>
      </c>
      <c r="D10" s="2">
        <v>0</v>
      </c>
      <c r="E10" s="2">
        <v>0</v>
      </c>
      <c r="F10" s="2">
        <v>6.3773672792372116E-2</v>
      </c>
      <c r="G10" s="2">
        <v>0</v>
      </c>
      <c r="H10" s="2">
        <v>0</v>
      </c>
      <c r="I10" s="2">
        <v>0</v>
      </c>
      <c r="J10" s="2">
        <v>0</v>
      </c>
      <c r="K10" s="2">
        <v>6.6090420340696914E-4</v>
      </c>
      <c r="L10" s="2">
        <v>0</v>
      </c>
      <c r="M10" s="2">
        <v>1.3535994014324613E-3</v>
      </c>
      <c r="N10" s="2">
        <v>2.2357983769976719E-5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0.38008237515396304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0.11083127532508277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3.1737170601105497E-3</v>
      </c>
      <c r="L13" s="2">
        <v>0</v>
      </c>
      <c r="M13" s="2">
        <v>8.6601252027130563E-4</v>
      </c>
      <c r="N13" s="2">
        <v>3.130117727796741E-4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0.11518401667824431</v>
      </c>
    </row>
    <row r="14" spans="1:23" x14ac:dyDescent="0.2">
      <c r="A14" s="2" t="s">
        <v>10</v>
      </c>
      <c r="B14" s="2">
        <v>7.1181206656632905E-3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2.3407023870663493E-4</v>
      </c>
      <c r="L14" s="2">
        <v>4.2836383554155411E-5</v>
      </c>
      <c r="M14" s="2">
        <v>8.7328993640803943E-5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7.4823562815648842E-3</v>
      </c>
    </row>
    <row r="15" spans="1:23" x14ac:dyDescent="0.2">
      <c r="A15" s="2" t="s">
        <v>11</v>
      </c>
      <c r="B15" s="2">
        <v>0.62896973648111343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2.6436168136278766E-3</v>
      </c>
      <c r="L15" s="2">
        <v>0</v>
      </c>
      <c r="M15" s="2">
        <v>5.3343460282257735E-3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0.63694769932296713</v>
      </c>
    </row>
    <row r="16" spans="1:23" x14ac:dyDescent="0.2">
      <c r="A16" s="2" t="s">
        <v>12</v>
      </c>
      <c r="B16" s="2">
        <v>8.6418258002563031E-2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2.9109664546934651E-5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8.6447367667109962E-2</v>
      </c>
    </row>
    <row r="17" spans="1:23" x14ac:dyDescent="0.2">
      <c r="A17" s="2" t="s">
        <v>13</v>
      </c>
      <c r="B17" s="2">
        <v>0.51856986977202901</v>
      </c>
      <c r="C17" s="2">
        <v>0</v>
      </c>
      <c r="D17" s="2">
        <v>0</v>
      </c>
      <c r="E17" s="2">
        <v>0</v>
      </c>
      <c r="F17" s="2">
        <v>2.6652997042881044E-2</v>
      </c>
      <c r="G17" s="2">
        <v>0</v>
      </c>
      <c r="H17" s="2">
        <v>0</v>
      </c>
      <c r="I17" s="2">
        <v>0</v>
      </c>
      <c r="J17" s="2">
        <v>0</v>
      </c>
      <c r="K17" s="2">
        <v>6.2166301632968039E-3</v>
      </c>
      <c r="L17" s="2">
        <v>7.8533369849284907E-5</v>
      </c>
      <c r="M17" s="2">
        <v>1.9503475246446214E-3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0.55346837787270076</v>
      </c>
    </row>
    <row r="18" spans="1:23" x14ac:dyDescent="0.2">
      <c r="A18" s="2" t="s">
        <v>14</v>
      </c>
      <c r="B18" s="2">
        <v>1.8742380990001493E-3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7.7793932276028666E-4</v>
      </c>
      <c r="L18" s="2">
        <v>0</v>
      </c>
      <c r="M18" s="2">
        <v>2.1104506796527616E-4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2.8632224897257121E-3</v>
      </c>
    </row>
    <row r="19" spans="1:23" x14ac:dyDescent="0.2">
      <c r="A19" s="2" t="s">
        <v>15</v>
      </c>
      <c r="B19" s="2">
        <v>2.6637944351842607E-3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6.1959769069403357E-5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2.7257542042536643E-3</v>
      </c>
    </row>
    <row r="20" spans="1:23" x14ac:dyDescent="0.2">
      <c r="A20" s="2" t="s">
        <v>16</v>
      </c>
      <c r="B20" s="2">
        <v>5.1427391012585748E-3</v>
      </c>
      <c r="C20" s="2">
        <v>0</v>
      </c>
      <c r="D20" s="2">
        <v>0</v>
      </c>
      <c r="E20" s="2">
        <v>0</v>
      </c>
      <c r="F20" s="2">
        <v>4.9056671378747783E-3</v>
      </c>
      <c r="G20" s="2">
        <v>0</v>
      </c>
      <c r="H20" s="2">
        <v>0</v>
      </c>
      <c r="I20" s="2">
        <v>0</v>
      </c>
      <c r="J20" s="2">
        <v>0</v>
      </c>
      <c r="K20" s="2">
        <v>3.0979884534701674E-4</v>
      </c>
      <c r="L20" s="2">
        <v>8.5672767108310822E-5</v>
      </c>
      <c r="M20" s="2">
        <v>1.9649023569180888E-4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1.0640368087280489E-2</v>
      </c>
    </row>
    <row r="21" spans="1:23" x14ac:dyDescent="0.2">
      <c r="A21" s="2" t="s">
        <v>17</v>
      </c>
      <c r="B21" s="2">
        <v>4.1231873260819487E-4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2.8226117020505975E-4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6.9457990281325457E-4</v>
      </c>
    </row>
    <row r="22" spans="1:23" x14ac:dyDescent="0.2">
      <c r="A22" s="2" t="s">
        <v>18</v>
      </c>
      <c r="B22" s="2">
        <v>0.68435538732673773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1.4457279449527449E-3</v>
      </c>
      <c r="L22" s="2">
        <v>5.7115178072207212E-5</v>
      </c>
      <c r="M22" s="2">
        <v>7.4229644594683353E-4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0.6866005268957095</v>
      </c>
    </row>
    <row r="23" spans="1:23" x14ac:dyDescent="0.2">
      <c r="A23" s="2" t="s">
        <v>19</v>
      </c>
      <c r="B23" s="2">
        <v>8.3213416944562951E-4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4.6125605862778058E-4</v>
      </c>
      <c r="L23" s="2">
        <v>0</v>
      </c>
      <c r="M23" s="2">
        <v>4.3664496820401971E-5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1.3370547248938121E-3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1.053316074179857E-3</v>
      </c>
      <c r="L25" s="2">
        <v>0</v>
      </c>
      <c r="M25" s="2">
        <v>1.5864767178079384E-3</v>
      </c>
      <c r="N25" s="2">
        <v>0</v>
      </c>
      <c r="O25" s="2">
        <v>0</v>
      </c>
      <c r="P25" s="2">
        <v>0</v>
      </c>
      <c r="Q25" s="2">
        <v>0</v>
      </c>
      <c r="R25" s="2">
        <v>8.1320966423735974E-4</v>
      </c>
      <c r="S25" s="2">
        <v>0</v>
      </c>
      <c r="T25" s="2">
        <v>0</v>
      </c>
      <c r="U25" s="2">
        <v>0</v>
      </c>
      <c r="V25" s="2">
        <v>0</v>
      </c>
      <c r="W25" s="2">
        <v>3.453002456225155E-3</v>
      </c>
    </row>
    <row r="26" spans="1:23" x14ac:dyDescent="0.2">
      <c r="A26" s="2" t="s">
        <v>22</v>
      </c>
      <c r="B26" s="2">
        <v>0.78279762127715946</v>
      </c>
      <c r="C26" s="2">
        <v>0</v>
      </c>
      <c r="D26" s="2">
        <v>0</v>
      </c>
      <c r="E26" s="2">
        <v>0</v>
      </c>
      <c r="F26" s="2">
        <v>1.0758635516166758E-3</v>
      </c>
      <c r="G26" s="2">
        <v>0</v>
      </c>
      <c r="H26" s="2">
        <v>0</v>
      </c>
      <c r="I26" s="2">
        <v>0</v>
      </c>
      <c r="J26" s="2">
        <v>0</v>
      </c>
      <c r="K26" s="2">
        <v>2.0997161740542111E-2</v>
      </c>
      <c r="L26" s="2">
        <v>0</v>
      </c>
      <c r="M26" s="2">
        <v>5.3740613904156289E-3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0.81024470795973391</v>
      </c>
    </row>
    <row r="27" spans="1:23" x14ac:dyDescent="0.2">
      <c r="A27" s="2" t="s">
        <v>23</v>
      </c>
      <c r="B27" s="2">
        <v>0.12101045241366493</v>
      </c>
      <c r="C27" s="2">
        <v>0</v>
      </c>
      <c r="D27" s="2">
        <v>0</v>
      </c>
      <c r="E27" s="2">
        <v>0</v>
      </c>
      <c r="F27" s="2">
        <v>8.1197249178617033E-3</v>
      </c>
      <c r="G27" s="2">
        <v>0</v>
      </c>
      <c r="H27" s="2">
        <v>0</v>
      </c>
      <c r="I27" s="2">
        <v>0</v>
      </c>
      <c r="J27" s="2">
        <v>0</v>
      </c>
      <c r="K27" s="2">
        <v>1.8335549688924102E-4</v>
      </c>
      <c r="L27" s="2">
        <v>0</v>
      </c>
      <c r="M27" s="2">
        <v>3.7656085818728134E-4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0.12969009368660314</v>
      </c>
    </row>
    <row r="28" spans="1:23" x14ac:dyDescent="0.2">
      <c r="A28" s="2" t="s">
        <v>24</v>
      </c>
      <c r="B28" s="2">
        <v>8.4286037857939818E-3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8.4286037857939818E-3</v>
      </c>
    </row>
    <row r="29" spans="1:23" x14ac:dyDescent="0.2">
      <c r="A29" s="2" t="s">
        <v>25</v>
      </c>
      <c r="B29" s="2">
        <v>1.5630201441631602E-3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2.8390528550592152E-4</v>
      </c>
      <c r="L29" s="2">
        <v>0</v>
      </c>
      <c r="M29" s="2">
        <v>1.7752154743114689E-4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2.0244469771002285E-3</v>
      </c>
    </row>
    <row r="30" spans="1:23" x14ac:dyDescent="0.2">
      <c r="A30" s="2" t="s">
        <v>26</v>
      </c>
      <c r="B30" s="2">
        <v>2.2501839389824706E-4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3.6079630033044186E-4</v>
      </c>
      <c r="L30" s="2">
        <v>0</v>
      </c>
      <c r="M30" s="2">
        <v>4.42727980411618E-3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5.0130944983448689E-3</v>
      </c>
    </row>
    <row r="31" spans="1:23" x14ac:dyDescent="0.2">
      <c r="A31" s="2" t="s">
        <v>27</v>
      </c>
      <c r="B31" s="2">
        <v>3.6433224266781599</v>
      </c>
      <c r="C31" s="2">
        <v>0</v>
      </c>
      <c r="D31" s="2">
        <v>0</v>
      </c>
      <c r="E31" s="2">
        <v>0</v>
      </c>
      <c r="F31" s="2">
        <v>9.4757189791446081E-2</v>
      </c>
      <c r="G31" s="2">
        <v>0</v>
      </c>
      <c r="H31" s="2">
        <v>0</v>
      </c>
      <c r="I31" s="2">
        <v>0</v>
      </c>
      <c r="J31" s="2">
        <v>0</v>
      </c>
      <c r="K31" s="2">
        <v>4.1650733652210028E-3</v>
      </c>
      <c r="L31" s="2">
        <v>0</v>
      </c>
      <c r="M31" s="2">
        <v>1.383436807593069E-2</v>
      </c>
      <c r="N31" s="2">
        <v>5.2168628796612346E-5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1.638984</v>
      </c>
      <c r="W31" s="2">
        <v>5.3951152265395539</v>
      </c>
    </row>
    <row r="32" spans="1:23" x14ac:dyDescent="0.2">
      <c r="A32" s="2" t="s">
        <v>28</v>
      </c>
      <c r="B32" s="2">
        <v>7.0198599846264156E-2</v>
      </c>
      <c r="C32" s="2">
        <v>0</v>
      </c>
      <c r="D32" s="2">
        <v>0</v>
      </c>
      <c r="E32" s="2">
        <v>0</v>
      </c>
      <c r="F32" s="2">
        <v>1.1884232382905333</v>
      </c>
      <c r="G32" s="2">
        <v>0</v>
      </c>
      <c r="H32" s="2">
        <v>0</v>
      </c>
      <c r="I32" s="2">
        <v>0</v>
      </c>
      <c r="J32" s="2">
        <v>0</v>
      </c>
      <c r="K32" s="2">
        <v>4.2683396470033426E-4</v>
      </c>
      <c r="L32" s="2">
        <v>0</v>
      </c>
      <c r="M32" s="2">
        <v>1.5719218855344711E-3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1.2606205939870323</v>
      </c>
    </row>
    <row r="33" spans="1:23" x14ac:dyDescent="0.2">
      <c r="A33" s="2" t="s">
        <v>29</v>
      </c>
      <c r="B33" s="2">
        <v>6.1622477919281364E-4</v>
      </c>
      <c r="C33" s="2">
        <v>0</v>
      </c>
      <c r="D33" s="2">
        <v>0</v>
      </c>
      <c r="E33" s="2">
        <v>0</v>
      </c>
      <c r="F33" s="2">
        <v>1.3702035798891623E-2</v>
      </c>
      <c r="G33" s="2">
        <v>0</v>
      </c>
      <c r="H33" s="2">
        <v>0</v>
      </c>
      <c r="I33" s="2">
        <v>0</v>
      </c>
      <c r="J33" s="2">
        <v>0</v>
      </c>
      <c r="K33" s="2">
        <v>3.373365204889739E-4</v>
      </c>
      <c r="L33" s="2">
        <v>0</v>
      </c>
      <c r="M33" s="2">
        <v>3.99530145906678E-3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1.865089855764019E-2</v>
      </c>
    </row>
    <row r="34" spans="1:23" x14ac:dyDescent="0.2">
      <c r="A34" s="2" t="s">
        <v>30</v>
      </c>
      <c r="B34" s="2">
        <v>5.993141101699593E-4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4.1994954591484493E-4</v>
      </c>
      <c r="L34" s="2">
        <v>1.070909588853885E-4</v>
      </c>
      <c r="M34" s="2">
        <v>5.094191295713563E-5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1.1772965279273281E-3</v>
      </c>
    </row>
    <row r="35" spans="1:23" x14ac:dyDescent="0.2">
      <c r="A35" s="2" t="s">
        <v>31</v>
      </c>
      <c r="B35" s="2">
        <v>3.112616085557865E-2</v>
      </c>
      <c r="C35" s="2">
        <v>0</v>
      </c>
      <c r="D35" s="2">
        <v>0</v>
      </c>
      <c r="E35" s="2">
        <v>0</v>
      </c>
      <c r="F35" s="2">
        <v>7.480973224323248E-2</v>
      </c>
      <c r="G35" s="2">
        <v>0</v>
      </c>
      <c r="H35" s="2">
        <v>0</v>
      </c>
      <c r="I35" s="2">
        <v>0</v>
      </c>
      <c r="J35" s="2">
        <v>0</v>
      </c>
      <c r="K35" s="2">
        <v>8.6055234818615796E-4</v>
      </c>
      <c r="L35" s="2">
        <v>1.4278794518051803E-5</v>
      </c>
      <c r="M35" s="2">
        <v>2.3578828283017067E-3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0.10916860706981706</v>
      </c>
    </row>
    <row r="36" spans="1:23" x14ac:dyDescent="0.2">
      <c r="A36" s="2" t="s">
        <v>32</v>
      </c>
      <c r="B36" s="2">
        <v>9.0851438356974717E-3</v>
      </c>
      <c r="C36" s="2">
        <v>0</v>
      </c>
      <c r="D36" s="2">
        <v>0</v>
      </c>
      <c r="E36" s="2">
        <v>0</v>
      </c>
      <c r="F36" s="2">
        <v>3.0584297190612421E-3</v>
      </c>
      <c r="G36" s="2">
        <v>0</v>
      </c>
      <c r="H36" s="2">
        <v>0</v>
      </c>
      <c r="I36" s="2">
        <v>0</v>
      </c>
      <c r="J36" s="2">
        <v>0</v>
      </c>
      <c r="K36" s="2">
        <v>3.9241187077288789E-3</v>
      </c>
      <c r="L36" s="2">
        <v>6.4254575331233106E-5</v>
      </c>
      <c r="M36" s="2">
        <v>4.8613139793380862E-3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2.0993260817156911E-2</v>
      </c>
    </row>
    <row r="37" spans="1:23" x14ac:dyDescent="0.2">
      <c r="A37" s="2" t="s">
        <v>33</v>
      </c>
      <c r="B37" s="2">
        <v>0.14138850526487337</v>
      </c>
      <c r="C37" s="2">
        <v>0</v>
      </c>
      <c r="D37" s="2">
        <v>0</v>
      </c>
      <c r="E37" s="2">
        <v>0</v>
      </c>
      <c r="F37" s="2">
        <v>1.4277182980573493E-3</v>
      </c>
      <c r="G37" s="2">
        <v>0</v>
      </c>
      <c r="H37" s="2">
        <v>0</v>
      </c>
      <c r="I37" s="2">
        <v>0</v>
      </c>
      <c r="J37" s="2">
        <v>0</v>
      </c>
      <c r="K37" s="2">
        <v>5.4731129344639633E-3</v>
      </c>
      <c r="L37" s="2">
        <v>1.5706673969856981E-4</v>
      </c>
      <c r="M37" s="2">
        <v>1.2298833271079889E-3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0.14967628656420123</v>
      </c>
    </row>
    <row r="38" spans="1:23" x14ac:dyDescent="0.2">
      <c r="A38" s="2" t="s">
        <v>34</v>
      </c>
      <c r="B38" s="2">
        <v>2.6381272709455974E-2</v>
      </c>
      <c r="C38" s="2">
        <v>0</v>
      </c>
      <c r="D38" s="2">
        <v>0</v>
      </c>
      <c r="E38" s="2">
        <v>0</v>
      </c>
      <c r="F38" s="2">
        <v>1.3532874863102835E-5</v>
      </c>
      <c r="G38" s="2">
        <v>0</v>
      </c>
      <c r="H38" s="2">
        <v>0</v>
      </c>
      <c r="I38" s="2">
        <v>0</v>
      </c>
      <c r="J38" s="2">
        <v>0</v>
      </c>
      <c r="K38" s="2">
        <v>5.7140675919560883E-4</v>
      </c>
      <c r="L38" s="2">
        <v>0</v>
      </c>
      <c r="M38" s="2">
        <v>1.4773154757569335E-3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2.8443527819271619E-2</v>
      </c>
    </row>
    <row r="39" spans="1:23" x14ac:dyDescent="0.2">
      <c r="A39" s="2" t="s">
        <v>35</v>
      </c>
      <c r="B39" s="2">
        <v>4.8861277771818342E-3</v>
      </c>
      <c r="C39" s="2">
        <v>0</v>
      </c>
      <c r="D39" s="2">
        <v>0</v>
      </c>
      <c r="E39" s="2">
        <v>0</v>
      </c>
      <c r="F39" s="2">
        <v>8.3227180408082437E-4</v>
      </c>
      <c r="G39" s="2">
        <v>0</v>
      </c>
      <c r="H39" s="2">
        <v>0</v>
      </c>
      <c r="I39" s="2">
        <v>0</v>
      </c>
      <c r="J39" s="2">
        <v>0</v>
      </c>
      <c r="K39" s="2">
        <v>4.1306512712935577E-4</v>
      </c>
      <c r="L39" s="2">
        <v>0</v>
      </c>
      <c r="M39" s="2">
        <v>1.6010315500814053E-4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6.2915678634001548E-3</v>
      </c>
    </row>
    <row r="40" spans="1:23" x14ac:dyDescent="0.2">
      <c r="A40" s="2" t="s">
        <v>36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1.239195381388067E-3</v>
      </c>
      <c r="L40" s="2">
        <v>0</v>
      </c>
      <c r="M40" s="2">
        <v>4.2936755206728598E-4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1.6685629334553529E-3</v>
      </c>
    </row>
    <row r="41" spans="1:23" x14ac:dyDescent="0.2">
      <c r="A41" s="2" t="s">
        <v>37</v>
      </c>
      <c r="B41" s="2">
        <v>1.4910324295056438E-2</v>
      </c>
      <c r="C41" s="2">
        <v>0</v>
      </c>
      <c r="D41" s="2">
        <v>0</v>
      </c>
      <c r="E41" s="2">
        <v>0</v>
      </c>
      <c r="F41" s="2">
        <v>1.382383167265955E-2</v>
      </c>
      <c r="G41" s="2">
        <v>0</v>
      </c>
      <c r="H41" s="2">
        <v>0</v>
      </c>
      <c r="I41" s="2">
        <v>0</v>
      </c>
      <c r="J41" s="2">
        <v>2.8256535570270741E-5</v>
      </c>
      <c r="K41" s="2">
        <v>2.1204009859306927E-3</v>
      </c>
      <c r="L41" s="2">
        <v>1.4278794518051803E-5</v>
      </c>
      <c r="M41" s="2">
        <v>4.7303204888768819E-4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3.1370124332622693E-2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4.0484265968649361E-2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4.0484265968649361E-2</v>
      </c>
    </row>
    <row r="43" spans="1:23" x14ac:dyDescent="0.2">
      <c r="A43" s="2" t="s">
        <v>39</v>
      </c>
      <c r="B43" s="2">
        <v>12.186467575356524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1.6591449273029124E-3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12.188126720283826</v>
      </c>
    </row>
    <row r="44" spans="1:23" x14ac:dyDescent="0.2">
      <c r="A44" s="2" t="s">
        <v>40</v>
      </c>
      <c r="B44" s="2">
        <v>3.5152854335109673E-2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7.3250215877605747E-3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4.2477875922870251E-2</v>
      </c>
    </row>
    <row r="45" spans="1:23" x14ac:dyDescent="0.2">
      <c r="A45" s="2" t="s">
        <v>41</v>
      </c>
      <c r="B45" s="2">
        <v>1.0110787760173035E-3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3.2356768291799529E-4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1.3346464589352987E-3</v>
      </c>
    </row>
    <row r="46" spans="1:23" x14ac:dyDescent="0.2">
      <c r="A46" s="2" t="s">
        <v>42</v>
      </c>
      <c r="B46" s="2">
        <v>6.8457915388695171E-3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5.0021604477662419E-3</v>
      </c>
      <c r="K46" s="2">
        <v>9.7498059573488879E-4</v>
      </c>
      <c r="L46" s="2">
        <v>2.5277274704237854E-5</v>
      </c>
      <c r="M46" s="2">
        <v>9.0180773044178601E-3</v>
      </c>
      <c r="N46" s="2">
        <v>0</v>
      </c>
      <c r="O46" s="2">
        <v>1.5644653827087823E-4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2.2022733699763621E-2</v>
      </c>
    </row>
    <row r="47" spans="1:23" x14ac:dyDescent="0.2">
      <c r="A47" s="2" t="s">
        <v>43</v>
      </c>
      <c r="B47" s="2">
        <v>1.2756526083685668E-2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0.11909436747478556</v>
      </c>
      <c r="L47" s="2">
        <v>1.3232707497198397E-2</v>
      </c>
      <c r="M47" s="2">
        <v>0.10071429977291813</v>
      </c>
      <c r="N47" s="2">
        <v>0</v>
      </c>
      <c r="O47" s="2">
        <v>1.820002181679205E-4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0.24597990104675568</v>
      </c>
    </row>
    <row r="48" spans="1:23" x14ac:dyDescent="0.2">
      <c r="A48" s="2" t="s">
        <v>44</v>
      </c>
      <c r="B48" s="2">
        <v>2.6144717699101566E-3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3.1382477565705294E-2</v>
      </c>
      <c r="L48" s="2">
        <v>3.5256857512088667E-4</v>
      </c>
      <c r="M48" s="2">
        <v>3.1238800738882331E-2</v>
      </c>
      <c r="N48" s="2">
        <v>0</v>
      </c>
      <c r="O48" s="2">
        <v>1.6785564755496271E-3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6.7266875125168296E-2</v>
      </c>
    </row>
    <row r="49" spans="1:23" x14ac:dyDescent="0.2">
      <c r="A49" s="2" t="s">
        <v>45</v>
      </c>
      <c r="B49" s="2">
        <v>0.17136689450117323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6.8566020155988152</v>
      </c>
      <c r="L49" s="2">
        <v>2.1331650715196316E-2</v>
      </c>
      <c r="M49" s="2">
        <v>0.65232103007719444</v>
      </c>
      <c r="N49" s="2">
        <v>0</v>
      </c>
      <c r="O49" s="2">
        <v>0.11002184600740929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7.8116434368997894</v>
      </c>
    </row>
    <row r="50" spans="1:23" x14ac:dyDescent="0.2">
      <c r="A50" s="2" t="s">
        <v>46</v>
      </c>
      <c r="B50" s="2">
        <v>0.34774708666168791</v>
      </c>
      <c r="C50" s="2">
        <v>0</v>
      </c>
      <c r="D50" s="2">
        <v>0</v>
      </c>
      <c r="E50" s="2">
        <v>0</v>
      </c>
      <c r="F50" s="2">
        <v>0</v>
      </c>
      <c r="G50" s="2">
        <v>7.3877543596509408E-3</v>
      </c>
      <c r="H50" s="2">
        <v>2.4019320404812337E-3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5.1770980846357402E-2</v>
      </c>
      <c r="P50" s="2">
        <v>0</v>
      </c>
      <c r="Q50" s="2">
        <v>0</v>
      </c>
      <c r="R50" s="2">
        <v>7.1458341107537238E-2</v>
      </c>
      <c r="S50" s="2">
        <v>0</v>
      </c>
      <c r="T50" s="2">
        <v>0</v>
      </c>
      <c r="U50" s="2">
        <v>0</v>
      </c>
      <c r="V50" s="2">
        <v>0</v>
      </c>
      <c r="W50" s="2">
        <v>0.48076609501571471</v>
      </c>
    </row>
    <row r="51" spans="1:23" x14ac:dyDescent="0.2">
      <c r="A51" s="2" t="s">
        <v>47</v>
      </c>
      <c r="B51" s="2">
        <v>0.87405497302734092</v>
      </c>
      <c r="C51" s="2">
        <v>0</v>
      </c>
      <c r="D51" s="2">
        <v>7.2145010994500783E-2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1.0264325603830534E-2</v>
      </c>
      <c r="M51" s="2">
        <v>0</v>
      </c>
      <c r="N51" s="2">
        <v>0</v>
      </c>
      <c r="O51" s="2">
        <v>1.517616642030503E-2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0.97164047604597725</v>
      </c>
    </row>
  </sheetData>
  <phoneticPr fontId="6" type="noConversion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21.405240070997344</v>
      </c>
      <c r="C4" s="2">
        <v>1.1048797458051436E-2</v>
      </c>
      <c r="D4" s="2">
        <v>7.8890612395875429E-2</v>
      </c>
      <c r="E4" s="2">
        <v>0</v>
      </c>
      <c r="F4" s="2">
        <v>2.0463764421281847</v>
      </c>
      <c r="G4" s="2">
        <v>0</v>
      </c>
      <c r="H4" s="2">
        <v>3.0073178053563777E-3</v>
      </c>
      <c r="I4" s="2">
        <v>0</v>
      </c>
      <c r="J4" s="2">
        <v>4.0117382064986584</v>
      </c>
      <c r="K4" s="2">
        <v>0.49155267442763739</v>
      </c>
      <c r="L4" s="2">
        <v>2.0117659255819837E-2</v>
      </c>
      <c r="M4" s="2">
        <v>0.94820376808652052</v>
      </c>
      <c r="N4" s="2">
        <v>0.36288680083452357</v>
      </c>
      <c r="O4" s="2">
        <v>8.7319842919405366E-2</v>
      </c>
      <c r="P4" s="2">
        <v>0</v>
      </c>
      <c r="Q4" s="2">
        <v>0</v>
      </c>
      <c r="R4" s="2">
        <v>0.50254631192714472</v>
      </c>
      <c r="S4" s="2">
        <v>0</v>
      </c>
      <c r="T4" s="2">
        <v>0</v>
      </c>
      <c r="U4" s="2">
        <v>0</v>
      </c>
      <c r="V4" s="2">
        <v>1.9818920000000002</v>
      </c>
      <c r="W4" s="2">
        <v>31.950820504734512</v>
      </c>
    </row>
    <row r="5" spans="1:23" x14ac:dyDescent="0.2">
      <c r="A5" s="2" t="s">
        <v>1</v>
      </c>
      <c r="B5" s="2">
        <v>0.15529740372406856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0.28512321100716237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0.44042061473123095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</row>
    <row r="7" spans="1:23" x14ac:dyDescent="0.2">
      <c r="A7" s="2" t="s">
        <v>3</v>
      </c>
      <c r="B7" s="2">
        <v>0.10632290821536321</v>
      </c>
      <c r="C7" s="2">
        <v>0</v>
      </c>
      <c r="D7" s="2">
        <v>0</v>
      </c>
      <c r="E7" s="2">
        <v>0</v>
      </c>
      <c r="F7" s="2">
        <v>7.8836619102171611E-4</v>
      </c>
      <c r="G7" s="2">
        <v>0</v>
      </c>
      <c r="H7" s="2">
        <v>0</v>
      </c>
      <c r="I7" s="2">
        <v>0</v>
      </c>
      <c r="J7" s="2">
        <v>4.0103410944072557</v>
      </c>
      <c r="K7" s="2">
        <v>2.9610752474268101E-2</v>
      </c>
      <c r="L7" s="2">
        <v>0</v>
      </c>
      <c r="M7" s="2">
        <v>0.18536255169783394</v>
      </c>
      <c r="N7" s="2">
        <v>0.36248304910732088</v>
      </c>
      <c r="O7" s="2">
        <v>0</v>
      </c>
      <c r="P7" s="2">
        <v>0</v>
      </c>
      <c r="Q7" s="2">
        <v>0</v>
      </c>
      <c r="R7" s="2">
        <v>0.39083586073568133</v>
      </c>
      <c r="S7" s="2">
        <v>0</v>
      </c>
      <c r="T7" s="2">
        <v>0</v>
      </c>
      <c r="U7" s="2">
        <v>0</v>
      </c>
      <c r="V7" s="2">
        <v>0</v>
      </c>
      <c r="W7" s="2">
        <v>5.0857445828287444</v>
      </c>
    </row>
    <row r="8" spans="1:23" x14ac:dyDescent="0.2">
      <c r="A8" s="2" t="s">
        <v>4</v>
      </c>
      <c r="B8" s="2">
        <v>6.7837674594176917E-2</v>
      </c>
      <c r="C8" s="2">
        <v>0</v>
      </c>
      <c r="D8" s="2">
        <v>0</v>
      </c>
      <c r="E8" s="2">
        <v>0</v>
      </c>
      <c r="F8" s="2">
        <v>0.57580544111472665</v>
      </c>
      <c r="G8" s="2">
        <v>0</v>
      </c>
      <c r="H8" s="2">
        <v>0</v>
      </c>
      <c r="I8" s="2">
        <v>0</v>
      </c>
      <c r="J8" s="2">
        <v>0</v>
      </c>
      <c r="K8" s="2">
        <v>1.8401400923002942E-3</v>
      </c>
      <c r="L8" s="2">
        <v>0</v>
      </c>
      <c r="M8" s="2">
        <v>7.203595608937542E-3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0.65268685141014138</v>
      </c>
    </row>
    <row r="9" spans="1:23" x14ac:dyDescent="0.2">
      <c r="A9" s="2" t="s">
        <v>5</v>
      </c>
      <c r="B9" s="2">
        <v>1.5806031059867728E-3</v>
      </c>
      <c r="C9" s="2">
        <v>0</v>
      </c>
      <c r="D9" s="2">
        <v>0</v>
      </c>
      <c r="E9" s="2">
        <v>0</v>
      </c>
      <c r="F9" s="2">
        <v>6.624925974972406E-6</v>
      </c>
      <c r="G9" s="2">
        <v>0</v>
      </c>
      <c r="H9" s="2">
        <v>0</v>
      </c>
      <c r="I9" s="2">
        <v>0</v>
      </c>
      <c r="J9" s="2">
        <v>0</v>
      </c>
      <c r="K9" s="2">
        <v>2.4198179235743792E-3</v>
      </c>
      <c r="L9" s="2">
        <v>0</v>
      </c>
      <c r="M9" s="2">
        <v>1.4556820800256574E-2</v>
      </c>
      <c r="N9" s="2">
        <v>8.7561579589907817E-5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1.8651428335382605E-2</v>
      </c>
    </row>
    <row r="10" spans="1:23" x14ac:dyDescent="0.2">
      <c r="A10" s="2" t="s">
        <v>6</v>
      </c>
      <c r="B10" s="2">
        <v>0.15772834622319556</v>
      </c>
      <c r="C10" s="2">
        <v>0</v>
      </c>
      <c r="D10" s="2">
        <v>0</v>
      </c>
      <c r="E10" s="2">
        <v>0</v>
      </c>
      <c r="F10" s="2">
        <v>2.1663507938159764E-2</v>
      </c>
      <c r="G10" s="2">
        <v>0</v>
      </c>
      <c r="H10" s="2">
        <v>0</v>
      </c>
      <c r="I10" s="2">
        <v>0</v>
      </c>
      <c r="J10" s="2">
        <v>0</v>
      </c>
      <c r="K10" s="2">
        <v>6.470822302594441E-4</v>
      </c>
      <c r="L10" s="2">
        <v>0</v>
      </c>
      <c r="M10" s="2">
        <v>1.0987086477726695E-2</v>
      </c>
      <c r="N10" s="2">
        <v>1.4593596598317969E-5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0.19104061646593978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0.18267659926332358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1.106623438735012E-4</v>
      </c>
      <c r="K13" s="2">
        <v>1.8468805321988299E-3</v>
      </c>
      <c r="L13" s="2">
        <v>6.9900858207038724E-5</v>
      </c>
      <c r="M13" s="2">
        <v>9.2627836712352158E-4</v>
      </c>
      <c r="N13" s="2">
        <v>1.7512315917981563E-4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0.18580544452390629</v>
      </c>
    </row>
    <row r="14" spans="1:23" x14ac:dyDescent="0.2">
      <c r="A14" s="2" t="s">
        <v>10</v>
      </c>
      <c r="B14" s="2">
        <v>1.3513143815852401E-2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4.4486903330336774E-4</v>
      </c>
      <c r="L14" s="2">
        <v>1.6776205969689289E-4</v>
      </c>
      <c r="M14" s="2">
        <v>5.9139311131732521E-4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1.4717168020169988E-2</v>
      </c>
    </row>
    <row r="15" spans="1:23" x14ac:dyDescent="0.2">
      <c r="A15" s="2" t="s">
        <v>11</v>
      </c>
      <c r="B15" s="2">
        <v>0.57393487554975298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1.5233394170691078E-3</v>
      </c>
      <c r="L15" s="2">
        <v>0</v>
      </c>
      <c r="M15" s="2">
        <v>5.6502980394534811E-3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0.58110851300627553</v>
      </c>
    </row>
    <row r="16" spans="1:23" x14ac:dyDescent="0.2">
      <c r="A16" s="2" t="s">
        <v>12</v>
      </c>
      <c r="B16" s="2">
        <v>7.915888259156055E-2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4.9876527460497312E-5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7.9208759119021047E-2</v>
      </c>
    </row>
    <row r="17" spans="1:23" x14ac:dyDescent="0.2">
      <c r="A17" s="2" t="s">
        <v>13</v>
      </c>
      <c r="B17" s="2">
        <v>0.44932979805440332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6.0057319495954642E-3</v>
      </c>
      <c r="L17" s="2">
        <v>3.4950429103519362E-5</v>
      </c>
      <c r="M17" s="2">
        <v>9.7615489458401919E-4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0.45634663532768632</v>
      </c>
    </row>
    <row r="18" spans="1:23" x14ac:dyDescent="0.2">
      <c r="A18" s="2" t="s">
        <v>14</v>
      </c>
      <c r="B18" s="2">
        <v>1.974474927454332E-3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1.1728365423452423E-3</v>
      </c>
      <c r="L18" s="2">
        <v>0</v>
      </c>
      <c r="M18" s="2">
        <v>3.2776003759755383E-4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3.4750715073971279E-3</v>
      </c>
    </row>
    <row r="19" spans="1:23" x14ac:dyDescent="0.2">
      <c r="A19" s="2" t="s">
        <v>15</v>
      </c>
      <c r="B19" s="2">
        <v>0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</row>
    <row r="20" spans="1:23" x14ac:dyDescent="0.2">
      <c r="A20" s="2" t="s">
        <v>16</v>
      </c>
      <c r="B20" s="2">
        <v>3.6325734216475246E-2</v>
      </c>
      <c r="C20" s="2">
        <v>0</v>
      </c>
      <c r="D20" s="2">
        <v>0</v>
      </c>
      <c r="E20" s="2">
        <v>0</v>
      </c>
      <c r="F20" s="2">
        <v>1.9676030145668044E-3</v>
      </c>
      <c r="G20" s="2">
        <v>0</v>
      </c>
      <c r="H20" s="2">
        <v>0</v>
      </c>
      <c r="I20" s="2">
        <v>0</v>
      </c>
      <c r="J20" s="2">
        <v>0</v>
      </c>
      <c r="K20" s="2">
        <v>2.2243451665168387E-4</v>
      </c>
      <c r="L20" s="2">
        <v>0</v>
      </c>
      <c r="M20" s="2">
        <v>5.7001745669139794E-4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3.9085789204385137E-2</v>
      </c>
    </row>
    <row r="21" spans="1:23" x14ac:dyDescent="0.2">
      <c r="A21" s="2" t="s">
        <v>17</v>
      </c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</row>
    <row r="22" spans="1:23" x14ac:dyDescent="0.2">
      <c r="A22" s="2" t="s">
        <v>18</v>
      </c>
      <c r="B22" s="2">
        <v>1.0813629524548376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6.7626833502010444E-2</v>
      </c>
      <c r="L22" s="2">
        <v>0</v>
      </c>
      <c r="M22" s="2">
        <v>2.037812407671747E-3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1.1510275983645197</v>
      </c>
    </row>
    <row r="23" spans="1:23" x14ac:dyDescent="0.2">
      <c r="A23" s="2" t="s">
        <v>19</v>
      </c>
      <c r="B23" s="2">
        <v>1.4473133967629337E-3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6.8752486965065922E-4</v>
      </c>
      <c r="L23" s="2">
        <v>0</v>
      </c>
      <c r="M23" s="2">
        <v>1.7813045521606182E-4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2.3129687216296548E-3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6.740439898535877E-5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6.740439898535877E-5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6.0663959086822877E-4</v>
      </c>
      <c r="L25" s="2">
        <v>0</v>
      </c>
      <c r="M25" s="2">
        <v>1.5889236605272717E-3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2.1955632513955005E-3</v>
      </c>
    </row>
    <row r="26" spans="1:23" x14ac:dyDescent="0.2">
      <c r="A26" s="2" t="s">
        <v>22</v>
      </c>
      <c r="B26" s="2">
        <v>0</v>
      </c>
      <c r="C26" s="2">
        <v>0</v>
      </c>
      <c r="D26" s="2">
        <v>0</v>
      </c>
      <c r="E26" s="2">
        <v>0</v>
      </c>
      <c r="F26" s="2">
        <v>8.3981249419550832E-2</v>
      </c>
      <c r="G26" s="2">
        <v>0</v>
      </c>
      <c r="H26" s="2">
        <v>0</v>
      </c>
      <c r="I26" s="2">
        <v>0</v>
      </c>
      <c r="J26" s="2">
        <v>0</v>
      </c>
      <c r="K26" s="2">
        <v>2.4995820953607785E-2</v>
      </c>
      <c r="L26" s="2">
        <v>0</v>
      </c>
      <c r="M26" s="2">
        <v>8.1941767288018965E-3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0.11717124710196052</v>
      </c>
    </row>
    <row r="27" spans="1:23" x14ac:dyDescent="0.2">
      <c r="A27" s="2" t="s">
        <v>23</v>
      </c>
      <c r="B27" s="2">
        <v>0</v>
      </c>
      <c r="C27" s="2">
        <v>0</v>
      </c>
      <c r="D27" s="2">
        <v>0</v>
      </c>
      <c r="E27" s="2">
        <v>0</v>
      </c>
      <c r="F27" s="2">
        <v>7.4921612358514987E-3</v>
      </c>
      <c r="G27" s="2">
        <v>0</v>
      </c>
      <c r="H27" s="2">
        <v>0</v>
      </c>
      <c r="I27" s="2">
        <v>0</v>
      </c>
      <c r="J27" s="2">
        <v>3.4581982460469126E-5</v>
      </c>
      <c r="K27" s="2">
        <v>4.7892961568807171E-4</v>
      </c>
      <c r="L27" s="2">
        <v>0</v>
      </c>
      <c r="M27" s="2">
        <v>6.0800632371808415E-4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8.6136791577181241E-3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</row>
    <row r="29" spans="1:23" x14ac:dyDescent="0.2">
      <c r="A29" s="2" t="s">
        <v>25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2.5291788693639734E-4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2.5291788693639734E-4</v>
      </c>
    </row>
    <row r="30" spans="1:23" x14ac:dyDescent="0.2">
      <c r="A30" s="2" t="s">
        <v>26</v>
      </c>
      <c r="B30" s="2">
        <v>0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5.3812316369446265E-5</v>
      </c>
      <c r="L30" s="2">
        <v>0</v>
      </c>
      <c r="M30" s="2">
        <v>1.7882538932884832E-4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2.3263770569829459E-4</v>
      </c>
    </row>
    <row r="31" spans="1:23" x14ac:dyDescent="0.2">
      <c r="A31" s="2" t="s">
        <v>27</v>
      </c>
      <c r="B31" s="2">
        <v>3.7201377984257853</v>
      </c>
      <c r="C31" s="2">
        <v>0</v>
      </c>
      <c r="D31" s="2">
        <v>0</v>
      </c>
      <c r="E31" s="2">
        <v>0</v>
      </c>
      <c r="F31" s="2">
        <v>0.72559501740885268</v>
      </c>
      <c r="G31" s="2">
        <v>0</v>
      </c>
      <c r="H31" s="2">
        <v>0</v>
      </c>
      <c r="I31" s="2">
        <v>0</v>
      </c>
      <c r="J31" s="2">
        <v>1.6599351581025185E-4</v>
      </c>
      <c r="K31" s="2">
        <v>3.7342037037888746E-3</v>
      </c>
      <c r="L31" s="2">
        <v>6.0813746640123677E-4</v>
      </c>
      <c r="M31" s="2">
        <v>2.0477877131638466E-2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1.9818920000000002</v>
      </c>
      <c r="W31" s="2">
        <v>6.4526110276522761</v>
      </c>
    </row>
    <row r="32" spans="1:23" x14ac:dyDescent="0.2">
      <c r="A32" s="2" t="s">
        <v>28</v>
      </c>
      <c r="B32" s="2">
        <v>3.360234230752842E-2</v>
      </c>
      <c r="C32" s="2">
        <v>0</v>
      </c>
      <c r="D32" s="2">
        <v>0</v>
      </c>
      <c r="E32" s="2">
        <v>0</v>
      </c>
      <c r="F32" s="2">
        <v>0.47200610093885892</v>
      </c>
      <c r="G32" s="2">
        <v>0</v>
      </c>
      <c r="H32" s="2">
        <v>0</v>
      </c>
      <c r="I32" s="2">
        <v>0</v>
      </c>
      <c r="J32" s="2">
        <v>0</v>
      </c>
      <c r="K32" s="2">
        <v>2.628771560428991E-4</v>
      </c>
      <c r="L32" s="2">
        <v>0</v>
      </c>
      <c r="M32" s="2">
        <v>1.026031422044516E-3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0.50689735182447471</v>
      </c>
    </row>
    <row r="33" spans="1:23" x14ac:dyDescent="0.2">
      <c r="A33" s="2" t="s">
        <v>29</v>
      </c>
      <c r="B33" s="2">
        <v>4.3351548953272853E-2</v>
      </c>
      <c r="C33" s="2">
        <v>0</v>
      </c>
      <c r="D33" s="2">
        <v>0</v>
      </c>
      <c r="E33" s="2">
        <v>0</v>
      </c>
      <c r="F33" s="2">
        <v>2.4856722258096462E-2</v>
      </c>
      <c r="G33" s="2">
        <v>0</v>
      </c>
      <c r="H33" s="2">
        <v>0</v>
      </c>
      <c r="I33" s="2">
        <v>0</v>
      </c>
      <c r="J33" s="2">
        <v>0</v>
      </c>
      <c r="K33" s="2">
        <v>1.0245468645774529E-3</v>
      </c>
      <c r="L33" s="2">
        <v>0</v>
      </c>
      <c r="M33" s="2">
        <v>8.4861348864931855E-3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7.7718952962439955E-2</v>
      </c>
    </row>
    <row r="34" spans="1:23" x14ac:dyDescent="0.2">
      <c r="A34" s="2" t="s">
        <v>30</v>
      </c>
      <c r="B34" s="2">
        <v>1.3097459741181948E-2</v>
      </c>
      <c r="C34" s="2">
        <v>0</v>
      </c>
      <c r="D34" s="2">
        <v>0</v>
      </c>
      <c r="E34" s="2">
        <v>0</v>
      </c>
      <c r="F34" s="2">
        <v>2.5969709821891829E-3</v>
      </c>
      <c r="G34" s="2">
        <v>0</v>
      </c>
      <c r="H34" s="2">
        <v>0</v>
      </c>
      <c r="I34" s="2">
        <v>0</v>
      </c>
      <c r="J34" s="2">
        <v>0</v>
      </c>
      <c r="K34" s="2">
        <v>2.628771560428991E-4</v>
      </c>
      <c r="L34" s="2">
        <v>0</v>
      </c>
      <c r="M34" s="2">
        <v>1.282539277555645E-4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1.6085561807169593E-2</v>
      </c>
    </row>
    <row r="35" spans="1:23" x14ac:dyDescent="0.2">
      <c r="A35" s="2" t="s">
        <v>31</v>
      </c>
      <c r="B35" s="2">
        <v>1.5175888537717086E-2</v>
      </c>
      <c r="C35" s="2">
        <v>0</v>
      </c>
      <c r="D35" s="2">
        <v>0</v>
      </c>
      <c r="E35" s="2">
        <v>0</v>
      </c>
      <c r="F35" s="2">
        <v>8.8820382546455037E-2</v>
      </c>
      <c r="G35" s="2">
        <v>0</v>
      </c>
      <c r="H35" s="2">
        <v>0</v>
      </c>
      <c r="I35" s="2">
        <v>0</v>
      </c>
      <c r="J35" s="2">
        <v>0</v>
      </c>
      <c r="K35" s="2">
        <v>6.942653095491952E-4</v>
      </c>
      <c r="L35" s="2">
        <v>5.5920686565630974E-5</v>
      </c>
      <c r="M35" s="2">
        <v>5.8426789310868279E-4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0.10533072497339563</v>
      </c>
    </row>
    <row r="36" spans="1:23" x14ac:dyDescent="0.2">
      <c r="A36" s="2" t="s">
        <v>32</v>
      </c>
      <c r="B36" s="2">
        <v>4.2169342602591794E-2</v>
      </c>
      <c r="C36" s="2">
        <v>0</v>
      </c>
      <c r="D36" s="2">
        <v>0</v>
      </c>
      <c r="E36" s="2">
        <v>0</v>
      </c>
      <c r="F36" s="2">
        <v>1.0566756930080985E-2</v>
      </c>
      <c r="G36" s="2">
        <v>0</v>
      </c>
      <c r="H36" s="2">
        <v>0</v>
      </c>
      <c r="I36" s="2">
        <v>0</v>
      </c>
      <c r="J36" s="2">
        <v>0</v>
      </c>
      <c r="K36" s="2">
        <v>1.9614680104739395E-3</v>
      </c>
      <c r="L36" s="2">
        <v>7.6890944027742565E-5</v>
      </c>
      <c r="M36" s="2">
        <v>4.4318857257756175E-3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5.9206344212950075E-2</v>
      </c>
    </row>
    <row r="37" spans="1:23" x14ac:dyDescent="0.2">
      <c r="A37" s="2" t="s">
        <v>33</v>
      </c>
      <c r="B37" s="2">
        <v>8.6133522280827032E-2</v>
      </c>
      <c r="C37" s="2">
        <v>0</v>
      </c>
      <c r="D37" s="2">
        <v>0</v>
      </c>
      <c r="E37" s="2">
        <v>0</v>
      </c>
      <c r="F37" s="2">
        <v>1.3872594991592218E-2</v>
      </c>
      <c r="G37" s="2">
        <v>0</v>
      </c>
      <c r="H37" s="2">
        <v>0</v>
      </c>
      <c r="I37" s="2">
        <v>0</v>
      </c>
      <c r="J37" s="2">
        <v>1.085874249258731E-3</v>
      </c>
      <c r="K37" s="2">
        <v>7.6841014843308962E-3</v>
      </c>
      <c r="L37" s="2">
        <v>3.5649437685589735E-4</v>
      </c>
      <c r="M37" s="2">
        <v>4.5316387806966134E-3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0.11366422616356137</v>
      </c>
    </row>
    <row r="38" spans="1:23" x14ac:dyDescent="0.2">
      <c r="A38" s="2" t="s">
        <v>34</v>
      </c>
      <c r="B38" s="2">
        <v>9.6645073303878188E-3</v>
      </c>
      <c r="C38" s="2">
        <v>0</v>
      </c>
      <c r="D38" s="2">
        <v>0</v>
      </c>
      <c r="E38" s="2">
        <v>0</v>
      </c>
      <c r="F38" s="2">
        <v>1.4998832407337528E-2</v>
      </c>
      <c r="G38" s="2">
        <v>0</v>
      </c>
      <c r="H38" s="2">
        <v>0</v>
      </c>
      <c r="I38" s="2">
        <v>0</v>
      </c>
      <c r="J38" s="2">
        <v>0</v>
      </c>
      <c r="K38" s="2">
        <v>1.1728365423452423E-3</v>
      </c>
      <c r="L38" s="2">
        <v>2.0970257462111612E-5</v>
      </c>
      <c r="M38" s="2">
        <v>7.1964703907288969E-4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2.6576793576605591E-2</v>
      </c>
    </row>
    <row r="39" spans="1:23" x14ac:dyDescent="0.2">
      <c r="A39" s="2" t="s">
        <v>35</v>
      </c>
      <c r="B39" s="2">
        <v>4.3285052136099881E-3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3.0331979543411438E-4</v>
      </c>
      <c r="L39" s="2">
        <v>0</v>
      </c>
      <c r="M39" s="2">
        <v>2.1375654625927421E-5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4.6532006636700301E-3</v>
      </c>
    </row>
    <row r="40" spans="1:23" x14ac:dyDescent="0.2">
      <c r="A40" s="2" t="s">
        <v>36</v>
      </c>
      <c r="B40" s="2">
        <v>1.5131110897576294E-2</v>
      </c>
      <c r="C40" s="2">
        <v>0</v>
      </c>
      <c r="D40" s="2">
        <v>0</v>
      </c>
      <c r="E40" s="2">
        <v>0</v>
      </c>
      <c r="F40" s="2">
        <v>1.3581098248693429E-3</v>
      </c>
      <c r="G40" s="2">
        <v>0</v>
      </c>
      <c r="H40" s="2">
        <v>0</v>
      </c>
      <c r="I40" s="2">
        <v>0</v>
      </c>
      <c r="J40" s="2">
        <v>0</v>
      </c>
      <c r="K40" s="2">
        <v>2.2647878059080537E-3</v>
      </c>
      <c r="L40" s="2">
        <v>1.3980171641407743E-5</v>
      </c>
      <c r="M40" s="2">
        <v>3.847617832666936E-4</v>
      </c>
      <c r="N40" s="2">
        <v>8.7561579589907817E-5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1.9240312062851695E-2</v>
      </c>
    </row>
    <row r="41" spans="1:23" x14ac:dyDescent="0.2">
      <c r="A41" s="2" t="s">
        <v>37</v>
      </c>
      <c r="B41" s="2">
        <v>2.8213644758711312E-2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5.1901387218726254E-4</v>
      </c>
      <c r="L41" s="2">
        <v>0</v>
      </c>
      <c r="M41" s="2">
        <v>3.5626091043212371E-5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2.8768284721941786E-2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13.301386615733399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1.6244460155471459E-3</v>
      </c>
      <c r="L43" s="2">
        <v>0</v>
      </c>
      <c r="M43" s="2">
        <v>5.3182628709307428E-2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13.356193690458255</v>
      </c>
    </row>
    <row r="44" spans="1:23" x14ac:dyDescent="0.2">
      <c r="A44" s="2" t="s">
        <v>40</v>
      </c>
      <c r="B44" s="2">
        <v>1.2105714000853354E-2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1.2105714000853354E-2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1.0784703837657401E-4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1.0784703837657401E-4</v>
      </c>
    </row>
    <row r="46" spans="1:23" x14ac:dyDescent="0.2">
      <c r="A46" s="2" t="s">
        <v>42</v>
      </c>
      <c r="B46" s="2">
        <v>7.6036007750697144E-3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  <c r="O46" s="2">
        <v>2.8960785929556692E-3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1.0499679368025384E-2</v>
      </c>
    </row>
    <row r="47" spans="1:23" x14ac:dyDescent="0.2">
      <c r="A47" s="2" t="s">
        <v>43</v>
      </c>
      <c r="B47" s="2">
        <v>4.7613621035869384E-3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0.29453256292487856</v>
      </c>
      <c r="L47" s="2">
        <v>1.8712652005858359E-2</v>
      </c>
      <c r="M47" s="2">
        <v>0.29563428102936534</v>
      </c>
      <c r="N47" s="2">
        <v>3.8911812244773462E-5</v>
      </c>
      <c r="O47" s="2">
        <v>3.0376880632131897E-3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0.61671745793914712</v>
      </c>
    </row>
    <row r="48" spans="1:23" x14ac:dyDescent="0.2">
      <c r="A48" s="2" t="s">
        <v>44</v>
      </c>
      <c r="B48" s="2">
        <v>0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3.4203571563070294E-2</v>
      </c>
      <c r="L48" s="2">
        <v>0</v>
      </c>
      <c r="M48" s="2">
        <v>3.3374846732718171E-2</v>
      </c>
      <c r="N48" s="2">
        <v>0</v>
      </c>
      <c r="O48" s="2">
        <v>5.6290723101683126E-3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7.3207490605956771E-2</v>
      </c>
    </row>
    <row r="49" spans="1:23" x14ac:dyDescent="0.2">
      <c r="A49" s="2" t="s">
        <v>45</v>
      </c>
      <c r="B49" s="2">
        <v>0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6.9618133940166002E-4</v>
      </c>
      <c r="L49" s="2">
        <v>0</v>
      </c>
      <c r="M49" s="2">
        <v>7.3592288199161838E-5</v>
      </c>
      <c r="N49" s="2">
        <v>0</v>
      </c>
      <c r="O49" s="2">
        <v>3.7236693405191515E-5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8.0701032100601337E-4</v>
      </c>
    </row>
    <row r="50" spans="1:23" x14ac:dyDescent="0.2">
      <c r="A50" s="2" t="s">
        <v>46</v>
      </c>
      <c r="B50" s="2">
        <v>0.31640409537306874</v>
      </c>
      <c r="C50" s="2">
        <v>1.1048797458051436E-2</v>
      </c>
      <c r="D50" s="2">
        <v>7.8890612395875429E-2</v>
      </c>
      <c r="E50" s="2">
        <v>0</v>
      </c>
      <c r="F50" s="2">
        <v>0</v>
      </c>
      <c r="G50" s="2">
        <v>0</v>
      </c>
      <c r="H50" s="2">
        <v>3.0073178053563777E-3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5.803981944884274E-2</v>
      </c>
      <c r="P50" s="2">
        <v>0</v>
      </c>
      <c r="Q50" s="2">
        <v>0</v>
      </c>
      <c r="R50" s="2">
        <v>0.11171045119146339</v>
      </c>
      <c r="S50" s="2">
        <v>0</v>
      </c>
      <c r="T50" s="2">
        <v>0</v>
      </c>
      <c r="U50" s="2">
        <v>0</v>
      </c>
      <c r="V50" s="2">
        <v>0</v>
      </c>
      <c r="W50" s="2">
        <v>0.57910109367265816</v>
      </c>
    </row>
    <row r="51" spans="1:23" x14ac:dyDescent="0.2">
      <c r="A51" s="2" t="s">
        <v>47</v>
      </c>
      <c r="B51" s="2">
        <v>0.84348230182895889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1.7679947810820256E-2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0.86116224963977916</v>
      </c>
    </row>
  </sheetData>
  <phoneticPr fontId="6" type="noConversion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20.080620610263434</v>
      </c>
      <c r="C4" s="2">
        <v>1.8240016056564806E-4</v>
      </c>
      <c r="D4" s="2">
        <v>1.2230587447959429E-5</v>
      </c>
      <c r="E4" s="2">
        <v>0</v>
      </c>
      <c r="F4" s="2">
        <v>3.5522898866201298</v>
      </c>
      <c r="G4" s="2">
        <v>8.8657136064899028E-7</v>
      </c>
      <c r="H4" s="2">
        <v>3.1540908130679861E-7</v>
      </c>
      <c r="I4" s="2">
        <v>0</v>
      </c>
      <c r="J4" s="2">
        <v>4.4527114221207214</v>
      </c>
      <c r="K4" s="2">
        <v>0.57028362304763192</v>
      </c>
      <c r="L4" s="2">
        <v>2.6377784143215583E-2</v>
      </c>
      <c r="M4" s="2">
        <v>1.0533904623670745</v>
      </c>
      <c r="N4" s="2">
        <v>0.72397019027923926</v>
      </c>
      <c r="O4" s="2">
        <v>4.3254000343452828E-3</v>
      </c>
      <c r="P4" s="2">
        <v>5.1966512047125685E-2</v>
      </c>
      <c r="Q4" s="2">
        <v>0</v>
      </c>
      <c r="R4" s="2">
        <v>0.33991197155146441</v>
      </c>
      <c r="S4" s="2">
        <v>0</v>
      </c>
      <c r="T4" s="2">
        <v>0</v>
      </c>
      <c r="U4" s="2">
        <v>0</v>
      </c>
      <c r="V4" s="2">
        <v>2.6502720000000002</v>
      </c>
      <c r="W4" s="2">
        <v>33.506315695202858</v>
      </c>
    </row>
    <row r="5" spans="1:23" x14ac:dyDescent="0.2">
      <c r="A5" s="2" t="s">
        <v>1</v>
      </c>
      <c r="B5" s="2">
        <v>0.23961492598385484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2.9860303839477978E-2</v>
      </c>
      <c r="L5" s="2">
        <v>4.8661235886556702E-4</v>
      </c>
      <c r="M5" s="2">
        <v>0.40583417922656473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0.67579602140876305</v>
      </c>
    </row>
    <row r="6" spans="1:23" x14ac:dyDescent="0.2">
      <c r="A6" s="2" t="s">
        <v>2</v>
      </c>
      <c r="B6" s="2">
        <v>4.1607521188317796E-4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9.2931145108250823E-5</v>
      </c>
      <c r="L6" s="2">
        <v>0</v>
      </c>
      <c r="M6" s="2">
        <v>0</v>
      </c>
      <c r="N6" s="2">
        <v>0</v>
      </c>
      <c r="O6" s="2">
        <v>1.42468996735245E-6</v>
      </c>
      <c r="P6" s="2">
        <v>4.6703185065363245E-5</v>
      </c>
      <c r="Q6" s="2">
        <v>0</v>
      </c>
      <c r="R6" s="2">
        <v>3.0176346641924571E-4</v>
      </c>
      <c r="S6" s="2">
        <v>0</v>
      </c>
      <c r="T6" s="2">
        <v>0</v>
      </c>
      <c r="U6" s="2">
        <v>0</v>
      </c>
      <c r="V6" s="2">
        <v>0</v>
      </c>
      <c r="W6" s="2">
        <v>8.5889769844339021E-4</v>
      </c>
    </row>
    <row r="7" spans="1:23" x14ac:dyDescent="0.2">
      <c r="A7" s="2" t="s">
        <v>3</v>
      </c>
      <c r="B7" s="2">
        <v>0.29122490997076567</v>
      </c>
      <c r="C7" s="2">
        <v>0</v>
      </c>
      <c r="D7" s="2">
        <v>0</v>
      </c>
      <c r="E7" s="2">
        <v>0</v>
      </c>
      <c r="F7" s="2">
        <v>5.4803125586385994E-5</v>
      </c>
      <c r="G7" s="2">
        <v>0</v>
      </c>
      <c r="H7" s="2">
        <v>0</v>
      </c>
      <c r="I7" s="2">
        <v>0</v>
      </c>
      <c r="J7" s="2">
        <v>4.4525461365206871</v>
      </c>
      <c r="K7" s="2">
        <v>2.1132542397616239E-2</v>
      </c>
      <c r="L7" s="2">
        <v>0</v>
      </c>
      <c r="M7" s="2">
        <v>0.13041172867245879</v>
      </c>
      <c r="N7" s="2">
        <v>0.72361473088208883</v>
      </c>
      <c r="O7" s="2">
        <v>3.2397449857594717E-4</v>
      </c>
      <c r="P7" s="2">
        <v>1.0620304283863607E-2</v>
      </c>
      <c r="Q7" s="2">
        <v>0</v>
      </c>
      <c r="R7" s="2">
        <v>6.8621012263736472E-2</v>
      </c>
      <c r="S7" s="2">
        <v>0</v>
      </c>
      <c r="T7" s="2">
        <v>0</v>
      </c>
      <c r="U7" s="2">
        <v>0</v>
      </c>
      <c r="V7" s="2">
        <v>0</v>
      </c>
      <c r="W7" s="2">
        <v>5.6985501426153782</v>
      </c>
    </row>
    <row r="8" spans="1:23" x14ac:dyDescent="0.2">
      <c r="A8" s="2" t="s">
        <v>4</v>
      </c>
      <c r="B8" s="2">
        <v>4.6531077862268727E-3</v>
      </c>
      <c r="C8" s="2">
        <v>0</v>
      </c>
      <c r="D8" s="2">
        <v>0</v>
      </c>
      <c r="E8" s="2">
        <v>0</v>
      </c>
      <c r="F8" s="2">
        <v>0.3355899841463228</v>
      </c>
      <c r="G8" s="2">
        <v>0</v>
      </c>
      <c r="H8" s="2">
        <v>0</v>
      </c>
      <c r="I8" s="2">
        <v>0</v>
      </c>
      <c r="J8" s="2">
        <v>0</v>
      </c>
      <c r="K8" s="2">
        <v>3.5995330205262493E-3</v>
      </c>
      <c r="L8" s="2">
        <v>0</v>
      </c>
      <c r="M8" s="2">
        <v>4.4402727886268811E-3</v>
      </c>
      <c r="N8" s="2">
        <v>0</v>
      </c>
      <c r="O8" s="2">
        <v>5.5182991402118238E-5</v>
      </c>
      <c r="P8" s="2">
        <v>1.8089700348650703E-3</v>
      </c>
      <c r="Q8" s="2">
        <v>0</v>
      </c>
      <c r="R8" s="2">
        <v>1.1688304932638784E-2</v>
      </c>
      <c r="S8" s="2">
        <v>0</v>
      </c>
      <c r="T8" s="2">
        <v>0</v>
      </c>
      <c r="U8" s="2">
        <v>0</v>
      </c>
      <c r="V8" s="2">
        <v>0</v>
      </c>
      <c r="W8" s="2">
        <v>0.36183535570060871</v>
      </c>
    </row>
    <row r="9" spans="1:23" x14ac:dyDescent="0.2">
      <c r="A9" s="2" t="s">
        <v>5</v>
      </c>
      <c r="B9" s="2">
        <v>7.9401019601039774E-4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3.302153356179846E-3</v>
      </c>
      <c r="L9" s="2">
        <v>0</v>
      </c>
      <c r="M9" s="2">
        <v>1.0242753158425428E-2</v>
      </c>
      <c r="N9" s="2">
        <v>0</v>
      </c>
      <c r="O9" s="2">
        <v>5.0623983506590391E-5</v>
      </c>
      <c r="P9" s="2">
        <v>1.6595198426559079E-3</v>
      </c>
      <c r="Q9" s="2">
        <v>0</v>
      </c>
      <c r="R9" s="2">
        <v>1.0722661840097198E-2</v>
      </c>
      <c r="S9" s="2">
        <v>0</v>
      </c>
      <c r="T9" s="2">
        <v>0</v>
      </c>
      <c r="U9" s="2">
        <v>0</v>
      </c>
      <c r="V9" s="2">
        <v>0</v>
      </c>
      <c r="W9" s="2">
        <v>2.6771722376875366E-2</v>
      </c>
    </row>
    <row r="10" spans="1:23" x14ac:dyDescent="0.2">
      <c r="A10" s="2" t="s">
        <v>6</v>
      </c>
      <c r="B10" s="2">
        <v>2.4347334482030622E-2</v>
      </c>
      <c r="C10" s="2">
        <v>0</v>
      </c>
      <c r="D10" s="2">
        <v>0</v>
      </c>
      <c r="E10" s="2">
        <v>0</v>
      </c>
      <c r="F10" s="2">
        <v>2.6100780161219244</v>
      </c>
      <c r="G10" s="2">
        <v>0</v>
      </c>
      <c r="H10" s="2">
        <v>0</v>
      </c>
      <c r="I10" s="2">
        <v>0</v>
      </c>
      <c r="J10" s="2">
        <v>0</v>
      </c>
      <c r="K10" s="2">
        <v>7.0317899798576465E-3</v>
      </c>
      <c r="L10" s="2">
        <v>0</v>
      </c>
      <c r="M10" s="2">
        <v>1.1532920915592826E-2</v>
      </c>
      <c r="N10" s="2">
        <v>0</v>
      </c>
      <c r="O10" s="2">
        <v>1.0780154086300207E-4</v>
      </c>
      <c r="P10" s="2">
        <v>3.5338743366124868E-3</v>
      </c>
      <c r="Q10" s="2">
        <v>0</v>
      </c>
      <c r="R10" s="2">
        <v>2.2833435625722927E-2</v>
      </c>
      <c r="S10" s="2">
        <v>0</v>
      </c>
      <c r="T10" s="2">
        <v>0</v>
      </c>
      <c r="U10" s="2">
        <v>0</v>
      </c>
      <c r="V10" s="2">
        <v>0</v>
      </c>
      <c r="W10" s="2">
        <v>2.6794651730026038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9.3978671664732172E-2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3.258785488462662E-3</v>
      </c>
      <c r="L13" s="2">
        <v>0</v>
      </c>
      <c r="M13" s="2">
        <v>6.7455471567635494E-4</v>
      </c>
      <c r="N13" s="2">
        <v>2.012034323492967E-4</v>
      </c>
      <c r="O13" s="2">
        <v>4.9959128188492577E-5</v>
      </c>
      <c r="P13" s="2">
        <v>1.637725022958738E-3</v>
      </c>
      <c r="Q13" s="2">
        <v>0</v>
      </c>
      <c r="R13" s="2">
        <v>1.0581838889101549E-2</v>
      </c>
      <c r="S13" s="2">
        <v>0</v>
      </c>
      <c r="T13" s="2">
        <v>0</v>
      </c>
      <c r="U13" s="2">
        <v>0</v>
      </c>
      <c r="V13" s="2">
        <v>0</v>
      </c>
      <c r="W13" s="2">
        <v>0.11038273834146926</v>
      </c>
    </row>
    <row r="14" spans="1:23" x14ac:dyDescent="0.2">
      <c r="A14" s="2" t="s">
        <v>10</v>
      </c>
      <c r="B14" s="2">
        <v>3.5372083443636695E-2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6.0715014804057208E-4</v>
      </c>
      <c r="L14" s="2">
        <v>0</v>
      </c>
      <c r="M14" s="2">
        <v>7.2694731495218838E-4</v>
      </c>
      <c r="N14" s="2">
        <v>0</v>
      </c>
      <c r="O14" s="2">
        <v>9.3079744533693386E-6</v>
      </c>
      <c r="P14" s="2">
        <v>3.051274757603733E-4</v>
      </c>
      <c r="Q14" s="2">
        <v>0</v>
      </c>
      <c r="R14" s="2">
        <v>1.9715213139390713E-3</v>
      </c>
      <c r="S14" s="2">
        <v>0</v>
      </c>
      <c r="T14" s="2">
        <v>0</v>
      </c>
      <c r="U14" s="2">
        <v>0</v>
      </c>
      <c r="V14" s="2">
        <v>0</v>
      </c>
      <c r="W14" s="2">
        <v>3.8992137670782273E-2</v>
      </c>
    </row>
    <row r="15" spans="1:23" x14ac:dyDescent="0.2">
      <c r="A15" s="2" t="s">
        <v>11</v>
      </c>
      <c r="B15" s="2">
        <v>1.1015189420318559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1.3939671766237624E-3</v>
      </c>
      <c r="L15" s="2">
        <v>0</v>
      </c>
      <c r="M15" s="2">
        <v>8.7233677794262589E-3</v>
      </c>
      <c r="N15" s="2">
        <v>0</v>
      </c>
      <c r="O15" s="2">
        <v>2.1370349510286751E-5</v>
      </c>
      <c r="P15" s="2">
        <v>7.0054777598044888E-4</v>
      </c>
      <c r="Q15" s="2">
        <v>0</v>
      </c>
      <c r="R15" s="2">
        <v>4.526451996288686E-3</v>
      </c>
      <c r="S15" s="2">
        <v>0</v>
      </c>
      <c r="T15" s="2">
        <v>0</v>
      </c>
      <c r="U15" s="2">
        <v>0</v>
      </c>
      <c r="V15" s="2">
        <v>0</v>
      </c>
      <c r="W15" s="2">
        <v>1.1168846471096852</v>
      </c>
    </row>
    <row r="16" spans="1:23" x14ac:dyDescent="0.2">
      <c r="A16" s="2" t="s">
        <v>12</v>
      </c>
      <c r="B16" s="2">
        <v>7.3529343789861909E-2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6.5490749094791756E-5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7.3594834538956697E-2</v>
      </c>
    </row>
    <row r="17" spans="1:23" x14ac:dyDescent="0.2">
      <c r="A17" s="2" t="s">
        <v>13</v>
      </c>
      <c r="B17" s="2">
        <v>0.49402689895844809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5.0802359325843767E-3</v>
      </c>
      <c r="L17" s="2">
        <v>0</v>
      </c>
      <c r="M17" s="2">
        <v>3.863954196592713E-4</v>
      </c>
      <c r="N17" s="2">
        <v>0</v>
      </c>
      <c r="O17" s="2">
        <v>7.7883051548600593E-5</v>
      </c>
      <c r="P17" s="2">
        <v>2.5531074502398582E-3</v>
      </c>
      <c r="Q17" s="2">
        <v>0</v>
      </c>
      <c r="R17" s="2">
        <v>1.6496402830918765E-2</v>
      </c>
      <c r="S17" s="2">
        <v>0</v>
      </c>
      <c r="T17" s="2">
        <v>0</v>
      </c>
      <c r="U17" s="2">
        <v>0</v>
      </c>
      <c r="V17" s="2">
        <v>0</v>
      </c>
      <c r="W17" s="2">
        <v>0.51862092364339907</v>
      </c>
    </row>
    <row r="18" spans="1:23" x14ac:dyDescent="0.2">
      <c r="A18" s="2" t="s">
        <v>14</v>
      </c>
      <c r="B18" s="2">
        <v>1.6770721933985614E-3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1.4249442249931793E-4</v>
      </c>
      <c r="L18" s="2">
        <v>0</v>
      </c>
      <c r="M18" s="2">
        <v>2.2266854692229191E-4</v>
      </c>
      <c r="N18" s="2">
        <v>0</v>
      </c>
      <c r="O18" s="2">
        <v>2.1845246166070896E-6</v>
      </c>
      <c r="P18" s="2">
        <v>7.1611550433556972E-5</v>
      </c>
      <c r="Q18" s="2">
        <v>0</v>
      </c>
      <c r="R18" s="2">
        <v>4.6270398184284343E-4</v>
      </c>
      <c r="S18" s="2">
        <v>0</v>
      </c>
      <c r="T18" s="2">
        <v>0</v>
      </c>
      <c r="U18" s="2">
        <v>0</v>
      </c>
      <c r="V18" s="2">
        <v>0</v>
      </c>
      <c r="W18" s="2">
        <v>2.5787352197131786E-3</v>
      </c>
    </row>
    <row r="19" spans="1:23" x14ac:dyDescent="0.2">
      <c r="A19" s="2" t="s">
        <v>15</v>
      </c>
      <c r="B19" s="2">
        <v>0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9.9126554782134213E-5</v>
      </c>
      <c r="L19" s="2">
        <v>0</v>
      </c>
      <c r="M19" s="2">
        <v>0</v>
      </c>
      <c r="N19" s="2">
        <v>0</v>
      </c>
      <c r="O19" s="2">
        <v>1.5196692985092801E-6</v>
      </c>
      <c r="P19" s="2">
        <v>4.9816730736387468E-5</v>
      </c>
      <c r="Q19" s="2">
        <v>0</v>
      </c>
      <c r="R19" s="2">
        <v>3.2188103084719539E-4</v>
      </c>
      <c r="S19" s="2">
        <v>0</v>
      </c>
      <c r="T19" s="2">
        <v>0</v>
      </c>
      <c r="U19" s="2">
        <v>0</v>
      </c>
      <c r="V19" s="2">
        <v>0</v>
      </c>
      <c r="W19" s="2">
        <v>4.7234398566422636E-4</v>
      </c>
    </row>
    <row r="20" spans="1:23" x14ac:dyDescent="0.2">
      <c r="A20" s="2" t="s">
        <v>16</v>
      </c>
      <c r="B20" s="2">
        <v>2.3985525876947588E-2</v>
      </c>
      <c r="C20" s="2">
        <v>0</v>
      </c>
      <c r="D20" s="2">
        <v>0</v>
      </c>
      <c r="E20" s="2">
        <v>0</v>
      </c>
      <c r="F20" s="2">
        <v>2.1921250234554403E-3</v>
      </c>
      <c r="G20" s="2">
        <v>0</v>
      </c>
      <c r="H20" s="2">
        <v>0</v>
      </c>
      <c r="I20" s="2">
        <v>0</v>
      </c>
      <c r="J20" s="2">
        <v>0</v>
      </c>
      <c r="K20" s="2">
        <v>3.7791999010688672E-4</v>
      </c>
      <c r="L20" s="2">
        <v>0</v>
      </c>
      <c r="M20" s="2">
        <v>6.5490749094791756E-5</v>
      </c>
      <c r="N20" s="2">
        <v>0</v>
      </c>
      <c r="O20" s="2">
        <v>5.7937392005666295E-6</v>
      </c>
      <c r="P20" s="2">
        <v>1.8992628593247722E-4</v>
      </c>
      <c r="Q20" s="2">
        <v>0</v>
      </c>
      <c r="R20" s="2">
        <v>1.2271714301049326E-3</v>
      </c>
      <c r="S20" s="2">
        <v>0</v>
      </c>
      <c r="T20" s="2">
        <v>0</v>
      </c>
      <c r="U20" s="2">
        <v>0</v>
      </c>
      <c r="V20" s="2">
        <v>0</v>
      </c>
      <c r="W20" s="2">
        <v>2.8043953094842679E-2</v>
      </c>
    </row>
    <row r="21" spans="1:23" x14ac:dyDescent="0.2">
      <c r="A21" s="2" t="s">
        <v>17</v>
      </c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2.044485192381518E-4</v>
      </c>
      <c r="L21" s="2">
        <v>0</v>
      </c>
      <c r="M21" s="2">
        <v>0</v>
      </c>
      <c r="N21" s="2">
        <v>0</v>
      </c>
      <c r="O21" s="2">
        <v>3.1343179281753901E-6</v>
      </c>
      <c r="P21" s="2">
        <v>1.0274700714379915E-4</v>
      </c>
      <c r="Q21" s="2">
        <v>0</v>
      </c>
      <c r="R21" s="2">
        <v>6.6387962612234064E-4</v>
      </c>
      <c r="S21" s="2">
        <v>0</v>
      </c>
      <c r="T21" s="2">
        <v>0</v>
      </c>
      <c r="U21" s="2">
        <v>0</v>
      </c>
      <c r="V21" s="2">
        <v>0</v>
      </c>
      <c r="W21" s="2">
        <v>9.7420947043246704E-4</v>
      </c>
    </row>
    <row r="22" spans="1:23" x14ac:dyDescent="0.2">
      <c r="A22" s="2" t="s">
        <v>18</v>
      </c>
      <c r="B22" s="2">
        <v>0.51611651792224345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2.7259802565086911E-4</v>
      </c>
      <c r="L22" s="2">
        <v>0</v>
      </c>
      <c r="M22" s="2">
        <v>2.4755503157831284E-3</v>
      </c>
      <c r="N22" s="2">
        <v>0</v>
      </c>
      <c r="O22" s="2">
        <v>4.1790905709005195E-6</v>
      </c>
      <c r="P22" s="2">
        <v>1.3699600952506557E-4</v>
      </c>
      <c r="Q22" s="2">
        <v>0</v>
      </c>
      <c r="R22" s="2">
        <v>8.8517283482978726E-4</v>
      </c>
      <c r="S22" s="2">
        <v>0</v>
      </c>
      <c r="T22" s="2">
        <v>0</v>
      </c>
      <c r="U22" s="2">
        <v>0</v>
      </c>
      <c r="V22" s="2">
        <v>0</v>
      </c>
      <c r="W22" s="2">
        <v>0.51989101419860329</v>
      </c>
    </row>
    <row r="23" spans="1:23" x14ac:dyDescent="0.2">
      <c r="A23" s="2" t="s">
        <v>19</v>
      </c>
      <c r="B23" s="2">
        <v>7.3754986900470662E-4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5.6997768999727172E-4</v>
      </c>
      <c r="L23" s="2">
        <v>6.4248692914346251E-6</v>
      </c>
      <c r="M23" s="2">
        <v>1.8337409746541688E-4</v>
      </c>
      <c r="N23" s="2">
        <v>0</v>
      </c>
      <c r="O23" s="2">
        <v>8.7380984664283585E-6</v>
      </c>
      <c r="P23" s="2">
        <v>2.8644620173422789E-4</v>
      </c>
      <c r="Q23" s="2">
        <v>0</v>
      </c>
      <c r="R23" s="2">
        <v>1.8508159273713737E-3</v>
      </c>
      <c r="S23" s="2">
        <v>0</v>
      </c>
      <c r="T23" s="2">
        <v>0</v>
      </c>
      <c r="U23" s="2">
        <v>0</v>
      </c>
      <c r="V23" s="2">
        <v>0</v>
      </c>
      <c r="W23" s="2">
        <v>3.64332675333086E-3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1.3629901282543455E-4</v>
      </c>
      <c r="L24" s="2">
        <v>0</v>
      </c>
      <c r="M24" s="2">
        <v>0</v>
      </c>
      <c r="N24" s="2">
        <v>0</v>
      </c>
      <c r="O24" s="2">
        <v>2.0895452854502598E-6</v>
      </c>
      <c r="P24" s="2">
        <v>6.8498004762532783E-5</v>
      </c>
      <c r="Q24" s="2">
        <v>0</v>
      </c>
      <c r="R24" s="2">
        <v>4.4258641741489363E-4</v>
      </c>
      <c r="S24" s="2">
        <v>0</v>
      </c>
      <c r="T24" s="2">
        <v>0</v>
      </c>
      <c r="U24" s="2">
        <v>0</v>
      </c>
      <c r="V24" s="2">
        <v>0</v>
      </c>
      <c r="W24" s="2">
        <v>6.4947298028831125E-4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8.0540325760484035E-4</v>
      </c>
      <c r="L25" s="2">
        <v>0</v>
      </c>
      <c r="M25" s="2">
        <v>2.0695076713954192E-3</v>
      </c>
      <c r="N25" s="2">
        <v>0</v>
      </c>
      <c r="O25" s="2">
        <v>1.23473130503879E-5</v>
      </c>
      <c r="P25" s="2">
        <v>4.0476093723314823E-4</v>
      </c>
      <c r="Q25" s="2">
        <v>0</v>
      </c>
      <c r="R25" s="2">
        <v>2.6152833756334626E-3</v>
      </c>
      <c r="S25" s="2">
        <v>0</v>
      </c>
      <c r="T25" s="2">
        <v>0</v>
      </c>
      <c r="U25" s="2">
        <v>0</v>
      </c>
      <c r="V25" s="2">
        <v>0</v>
      </c>
      <c r="W25" s="2">
        <v>5.9073025549172585E-3</v>
      </c>
    </row>
    <row r="26" spans="1:23" x14ac:dyDescent="0.2">
      <c r="A26" s="2" t="s">
        <v>22</v>
      </c>
      <c r="B26" s="2">
        <v>0.98503029653455731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3.8223798331814128E-2</v>
      </c>
      <c r="L26" s="2">
        <v>5.2683928189763921E-4</v>
      </c>
      <c r="M26" s="2">
        <v>3.8311168070023515E-3</v>
      </c>
      <c r="N26" s="2">
        <v>0</v>
      </c>
      <c r="O26" s="2">
        <v>3.2316182748949243E-4</v>
      </c>
      <c r="P26" s="2">
        <v>1.2603083834849982E-2</v>
      </c>
      <c r="Q26" s="2">
        <v>0</v>
      </c>
      <c r="R26" s="2">
        <v>8.1393874304676317E-2</v>
      </c>
      <c r="S26" s="2">
        <v>0</v>
      </c>
      <c r="T26" s="2">
        <v>0</v>
      </c>
      <c r="U26" s="2">
        <v>0</v>
      </c>
      <c r="V26" s="2">
        <v>0</v>
      </c>
      <c r="W26" s="2">
        <v>1.1219321709222874</v>
      </c>
    </row>
    <row r="27" spans="1:23" x14ac:dyDescent="0.2">
      <c r="A27" s="2" t="s">
        <v>23</v>
      </c>
      <c r="B27" s="2">
        <v>2.8749778851865047E-2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2.2619055984831778E-3</v>
      </c>
      <c r="L27" s="2">
        <v>0</v>
      </c>
      <c r="M27" s="2">
        <v>1.1255729465621709E-3</v>
      </c>
      <c r="N27" s="2">
        <v>0</v>
      </c>
      <c r="O27" s="2">
        <v>1.9123205403847834E-5</v>
      </c>
      <c r="P27" s="2">
        <v>7.4579155207799713E-4</v>
      </c>
      <c r="Q27" s="2">
        <v>0</v>
      </c>
      <c r="R27" s="2">
        <v>4.8165087721999192E-3</v>
      </c>
      <c r="S27" s="2">
        <v>0</v>
      </c>
      <c r="T27" s="2">
        <v>0</v>
      </c>
      <c r="U27" s="2">
        <v>0</v>
      </c>
      <c r="V27" s="2">
        <v>0</v>
      </c>
      <c r="W27" s="2">
        <v>3.7718680926592162E-2</v>
      </c>
    </row>
    <row r="28" spans="1:23" x14ac:dyDescent="0.2">
      <c r="A28" s="2" t="s">
        <v>24</v>
      </c>
      <c r="B28" s="2">
        <v>1.0250396191095088E-3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1.082827148210032E-4</v>
      </c>
      <c r="L28" s="2">
        <v>0</v>
      </c>
      <c r="M28" s="2">
        <v>0</v>
      </c>
      <c r="N28" s="2">
        <v>0</v>
      </c>
      <c r="O28" s="2">
        <v>9.1547259912037522E-7</v>
      </c>
      <c r="P28" s="2">
        <v>3.5702787067563689E-5</v>
      </c>
      <c r="Q28" s="2">
        <v>0</v>
      </c>
      <c r="R28" s="2">
        <v>2.305775476053153E-4</v>
      </c>
      <c r="S28" s="2">
        <v>0</v>
      </c>
      <c r="T28" s="2">
        <v>0</v>
      </c>
      <c r="U28" s="2">
        <v>0</v>
      </c>
      <c r="V28" s="2">
        <v>0</v>
      </c>
      <c r="W28" s="2">
        <v>1.4005181412025116E-3</v>
      </c>
    </row>
    <row r="29" spans="1:23" x14ac:dyDescent="0.2">
      <c r="A29" s="2" t="s">
        <v>25</v>
      </c>
      <c r="B29" s="2">
        <v>1.348840894138288E-3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1.5640836585256016E-4</v>
      </c>
      <c r="L29" s="2">
        <v>0</v>
      </c>
      <c r="M29" s="2">
        <v>0</v>
      </c>
      <c r="N29" s="2">
        <v>0</v>
      </c>
      <c r="O29" s="2">
        <v>1.3223493098405418E-6</v>
      </c>
      <c r="P29" s="2">
        <v>5.1570692430925331E-5</v>
      </c>
      <c r="Q29" s="2">
        <v>0</v>
      </c>
      <c r="R29" s="2">
        <v>3.3305645765212212E-4</v>
      </c>
      <c r="S29" s="2">
        <v>0</v>
      </c>
      <c r="T29" s="2">
        <v>0</v>
      </c>
      <c r="U29" s="2">
        <v>0</v>
      </c>
      <c r="V29" s="2">
        <v>0</v>
      </c>
      <c r="W29" s="2">
        <v>1.891198759383736E-3</v>
      </c>
    </row>
    <row r="30" spans="1:23" x14ac:dyDescent="0.2">
      <c r="A30" s="2" t="s">
        <v>26</v>
      </c>
      <c r="B30" s="2">
        <v>7.1315740941921247E-4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6.6172770168390843E-4</v>
      </c>
      <c r="L30" s="2">
        <v>0</v>
      </c>
      <c r="M30" s="2">
        <v>9.7549655368721485E-4</v>
      </c>
      <c r="N30" s="2">
        <v>0</v>
      </c>
      <c r="O30" s="2">
        <v>5.5945547724022928E-6</v>
      </c>
      <c r="P30" s="2">
        <v>2.1818369874622253E-4</v>
      </c>
      <c r="Q30" s="2">
        <v>0</v>
      </c>
      <c r="R30" s="2">
        <v>1.4090850131435939E-3</v>
      </c>
      <c r="S30" s="2">
        <v>0</v>
      </c>
      <c r="T30" s="2">
        <v>0</v>
      </c>
      <c r="U30" s="2">
        <v>0</v>
      </c>
      <c r="V30" s="2">
        <v>0</v>
      </c>
      <c r="W30" s="2">
        <v>3.9832449314525543E-3</v>
      </c>
    </row>
    <row r="31" spans="1:23" x14ac:dyDescent="0.2">
      <c r="A31" s="2" t="s">
        <v>27</v>
      </c>
      <c r="B31" s="2">
        <v>4.0536486363427189</v>
      </c>
      <c r="C31" s="2">
        <v>0</v>
      </c>
      <c r="D31" s="2">
        <v>0</v>
      </c>
      <c r="E31" s="2">
        <v>0</v>
      </c>
      <c r="F31" s="2">
        <v>0.11552498873610169</v>
      </c>
      <c r="G31" s="2">
        <v>0</v>
      </c>
      <c r="H31" s="2">
        <v>0</v>
      </c>
      <c r="I31" s="2">
        <v>0</v>
      </c>
      <c r="J31" s="2">
        <v>1.6528560003417739E-4</v>
      </c>
      <c r="K31" s="2">
        <v>9.5037584397371158E-3</v>
      </c>
      <c r="L31" s="2">
        <v>0</v>
      </c>
      <c r="M31" s="2">
        <v>1.9110200585860229E-2</v>
      </c>
      <c r="N31" s="2">
        <v>0</v>
      </c>
      <c r="O31" s="2">
        <v>1.456982939945772E-4</v>
      </c>
      <c r="P31" s="2">
        <v>4.7761790593511492E-3</v>
      </c>
      <c r="Q31" s="2">
        <v>0</v>
      </c>
      <c r="R31" s="2">
        <v>3.0860343832474858E-2</v>
      </c>
      <c r="S31" s="2">
        <v>0</v>
      </c>
      <c r="T31" s="2">
        <v>0</v>
      </c>
      <c r="U31" s="2">
        <v>0</v>
      </c>
      <c r="V31" s="2">
        <v>2.6502720000000002</v>
      </c>
      <c r="W31" s="2">
        <v>6.8840070908902735</v>
      </c>
    </row>
    <row r="32" spans="1:23" x14ac:dyDescent="0.2">
      <c r="A32" s="2" t="s">
        <v>28</v>
      </c>
      <c r="B32" s="2">
        <v>1.1193175730463838E-2</v>
      </c>
      <c r="C32" s="2">
        <v>0</v>
      </c>
      <c r="D32" s="2">
        <v>0</v>
      </c>
      <c r="E32" s="2">
        <v>0</v>
      </c>
      <c r="F32" s="2">
        <v>0.34905328533204488</v>
      </c>
      <c r="G32" s="2">
        <v>0</v>
      </c>
      <c r="H32" s="2">
        <v>0</v>
      </c>
      <c r="I32" s="2">
        <v>0</v>
      </c>
      <c r="J32" s="2">
        <v>0</v>
      </c>
      <c r="K32" s="2">
        <v>4.7704654488902091E-4</v>
      </c>
      <c r="L32" s="2">
        <v>0</v>
      </c>
      <c r="M32" s="2">
        <v>1.3753057309906267E-4</v>
      </c>
      <c r="N32" s="2">
        <v>0</v>
      </c>
      <c r="O32" s="2">
        <v>7.3134084990759117E-6</v>
      </c>
      <c r="P32" s="2">
        <v>2.3974301666886477E-4</v>
      </c>
      <c r="Q32" s="2">
        <v>0</v>
      </c>
      <c r="R32" s="2">
        <v>1.549052460952128E-3</v>
      </c>
      <c r="S32" s="2">
        <v>0</v>
      </c>
      <c r="T32" s="2">
        <v>0</v>
      </c>
      <c r="U32" s="2">
        <v>0</v>
      </c>
      <c r="V32" s="2">
        <v>0</v>
      </c>
      <c r="W32" s="2">
        <v>0.36265714706661684</v>
      </c>
    </row>
    <row r="33" spans="1:23" x14ac:dyDescent="0.2">
      <c r="A33" s="2" t="s">
        <v>29</v>
      </c>
      <c r="B33" s="2">
        <v>9.0878430552631725E-3</v>
      </c>
      <c r="C33" s="2">
        <v>0</v>
      </c>
      <c r="D33" s="2">
        <v>0</v>
      </c>
      <c r="E33" s="2">
        <v>0</v>
      </c>
      <c r="F33" s="2">
        <v>4.2003551143876737E-2</v>
      </c>
      <c r="G33" s="2">
        <v>0</v>
      </c>
      <c r="H33" s="2">
        <v>0</v>
      </c>
      <c r="I33" s="2">
        <v>0</v>
      </c>
      <c r="J33" s="2">
        <v>0</v>
      </c>
      <c r="K33" s="2">
        <v>6.5051801575775577E-4</v>
      </c>
      <c r="L33" s="2">
        <v>0</v>
      </c>
      <c r="M33" s="2">
        <v>6.6800564076687574E-3</v>
      </c>
      <c r="N33" s="2">
        <v>0</v>
      </c>
      <c r="O33" s="2">
        <v>9.9728297714671507E-6</v>
      </c>
      <c r="P33" s="2">
        <v>3.2692229545754276E-4</v>
      </c>
      <c r="Q33" s="2">
        <v>0</v>
      </c>
      <c r="R33" s="2">
        <v>2.1123442649347199E-3</v>
      </c>
      <c r="S33" s="2">
        <v>0</v>
      </c>
      <c r="T33" s="2">
        <v>0</v>
      </c>
      <c r="U33" s="2">
        <v>0</v>
      </c>
      <c r="V33" s="2">
        <v>0</v>
      </c>
      <c r="W33" s="2">
        <v>6.0871208012730153E-2</v>
      </c>
    </row>
    <row r="34" spans="1:23" x14ac:dyDescent="0.2">
      <c r="A34" s="2" t="s">
        <v>30</v>
      </c>
      <c r="B34" s="2">
        <v>8.1147750443379529E-3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2.1683933858591861E-4</v>
      </c>
      <c r="L34" s="2">
        <v>0</v>
      </c>
      <c r="M34" s="2">
        <v>2.1611947201281273E-4</v>
      </c>
      <c r="N34" s="2">
        <v>0</v>
      </c>
      <c r="O34" s="2">
        <v>3.3242765904890502E-6</v>
      </c>
      <c r="P34" s="2">
        <v>1.0897409848584761E-4</v>
      </c>
      <c r="Q34" s="2">
        <v>0</v>
      </c>
      <c r="R34" s="2">
        <v>7.0411475497824001E-4</v>
      </c>
      <c r="S34" s="2">
        <v>0</v>
      </c>
      <c r="T34" s="2">
        <v>0</v>
      </c>
      <c r="U34" s="2">
        <v>0</v>
      </c>
      <c r="V34" s="2">
        <v>0</v>
      </c>
      <c r="W34" s="2">
        <v>9.3641469849912607E-3</v>
      </c>
    </row>
    <row r="35" spans="1:23" x14ac:dyDescent="0.2">
      <c r="A35" s="2" t="s">
        <v>31</v>
      </c>
      <c r="B35" s="2">
        <v>5.7996976331257319E-3</v>
      </c>
      <c r="C35" s="2">
        <v>0</v>
      </c>
      <c r="D35" s="2">
        <v>0</v>
      </c>
      <c r="E35" s="2">
        <v>0</v>
      </c>
      <c r="F35" s="2">
        <v>7.7467262634444756E-2</v>
      </c>
      <c r="G35" s="2">
        <v>0</v>
      </c>
      <c r="H35" s="2">
        <v>0</v>
      </c>
      <c r="I35" s="2">
        <v>0</v>
      </c>
      <c r="J35" s="2">
        <v>0</v>
      </c>
      <c r="K35" s="2">
        <v>1.4249442249931793E-3</v>
      </c>
      <c r="L35" s="2">
        <v>6.4248692914346261E-5</v>
      </c>
      <c r="M35" s="2">
        <v>2.3838632670504195E-3</v>
      </c>
      <c r="N35" s="2">
        <v>0</v>
      </c>
      <c r="O35" s="2">
        <v>2.1845246166070904E-5</v>
      </c>
      <c r="P35" s="2">
        <v>7.1611550433556997E-4</v>
      </c>
      <c r="Q35" s="2">
        <v>0</v>
      </c>
      <c r="R35" s="2">
        <v>4.6270398184284347E-3</v>
      </c>
      <c r="S35" s="2">
        <v>0</v>
      </c>
      <c r="T35" s="2">
        <v>0</v>
      </c>
      <c r="U35" s="2">
        <v>0</v>
      </c>
      <c r="V35" s="2">
        <v>0</v>
      </c>
      <c r="W35" s="2">
        <v>9.250501702145851E-2</v>
      </c>
    </row>
    <row r="36" spans="1:23" x14ac:dyDescent="0.2">
      <c r="A36" s="2" t="s">
        <v>32</v>
      </c>
      <c r="B36" s="2">
        <v>0.14081501225502258</v>
      </c>
      <c r="C36" s="2">
        <v>0</v>
      </c>
      <c r="D36" s="2">
        <v>0</v>
      </c>
      <c r="E36" s="2">
        <v>0</v>
      </c>
      <c r="F36" s="2">
        <v>2.0946972446351979E-3</v>
      </c>
      <c r="G36" s="2">
        <v>0</v>
      </c>
      <c r="H36" s="2">
        <v>0</v>
      </c>
      <c r="I36" s="2">
        <v>0</v>
      </c>
      <c r="J36" s="2">
        <v>0</v>
      </c>
      <c r="K36" s="2">
        <v>4.1819015298712875E-3</v>
      </c>
      <c r="L36" s="2">
        <v>1.4777199370299643E-4</v>
      </c>
      <c r="M36" s="2">
        <v>8.5268955321418857E-3</v>
      </c>
      <c r="N36" s="2">
        <v>0</v>
      </c>
      <c r="O36" s="2">
        <v>6.4111048530860249E-5</v>
      </c>
      <c r="P36" s="2">
        <v>2.1016433279413466E-3</v>
      </c>
      <c r="Q36" s="2">
        <v>0</v>
      </c>
      <c r="R36" s="2">
        <v>1.3579355988866055E-2</v>
      </c>
      <c r="S36" s="2">
        <v>0</v>
      </c>
      <c r="T36" s="2">
        <v>0</v>
      </c>
      <c r="U36" s="2">
        <v>0</v>
      </c>
      <c r="V36" s="2">
        <v>0</v>
      </c>
      <c r="W36" s="2">
        <v>0.17151138892071222</v>
      </c>
    </row>
    <row r="37" spans="1:23" x14ac:dyDescent="0.2">
      <c r="A37" s="2" t="s">
        <v>33</v>
      </c>
      <c r="B37" s="2">
        <v>1.6486780912143929E-2</v>
      </c>
      <c r="C37" s="2">
        <v>0</v>
      </c>
      <c r="D37" s="2">
        <v>0</v>
      </c>
      <c r="E37" s="2">
        <v>0</v>
      </c>
      <c r="F37" s="2">
        <v>5.1454045689440188E-3</v>
      </c>
      <c r="G37" s="2">
        <v>0</v>
      </c>
      <c r="H37" s="2">
        <v>0</v>
      </c>
      <c r="I37" s="2">
        <v>0</v>
      </c>
      <c r="J37" s="2">
        <v>0</v>
      </c>
      <c r="K37" s="2">
        <v>2.6392445210743232E-3</v>
      </c>
      <c r="L37" s="2">
        <v>8.9948170080084768E-5</v>
      </c>
      <c r="M37" s="2">
        <v>1.4080511055380226E-3</v>
      </c>
      <c r="N37" s="2">
        <v>8.0481372939718662E-5</v>
      </c>
      <c r="O37" s="2">
        <v>4.0461195072809574E-5</v>
      </c>
      <c r="P37" s="2">
        <v>1.3263704558563163E-3</v>
      </c>
      <c r="Q37" s="2">
        <v>0</v>
      </c>
      <c r="R37" s="2">
        <v>8.5700824463065799E-3</v>
      </c>
      <c r="S37" s="2">
        <v>0</v>
      </c>
      <c r="T37" s="2">
        <v>0</v>
      </c>
      <c r="U37" s="2">
        <v>0</v>
      </c>
      <c r="V37" s="2">
        <v>0</v>
      </c>
      <c r="W37" s="2">
        <v>3.5786824747955803E-2</v>
      </c>
    </row>
    <row r="38" spans="1:23" x14ac:dyDescent="0.2">
      <c r="A38" s="2" t="s">
        <v>34</v>
      </c>
      <c r="B38" s="2">
        <v>6.5439521490265494E-3</v>
      </c>
      <c r="C38" s="2">
        <v>0</v>
      </c>
      <c r="D38" s="2">
        <v>0</v>
      </c>
      <c r="E38" s="2">
        <v>0</v>
      </c>
      <c r="F38" s="2">
        <v>1.1733958111662867E-2</v>
      </c>
      <c r="G38" s="2">
        <v>0</v>
      </c>
      <c r="H38" s="2">
        <v>0</v>
      </c>
      <c r="I38" s="2">
        <v>0</v>
      </c>
      <c r="J38" s="2">
        <v>0</v>
      </c>
      <c r="K38" s="2">
        <v>1.13375997032066E-3</v>
      </c>
      <c r="L38" s="2">
        <v>2.56994771657385E-5</v>
      </c>
      <c r="M38" s="2">
        <v>1.0413029106071886E-3</v>
      </c>
      <c r="N38" s="2">
        <v>6.7067810783098871E-6</v>
      </c>
      <c r="O38" s="2">
        <v>1.7381217601699892E-5</v>
      </c>
      <c r="P38" s="2">
        <v>5.6977885779743167E-4</v>
      </c>
      <c r="Q38" s="2">
        <v>0</v>
      </c>
      <c r="R38" s="2">
        <v>3.6815142903147973E-3</v>
      </c>
      <c r="S38" s="2">
        <v>0</v>
      </c>
      <c r="T38" s="2">
        <v>0</v>
      </c>
      <c r="U38" s="2">
        <v>0</v>
      </c>
      <c r="V38" s="2">
        <v>0</v>
      </c>
      <c r="W38" s="2">
        <v>2.4754053765575237E-2</v>
      </c>
    </row>
    <row r="39" spans="1:23" x14ac:dyDescent="0.2">
      <c r="A39" s="2" t="s">
        <v>35</v>
      </c>
      <c r="B39" s="2">
        <v>4.6301548224244463E-3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3.5933376108523643E-4</v>
      </c>
      <c r="L39" s="2">
        <v>0</v>
      </c>
      <c r="M39" s="2">
        <v>1.7027594764645854E-4</v>
      </c>
      <c r="N39" s="2">
        <v>0</v>
      </c>
      <c r="O39" s="2">
        <v>5.5088012070961394E-6</v>
      </c>
      <c r="P39" s="2">
        <v>1.8058564891940463E-4</v>
      </c>
      <c r="Q39" s="2">
        <v>0</v>
      </c>
      <c r="R39" s="2">
        <v>1.1668187368210831E-3</v>
      </c>
      <c r="S39" s="2">
        <v>0</v>
      </c>
      <c r="T39" s="2">
        <v>0</v>
      </c>
      <c r="U39" s="2">
        <v>0</v>
      </c>
      <c r="V39" s="2">
        <v>0</v>
      </c>
      <c r="W39" s="2">
        <v>6.5126777181037255E-3</v>
      </c>
    </row>
    <row r="40" spans="1:23" x14ac:dyDescent="0.2">
      <c r="A40" s="2" t="s">
        <v>36</v>
      </c>
      <c r="B40" s="2">
        <v>2.2341354454276176E-2</v>
      </c>
      <c r="C40" s="2">
        <v>0</v>
      </c>
      <c r="D40" s="2">
        <v>0</v>
      </c>
      <c r="E40" s="2">
        <v>0</v>
      </c>
      <c r="F40" s="2">
        <v>1.3518104311308545E-3</v>
      </c>
      <c r="G40" s="2">
        <v>0</v>
      </c>
      <c r="H40" s="2">
        <v>0</v>
      </c>
      <c r="I40" s="2">
        <v>0</v>
      </c>
      <c r="J40" s="2">
        <v>0</v>
      </c>
      <c r="K40" s="2">
        <v>2.0630714214031685E-3</v>
      </c>
      <c r="L40" s="2">
        <v>0</v>
      </c>
      <c r="M40" s="2">
        <v>1.7682502255593772E-4</v>
      </c>
      <c r="N40" s="2">
        <v>6.7067810783098903E-5</v>
      </c>
      <c r="O40" s="2">
        <v>3.1628117275224386E-5</v>
      </c>
      <c r="P40" s="2">
        <v>1.0368107084510641E-3</v>
      </c>
      <c r="Q40" s="2">
        <v>0</v>
      </c>
      <c r="R40" s="2">
        <v>6.6991489545072547E-3</v>
      </c>
      <c r="S40" s="2">
        <v>0</v>
      </c>
      <c r="T40" s="2">
        <v>0</v>
      </c>
      <c r="U40" s="2">
        <v>0</v>
      </c>
      <c r="V40" s="2">
        <v>0</v>
      </c>
      <c r="W40" s="2">
        <v>3.376771692038278E-2</v>
      </c>
    </row>
    <row r="41" spans="1:23" x14ac:dyDescent="0.2">
      <c r="A41" s="2" t="s">
        <v>37</v>
      </c>
      <c r="B41" s="2">
        <v>5.6463880623387891E-2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2.8932563177035422E-3</v>
      </c>
      <c r="L41" s="2">
        <v>0</v>
      </c>
      <c r="M41" s="2">
        <v>1.0478519855166681E-3</v>
      </c>
      <c r="N41" s="2">
        <v>0</v>
      </c>
      <c r="O41" s="2">
        <v>4.4355347650239608E-5</v>
      </c>
      <c r="P41" s="2">
        <v>1.4540258283683091E-3</v>
      </c>
      <c r="Q41" s="2">
        <v>0</v>
      </c>
      <c r="R41" s="2">
        <v>9.394902587852515E-3</v>
      </c>
      <c r="S41" s="2">
        <v>0</v>
      </c>
      <c r="T41" s="2">
        <v>0</v>
      </c>
      <c r="U41" s="2">
        <v>0</v>
      </c>
      <c r="V41" s="2">
        <v>0</v>
      </c>
      <c r="W41" s="2">
        <v>7.129827269047917E-2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11.792224874931915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2.3976235437928716E-3</v>
      </c>
      <c r="L43" s="2">
        <v>0</v>
      </c>
      <c r="M43" s="2">
        <v>2.1114217508160862E-2</v>
      </c>
      <c r="N43" s="2">
        <v>0</v>
      </c>
      <c r="O43" s="2">
        <v>3.6757001157693218E-5</v>
      </c>
      <c r="P43" s="2">
        <v>1.204942174686372E-3</v>
      </c>
      <c r="Q43" s="2">
        <v>0</v>
      </c>
      <c r="R43" s="2">
        <v>7.7854974336165391E-3</v>
      </c>
      <c r="S43" s="2">
        <v>0</v>
      </c>
      <c r="T43" s="2">
        <v>0</v>
      </c>
      <c r="U43" s="2">
        <v>0</v>
      </c>
      <c r="V43" s="2">
        <v>0</v>
      </c>
      <c r="W43" s="2">
        <v>11.82476391259333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</row>
    <row r="45" spans="1:23" x14ac:dyDescent="0.2">
      <c r="A45" s="2" t="s">
        <v>41</v>
      </c>
      <c r="B45" s="2">
        <v>3.1205640891238335E-4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1.8586229021650165E-4</v>
      </c>
      <c r="L45" s="2">
        <v>0</v>
      </c>
      <c r="M45" s="2">
        <v>0</v>
      </c>
      <c r="N45" s="2">
        <v>0</v>
      </c>
      <c r="O45" s="2">
        <v>2.8493799347049E-6</v>
      </c>
      <c r="P45" s="2">
        <v>9.340637013072649E-5</v>
      </c>
      <c r="Q45" s="2">
        <v>0</v>
      </c>
      <c r="R45" s="2">
        <v>6.0352693283849141E-4</v>
      </c>
      <c r="S45" s="2">
        <v>0</v>
      </c>
      <c r="T45" s="2">
        <v>0</v>
      </c>
      <c r="U45" s="2">
        <v>0</v>
      </c>
      <c r="V45" s="2">
        <v>0</v>
      </c>
      <c r="W45" s="2">
        <v>1.1977013820328077E-3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7.363291023120425E-4</v>
      </c>
      <c r="L46" s="2">
        <v>2.0558476360849049E-4</v>
      </c>
      <c r="M46" s="2">
        <v>9.0709166139568888E-3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1.0012830479877421E-2</v>
      </c>
    </row>
    <row r="47" spans="1:23" x14ac:dyDescent="0.2">
      <c r="A47" s="2" t="s">
        <v>43</v>
      </c>
      <c r="B47" s="2">
        <v>2.0845693389299088E-2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0.34405059557647438</v>
      </c>
      <c r="L47" s="2">
        <v>2.2899636947325743E-2</v>
      </c>
      <c r="M47" s="2">
        <v>0.36369073906115112</v>
      </c>
      <c r="N47" s="2">
        <v>0</v>
      </c>
      <c r="O47" s="2">
        <v>0</v>
      </c>
      <c r="P47" s="2">
        <v>0</v>
      </c>
      <c r="Q47" s="2">
        <v>0</v>
      </c>
      <c r="R47" s="2">
        <v>3.0788152778034252E-4</v>
      </c>
      <c r="S47" s="2">
        <v>0</v>
      </c>
      <c r="T47" s="2">
        <v>0</v>
      </c>
      <c r="U47" s="2">
        <v>0</v>
      </c>
      <c r="V47" s="2">
        <v>0</v>
      </c>
      <c r="W47" s="2">
        <v>0.7517945465020307</v>
      </c>
    </row>
    <row r="48" spans="1:23" x14ac:dyDescent="0.2">
      <c r="A48" s="2" t="s">
        <v>44</v>
      </c>
      <c r="B48" s="2">
        <v>1.3076950074589715E-2</v>
      </c>
      <c r="C48" s="2">
        <v>1.8124597763606782E-4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3.4009624569089097E-2</v>
      </c>
      <c r="L48" s="2">
        <v>4.8834332714589471E-4</v>
      </c>
      <c r="M48" s="2">
        <v>2.7654665764402439E-2</v>
      </c>
      <c r="N48" s="2">
        <v>0</v>
      </c>
      <c r="O48" s="2">
        <v>2.7985766864735929E-3</v>
      </c>
      <c r="P48" s="2">
        <v>0</v>
      </c>
      <c r="Q48" s="2">
        <v>0</v>
      </c>
      <c r="R48" s="2">
        <v>3.8628135725518515E-3</v>
      </c>
      <c r="S48" s="2">
        <v>0</v>
      </c>
      <c r="T48" s="2">
        <v>0</v>
      </c>
      <c r="U48" s="2">
        <v>0</v>
      </c>
      <c r="V48" s="2">
        <v>0</v>
      </c>
      <c r="W48" s="2">
        <v>8.2072219971888655E-2</v>
      </c>
    </row>
    <row r="49" spans="1:23" x14ac:dyDescent="0.2">
      <c r="A49" s="2" t="s">
        <v>45</v>
      </c>
      <c r="B49" s="2">
        <v>0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4.3979824322989171E-2</v>
      </c>
      <c r="L49" s="2">
        <v>1.4366742612176462E-3</v>
      </c>
      <c r="M49" s="2">
        <v>6.9735621813153612E-3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5.2390060765522176E-2</v>
      </c>
    </row>
    <row r="50" spans="1:23" x14ac:dyDescent="0.2">
      <c r="A50" s="2" t="s">
        <v>46</v>
      </c>
      <c r="B50" s="2">
        <v>5.8438340018684458E-5</v>
      </c>
      <c r="C50" s="2">
        <v>1.1541829295802372E-6</v>
      </c>
      <c r="D50" s="2">
        <v>1.2230587447959429E-5</v>
      </c>
      <c r="E50" s="2">
        <v>0</v>
      </c>
      <c r="F50" s="2">
        <v>0</v>
      </c>
      <c r="G50" s="2">
        <v>8.8657136064899028E-7</v>
      </c>
      <c r="H50" s="2">
        <v>3.1540908130679861E-7</v>
      </c>
      <c r="I50" s="2">
        <v>0</v>
      </c>
      <c r="J50" s="2">
        <v>0</v>
      </c>
      <c r="K50" s="2">
        <v>3.0688749946645802E-7</v>
      </c>
      <c r="L50" s="2">
        <v>0</v>
      </c>
      <c r="M50" s="2">
        <v>0</v>
      </c>
      <c r="N50" s="2">
        <v>0</v>
      </c>
      <c r="O50" s="2">
        <v>7.98526841219297E-6</v>
      </c>
      <c r="P50" s="2">
        <v>0</v>
      </c>
      <c r="Q50" s="2">
        <v>0</v>
      </c>
      <c r="R50" s="2">
        <v>1.1544069933765816E-5</v>
      </c>
      <c r="S50" s="2">
        <v>0</v>
      </c>
      <c r="T50" s="2">
        <v>0</v>
      </c>
      <c r="U50" s="2">
        <v>0</v>
      </c>
      <c r="V50" s="2">
        <v>0</v>
      </c>
      <c r="W50" s="2">
        <v>9.2861316683605152E-5</v>
      </c>
    </row>
    <row r="51" spans="1:23" x14ac:dyDescent="0.2">
      <c r="A51" s="2" t="s">
        <v>47</v>
      </c>
      <c r="B51" s="2">
        <v>1.1725140651995654E-4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1.1725140651995654E-4</v>
      </c>
    </row>
  </sheetData>
  <phoneticPr fontId="6" type="noConversion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20.433022443437991</v>
      </c>
      <c r="C4" s="2">
        <v>9.2374408615040968E-3</v>
      </c>
      <c r="D4" s="2">
        <v>0.12275010658796372</v>
      </c>
      <c r="E4" s="2">
        <v>0</v>
      </c>
      <c r="F4" s="2">
        <v>4.5294881057640799</v>
      </c>
      <c r="G4" s="2">
        <v>1.6871371532096849E-2</v>
      </c>
      <c r="H4" s="2">
        <v>7.5256398326855271E-3</v>
      </c>
      <c r="I4" s="2">
        <v>0</v>
      </c>
      <c r="J4" s="2">
        <v>4.0034016275973494</v>
      </c>
      <c r="K4" s="2">
        <v>0.61615918842162232</v>
      </c>
      <c r="L4" s="2">
        <v>3.1511194884125862E-2</v>
      </c>
      <c r="M4" s="2">
        <v>1.1713113456154831</v>
      </c>
      <c r="N4" s="2">
        <v>0.68590575221808836</v>
      </c>
      <c r="O4" s="2">
        <v>9.4056941090408241E-2</v>
      </c>
      <c r="P4" s="2">
        <v>6.153101188038642E-2</v>
      </c>
      <c r="Q4" s="2">
        <v>0</v>
      </c>
      <c r="R4" s="2">
        <v>0.43220997421651491</v>
      </c>
      <c r="S4" s="2">
        <v>0</v>
      </c>
      <c r="T4" s="2">
        <v>0</v>
      </c>
      <c r="U4" s="2">
        <v>0</v>
      </c>
      <c r="V4" s="2">
        <v>2.9524960000000005</v>
      </c>
      <c r="W4" s="2">
        <v>35.167478143940293</v>
      </c>
    </row>
    <row r="5" spans="1:23" x14ac:dyDescent="0.2">
      <c r="A5" s="2" t="s">
        <v>1</v>
      </c>
      <c r="B5" s="2">
        <v>0.24906207947954295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3.3782408783859443E-2</v>
      </c>
      <c r="L5" s="2">
        <v>8.7584022772968918E-4</v>
      </c>
      <c r="M5" s="2">
        <v>0.41531752376240516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0.69903785225353721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</row>
    <row r="7" spans="1:23" x14ac:dyDescent="0.2">
      <c r="A7" s="2" t="s">
        <v>3</v>
      </c>
      <c r="B7" s="2">
        <v>0.46561206373211922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4.0034016275973494</v>
      </c>
      <c r="K7" s="2">
        <v>4.9985151442368939E-2</v>
      </c>
      <c r="L7" s="2">
        <v>0</v>
      </c>
      <c r="M7" s="2">
        <v>0.20440842347120283</v>
      </c>
      <c r="N7" s="2">
        <v>0.68361062119346028</v>
      </c>
      <c r="O7" s="2">
        <v>1.0477722951155227E-3</v>
      </c>
      <c r="P7" s="2">
        <v>2.5526630146744653E-2</v>
      </c>
      <c r="Q7" s="2">
        <v>0</v>
      </c>
      <c r="R7" s="2">
        <v>0.3153123702657325</v>
      </c>
      <c r="S7" s="2">
        <v>0</v>
      </c>
      <c r="T7" s="2">
        <v>0</v>
      </c>
      <c r="U7" s="2">
        <v>0</v>
      </c>
      <c r="V7" s="2">
        <v>0</v>
      </c>
      <c r="W7" s="2">
        <v>5.7489046601440936</v>
      </c>
    </row>
    <row r="8" spans="1:23" x14ac:dyDescent="0.2">
      <c r="A8" s="2" t="s">
        <v>4</v>
      </c>
      <c r="B8" s="2">
        <v>9.5489775356194004E-2</v>
      </c>
      <c r="C8" s="2">
        <v>0</v>
      </c>
      <c r="D8" s="2">
        <v>0</v>
      </c>
      <c r="E8" s="2">
        <v>0</v>
      </c>
      <c r="F8" s="2">
        <v>0.77245317429944449</v>
      </c>
      <c r="G8" s="2">
        <v>0</v>
      </c>
      <c r="H8" s="2">
        <v>0</v>
      </c>
      <c r="I8" s="2">
        <v>0</v>
      </c>
      <c r="J8" s="2">
        <v>0</v>
      </c>
      <c r="K8" s="2">
        <v>2.2224464650859965E-3</v>
      </c>
      <c r="L8" s="2">
        <v>0</v>
      </c>
      <c r="M8" s="2">
        <v>4.3681635468419879E-3</v>
      </c>
      <c r="N8" s="2">
        <v>0</v>
      </c>
      <c r="O8" s="2">
        <v>4.6586191424854379E-5</v>
      </c>
      <c r="P8" s="2">
        <v>1.1349684315871227E-3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0.87571511429057836</v>
      </c>
    </row>
    <row r="9" spans="1:23" x14ac:dyDescent="0.2">
      <c r="A9" s="2" t="s">
        <v>5</v>
      </c>
      <c r="B9" s="2">
        <v>1.7464150399943536E-3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1.5289976959287294E-3</v>
      </c>
      <c r="L9" s="2">
        <v>0</v>
      </c>
      <c r="M9" s="2">
        <v>3.5750444434263862E-3</v>
      </c>
      <c r="N9" s="2">
        <v>1.8705625509033558E-3</v>
      </c>
      <c r="O9" s="2">
        <v>3.2050346530142776E-5</v>
      </c>
      <c r="P9" s="2">
        <v>7.8083505907144762E-4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9.5339051358544168E-3</v>
      </c>
    </row>
    <row r="10" spans="1:23" x14ac:dyDescent="0.2">
      <c r="A10" s="2" t="s">
        <v>6</v>
      </c>
      <c r="B10" s="2">
        <v>0.20112084606302916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1.7904619859388465E-3</v>
      </c>
      <c r="L10" s="2">
        <v>0</v>
      </c>
      <c r="M10" s="2">
        <v>1.3789457138930346E-2</v>
      </c>
      <c r="N10" s="2">
        <v>0</v>
      </c>
      <c r="O10" s="2">
        <v>3.7531074933066822E-5</v>
      </c>
      <c r="P10" s="2">
        <v>9.1436075690522678E-4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0.21765265701973666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0.10221400987496079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3.0807314170757305E-3</v>
      </c>
      <c r="L13" s="2">
        <v>0</v>
      </c>
      <c r="M13" s="2">
        <v>9.9139887926950215E-4</v>
      </c>
      <c r="N13" s="2">
        <v>2.3997348514878585E-4</v>
      </c>
      <c r="O13" s="2">
        <v>6.4577278138800689E-5</v>
      </c>
      <c r="P13" s="2">
        <v>1.5732810483893105E-3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0.10816397198298293</v>
      </c>
    </row>
    <row r="14" spans="1:23" x14ac:dyDescent="0.2">
      <c r="A14" s="2" t="s">
        <v>10</v>
      </c>
      <c r="B14" s="2">
        <v>5.6234544896595809E-2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1.2618493996140439E-3</v>
      </c>
      <c r="L14" s="2">
        <v>0</v>
      </c>
      <c r="M14" s="2">
        <v>9.0728018648299897E-4</v>
      </c>
      <c r="N14" s="2">
        <v>0</v>
      </c>
      <c r="O14" s="2">
        <v>2.6450471857589947E-5</v>
      </c>
      <c r="P14" s="2">
        <v>6.4440662867606437E-4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5.9074531583226508E-2</v>
      </c>
    </row>
    <row r="15" spans="1:23" x14ac:dyDescent="0.2">
      <c r="A15" s="2" t="s">
        <v>11</v>
      </c>
      <c r="B15" s="2">
        <v>1.4028665065605161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1.097013216781579E-3</v>
      </c>
      <c r="L15" s="2">
        <v>0</v>
      </c>
      <c r="M15" s="2">
        <v>7.5947162630100032E-3</v>
      </c>
      <c r="N15" s="2">
        <v>0</v>
      </c>
      <c r="O15" s="2">
        <v>2.2995230038355229E-5</v>
      </c>
      <c r="P15" s="2">
        <v>5.602273843895516E-4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1.4121414586547356</v>
      </c>
    </row>
    <row r="16" spans="1:23" x14ac:dyDescent="0.2">
      <c r="A16" s="2" t="s">
        <v>12</v>
      </c>
      <c r="B16" s="2">
        <v>6.1125714378535985E-2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6.0084780561788005E-5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6.1185799159097776E-2</v>
      </c>
    </row>
    <row r="17" spans="1:23" x14ac:dyDescent="0.2">
      <c r="A17" s="2" t="s">
        <v>13</v>
      </c>
      <c r="B17" s="2">
        <v>0.41116371713464533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6.4570311619889841E-3</v>
      </c>
      <c r="L17" s="2">
        <v>5.8945250565887966E-6</v>
      </c>
      <c r="M17" s="2">
        <v>3.442857926190453E-3</v>
      </c>
      <c r="N17" s="2">
        <v>0</v>
      </c>
      <c r="O17" s="2">
        <v>1.353501622982981E-4</v>
      </c>
      <c r="P17" s="2">
        <v>3.2975041899820233E-3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0.42450235510016177</v>
      </c>
    </row>
    <row r="18" spans="1:23" x14ac:dyDescent="0.2">
      <c r="A18" s="2" t="s">
        <v>14</v>
      </c>
      <c r="B18" s="2">
        <v>1.7282025624344047E-3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1.7052018913703304E-4</v>
      </c>
      <c r="L18" s="2">
        <v>0</v>
      </c>
      <c r="M18" s="2">
        <v>1.3819499529211244E-4</v>
      </c>
      <c r="N18" s="2">
        <v>0</v>
      </c>
      <c r="O18" s="2">
        <v>3.5743880888635065E-6</v>
      </c>
      <c r="P18" s="2">
        <v>8.7081976848116816E-5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2.1275741118005308E-3</v>
      </c>
    </row>
    <row r="19" spans="1:23" x14ac:dyDescent="0.2">
      <c r="A19" s="2" t="s">
        <v>15</v>
      </c>
      <c r="B19" s="2">
        <v>6.0882017144627022E-3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1.0231211348221979E-4</v>
      </c>
      <c r="L19" s="2">
        <v>0</v>
      </c>
      <c r="M19" s="2">
        <v>0</v>
      </c>
      <c r="N19" s="2">
        <v>0</v>
      </c>
      <c r="O19" s="2">
        <v>2.1446328533181043E-6</v>
      </c>
      <c r="P19" s="2">
        <v>5.2249186108870089E-5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6.2449076469071104E-3</v>
      </c>
    </row>
    <row r="20" spans="1:23" x14ac:dyDescent="0.2">
      <c r="A20" s="2" t="s">
        <v>16</v>
      </c>
      <c r="B20" s="2">
        <v>4.365592773868144E-2</v>
      </c>
      <c r="C20" s="2">
        <v>0</v>
      </c>
      <c r="D20" s="2">
        <v>0</v>
      </c>
      <c r="E20" s="2">
        <v>0</v>
      </c>
      <c r="F20" s="2">
        <v>2.6033541807891948E-3</v>
      </c>
      <c r="G20" s="2">
        <v>0</v>
      </c>
      <c r="H20" s="2">
        <v>0</v>
      </c>
      <c r="I20" s="2">
        <v>0</v>
      </c>
      <c r="J20" s="2">
        <v>0</v>
      </c>
      <c r="K20" s="2">
        <v>2.7851630892382058E-4</v>
      </c>
      <c r="L20" s="2">
        <v>0</v>
      </c>
      <c r="M20" s="2">
        <v>1.9827977585390038E-4</v>
      </c>
      <c r="N20" s="2">
        <v>0</v>
      </c>
      <c r="O20" s="2">
        <v>5.8381672118103946E-6</v>
      </c>
      <c r="P20" s="2">
        <v>1.4223389551859086E-4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4.6884150066978755E-2</v>
      </c>
    </row>
    <row r="21" spans="1:23" x14ac:dyDescent="0.2">
      <c r="A21" s="2" t="s">
        <v>17</v>
      </c>
      <c r="B21" s="2">
        <v>1.8538860954921696E-5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1.477841639187619E-4</v>
      </c>
      <c r="L21" s="2">
        <v>1.7683575169766385E-5</v>
      </c>
      <c r="M21" s="2">
        <v>8.411869278650321E-5</v>
      </c>
      <c r="N21" s="2">
        <v>0</v>
      </c>
      <c r="O21" s="2">
        <v>3.0978030103483731E-6</v>
      </c>
      <c r="P21" s="2">
        <v>7.5471046601701254E-5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3.4669414244200278E-4</v>
      </c>
    </row>
    <row r="22" spans="1:23" x14ac:dyDescent="0.2">
      <c r="A22" s="2" t="s">
        <v>18</v>
      </c>
      <c r="B22" s="2">
        <v>0.33025744867129342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3.8082842240604037E-4</v>
      </c>
      <c r="L22" s="2">
        <v>0</v>
      </c>
      <c r="M22" s="2">
        <v>2.3973827444153419E-3</v>
      </c>
      <c r="N22" s="2">
        <v>0</v>
      </c>
      <c r="O22" s="2">
        <v>7.9828000651284997E-6</v>
      </c>
      <c r="P22" s="2">
        <v>1.9448308162746091E-4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0.33323812571980743</v>
      </c>
    </row>
    <row r="23" spans="1:23" x14ac:dyDescent="0.2">
      <c r="A23" s="2" t="s">
        <v>19</v>
      </c>
      <c r="B23" s="2">
        <v>1.5016477373486572E-3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4.2061646653801478E-4</v>
      </c>
      <c r="L23" s="2">
        <v>0</v>
      </c>
      <c r="M23" s="2">
        <v>3.1844933697747641E-4</v>
      </c>
      <c r="N23" s="2">
        <v>0</v>
      </c>
      <c r="O23" s="2">
        <v>8.8168239525299839E-6</v>
      </c>
      <c r="P23" s="2">
        <v>2.1480220955868816E-4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2.4643325743753663E-3</v>
      </c>
    </row>
    <row r="24" spans="1:23" x14ac:dyDescent="0.2">
      <c r="A24" s="2" t="s">
        <v>20</v>
      </c>
      <c r="B24" s="2">
        <v>1.297720266844519E-3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1.7620419544160079E-4</v>
      </c>
      <c r="L24" s="2">
        <v>0</v>
      </c>
      <c r="M24" s="2">
        <v>0</v>
      </c>
      <c r="N24" s="2">
        <v>0</v>
      </c>
      <c r="O24" s="2">
        <v>3.6935343584922911E-6</v>
      </c>
      <c r="P24" s="2">
        <v>8.9984709409720703E-5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1.5676027060543326E-3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5.9113665567504759E-4</v>
      </c>
      <c r="L25" s="2">
        <v>0</v>
      </c>
      <c r="M25" s="2">
        <v>1.8686366754716069E-3</v>
      </c>
      <c r="N25" s="2">
        <v>0</v>
      </c>
      <c r="O25" s="2">
        <v>1.2391212041393493E-5</v>
      </c>
      <c r="P25" s="2">
        <v>3.0188418640680502E-4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2.7740487295948532E-3</v>
      </c>
    </row>
    <row r="26" spans="1:23" x14ac:dyDescent="0.2">
      <c r="A26" s="2" t="s">
        <v>22</v>
      </c>
      <c r="B26" s="2">
        <v>0</v>
      </c>
      <c r="C26" s="2">
        <v>0</v>
      </c>
      <c r="D26" s="2">
        <v>0</v>
      </c>
      <c r="E26" s="2">
        <v>0</v>
      </c>
      <c r="F26" s="2">
        <v>7.6470311119397436E-2</v>
      </c>
      <c r="G26" s="2">
        <v>0</v>
      </c>
      <c r="H26" s="2">
        <v>0</v>
      </c>
      <c r="I26" s="2">
        <v>0</v>
      </c>
      <c r="J26" s="2">
        <v>0</v>
      </c>
      <c r="K26" s="2">
        <v>3.6359123815957822E-2</v>
      </c>
      <c r="L26" s="2">
        <v>5.8945250565887966E-6</v>
      </c>
      <c r="M26" s="2">
        <v>0</v>
      </c>
      <c r="N26" s="2">
        <v>0</v>
      </c>
      <c r="O26" s="2">
        <v>0</v>
      </c>
      <c r="P26" s="2">
        <v>6.5726311567539768E-3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0.11940796061716583</v>
      </c>
    </row>
    <row r="27" spans="1:23" x14ac:dyDescent="0.2">
      <c r="A27" s="2" t="s">
        <v>23</v>
      </c>
      <c r="B27" s="2">
        <v>0</v>
      </c>
      <c r="C27" s="2">
        <v>0</v>
      </c>
      <c r="D27" s="2">
        <v>0</v>
      </c>
      <c r="E27" s="2">
        <v>0</v>
      </c>
      <c r="F27" s="2">
        <v>2.018160299217639E-2</v>
      </c>
      <c r="G27" s="2">
        <v>0</v>
      </c>
      <c r="H27" s="2">
        <v>0</v>
      </c>
      <c r="I27" s="2">
        <v>0</v>
      </c>
      <c r="J27" s="2">
        <v>0</v>
      </c>
      <c r="K27" s="2">
        <v>2.7906514730082969E-3</v>
      </c>
      <c r="L27" s="2">
        <v>4.1261675396121568E-5</v>
      </c>
      <c r="M27" s="2">
        <v>0</v>
      </c>
      <c r="N27" s="2">
        <v>0</v>
      </c>
      <c r="O27" s="2">
        <v>0</v>
      </c>
      <c r="P27" s="2">
        <v>5.0446547920072668E-4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2.3517981619781535E-2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9.6785600219940918E-5</v>
      </c>
      <c r="L28" s="2">
        <v>0</v>
      </c>
      <c r="M28" s="2">
        <v>0</v>
      </c>
      <c r="N28" s="2">
        <v>0</v>
      </c>
      <c r="O28" s="2">
        <v>0</v>
      </c>
      <c r="P28" s="2">
        <v>1.7495912573435609E-5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1.1428151279337653E-4</v>
      </c>
    </row>
    <row r="29" spans="1:23" x14ac:dyDescent="0.2">
      <c r="A29" s="2" t="s">
        <v>25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1.451784003299114E-4</v>
      </c>
      <c r="L29" s="2">
        <v>0</v>
      </c>
      <c r="M29" s="2">
        <v>0</v>
      </c>
      <c r="N29" s="2">
        <v>0</v>
      </c>
      <c r="O29" s="2">
        <v>0</v>
      </c>
      <c r="P29" s="2">
        <v>2.6243868860153417E-5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1.7142226919006481E-4</v>
      </c>
    </row>
    <row r="30" spans="1:23" x14ac:dyDescent="0.2">
      <c r="A30" s="2" t="s">
        <v>26</v>
      </c>
      <c r="B30" s="2">
        <v>0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4.7317404551971114E-4</v>
      </c>
      <c r="L30" s="2">
        <v>0</v>
      </c>
      <c r="M30" s="2">
        <v>0</v>
      </c>
      <c r="N30" s="2">
        <v>0</v>
      </c>
      <c r="O30" s="2">
        <v>0</v>
      </c>
      <c r="P30" s="2">
        <v>8.5535572581240735E-5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5.5870961810095183E-4</v>
      </c>
    </row>
    <row r="31" spans="1:23" x14ac:dyDescent="0.2">
      <c r="A31" s="2" t="s">
        <v>27</v>
      </c>
      <c r="B31" s="2">
        <v>4.0016561813717209</v>
      </c>
      <c r="C31" s="2">
        <v>0</v>
      </c>
      <c r="D31" s="2">
        <v>0</v>
      </c>
      <c r="E31" s="2">
        <v>0</v>
      </c>
      <c r="F31" s="2">
        <v>3.3883939580270908</v>
      </c>
      <c r="G31" s="2">
        <v>0</v>
      </c>
      <c r="H31" s="2">
        <v>0</v>
      </c>
      <c r="I31" s="2">
        <v>0</v>
      </c>
      <c r="J31" s="2">
        <v>0</v>
      </c>
      <c r="K31" s="2">
        <v>9.071674062090156E-3</v>
      </c>
      <c r="L31" s="2">
        <v>0</v>
      </c>
      <c r="M31" s="2">
        <v>2.7975473829568491E-2</v>
      </c>
      <c r="N31" s="2">
        <v>8.6144328002128232E-5</v>
      </c>
      <c r="O31" s="2">
        <v>1.9015744632753858E-4</v>
      </c>
      <c r="P31" s="2">
        <v>4.6327611683198147E-3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2.9524960000000005</v>
      </c>
      <c r="W31" s="2">
        <v>10.38450235023312</v>
      </c>
    </row>
    <row r="32" spans="1:23" x14ac:dyDescent="0.2">
      <c r="A32" s="2" t="s">
        <v>28</v>
      </c>
      <c r="B32" s="2">
        <v>0.20928003032747683</v>
      </c>
      <c r="C32" s="2">
        <v>0</v>
      </c>
      <c r="D32" s="2">
        <v>0</v>
      </c>
      <c r="E32" s="2">
        <v>0</v>
      </c>
      <c r="F32" s="2">
        <v>0.10351964156657464</v>
      </c>
      <c r="G32" s="2">
        <v>0</v>
      </c>
      <c r="H32" s="2">
        <v>0</v>
      </c>
      <c r="I32" s="2">
        <v>0</v>
      </c>
      <c r="J32" s="2">
        <v>0</v>
      </c>
      <c r="K32" s="2">
        <v>4.3198447914715029E-4</v>
      </c>
      <c r="L32" s="2">
        <v>0</v>
      </c>
      <c r="M32" s="2">
        <v>5.10720634775198E-4</v>
      </c>
      <c r="N32" s="2">
        <v>0</v>
      </c>
      <c r="O32" s="2">
        <v>9.0551164917875523E-6</v>
      </c>
      <c r="P32" s="2">
        <v>2.2060767468189593E-4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0.31397203979914751</v>
      </c>
    </row>
    <row r="33" spans="1:23" x14ac:dyDescent="0.2">
      <c r="A33" s="2" t="s">
        <v>29</v>
      </c>
      <c r="B33" s="2">
        <v>2.7488144481823067E-2</v>
      </c>
      <c r="C33" s="2">
        <v>0</v>
      </c>
      <c r="D33" s="2">
        <v>0</v>
      </c>
      <c r="E33" s="2">
        <v>0</v>
      </c>
      <c r="F33" s="2">
        <v>6.2670444635393105E-2</v>
      </c>
      <c r="G33" s="2">
        <v>0</v>
      </c>
      <c r="H33" s="2">
        <v>0</v>
      </c>
      <c r="I33" s="2">
        <v>0</v>
      </c>
      <c r="J33" s="2">
        <v>0</v>
      </c>
      <c r="K33" s="2">
        <v>7.2186880068010649E-4</v>
      </c>
      <c r="L33" s="2">
        <v>3.4777697833873896E-4</v>
      </c>
      <c r="M33" s="2">
        <v>1.4017779305065143E-2</v>
      </c>
      <c r="N33" s="2">
        <v>0</v>
      </c>
      <c r="O33" s="2">
        <v>1.5131576242855512E-5</v>
      </c>
      <c r="P33" s="2">
        <v>3.6864703532369459E-4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0.1056297928128667</v>
      </c>
    </row>
    <row r="34" spans="1:23" x14ac:dyDescent="0.2">
      <c r="A34" s="2" t="s">
        <v>30</v>
      </c>
      <c r="B34" s="2">
        <v>2.818440301338793E-2</v>
      </c>
      <c r="C34" s="2">
        <v>0</v>
      </c>
      <c r="D34" s="2">
        <v>0</v>
      </c>
      <c r="E34" s="2">
        <v>0</v>
      </c>
      <c r="F34" s="2">
        <v>2.3441360821011722E-2</v>
      </c>
      <c r="G34" s="2">
        <v>0</v>
      </c>
      <c r="H34" s="2">
        <v>0</v>
      </c>
      <c r="I34" s="2">
        <v>0</v>
      </c>
      <c r="J34" s="2">
        <v>0</v>
      </c>
      <c r="K34" s="2">
        <v>4.9450854849739567E-4</v>
      </c>
      <c r="L34" s="2">
        <v>0</v>
      </c>
      <c r="M34" s="2">
        <v>3.9655955170780075E-4</v>
      </c>
      <c r="N34" s="2">
        <v>0</v>
      </c>
      <c r="O34" s="2">
        <v>1.036572545770417E-5</v>
      </c>
      <c r="P34" s="2">
        <v>2.5253773285953879E-4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5.2779735392922099E-2</v>
      </c>
    </row>
    <row r="35" spans="1:23" x14ac:dyDescent="0.2">
      <c r="A35" s="2" t="s">
        <v>31</v>
      </c>
      <c r="B35" s="2">
        <v>3.5547527167828899E-2</v>
      </c>
      <c r="C35" s="2">
        <v>0</v>
      </c>
      <c r="D35" s="2">
        <v>0</v>
      </c>
      <c r="E35" s="2">
        <v>0</v>
      </c>
      <c r="F35" s="2">
        <v>5.7787758897174746E-2</v>
      </c>
      <c r="G35" s="2">
        <v>0</v>
      </c>
      <c r="H35" s="2">
        <v>0</v>
      </c>
      <c r="I35" s="2">
        <v>0</v>
      </c>
      <c r="J35" s="2">
        <v>0</v>
      </c>
      <c r="K35" s="2">
        <v>1.0344891474313336E-3</v>
      </c>
      <c r="L35" s="2">
        <v>3.536715033953277E-5</v>
      </c>
      <c r="M35" s="2">
        <v>1.9407384121457527E-3</v>
      </c>
      <c r="N35" s="2">
        <v>0</v>
      </c>
      <c r="O35" s="2">
        <v>2.1684621072438613E-5</v>
      </c>
      <c r="P35" s="2">
        <v>5.2829732621190889E-4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9.6895862722204615E-2</v>
      </c>
    </row>
    <row r="36" spans="1:23" x14ac:dyDescent="0.2">
      <c r="A36" s="2" t="s">
        <v>32</v>
      </c>
      <c r="B36" s="2">
        <v>7.7759625685703077E-2</v>
      </c>
      <c r="C36" s="2">
        <v>0</v>
      </c>
      <c r="D36" s="2">
        <v>0</v>
      </c>
      <c r="E36" s="2">
        <v>0</v>
      </c>
      <c r="F36" s="2">
        <v>4.1061487615451893E-3</v>
      </c>
      <c r="G36" s="2">
        <v>0</v>
      </c>
      <c r="H36" s="2">
        <v>0</v>
      </c>
      <c r="I36" s="2">
        <v>0</v>
      </c>
      <c r="J36" s="2">
        <v>0</v>
      </c>
      <c r="K36" s="2">
        <v>4.0015404384157079E-3</v>
      </c>
      <c r="L36" s="2">
        <v>1.7683575169766388E-4</v>
      </c>
      <c r="M36" s="2">
        <v>8.3638014542008893E-3</v>
      </c>
      <c r="N36" s="2">
        <v>0</v>
      </c>
      <c r="O36" s="2">
        <v>8.3878973818663632E-5</v>
      </c>
      <c r="P36" s="2">
        <v>2.0435237233691413E-3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9.6535354788750333E-2</v>
      </c>
    </row>
    <row r="37" spans="1:23" x14ac:dyDescent="0.2">
      <c r="A37" s="2" t="s">
        <v>33</v>
      </c>
      <c r="B37" s="2">
        <v>2.061674763243471E-2</v>
      </c>
      <c r="C37" s="2">
        <v>0</v>
      </c>
      <c r="D37" s="2">
        <v>0</v>
      </c>
      <c r="E37" s="2">
        <v>0</v>
      </c>
      <c r="F37" s="2">
        <v>3.9888302255010402E-3</v>
      </c>
      <c r="G37" s="2">
        <v>0</v>
      </c>
      <c r="H37" s="2">
        <v>0</v>
      </c>
      <c r="I37" s="2">
        <v>0</v>
      </c>
      <c r="J37" s="2">
        <v>0</v>
      </c>
      <c r="K37" s="2">
        <v>3.8026002177558365E-3</v>
      </c>
      <c r="L37" s="2">
        <v>2.1220290203719666E-4</v>
      </c>
      <c r="M37" s="2">
        <v>2.5836455641568847E-3</v>
      </c>
      <c r="N37" s="2">
        <v>0</v>
      </c>
      <c r="O37" s="2">
        <v>7.9708854381656206E-5</v>
      </c>
      <c r="P37" s="2">
        <v>1.9419280837130054E-3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3.3225663479980329E-2</v>
      </c>
    </row>
    <row r="38" spans="1:23" x14ac:dyDescent="0.2">
      <c r="A38" s="2" t="s">
        <v>34</v>
      </c>
      <c r="B38" s="2">
        <v>3.105728008732152E-3</v>
      </c>
      <c r="C38" s="2">
        <v>0</v>
      </c>
      <c r="D38" s="2">
        <v>0</v>
      </c>
      <c r="E38" s="2">
        <v>0</v>
      </c>
      <c r="F38" s="2">
        <v>9.1676056023070138E-3</v>
      </c>
      <c r="G38" s="2">
        <v>0</v>
      </c>
      <c r="H38" s="2">
        <v>0</v>
      </c>
      <c r="I38" s="2">
        <v>0</v>
      </c>
      <c r="J38" s="2">
        <v>0</v>
      </c>
      <c r="K38" s="2">
        <v>9.2080902133997815E-4</v>
      </c>
      <c r="L38" s="2">
        <v>1.7683575169766385E-5</v>
      </c>
      <c r="M38" s="2">
        <v>1.0635006159436479E-3</v>
      </c>
      <c r="N38" s="2">
        <v>6.153166285866304E-6</v>
      </c>
      <c r="O38" s="2">
        <v>1.930169567986294E-5</v>
      </c>
      <c r="P38" s="2">
        <v>4.7024267497983087E-4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1.4771024360438123E-2</v>
      </c>
    </row>
    <row r="39" spans="1:23" x14ac:dyDescent="0.2">
      <c r="A39" s="2" t="s">
        <v>35</v>
      </c>
      <c r="B39" s="2">
        <v>6.2460689942586845E-3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1.3755295257053995E-3</v>
      </c>
      <c r="L39" s="2">
        <v>1.5325765147130869E-4</v>
      </c>
      <c r="M39" s="2">
        <v>1.1356023526177931E-3</v>
      </c>
      <c r="N39" s="2">
        <v>0</v>
      </c>
      <c r="O39" s="2">
        <v>2.883339725016562E-5</v>
      </c>
      <c r="P39" s="2">
        <v>7.0246127990814238E-4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9.6417532012114948E-3</v>
      </c>
    </row>
    <row r="40" spans="1:23" x14ac:dyDescent="0.2">
      <c r="A40" s="2" t="s">
        <v>36</v>
      </c>
      <c r="B40" s="2">
        <v>1.9959101073341475E-2</v>
      </c>
      <c r="C40" s="2">
        <v>0</v>
      </c>
      <c r="D40" s="2">
        <v>0</v>
      </c>
      <c r="E40" s="2">
        <v>0</v>
      </c>
      <c r="F40" s="2">
        <v>4.7039146356748964E-3</v>
      </c>
      <c r="G40" s="2">
        <v>0</v>
      </c>
      <c r="H40" s="2">
        <v>0</v>
      </c>
      <c r="I40" s="2">
        <v>0</v>
      </c>
      <c r="J40" s="2">
        <v>0</v>
      </c>
      <c r="K40" s="2">
        <v>3.8651242871060821E-3</v>
      </c>
      <c r="L40" s="2">
        <v>5.3050725509299165E-5</v>
      </c>
      <c r="M40" s="2">
        <v>6.4891563006731063E-4</v>
      </c>
      <c r="N40" s="2">
        <v>9.2297494287994569E-5</v>
      </c>
      <c r="O40" s="2">
        <v>8.1019463347572826E-5</v>
      </c>
      <c r="P40" s="2">
        <v>1.9738581418906483E-3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3.1377281451225279E-2</v>
      </c>
    </row>
    <row r="41" spans="1:23" x14ac:dyDescent="0.2">
      <c r="A41" s="2" t="s">
        <v>37</v>
      </c>
      <c r="B41" s="2">
        <v>7.1642568695859818E-2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2.3133905659590811E-3</v>
      </c>
      <c r="L41" s="2">
        <v>0</v>
      </c>
      <c r="M41" s="2">
        <v>1.4840940798761634E-3</v>
      </c>
      <c r="N41" s="2">
        <v>0</v>
      </c>
      <c r="O41" s="2">
        <v>4.8492531738914913E-5</v>
      </c>
      <c r="P41" s="2">
        <v>1.1814121525727849E-3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7.6669958026006763E-2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10.692495946702211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8.5714815072881947E-3</v>
      </c>
      <c r="L43" s="2">
        <v>0</v>
      </c>
      <c r="M43" s="2">
        <v>1.9948147146513617E-2</v>
      </c>
      <c r="N43" s="2">
        <v>0</v>
      </c>
      <c r="O43" s="2">
        <v>1.796725746002056E-4</v>
      </c>
      <c r="P43" s="2">
        <v>4.3773207028986729E-3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10.725572568633511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</row>
    <row r="45" spans="1:23" x14ac:dyDescent="0.2">
      <c r="A45" s="2" t="s">
        <v>41</v>
      </c>
      <c r="B45" s="2">
        <v>5.0897341784899186E-4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7.9576088263948747E-5</v>
      </c>
      <c r="L45" s="2">
        <v>0</v>
      </c>
      <c r="M45" s="2">
        <v>0</v>
      </c>
      <c r="N45" s="2">
        <v>0</v>
      </c>
      <c r="O45" s="2">
        <v>1.6680477748029699E-6</v>
      </c>
      <c r="P45" s="2">
        <v>4.0638255862454528E-5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6.3085580975019814E-4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5.5524685192464181E-3</v>
      </c>
      <c r="L46" s="2">
        <v>2.015340425504256E-4</v>
      </c>
      <c r="M46" s="2">
        <v>1.7608294291671794E-2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2.3362296853468637E-2</v>
      </c>
    </row>
    <row r="47" spans="1:23" x14ac:dyDescent="0.2">
      <c r="A47" s="2" t="s">
        <v>43</v>
      </c>
      <c r="B47" s="2">
        <v>2.0932531018213806E-2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0.36642223236946747</v>
      </c>
      <c r="L47" s="2">
        <v>2.740295450371958E-2</v>
      </c>
      <c r="M47" s="2">
        <v>0.37627261996744599</v>
      </c>
      <c r="N47" s="2">
        <v>0</v>
      </c>
      <c r="O47" s="2">
        <v>0</v>
      </c>
      <c r="P47" s="2">
        <v>0</v>
      </c>
      <c r="Q47" s="2">
        <v>0</v>
      </c>
      <c r="R47" s="2">
        <v>3.0916408055322415E-4</v>
      </c>
      <c r="S47" s="2">
        <v>0</v>
      </c>
      <c r="T47" s="2">
        <v>0</v>
      </c>
      <c r="U47" s="2">
        <v>0</v>
      </c>
      <c r="V47" s="2">
        <v>0</v>
      </c>
      <c r="W47" s="2">
        <v>0.79133950193940006</v>
      </c>
    </row>
    <row r="48" spans="1:23" x14ac:dyDescent="0.2">
      <c r="A48" s="2" t="s">
        <v>44</v>
      </c>
      <c r="B48" s="2">
        <v>2.556878898986251E-2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1.2787987043430364E-2</v>
      </c>
      <c r="L48" s="2">
        <v>4.7741818295473352E-4</v>
      </c>
      <c r="M48" s="2">
        <v>3.0685836959766406E-2</v>
      </c>
      <c r="N48" s="2">
        <v>0</v>
      </c>
      <c r="O48" s="2">
        <v>1.3378880320012793E-2</v>
      </c>
      <c r="P48" s="2">
        <v>0</v>
      </c>
      <c r="Q48" s="2">
        <v>0</v>
      </c>
      <c r="R48" s="2">
        <v>8.3080696216192781E-3</v>
      </c>
      <c r="S48" s="2">
        <v>0</v>
      </c>
      <c r="T48" s="2">
        <v>0</v>
      </c>
      <c r="U48" s="2">
        <v>0</v>
      </c>
      <c r="V48" s="2">
        <v>0</v>
      </c>
      <c r="W48" s="2">
        <v>9.120698111764608E-2</v>
      </c>
    </row>
    <row r="49" spans="1:23" x14ac:dyDescent="0.2">
      <c r="A49" s="2" t="s">
        <v>45</v>
      </c>
      <c r="B49" s="2">
        <v>0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4.5506292610067181E-2</v>
      </c>
      <c r="L49" s="2">
        <v>1.486538891928861E-3</v>
      </c>
      <c r="M49" s="2">
        <v>7.2156032008421304E-3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5.4208434702838169E-2</v>
      </c>
    </row>
    <row r="50" spans="1:23" x14ac:dyDescent="0.2">
      <c r="A50" s="2" t="s">
        <v>46</v>
      </c>
      <c r="B50" s="2">
        <v>0.58650596274621192</v>
      </c>
      <c r="C50" s="2">
        <v>9.2374408615040968E-3</v>
      </c>
      <c r="D50" s="2">
        <v>0.12275010658796372</v>
      </c>
      <c r="E50" s="2">
        <v>0</v>
      </c>
      <c r="F50" s="2">
        <v>0</v>
      </c>
      <c r="G50" s="2">
        <v>1.6871371532096849E-2</v>
      </c>
      <c r="H50" s="2">
        <v>7.5256398326855271E-3</v>
      </c>
      <c r="I50" s="2">
        <v>0</v>
      </c>
      <c r="J50" s="2">
        <v>0</v>
      </c>
      <c r="K50" s="2">
        <v>5.866707770529841E-3</v>
      </c>
      <c r="L50" s="2">
        <v>0</v>
      </c>
      <c r="M50" s="2">
        <v>0</v>
      </c>
      <c r="N50" s="2">
        <v>0</v>
      </c>
      <c r="O50" s="2">
        <v>7.8448238334292764E-2</v>
      </c>
      <c r="P50" s="2">
        <v>0</v>
      </c>
      <c r="Q50" s="2">
        <v>0</v>
      </c>
      <c r="R50" s="2">
        <v>0.10828037024860991</v>
      </c>
      <c r="S50" s="2">
        <v>0</v>
      </c>
      <c r="T50" s="2">
        <v>0</v>
      </c>
      <c r="U50" s="2">
        <v>0</v>
      </c>
      <c r="V50" s="2">
        <v>0</v>
      </c>
      <c r="W50" s="2">
        <v>0.93548583791389461</v>
      </c>
    </row>
    <row r="51" spans="1:23" x14ac:dyDescent="0.2">
      <c r="A51" s="2" t="s">
        <v>47</v>
      </c>
      <c r="B51" s="2">
        <v>1.1743407540429245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1.1743407540429245</v>
      </c>
    </row>
  </sheetData>
  <phoneticPr fontId="6" type="noConversion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24.340904690685349</v>
      </c>
      <c r="C4" s="2">
        <v>29.257569133379565</v>
      </c>
      <c r="D4" s="2">
        <v>0.16262996326561852</v>
      </c>
      <c r="E4" s="2">
        <v>0</v>
      </c>
      <c r="F4" s="2">
        <v>3.5677768021539369</v>
      </c>
      <c r="G4" s="2">
        <v>2.4567894495854444E-2</v>
      </c>
      <c r="H4" s="2">
        <v>3.0511146132754734E-2</v>
      </c>
      <c r="I4" s="2">
        <v>3.624744672927345E-2</v>
      </c>
      <c r="J4" s="2">
        <v>3.9315284783744482</v>
      </c>
      <c r="K4" s="2">
        <v>0.51108695275800875</v>
      </c>
      <c r="L4" s="2">
        <v>3.2915575133608689E-2</v>
      </c>
      <c r="M4" s="2">
        <v>1.4460142337227972</v>
      </c>
      <c r="N4" s="2">
        <v>0.61517306498682867</v>
      </c>
      <c r="O4" s="2">
        <v>9.9258099641513858E-2</v>
      </c>
      <c r="P4" s="2">
        <v>8.6193177098646642E-2</v>
      </c>
      <c r="Q4" s="2">
        <v>0</v>
      </c>
      <c r="R4" s="2">
        <v>0.31737264243226143</v>
      </c>
      <c r="S4" s="2">
        <v>0</v>
      </c>
      <c r="T4" s="2">
        <v>0</v>
      </c>
      <c r="U4" s="2">
        <v>0</v>
      </c>
      <c r="V4" s="2">
        <v>3.542414</v>
      </c>
      <c r="W4" s="2">
        <v>68.002163300990489</v>
      </c>
    </row>
    <row r="5" spans="1:23" x14ac:dyDescent="0.2">
      <c r="A5" s="2" t="s">
        <v>1</v>
      </c>
      <c r="B5" s="2">
        <v>0.22391282723898309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2.3917321370502665E-2</v>
      </c>
      <c r="L5" s="2">
        <v>0</v>
      </c>
      <c r="M5" s="2">
        <v>0.4062920685121732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0.65412221712165897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</row>
    <row r="7" spans="1:23" x14ac:dyDescent="0.2">
      <c r="A7" s="2" t="s">
        <v>3</v>
      </c>
      <c r="B7" s="2">
        <v>0.52890621081311773</v>
      </c>
      <c r="C7" s="2">
        <v>0.66641980187778715</v>
      </c>
      <c r="D7" s="2">
        <v>6.8350602484666277E-4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3.9314835487385209</v>
      </c>
      <c r="K7" s="2">
        <v>0</v>
      </c>
      <c r="L7" s="2">
        <v>0</v>
      </c>
      <c r="M7" s="2">
        <v>0.25169837224827984</v>
      </c>
      <c r="N7" s="2">
        <v>0.6147820086681276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5.9939734483706797</v>
      </c>
    </row>
    <row r="8" spans="1:23" x14ac:dyDescent="0.2">
      <c r="A8" s="2" t="s">
        <v>4</v>
      </c>
      <c r="B8" s="2">
        <v>7.050510380900428E-2</v>
      </c>
      <c r="C8" s="2">
        <v>8.8836161026612237E-2</v>
      </c>
      <c r="D8" s="2">
        <v>9.1113816118376743E-5</v>
      </c>
      <c r="E8" s="2">
        <v>0</v>
      </c>
      <c r="F8" s="2">
        <v>0.76095555786719871</v>
      </c>
      <c r="G8" s="2">
        <v>0</v>
      </c>
      <c r="H8" s="2">
        <v>0</v>
      </c>
      <c r="I8" s="2">
        <v>7.721405967262813E-3</v>
      </c>
      <c r="J8" s="2">
        <v>0</v>
      </c>
      <c r="K8" s="2">
        <v>2.6270727695965852E-2</v>
      </c>
      <c r="L8" s="2">
        <v>1.2597976123225209E-4</v>
      </c>
      <c r="M8" s="2">
        <v>4.7906179394886714E-3</v>
      </c>
      <c r="N8" s="2">
        <v>0</v>
      </c>
      <c r="O8" s="2">
        <v>5.5045993674390477E-4</v>
      </c>
      <c r="P8" s="2">
        <v>1.9093268970638975E-2</v>
      </c>
      <c r="Q8" s="2">
        <v>0</v>
      </c>
      <c r="R8" s="2">
        <v>4.2617489894703188E-2</v>
      </c>
      <c r="S8" s="2">
        <v>0</v>
      </c>
      <c r="T8" s="2">
        <v>0</v>
      </c>
      <c r="U8" s="2">
        <v>0</v>
      </c>
      <c r="V8" s="2">
        <v>0</v>
      </c>
      <c r="W8" s="2">
        <v>1.0215578866849693</v>
      </c>
    </row>
    <row r="9" spans="1:23" x14ac:dyDescent="0.2">
      <c r="A9" s="2" t="s">
        <v>5</v>
      </c>
      <c r="B9" s="2">
        <v>1.6939358911404337E-3</v>
      </c>
      <c r="C9" s="2">
        <v>2.1343527413527643E-3</v>
      </c>
      <c r="D9" s="2">
        <v>2.1890750451171891E-6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6.2081317017769859E-3</v>
      </c>
      <c r="N9" s="2">
        <v>3.5550574427363078E-4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1.0394115153588932E-2</v>
      </c>
    </row>
    <row r="10" spans="1:23" x14ac:dyDescent="0.2">
      <c r="A10" s="2" t="s">
        <v>6</v>
      </c>
      <c r="B10" s="2">
        <v>0.19455451028913839</v>
      </c>
      <c r="C10" s="2">
        <v>0.24513793854300084</v>
      </c>
      <c r="D10" s="2">
        <v>2.514229880932607E-4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1.2207975667054463E-2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0.45215184748728693</v>
      </c>
    </row>
    <row r="11" spans="1:23" x14ac:dyDescent="0.2">
      <c r="A11" s="2" t="s">
        <v>7</v>
      </c>
      <c r="B11" s="2">
        <v>1.3477970924083019E-3</v>
      </c>
      <c r="C11" s="2">
        <v>1.6982191793765212E-3</v>
      </c>
      <c r="D11" s="2">
        <v>1.7417595295688307E-6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3.0477580313143923E-3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8.1141962113477836E-2</v>
      </c>
      <c r="C13" s="2">
        <v>0.10223856179058061</v>
      </c>
      <c r="D13" s="2">
        <v>1.0485983873620684E-4</v>
      </c>
      <c r="E13" s="2">
        <v>0</v>
      </c>
      <c r="F13" s="2">
        <v>1.7375870968025309E-3</v>
      </c>
      <c r="G13" s="2">
        <v>0</v>
      </c>
      <c r="H13" s="2">
        <v>0</v>
      </c>
      <c r="I13" s="2">
        <v>1.7631273257920521E-5</v>
      </c>
      <c r="J13" s="2">
        <v>4.4929635927157114E-5</v>
      </c>
      <c r="K13" s="2">
        <v>5.9987310686138058E-5</v>
      </c>
      <c r="L13" s="2">
        <v>2.8766569257862925E-7</v>
      </c>
      <c r="M13" s="2">
        <v>1.4985145487047896E-3</v>
      </c>
      <c r="N13" s="2">
        <v>0</v>
      </c>
      <c r="O13" s="2">
        <v>1.2569355378305402E-6</v>
      </c>
      <c r="P13" s="2">
        <v>4.3598101697487459E-5</v>
      </c>
      <c r="Q13" s="2">
        <v>0</v>
      </c>
      <c r="R13" s="2">
        <v>9.7313962390523632E-5</v>
      </c>
      <c r="S13" s="2">
        <v>0</v>
      </c>
      <c r="T13" s="2">
        <v>0</v>
      </c>
      <c r="U13" s="2">
        <v>0</v>
      </c>
      <c r="V13" s="2">
        <v>0</v>
      </c>
      <c r="W13" s="2">
        <v>0.18698649027349157</v>
      </c>
    </row>
    <row r="14" spans="1:23" x14ac:dyDescent="0.2">
      <c r="A14" s="2" t="s">
        <v>10</v>
      </c>
      <c r="B14" s="2">
        <v>0.10327807967450284</v>
      </c>
      <c r="C14" s="2">
        <v>0.1301299852183424</v>
      </c>
      <c r="D14" s="2">
        <v>1.3346636558416E-4</v>
      </c>
      <c r="E14" s="2">
        <v>0</v>
      </c>
      <c r="F14" s="2">
        <v>2.3131964446597157E-3</v>
      </c>
      <c r="G14" s="2">
        <v>0</v>
      </c>
      <c r="H14" s="2">
        <v>0</v>
      </c>
      <c r="I14" s="2">
        <v>2.347197368701493E-5</v>
      </c>
      <c r="J14" s="2">
        <v>0</v>
      </c>
      <c r="K14" s="2">
        <v>7.9859268096097103E-5</v>
      </c>
      <c r="L14" s="2">
        <v>3.8296051953192125E-7</v>
      </c>
      <c r="M14" s="2">
        <v>1.5274434009963879E-3</v>
      </c>
      <c r="N14" s="2">
        <v>0</v>
      </c>
      <c r="O14" s="2">
        <v>1.6733197562449916E-6</v>
      </c>
      <c r="P14" s="2">
        <v>5.8040816501299088E-5</v>
      </c>
      <c r="Q14" s="2">
        <v>0</v>
      </c>
      <c r="R14" s="2">
        <v>1.2955109544249274E-4</v>
      </c>
      <c r="S14" s="2">
        <v>0</v>
      </c>
      <c r="T14" s="2">
        <v>0</v>
      </c>
      <c r="U14" s="2">
        <v>0</v>
      </c>
      <c r="V14" s="2">
        <v>0</v>
      </c>
      <c r="W14" s="2">
        <v>0.23767515053808819</v>
      </c>
    </row>
    <row r="15" spans="1:23" x14ac:dyDescent="0.2">
      <c r="A15" s="2" t="s">
        <v>11</v>
      </c>
      <c r="B15" s="2">
        <v>1.9298082822055287</v>
      </c>
      <c r="C15" s="2">
        <v>2.431551051579417</v>
      </c>
      <c r="D15" s="2">
        <v>2.4938931718321835E-3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2">
        <v>0</v>
      </c>
      <c r="M15" s="2">
        <v>8.1347932643974288E-3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4.3719880202211749</v>
      </c>
    </row>
    <row r="16" spans="1:23" x14ac:dyDescent="0.2">
      <c r="A16" s="2" t="s">
        <v>12</v>
      </c>
      <c r="B16" s="2">
        <v>5.1418868775488541E-2</v>
      </c>
      <c r="C16" s="2">
        <v>6.4787577913787545E-2</v>
      </c>
      <c r="D16" s="2">
        <v>6.6448655508914874E-5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2.3143081833278599E-5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0.11629603842661829</v>
      </c>
    </row>
    <row r="17" spans="1:23" x14ac:dyDescent="0.2">
      <c r="A17" s="2" t="s">
        <v>13</v>
      </c>
      <c r="B17" s="2">
        <v>0.45351470850072173</v>
      </c>
      <c r="C17" s="2">
        <v>0.57142679743366243</v>
      </c>
      <c r="D17" s="2">
        <v>5.8607751105866442E-4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2.6672401812853591E-3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1.0281948236267282</v>
      </c>
    </row>
    <row r="18" spans="1:23" x14ac:dyDescent="0.2">
      <c r="A18" s="2" t="s">
        <v>14</v>
      </c>
      <c r="B18" s="2">
        <v>2.5251206357834221E-3</v>
      </c>
      <c r="C18" s="2">
        <v>3.1816423392518885E-3</v>
      </c>
      <c r="D18" s="2">
        <v>3.2632159213430793E-6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8.1000786416475116E-5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5.7910269773731281E-3</v>
      </c>
    </row>
    <row r="19" spans="1:23" x14ac:dyDescent="0.2">
      <c r="A19" s="2" t="s">
        <v>15</v>
      </c>
      <c r="B19" s="2">
        <v>8.7101450364432988E-3</v>
      </c>
      <c r="C19" s="2">
        <v>1.0974749418407415E-2</v>
      </c>
      <c r="D19" s="2">
        <v>1.1256129135909924E-5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1.9696150583986625E-2</v>
      </c>
    </row>
    <row r="20" spans="1:23" x14ac:dyDescent="0.2">
      <c r="A20" s="2" t="s">
        <v>16</v>
      </c>
      <c r="B20" s="2">
        <v>3.7530240176716377E-2</v>
      </c>
      <c r="C20" s="2">
        <v>4.7287959021207977E-2</v>
      </c>
      <c r="D20" s="2">
        <v>4.8500366889795861E-5</v>
      </c>
      <c r="E20" s="2">
        <v>0</v>
      </c>
      <c r="F20" s="2">
        <v>5.648502946262097E-4</v>
      </c>
      <c r="G20" s="2">
        <v>0</v>
      </c>
      <c r="H20" s="2">
        <v>0</v>
      </c>
      <c r="I20" s="2">
        <v>5.7315284584571341E-6</v>
      </c>
      <c r="J20" s="2">
        <v>0</v>
      </c>
      <c r="K20" s="2">
        <v>1.9500518953698126E-5</v>
      </c>
      <c r="L20" s="2">
        <v>9.3513615234538916E-8</v>
      </c>
      <c r="M20" s="2">
        <v>1.4464426145799125E-4</v>
      </c>
      <c r="N20" s="2">
        <v>0</v>
      </c>
      <c r="O20" s="2">
        <v>4.0860133582726544E-7</v>
      </c>
      <c r="P20" s="2">
        <v>1.417275751775908E-5</v>
      </c>
      <c r="Q20" s="2">
        <v>0</v>
      </c>
      <c r="R20" s="2">
        <v>3.1634569817352878E-5</v>
      </c>
      <c r="S20" s="2">
        <v>0</v>
      </c>
      <c r="T20" s="2">
        <v>0</v>
      </c>
      <c r="U20" s="2">
        <v>0</v>
      </c>
      <c r="V20" s="2">
        <v>0</v>
      </c>
      <c r="W20" s="2">
        <v>8.5647735610596659E-2</v>
      </c>
    </row>
    <row r="21" spans="1:23" x14ac:dyDescent="0.2">
      <c r="A21" s="2" t="s">
        <v>17</v>
      </c>
      <c r="B21" s="2">
        <v>1.7851707710504067E-5</v>
      </c>
      <c r="C21" s="2">
        <v>2.2493083409485322E-5</v>
      </c>
      <c r="D21" s="2">
        <v>2.3069779716091262E-8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9.2572327333114397E-5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1.3294018823281989E-4</v>
      </c>
    </row>
    <row r="22" spans="1:23" x14ac:dyDescent="0.2">
      <c r="A22" s="2" t="s">
        <v>18</v>
      </c>
      <c r="B22" s="2">
        <v>0.39440967958664003</v>
      </c>
      <c r="C22" s="2">
        <v>0.49695468715469887</v>
      </c>
      <c r="D22" s="2">
        <v>5.0969602312074839E-4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2">
        <v>0</v>
      </c>
      <c r="M22" s="2">
        <v>1.6258014987878219E-3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0.89349986426324746</v>
      </c>
    </row>
    <row r="23" spans="1:23" x14ac:dyDescent="0.2">
      <c r="A23" s="2" t="s">
        <v>19</v>
      </c>
      <c r="B23" s="2">
        <v>3.6923282114559234E-3</v>
      </c>
      <c r="C23" s="2">
        <v>4.6523194185285471E-3</v>
      </c>
      <c r="D23" s="2">
        <v>4.771599437944876E-6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5.5543396399868647E-4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8.9048531934211011E-3</v>
      </c>
    </row>
    <row r="24" spans="1:23" x14ac:dyDescent="0.2">
      <c r="A24" s="2" t="s">
        <v>20</v>
      </c>
      <c r="B24" s="2">
        <v>6.2570235525316745E-3</v>
      </c>
      <c r="C24" s="2">
        <v>7.8838257350246025E-3</v>
      </c>
      <c r="D24" s="2">
        <v>8.0859577904899888E-6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1.4148935245346769E-2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1.0645817643308159E-3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1.0645817643308159E-3</v>
      </c>
    </row>
    <row r="26" spans="1:23" x14ac:dyDescent="0.2">
      <c r="A26" s="2" t="s">
        <v>22</v>
      </c>
      <c r="B26" s="2">
        <v>3.5372989201059757</v>
      </c>
      <c r="C26" s="2">
        <v>5.3087270310365913</v>
      </c>
      <c r="D26" s="2">
        <v>5.4448365726162441E-3</v>
      </c>
      <c r="E26" s="2">
        <v>0</v>
      </c>
      <c r="F26" s="2">
        <v>0.11604953811889882</v>
      </c>
      <c r="G26" s="2">
        <v>0</v>
      </c>
      <c r="H26" s="2">
        <v>0</v>
      </c>
      <c r="I26" s="2">
        <v>1.2171730389467204E-3</v>
      </c>
      <c r="J26" s="2">
        <v>0</v>
      </c>
      <c r="K26" s="2">
        <v>5.2051071879685292E-3</v>
      </c>
      <c r="L26" s="2">
        <v>0</v>
      </c>
      <c r="M26" s="2">
        <v>8.368753192490485E-3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8.9823113592534884</v>
      </c>
    </row>
    <row r="27" spans="1:23" x14ac:dyDescent="0.2">
      <c r="A27" s="2" t="s">
        <v>23</v>
      </c>
      <c r="B27" s="2">
        <v>0.20295881419019479</v>
      </c>
      <c r="C27" s="2">
        <v>0.30459765131931243</v>
      </c>
      <c r="D27" s="2">
        <v>3.1240717824449231E-4</v>
      </c>
      <c r="E27" s="2">
        <v>0</v>
      </c>
      <c r="F27" s="2">
        <v>1.6528332709664671E-2</v>
      </c>
      <c r="G27" s="2">
        <v>0</v>
      </c>
      <c r="H27" s="2">
        <v>0</v>
      </c>
      <c r="I27" s="2">
        <v>1.7335563138849594E-4</v>
      </c>
      <c r="J27" s="2">
        <v>0</v>
      </c>
      <c r="K27" s="2">
        <v>7.4133637054261199E-4</v>
      </c>
      <c r="L27" s="2">
        <v>0</v>
      </c>
      <c r="M27" s="2">
        <v>6.587648285633908E-4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0.52597066222791111</v>
      </c>
    </row>
    <row r="28" spans="1:23" x14ac:dyDescent="0.2">
      <c r="A28" s="2" t="s">
        <v>24</v>
      </c>
      <c r="B28" s="2">
        <v>2.0893406221139982E-3</v>
      </c>
      <c r="C28" s="2">
        <v>3.1356521708171305E-3</v>
      </c>
      <c r="D28" s="2">
        <v>3.2160466188699301E-6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5.2282088395499979E-3</v>
      </c>
    </row>
    <row r="29" spans="1:23" x14ac:dyDescent="0.2">
      <c r="A29" s="2" t="s">
        <v>25</v>
      </c>
      <c r="B29" s="2">
        <v>6.9626943534397689E-3</v>
      </c>
      <c r="C29" s="2">
        <v>1.0449510928481036E-2</v>
      </c>
      <c r="D29" s="2">
        <v>1.0717424146450618E-5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1.7422922706067257E-2</v>
      </c>
    </row>
    <row r="30" spans="1:23" x14ac:dyDescent="0.2">
      <c r="A30" s="2" t="s">
        <v>26</v>
      </c>
      <c r="B30" s="2">
        <v>3.210398290947649E-2</v>
      </c>
      <c r="C30" s="2">
        <v>4.8181192973753145E-2</v>
      </c>
      <c r="D30" s="2">
        <v>4.9416502314406496E-5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7.2708118115514988E-4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8.1061673566699202E-2</v>
      </c>
    </row>
    <row r="31" spans="1:23" x14ac:dyDescent="0.2">
      <c r="A31" s="2" t="s">
        <v>27</v>
      </c>
      <c r="B31" s="2">
        <v>4.2086118415689135</v>
      </c>
      <c r="C31" s="2">
        <v>5.3028348170217843</v>
      </c>
      <c r="D31" s="2">
        <v>5.4387932891371829E-3</v>
      </c>
      <c r="E31" s="2">
        <v>0</v>
      </c>
      <c r="F31" s="2">
        <v>2.5785415949686472</v>
      </c>
      <c r="G31" s="2">
        <v>0</v>
      </c>
      <c r="H31" s="2">
        <v>0</v>
      </c>
      <c r="I31" s="2">
        <v>2.6164427412856819E-2</v>
      </c>
      <c r="J31" s="2">
        <v>0</v>
      </c>
      <c r="K31" s="2">
        <v>8.9019869023631945E-2</v>
      </c>
      <c r="L31" s="2">
        <v>4.2688965354567012E-4</v>
      </c>
      <c r="M31" s="2">
        <v>4.2941988341648453E-2</v>
      </c>
      <c r="N31" s="2">
        <v>2.962547868946923E-5</v>
      </c>
      <c r="O31" s="2">
        <v>1.8652650980514665E-3</v>
      </c>
      <c r="P31" s="2">
        <v>6.4698638068570208E-2</v>
      </c>
      <c r="Q31" s="2">
        <v>0</v>
      </c>
      <c r="R31" s="2">
        <v>0.14441181121621591</v>
      </c>
      <c r="S31" s="2">
        <v>0</v>
      </c>
      <c r="T31" s="2">
        <v>0</v>
      </c>
      <c r="U31" s="2">
        <v>0</v>
      </c>
      <c r="V31" s="2">
        <v>3.542414</v>
      </c>
      <c r="W31" s="2">
        <v>16.007399561141693</v>
      </c>
    </row>
    <row r="32" spans="1:23" x14ac:dyDescent="0.2">
      <c r="A32" s="2" t="s">
        <v>28</v>
      </c>
      <c r="B32" s="2">
        <v>0.22313828233402472</v>
      </c>
      <c r="C32" s="2">
        <v>0.28115338194985395</v>
      </c>
      <c r="D32" s="2">
        <v>2.8836182527478628E-4</v>
      </c>
      <c r="E32" s="2">
        <v>0</v>
      </c>
      <c r="F32" s="2">
        <v>3.1249670109368119E-2</v>
      </c>
      <c r="G32" s="2">
        <v>0</v>
      </c>
      <c r="H32" s="2">
        <v>0</v>
      </c>
      <c r="I32" s="2">
        <v>3.1708998871597606E-4</v>
      </c>
      <c r="J32" s="2">
        <v>0</v>
      </c>
      <c r="K32" s="2">
        <v>1.0788429962098325E-3</v>
      </c>
      <c r="L32" s="2">
        <v>5.1735294371184436E-6</v>
      </c>
      <c r="M32" s="2">
        <v>3.7028930933245759E-4</v>
      </c>
      <c r="N32" s="2">
        <v>0</v>
      </c>
      <c r="O32" s="2">
        <v>2.2605382474481761E-5</v>
      </c>
      <c r="P32" s="2">
        <v>7.8409093733964295E-4</v>
      </c>
      <c r="Q32" s="2">
        <v>0</v>
      </c>
      <c r="R32" s="2">
        <v>1.7501449149428846E-3</v>
      </c>
      <c r="S32" s="2">
        <v>0</v>
      </c>
      <c r="T32" s="2">
        <v>0</v>
      </c>
      <c r="U32" s="2">
        <v>0</v>
      </c>
      <c r="V32" s="2">
        <v>0</v>
      </c>
      <c r="W32" s="2">
        <v>0.54015793327697381</v>
      </c>
    </row>
    <row r="33" spans="1:23" x14ac:dyDescent="0.2">
      <c r="A33" s="2" t="s">
        <v>29</v>
      </c>
      <c r="B33" s="2">
        <v>5.6016675272482809E-3</v>
      </c>
      <c r="C33" s="2">
        <v>7.0580796507474985E-3</v>
      </c>
      <c r="D33" s="2">
        <v>7.2390405440237044E-6</v>
      </c>
      <c r="E33" s="2">
        <v>0</v>
      </c>
      <c r="F33" s="2">
        <v>5.1589660242527154E-3</v>
      </c>
      <c r="G33" s="2">
        <v>0</v>
      </c>
      <c r="H33" s="2">
        <v>0</v>
      </c>
      <c r="I33" s="2">
        <v>5.2347959920575162E-5</v>
      </c>
      <c r="J33" s="2">
        <v>0</v>
      </c>
      <c r="K33" s="2">
        <v>1.7810473977710958E-4</v>
      </c>
      <c r="L33" s="2">
        <v>8.5409101914212211E-7</v>
      </c>
      <c r="M33" s="2">
        <v>1.706223708158465E-2</v>
      </c>
      <c r="N33" s="2">
        <v>0</v>
      </c>
      <c r="O33" s="2">
        <v>3.7318922005556903E-6</v>
      </c>
      <c r="P33" s="2">
        <v>1.294445186621996E-4</v>
      </c>
      <c r="Q33" s="2">
        <v>0</v>
      </c>
      <c r="R33" s="2">
        <v>2.8892907099848969E-4</v>
      </c>
      <c r="S33" s="2">
        <v>0</v>
      </c>
      <c r="T33" s="2">
        <v>0</v>
      </c>
      <c r="U33" s="2">
        <v>0</v>
      </c>
      <c r="V33" s="2">
        <v>0</v>
      </c>
      <c r="W33" s="2">
        <v>3.5541601596955248E-2</v>
      </c>
    </row>
    <row r="34" spans="1:23" x14ac:dyDescent="0.2">
      <c r="A34" s="2" t="s">
        <v>30</v>
      </c>
      <c r="B34" s="2">
        <v>1.3104760797177402E-2</v>
      </c>
      <c r="C34" s="2">
        <v>1.6511948461873038E-2</v>
      </c>
      <c r="D34" s="2">
        <v>1.693529547568504E-5</v>
      </c>
      <c r="E34" s="2">
        <v>0</v>
      </c>
      <c r="F34" s="2">
        <v>2.4745822431243477E-4</v>
      </c>
      <c r="G34" s="2">
        <v>0</v>
      </c>
      <c r="H34" s="2">
        <v>0</v>
      </c>
      <c r="I34" s="2">
        <v>2.5109553246574114E-6</v>
      </c>
      <c r="J34" s="2">
        <v>0</v>
      </c>
      <c r="K34" s="2">
        <v>8.5430844940010862E-6</v>
      </c>
      <c r="L34" s="2">
        <v>4.0967869531321812E-8</v>
      </c>
      <c r="M34" s="2">
        <v>2.430023592494254E-4</v>
      </c>
      <c r="N34" s="2">
        <v>0</v>
      </c>
      <c r="O34" s="2">
        <v>1.7900629950527819E-7</v>
      </c>
      <c r="P34" s="2">
        <v>6.2090175792087416E-6</v>
      </c>
      <c r="Q34" s="2">
        <v>0</v>
      </c>
      <c r="R34" s="2">
        <v>1.3858954396173647E-5</v>
      </c>
      <c r="S34" s="2">
        <v>0</v>
      </c>
      <c r="T34" s="2">
        <v>0</v>
      </c>
      <c r="U34" s="2">
        <v>0</v>
      </c>
      <c r="V34" s="2">
        <v>0</v>
      </c>
      <c r="W34" s="2">
        <v>3.0155447124051063E-2</v>
      </c>
    </row>
    <row r="35" spans="1:23" x14ac:dyDescent="0.2">
      <c r="A35" s="2" t="s">
        <v>31</v>
      </c>
      <c r="B35" s="2">
        <v>4.4301666500700783E-2</v>
      </c>
      <c r="C35" s="2">
        <v>5.5819930280010581E-2</v>
      </c>
      <c r="D35" s="2">
        <v>5.7251087895951664E-5</v>
      </c>
      <c r="E35" s="2">
        <v>0</v>
      </c>
      <c r="F35" s="2">
        <v>4.030879292984943E-2</v>
      </c>
      <c r="G35" s="2">
        <v>0</v>
      </c>
      <c r="H35" s="2">
        <v>0</v>
      </c>
      <c r="I35" s="2">
        <v>4.0901278799256486E-4</v>
      </c>
      <c r="J35" s="2">
        <v>0</v>
      </c>
      <c r="K35" s="2">
        <v>1.3915941763815245E-3</v>
      </c>
      <c r="L35" s="2">
        <v>6.6733097043085722E-6</v>
      </c>
      <c r="M35" s="2">
        <v>2.3663801174527372E-3</v>
      </c>
      <c r="N35" s="2">
        <v>0</v>
      </c>
      <c r="O35" s="2">
        <v>2.9158569612892384E-5</v>
      </c>
      <c r="P35" s="2">
        <v>1.0113949721958933E-3</v>
      </c>
      <c r="Q35" s="2">
        <v>0</v>
      </c>
      <c r="R35" s="2">
        <v>2.2575031584897635E-3</v>
      </c>
      <c r="S35" s="2">
        <v>0</v>
      </c>
      <c r="T35" s="2">
        <v>0</v>
      </c>
      <c r="U35" s="2">
        <v>0</v>
      </c>
      <c r="V35" s="2">
        <v>0</v>
      </c>
      <c r="W35" s="2">
        <v>0.14795935789028644</v>
      </c>
    </row>
    <row r="36" spans="1:23" x14ac:dyDescent="0.2">
      <c r="A36" s="2" t="s">
        <v>32</v>
      </c>
      <c r="B36" s="2">
        <v>9.0321344416892768E-2</v>
      </c>
      <c r="C36" s="2">
        <v>0.11380454836993606</v>
      </c>
      <c r="D36" s="2">
        <v>1.1672236366120123E-4</v>
      </c>
      <c r="E36" s="2">
        <v>0</v>
      </c>
      <c r="F36" s="2">
        <v>4.4273504045463869E-3</v>
      </c>
      <c r="G36" s="2">
        <v>0</v>
      </c>
      <c r="H36" s="2">
        <v>0</v>
      </c>
      <c r="I36" s="2">
        <v>4.4924265917240205E-5</v>
      </c>
      <c r="J36" s="2">
        <v>0</v>
      </c>
      <c r="K36" s="2">
        <v>1.5284692475136724E-4</v>
      </c>
      <c r="L36" s="2">
        <v>7.3296862226690973E-7</v>
      </c>
      <c r="M36" s="2">
        <v>8.1405790348557487E-3</v>
      </c>
      <c r="N36" s="2">
        <v>0</v>
      </c>
      <c r="O36" s="2">
        <v>3.2026561846270413E-6</v>
      </c>
      <c r="P36" s="2">
        <v>1.1108742321062593E-4</v>
      </c>
      <c r="Q36" s="2">
        <v>0</v>
      </c>
      <c r="R36" s="2">
        <v>2.47954771044585E-4</v>
      </c>
      <c r="S36" s="2">
        <v>0</v>
      </c>
      <c r="T36" s="2">
        <v>0</v>
      </c>
      <c r="U36" s="2">
        <v>0</v>
      </c>
      <c r="V36" s="2">
        <v>0</v>
      </c>
      <c r="W36" s="2">
        <v>0.21737129359962284</v>
      </c>
    </row>
    <row r="37" spans="1:23" x14ac:dyDescent="0.2">
      <c r="A37" s="2" t="s">
        <v>33</v>
      </c>
      <c r="B37" s="2">
        <v>1.3147180832127802E-2</v>
      </c>
      <c r="C37" s="2">
        <v>1.6565397543599335E-2</v>
      </c>
      <c r="D37" s="2">
        <v>1.6990114929247951E-5</v>
      </c>
      <c r="E37" s="2">
        <v>0</v>
      </c>
      <c r="F37" s="2">
        <v>5.0298573854810104E-3</v>
      </c>
      <c r="G37" s="2">
        <v>0</v>
      </c>
      <c r="H37" s="2">
        <v>0</v>
      </c>
      <c r="I37" s="2">
        <v>5.1037896272927823E-5</v>
      </c>
      <c r="J37" s="2">
        <v>0</v>
      </c>
      <c r="K37" s="2">
        <v>1.7364747830197859E-4</v>
      </c>
      <c r="L37" s="2">
        <v>8.3271647851708443E-7</v>
      </c>
      <c r="M37" s="2">
        <v>2.2217358559947459E-3</v>
      </c>
      <c r="N37" s="2">
        <v>0</v>
      </c>
      <c r="O37" s="2">
        <v>3.6384976095094582E-6</v>
      </c>
      <c r="P37" s="2">
        <v>1.2620503122956895E-4</v>
      </c>
      <c r="Q37" s="2">
        <v>0</v>
      </c>
      <c r="R37" s="2">
        <v>2.8169831218309468E-4</v>
      </c>
      <c r="S37" s="2">
        <v>0</v>
      </c>
      <c r="T37" s="2">
        <v>0</v>
      </c>
      <c r="U37" s="2">
        <v>0</v>
      </c>
      <c r="V37" s="2">
        <v>0</v>
      </c>
      <c r="W37" s="2">
        <v>3.7618221664207738E-2</v>
      </c>
    </row>
    <row r="38" spans="1:23" x14ac:dyDescent="0.2">
      <c r="A38" s="2" t="s">
        <v>34</v>
      </c>
      <c r="B38" s="2">
        <v>2.1331217575058709E-3</v>
      </c>
      <c r="C38" s="2">
        <v>2.6877252525222238E-3</v>
      </c>
      <c r="D38" s="2">
        <v>2.75663537916353E-6</v>
      </c>
      <c r="E38" s="2">
        <v>0</v>
      </c>
      <c r="F38" s="2">
        <v>2.6897633077438556E-4</v>
      </c>
      <c r="G38" s="2">
        <v>0</v>
      </c>
      <c r="H38" s="2">
        <v>0</v>
      </c>
      <c r="I38" s="2">
        <v>2.7292992659319692E-6</v>
      </c>
      <c r="J38" s="2">
        <v>0</v>
      </c>
      <c r="K38" s="2">
        <v>9.285961406522918E-6</v>
      </c>
      <c r="L38" s="2">
        <v>4.4530292968828049E-8</v>
      </c>
      <c r="M38" s="2">
        <v>1.1455825507472907E-3</v>
      </c>
      <c r="N38" s="2">
        <v>0</v>
      </c>
      <c r="O38" s="2">
        <v>1.9457206467965018E-7</v>
      </c>
      <c r="P38" s="2">
        <v>6.748932151313847E-6</v>
      </c>
      <c r="Q38" s="2">
        <v>0</v>
      </c>
      <c r="R38" s="2">
        <v>1.5064080865406138E-5</v>
      </c>
      <c r="S38" s="2">
        <v>0</v>
      </c>
      <c r="T38" s="2">
        <v>0</v>
      </c>
      <c r="U38" s="2">
        <v>0</v>
      </c>
      <c r="V38" s="2">
        <v>0</v>
      </c>
      <c r="W38" s="2">
        <v>6.2722299029757582E-3</v>
      </c>
    </row>
    <row r="39" spans="1:23" x14ac:dyDescent="0.2">
      <c r="A39" s="2" t="s">
        <v>35</v>
      </c>
      <c r="B39" s="2">
        <v>5.3964344461902795E-3</v>
      </c>
      <c r="C39" s="2">
        <v>6.7994867538950024E-3</v>
      </c>
      <c r="D39" s="2">
        <v>6.9738176282531926E-6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1.0819390757057748E-3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1.3284834093419311E-2</v>
      </c>
    </row>
    <row r="40" spans="1:23" x14ac:dyDescent="0.2">
      <c r="A40" s="2" t="s">
        <v>36</v>
      </c>
      <c r="B40" s="2">
        <v>4.1953414565946437E-2</v>
      </c>
      <c r="C40" s="2">
        <v>5.2861141827304996E-2</v>
      </c>
      <c r="D40" s="2">
        <v>5.4216439573719083E-5</v>
      </c>
      <c r="E40" s="2">
        <v>0</v>
      </c>
      <c r="F40" s="2">
        <v>4.3950732448534598E-3</v>
      </c>
      <c r="G40" s="2">
        <v>0</v>
      </c>
      <c r="H40" s="2">
        <v>0</v>
      </c>
      <c r="I40" s="2">
        <v>4.4596750005328375E-5</v>
      </c>
      <c r="J40" s="2">
        <v>0</v>
      </c>
      <c r="K40" s="2">
        <v>1.5173260938258448E-4</v>
      </c>
      <c r="L40" s="2">
        <v>7.2762498711065049E-7</v>
      </c>
      <c r="M40" s="2">
        <v>6.3643475041516161E-4</v>
      </c>
      <c r="N40" s="2">
        <v>5.9250957378938454E-6</v>
      </c>
      <c r="O40" s="2">
        <v>3.1793075368654839E-6</v>
      </c>
      <c r="P40" s="2">
        <v>1.1027755135246828E-4</v>
      </c>
      <c r="Q40" s="2">
        <v>0</v>
      </c>
      <c r="R40" s="2">
        <v>2.4614708134073628E-4</v>
      </c>
      <c r="S40" s="2">
        <v>0</v>
      </c>
      <c r="T40" s="2">
        <v>0</v>
      </c>
      <c r="U40" s="2">
        <v>0</v>
      </c>
      <c r="V40" s="2">
        <v>0</v>
      </c>
      <c r="W40" s="2">
        <v>0.10046286684843676</v>
      </c>
    </row>
    <row r="41" spans="1:23" x14ac:dyDescent="0.2">
      <c r="A41" s="2" t="s">
        <v>37</v>
      </c>
      <c r="B41" s="2">
        <v>4.9992011189047399E-2</v>
      </c>
      <c r="C41" s="2">
        <v>6.2989742814437755E-2</v>
      </c>
      <c r="D41" s="2">
        <v>6.4604726023890767E-5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1.6142299578711828E-3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0.11466058868738022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10.142234965254127</v>
      </c>
      <c r="C43" s="2">
        <v>12.779177249122574</v>
      </c>
      <c r="D43" s="2">
        <v>1.3106820382207824E-2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0</v>
      </c>
      <c r="L43" s="2">
        <v>0</v>
      </c>
      <c r="M43" s="2">
        <v>2.0932917518200499E-2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22.955451952277112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0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8.3189608905574579E-3</v>
      </c>
      <c r="L46" s="2">
        <v>0</v>
      </c>
      <c r="M46" s="2">
        <v>2.0518981329928698E-2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2.8837942220486155E-2</v>
      </c>
    </row>
    <row r="47" spans="1:23" x14ac:dyDescent="0.2">
      <c r="A47" s="2" t="s">
        <v>43</v>
      </c>
      <c r="B47" s="2">
        <v>2.1146131481559739E-2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0.30670506960068328</v>
      </c>
      <c r="L47" s="2">
        <v>3.1609032307147816E-2</v>
      </c>
      <c r="M47" s="2">
        <v>0.59252783207942494</v>
      </c>
      <c r="N47" s="2">
        <v>0</v>
      </c>
      <c r="O47" s="2">
        <v>0</v>
      </c>
      <c r="P47" s="2">
        <v>0</v>
      </c>
      <c r="Q47" s="2">
        <v>0</v>
      </c>
      <c r="R47" s="2">
        <v>3.1231886345064964E-4</v>
      </c>
      <c r="S47" s="2">
        <v>0</v>
      </c>
      <c r="T47" s="2">
        <v>0</v>
      </c>
      <c r="U47" s="2">
        <v>0</v>
      </c>
      <c r="V47" s="2">
        <v>0</v>
      </c>
      <c r="W47" s="2">
        <v>0.95230038433226638</v>
      </c>
    </row>
    <row r="48" spans="1:23" x14ac:dyDescent="0.2">
      <c r="A48" s="2" t="s">
        <v>44</v>
      </c>
      <c r="B48" s="2">
        <v>3.175350901589357E-2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1.2417192173568216E-3</v>
      </c>
      <c r="I48" s="2">
        <v>0</v>
      </c>
      <c r="J48" s="2">
        <v>0</v>
      </c>
      <c r="K48" s="2">
        <v>1.5245967400259124E-2</v>
      </c>
      <c r="L48" s="2">
        <v>7.3782953344463911E-4</v>
      </c>
      <c r="M48" s="2">
        <v>1.611628412446673E-2</v>
      </c>
      <c r="N48" s="2">
        <v>0</v>
      </c>
      <c r="O48" s="2">
        <v>1.671697059828809E-2</v>
      </c>
      <c r="P48" s="2">
        <v>0</v>
      </c>
      <c r="Q48" s="2">
        <v>0</v>
      </c>
      <c r="R48" s="2">
        <v>9.5672953250700056E-3</v>
      </c>
      <c r="S48" s="2">
        <v>0</v>
      </c>
      <c r="T48" s="2">
        <v>0</v>
      </c>
      <c r="U48" s="2">
        <v>0</v>
      </c>
      <c r="V48" s="2">
        <v>0</v>
      </c>
      <c r="W48" s="2">
        <v>9.1379575214778963E-2</v>
      </c>
    </row>
    <row r="49" spans="1:23" x14ac:dyDescent="0.2">
      <c r="A49" s="2" t="s">
        <v>45</v>
      </c>
      <c r="B49" s="2">
        <v>0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2.300402871553248E-2</v>
      </c>
      <c r="L49" s="2">
        <v>0</v>
      </c>
      <c r="M49" s="2">
        <v>9.7268858853944984E-3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3.2730914600926975E-2</v>
      </c>
    </row>
    <row r="50" spans="1:23" x14ac:dyDescent="0.2">
      <c r="A50" s="2" t="s">
        <v>46</v>
      </c>
      <c r="B50" s="2">
        <v>0.49565554560814518</v>
      </c>
      <c r="C50" s="2">
        <v>8.8965224276283481E-3</v>
      </c>
      <c r="D50" s="2">
        <v>0.13263138895551807</v>
      </c>
      <c r="E50" s="2">
        <v>0</v>
      </c>
      <c r="F50" s="2">
        <v>0</v>
      </c>
      <c r="G50" s="2">
        <v>2.4567894495854444E-2</v>
      </c>
      <c r="H50" s="2">
        <v>2.9269426915397911E-2</v>
      </c>
      <c r="I50" s="2">
        <v>0</v>
      </c>
      <c r="J50" s="2">
        <v>0</v>
      </c>
      <c r="K50" s="2">
        <v>9.3546194339238758E-3</v>
      </c>
      <c r="L50" s="2">
        <v>0</v>
      </c>
      <c r="M50" s="2">
        <v>0</v>
      </c>
      <c r="N50" s="2">
        <v>0</v>
      </c>
      <c r="O50" s="2">
        <v>8.0056175267817373E-2</v>
      </c>
      <c r="P50" s="2">
        <v>0</v>
      </c>
      <c r="Q50" s="2">
        <v>0</v>
      </c>
      <c r="R50" s="2">
        <v>0.11510392716091018</v>
      </c>
      <c r="S50" s="2">
        <v>0</v>
      </c>
      <c r="T50" s="2">
        <v>0</v>
      </c>
      <c r="U50" s="2">
        <v>0</v>
      </c>
      <c r="V50" s="2">
        <v>0</v>
      </c>
      <c r="W50" s="2">
        <v>0.89553550026519546</v>
      </c>
    </row>
    <row r="51" spans="1:23" x14ac:dyDescent="0.2">
      <c r="A51" s="2" t="s">
        <v>47</v>
      </c>
      <c r="B51" s="2">
        <v>1.077774385897855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1.077774385897855</v>
      </c>
    </row>
  </sheetData>
  <phoneticPr fontId="6" type="noConversion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29.546994715237332</v>
      </c>
      <c r="C4" s="2">
        <v>33.815130841701091</v>
      </c>
      <c r="D4" s="2">
        <v>0.13708996985587238</v>
      </c>
      <c r="E4" s="2">
        <v>5.1988426500740662E-4</v>
      </c>
      <c r="F4" s="2">
        <v>2.9003951772416006</v>
      </c>
      <c r="G4" s="2">
        <v>6.1585547544132362E-2</v>
      </c>
      <c r="H4" s="2">
        <v>8.9633270900599787E-3</v>
      </c>
      <c r="I4" s="2">
        <v>0</v>
      </c>
      <c r="J4" s="2">
        <v>3.0025967783510494</v>
      </c>
      <c r="K4" s="2">
        <v>0.43123998915371486</v>
      </c>
      <c r="L4" s="2">
        <v>6.2670554749864937E-2</v>
      </c>
      <c r="M4" s="2">
        <v>1.6448541567214152</v>
      </c>
      <c r="N4" s="2">
        <v>0.4193079405590594</v>
      </c>
      <c r="O4" s="2">
        <v>8.7640571243711149E-2</v>
      </c>
      <c r="P4" s="2">
        <v>0</v>
      </c>
      <c r="Q4" s="2">
        <v>0</v>
      </c>
      <c r="R4" s="2">
        <v>0.21820857901865576</v>
      </c>
      <c r="S4" s="2">
        <v>0</v>
      </c>
      <c r="T4" s="2">
        <v>0</v>
      </c>
      <c r="U4" s="2">
        <v>0</v>
      </c>
      <c r="V4" s="2">
        <v>4.4142140000000003</v>
      </c>
      <c r="W4" s="2">
        <v>76.751412032732574</v>
      </c>
    </row>
    <row r="5" spans="1:23" x14ac:dyDescent="0.2">
      <c r="A5" s="2" t="s">
        <v>1</v>
      </c>
      <c r="B5" s="2">
        <v>0.21783833489626209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0.40994590468070347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0.6277842395769655</v>
      </c>
    </row>
    <row r="6" spans="1:23" x14ac:dyDescent="0.2">
      <c r="A6" s="2" t="s">
        <v>2</v>
      </c>
      <c r="B6" s="2">
        <v>0</v>
      </c>
      <c r="C6" s="2">
        <v>0.9014338477898991</v>
      </c>
      <c r="D6" s="2">
        <v>1.7876803706742334E-4</v>
      </c>
      <c r="E6" s="2">
        <v>1.5993097093999837E-5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0.90162860892406049</v>
      </c>
    </row>
    <row r="7" spans="1:23" x14ac:dyDescent="0.2">
      <c r="A7" s="2" t="s">
        <v>3</v>
      </c>
      <c r="B7" s="2">
        <v>0.71542586128117269</v>
      </c>
      <c r="C7" s="2">
        <v>7.6276652564854461E-5</v>
      </c>
      <c r="D7" s="2">
        <v>1.5126819884259584E-8</v>
      </c>
      <c r="E7" s="2">
        <v>1.353288334430655E-9</v>
      </c>
      <c r="F7" s="2">
        <v>0</v>
      </c>
      <c r="G7" s="2">
        <v>0</v>
      </c>
      <c r="H7" s="2">
        <v>0</v>
      </c>
      <c r="I7" s="2">
        <v>0</v>
      </c>
      <c r="J7" s="2">
        <v>3.0025967783510494</v>
      </c>
      <c r="K7" s="2">
        <v>2.6657853510097328E-2</v>
      </c>
      <c r="L7" s="2">
        <v>0</v>
      </c>
      <c r="M7" s="2">
        <v>0.24373532059605896</v>
      </c>
      <c r="N7" s="2">
        <v>0.41726192173120424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4.4057540286022556</v>
      </c>
    </row>
    <row r="8" spans="1:23" x14ac:dyDescent="0.2">
      <c r="A8" s="2" t="s">
        <v>4</v>
      </c>
      <c r="B8" s="2">
        <v>6.0537209680609511E-5</v>
      </c>
      <c r="C8" s="2">
        <v>1.4783141711378932E-3</v>
      </c>
      <c r="D8" s="2">
        <v>2.9317217585207859E-7</v>
      </c>
      <c r="E8" s="2">
        <v>2.6228016767298881E-8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3.6202023285317354E-4</v>
      </c>
      <c r="L8" s="2">
        <v>0</v>
      </c>
      <c r="M8" s="2">
        <v>4.3552574421129994E-3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6.2564484559772954E-3</v>
      </c>
    </row>
    <row r="9" spans="1:23" x14ac:dyDescent="0.2">
      <c r="A9" s="2" t="s">
        <v>5</v>
      </c>
      <c r="B9" s="2">
        <v>1.1732687780956223E-3</v>
      </c>
      <c r="C9" s="2">
        <v>0.14504913540594749</v>
      </c>
      <c r="D9" s="2">
        <v>2.8765448821810578E-5</v>
      </c>
      <c r="E9" s="2">
        <v>2.5734388736739897E-6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9.5911853898762852E-4</v>
      </c>
      <c r="L9" s="2">
        <v>0</v>
      </c>
      <c r="M9" s="2">
        <v>2.4013576992472359E-3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0.14961421930997346</v>
      </c>
    </row>
    <row r="10" spans="1:23" x14ac:dyDescent="0.2">
      <c r="A10" s="2" t="s">
        <v>6</v>
      </c>
      <c r="B10" s="2">
        <v>0.11511871101835525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1.4668871772751965E-3</v>
      </c>
      <c r="L10" s="2">
        <v>0</v>
      </c>
      <c r="M10" s="2">
        <v>4.250850585623989E-3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0.12083644878125444</v>
      </c>
    </row>
    <row r="11" spans="1:23" x14ac:dyDescent="0.2">
      <c r="A11" s="2" t="s">
        <v>7</v>
      </c>
      <c r="B11" s="2">
        <v>0</v>
      </c>
      <c r="C11" s="2">
        <v>7.4551347328268444E-2</v>
      </c>
      <c r="D11" s="2">
        <v>1.4784665624972759E-5</v>
      </c>
      <c r="E11" s="2">
        <v>1.3226782411518665E-6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7.4567454672134575E-2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5.747023179339511E-2</v>
      </c>
      <c r="C13" s="2">
        <v>0.11648056407814447</v>
      </c>
      <c r="D13" s="2">
        <v>2.3099866782026376E-5</v>
      </c>
      <c r="E13" s="2">
        <v>2.0665797888918691E-6</v>
      </c>
      <c r="F13" s="2">
        <v>6.934000127285161E-4</v>
      </c>
      <c r="G13" s="2">
        <v>0</v>
      </c>
      <c r="H13" s="2">
        <v>0</v>
      </c>
      <c r="I13" s="2">
        <v>0</v>
      </c>
      <c r="J13" s="2">
        <v>0</v>
      </c>
      <c r="K13" s="2">
        <v>4.7955926949381426E-4</v>
      </c>
      <c r="L13" s="2">
        <v>3.4199603867935864E-7</v>
      </c>
      <c r="M13" s="2">
        <v>3.0824881439612552E-4</v>
      </c>
      <c r="N13" s="2">
        <v>0</v>
      </c>
      <c r="O13" s="2">
        <v>0</v>
      </c>
      <c r="P13" s="2">
        <v>0</v>
      </c>
      <c r="Q13" s="2">
        <v>0</v>
      </c>
      <c r="R13" s="2">
        <v>2.6578601495508077E-5</v>
      </c>
      <c r="S13" s="2">
        <v>0</v>
      </c>
      <c r="T13" s="2">
        <v>0</v>
      </c>
      <c r="U13" s="2">
        <v>0</v>
      </c>
      <c r="V13" s="2">
        <v>0</v>
      </c>
      <c r="W13" s="2">
        <v>0.17548409101226314</v>
      </c>
    </row>
    <row r="14" spans="1:23" x14ac:dyDescent="0.2">
      <c r="A14" s="2" t="s">
        <v>10</v>
      </c>
      <c r="B14" s="2">
        <v>9.2445172857039348E-2</v>
      </c>
      <c r="C14" s="2">
        <v>2.1470759076581434</v>
      </c>
      <c r="D14" s="2">
        <v>4.2579779579817047E-4</v>
      </c>
      <c r="E14" s="2">
        <v>3.8093081975514975E-5</v>
      </c>
      <c r="F14" s="2">
        <v>2.4500133783074232E-3</v>
      </c>
      <c r="G14" s="2">
        <v>0</v>
      </c>
      <c r="H14" s="2">
        <v>0</v>
      </c>
      <c r="I14" s="2">
        <v>0</v>
      </c>
      <c r="J14" s="2">
        <v>0</v>
      </c>
      <c r="K14" s="2">
        <v>5.124701997531937E-4</v>
      </c>
      <c r="L14" s="2">
        <v>1.2083860033337336E-6</v>
      </c>
      <c r="M14" s="2">
        <v>2.1129959051347314E-3</v>
      </c>
      <c r="N14" s="2">
        <v>0</v>
      </c>
      <c r="O14" s="2">
        <v>0</v>
      </c>
      <c r="P14" s="2">
        <v>0</v>
      </c>
      <c r="Q14" s="2">
        <v>0</v>
      </c>
      <c r="R14" s="2">
        <v>9.3911058617461853E-5</v>
      </c>
      <c r="S14" s="2">
        <v>0</v>
      </c>
      <c r="T14" s="2">
        <v>0</v>
      </c>
      <c r="U14" s="2">
        <v>0</v>
      </c>
      <c r="V14" s="2">
        <v>0</v>
      </c>
      <c r="W14" s="2">
        <v>2.2451555703207724</v>
      </c>
    </row>
    <row r="15" spans="1:23" x14ac:dyDescent="0.2">
      <c r="A15" s="2" t="s">
        <v>11</v>
      </c>
      <c r="B15" s="2">
        <v>1.7040336728407399</v>
      </c>
      <c r="C15" s="2">
        <v>3.6193788068744973E-2</v>
      </c>
      <c r="D15" s="2">
        <v>7.1777784503516064E-6</v>
      </c>
      <c r="E15" s="2">
        <v>6.4214447704875473E-7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7.9456388769073166E-4</v>
      </c>
      <c r="L15" s="2">
        <v>0</v>
      </c>
      <c r="M15" s="2">
        <v>1.0067804018583131E-2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1.7510976487386862</v>
      </c>
    </row>
    <row r="16" spans="1:23" x14ac:dyDescent="0.2">
      <c r="A16" s="2" t="s">
        <v>12</v>
      </c>
      <c r="B16" s="2">
        <v>2.8725315857171273E-2</v>
      </c>
      <c r="C16" s="2">
        <v>0.35048245327159883</v>
      </c>
      <c r="D16" s="2">
        <v>6.9505999083076286E-5</v>
      </c>
      <c r="E16" s="2">
        <v>6.2182043847796505E-6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0.37928349333223793</v>
      </c>
    </row>
    <row r="17" spans="1:23" x14ac:dyDescent="0.2">
      <c r="A17" s="2" t="s">
        <v>13</v>
      </c>
      <c r="B17" s="2">
        <v>0.28442814929260879</v>
      </c>
      <c r="C17" s="2">
        <v>3.7012795836647355E-3</v>
      </c>
      <c r="D17" s="2">
        <v>7.3402001426031753E-7</v>
      </c>
      <c r="E17" s="2">
        <v>6.5667518363905737E-8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9.215060472626235E-4</v>
      </c>
      <c r="L17" s="2">
        <v>0</v>
      </c>
      <c r="M17" s="2">
        <v>2.6350301875797824E-4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0.28931523762982675</v>
      </c>
    </row>
    <row r="18" spans="1:23" x14ac:dyDescent="0.2">
      <c r="A18" s="2" t="s">
        <v>14</v>
      </c>
      <c r="B18" s="2">
        <v>2.937532399607588E-3</v>
      </c>
      <c r="C18" s="2">
        <v>2.7186006766566715E-2</v>
      </c>
      <c r="D18" s="2">
        <v>5.3913984673155479E-6</v>
      </c>
      <c r="E18" s="2">
        <v>4.8232984248576383E-7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1.7395777422814834E-4</v>
      </c>
      <c r="L18" s="2">
        <v>0</v>
      </c>
      <c r="M18" s="2">
        <v>3.9774040567241992E-5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3.0343144709279495E-2</v>
      </c>
    </row>
    <row r="19" spans="1:23" x14ac:dyDescent="0.2">
      <c r="A19" s="2" t="s">
        <v>15</v>
      </c>
      <c r="B19" s="2">
        <v>2.1576261367877957E-2</v>
      </c>
      <c r="C19" s="2">
        <v>0.12027354904423224</v>
      </c>
      <c r="D19" s="2">
        <v>2.3852073367874264E-5</v>
      </c>
      <c r="E19" s="2">
        <v>2.1338743296809141E-6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9.4031229312512597E-6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0.14188519948273901</v>
      </c>
    </row>
    <row r="20" spans="1:23" x14ac:dyDescent="0.2">
      <c r="A20" s="2" t="s">
        <v>16</v>
      </c>
      <c r="B20" s="2">
        <v>9.3352376516043487E-2</v>
      </c>
      <c r="C20" s="2">
        <v>1.8345618282237439E-3</v>
      </c>
      <c r="D20" s="2">
        <v>3.6382150250344423E-7</v>
      </c>
      <c r="E20" s="2">
        <v>3.2548506488483514E-8</v>
      </c>
      <c r="F20" s="2">
        <v>5.4085200992824256E-4</v>
      </c>
      <c r="G20" s="2">
        <v>0</v>
      </c>
      <c r="H20" s="2">
        <v>0</v>
      </c>
      <c r="I20" s="2">
        <v>0</v>
      </c>
      <c r="J20" s="2">
        <v>0</v>
      </c>
      <c r="K20" s="2">
        <v>1.7395777422814834E-4</v>
      </c>
      <c r="L20" s="2">
        <v>2.6675691016989978E-7</v>
      </c>
      <c r="M20" s="2">
        <v>2.1378546804892579E-4</v>
      </c>
      <c r="N20" s="2">
        <v>0</v>
      </c>
      <c r="O20" s="2">
        <v>0</v>
      </c>
      <c r="P20" s="2">
        <v>0</v>
      </c>
      <c r="Q20" s="2">
        <v>0</v>
      </c>
      <c r="R20" s="2">
        <v>2.0731309166496297E-5</v>
      </c>
      <c r="S20" s="2">
        <v>0</v>
      </c>
      <c r="T20" s="2">
        <v>0</v>
      </c>
      <c r="U20" s="2">
        <v>0</v>
      </c>
      <c r="V20" s="2">
        <v>0</v>
      </c>
      <c r="W20" s="2">
        <v>9.6136928032558203E-2</v>
      </c>
    </row>
    <row r="21" spans="1:23" x14ac:dyDescent="0.2">
      <c r="A21" s="2" t="s">
        <v>17</v>
      </c>
      <c r="B21" s="2">
        <v>1.4560058724757833E-3</v>
      </c>
      <c r="C21" s="2">
        <v>0.35736911613446948</v>
      </c>
      <c r="D21" s="2">
        <v>7.0871729030935358E-5</v>
      </c>
      <c r="E21" s="2">
        <v>6.3403864706748809E-6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7.0523421984384463E-5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0.35897285754443126</v>
      </c>
    </row>
    <row r="22" spans="1:23" x14ac:dyDescent="0.2">
      <c r="A22" s="2" t="s">
        <v>18</v>
      </c>
      <c r="B22" s="2">
        <v>0.2836271439469894</v>
      </c>
      <c r="C22" s="2">
        <v>1.2467964424889828E-2</v>
      </c>
      <c r="D22" s="2">
        <v>2.4725869035522539E-6</v>
      </c>
      <c r="E22" s="2">
        <v>2.2120465755827066E-7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5.8299362173757816E-4</v>
      </c>
      <c r="L22" s="2">
        <v>0</v>
      </c>
      <c r="M22" s="2">
        <v>3.9276865060151482E-4</v>
      </c>
      <c r="N22" s="2">
        <v>3.4622052490722603E-4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0.29741978496068666</v>
      </c>
    </row>
    <row r="23" spans="1:23" x14ac:dyDescent="0.2">
      <c r="A23" s="2" t="s">
        <v>19</v>
      </c>
      <c r="B23" s="2">
        <v>9.8952399102488816E-3</v>
      </c>
      <c r="C23" s="2">
        <v>1.7640017579074458E-5</v>
      </c>
      <c r="D23" s="2">
        <v>3.4982836779177332E-9</v>
      </c>
      <c r="E23" s="2">
        <v>3.1296640854311066E-10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2.6798900354066093E-4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1.0180872742618703E-2</v>
      </c>
    </row>
    <row r="24" spans="1:23" x14ac:dyDescent="0.2">
      <c r="A24" s="2" t="s">
        <v>20</v>
      </c>
      <c r="B24" s="2">
        <v>1.4000056466113301E-5</v>
      </c>
      <c r="C24" s="2">
        <v>2.4696024610704247E-4</v>
      </c>
      <c r="D24" s="2">
        <v>4.8975971490848263E-8</v>
      </c>
      <c r="E24" s="2">
        <v>4.3815297196035508E-9</v>
      </c>
      <c r="F24" s="2">
        <v>9.5781655091565672E-3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4.724105280957541E-6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3.6713908199128496E-4</v>
      </c>
      <c r="S24" s="2">
        <v>0</v>
      </c>
      <c r="T24" s="2">
        <v>0</v>
      </c>
      <c r="U24" s="2">
        <v>0</v>
      </c>
      <c r="V24" s="2">
        <v>0</v>
      </c>
      <c r="W24" s="2">
        <v>1.0211042356503174E-2</v>
      </c>
    </row>
    <row r="25" spans="1:23" x14ac:dyDescent="0.2">
      <c r="A25" s="2" t="s">
        <v>21</v>
      </c>
      <c r="B25" s="2">
        <v>0</v>
      </c>
      <c r="C25" s="2">
        <v>3.6821174382930235</v>
      </c>
      <c r="D25" s="2">
        <v>8.4988595704105132E-4</v>
      </c>
      <c r="E25" s="2">
        <v>7.6033215180732209E-5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3.6830433574652455</v>
      </c>
    </row>
    <row r="26" spans="1:23" x14ac:dyDescent="0.2">
      <c r="A26" s="2" t="s">
        <v>22</v>
      </c>
      <c r="B26" s="2">
        <v>2.7176795950413388</v>
      </c>
      <c r="C26" s="2">
        <v>0.12210391899202527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1.1744444011751167E-2</v>
      </c>
      <c r="L26" s="2">
        <v>0</v>
      </c>
      <c r="M26" s="2">
        <v>6.7272912520256909E-3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2.8582552492971409</v>
      </c>
    </row>
    <row r="27" spans="1:23" x14ac:dyDescent="0.2">
      <c r="A27" s="2" t="s">
        <v>23</v>
      </c>
      <c r="B27" s="2">
        <v>7.5246684025647492E-2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6.8806702375693403E-4</v>
      </c>
      <c r="L27" s="2">
        <v>0</v>
      </c>
      <c r="M27" s="2">
        <v>1.0069359678726978E-3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7.6941687017277119E-2</v>
      </c>
    </row>
    <row r="28" spans="1:23" x14ac:dyDescent="0.2">
      <c r="A28" s="2" t="s">
        <v>24</v>
      </c>
      <c r="B28" s="2">
        <v>0</v>
      </c>
      <c r="C28" s="2">
        <v>1.0624256439271708E-2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1.0624256439271708E-2</v>
      </c>
    </row>
    <row r="29" spans="1:23" x14ac:dyDescent="0.2">
      <c r="A29" s="2" t="s">
        <v>25</v>
      </c>
      <c r="B29" s="2">
        <v>6.5472105555067495E-3</v>
      </c>
      <c r="C29" s="2">
        <v>4.4642885461628999E-3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1.9351885043163771E-4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1.1205017952101288E-2</v>
      </c>
    </row>
    <row r="30" spans="1:23" x14ac:dyDescent="0.2">
      <c r="A30" s="2" t="s">
        <v>26</v>
      </c>
      <c r="B30" s="2">
        <v>2.7511230794678774E-3</v>
      </c>
      <c r="C30" s="2">
        <v>5.644106221339257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2.4942429611188858E-4</v>
      </c>
      <c r="L30" s="2">
        <v>0</v>
      </c>
      <c r="M30" s="2">
        <v>8.7267783882300474E-4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5.6479794465536592</v>
      </c>
    </row>
    <row r="31" spans="1:23" x14ac:dyDescent="0.2">
      <c r="A31" s="2" t="s">
        <v>27</v>
      </c>
      <c r="B31" s="2">
        <v>4.7452214928182581</v>
      </c>
      <c r="C31" s="2">
        <v>1.819060348499957</v>
      </c>
      <c r="D31" s="2">
        <v>3.6074732339573035E-4</v>
      </c>
      <c r="E31" s="2">
        <v>3.227348168113795E-5</v>
      </c>
      <c r="F31" s="2">
        <v>4.1234187423589086E-2</v>
      </c>
      <c r="G31" s="2">
        <v>0</v>
      </c>
      <c r="H31" s="2">
        <v>0</v>
      </c>
      <c r="I31" s="2">
        <v>0</v>
      </c>
      <c r="J31" s="2">
        <v>0</v>
      </c>
      <c r="K31" s="2">
        <v>3.9022960164692734E-3</v>
      </c>
      <c r="L31" s="2">
        <v>2.0337364433465859E-5</v>
      </c>
      <c r="M31" s="2">
        <v>1.4273908808568974E-2</v>
      </c>
      <c r="N31" s="2">
        <v>0</v>
      </c>
      <c r="O31" s="2">
        <v>0</v>
      </c>
      <c r="P31" s="2">
        <v>0</v>
      </c>
      <c r="Q31" s="2">
        <v>0</v>
      </c>
      <c r="R31" s="2">
        <v>1.5805408355995469E-3</v>
      </c>
      <c r="S31" s="2">
        <v>0</v>
      </c>
      <c r="T31" s="2">
        <v>0</v>
      </c>
      <c r="U31" s="2">
        <v>0</v>
      </c>
      <c r="V31" s="2">
        <v>4.4142140000000003</v>
      </c>
      <c r="W31" s="2">
        <v>11.039900132571951</v>
      </c>
    </row>
    <row r="32" spans="1:23" x14ac:dyDescent="0.2">
      <c r="A32" s="2" t="s">
        <v>28</v>
      </c>
      <c r="B32" s="2">
        <v>1.3420545917292168</v>
      </c>
      <c r="C32" s="2">
        <v>2.6787120956645184E-2</v>
      </c>
      <c r="D32" s="2">
        <v>5.3122933467029257E-6</v>
      </c>
      <c r="E32" s="2">
        <v>4.7525287338466499E-7</v>
      </c>
      <c r="F32" s="2">
        <v>2.6848540946183168</v>
      </c>
      <c r="G32" s="2">
        <v>0</v>
      </c>
      <c r="H32" s="2">
        <v>0</v>
      </c>
      <c r="I32" s="2">
        <v>0</v>
      </c>
      <c r="J32" s="2">
        <v>0</v>
      </c>
      <c r="K32" s="2">
        <v>3.6202023285317354E-4</v>
      </c>
      <c r="L32" s="2">
        <v>1.324213221713659E-3</v>
      </c>
      <c r="M32" s="2">
        <v>6.3141289400496677E-4</v>
      </c>
      <c r="N32" s="2">
        <v>0</v>
      </c>
      <c r="O32" s="2">
        <v>0</v>
      </c>
      <c r="P32" s="2">
        <v>0</v>
      </c>
      <c r="Q32" s="2">
        <v>0</v>
      </c>
      <c r="R32" s="2">
        <v>0.10291269937196054</v>
      </c>
      <c r="S32" s="2">
        <v>0</v>
      </c>
      <c r="T32" s="2">
        <v>0</v>
      </c>
      <c r="U32" s="2">
        <v>0</v>
      </c>
      <c r="V32" s="2">
        <v>0</v>
      </c>
      <c r="W32" s="2">
        <v>4.1589319405709304</v>
      </c>
    </row>
    <row r="33" spans="1:23" x14ac:dyDescent="0.2">
      <c r="A33" s="2" t="s">
        <v>29</v>
      </c>
      <c r="B33" s="2">
        <v>2.1259684366897114E-2</v>
      </c>
      <c r="C33" s="2">
        <v>0</v>
      </c>
      <c r="D33" s="2">
        <v>0</v>
      </c>
      <c r="E33" s="2">
        <v>0</v>
      </c>
      <c r="F33" s="2">
        <v>0.1473752387053188</v>
      </c>
      <c r="G33" s="2">
        <v>0</v>
      </c>
      <c r="H33" s="2">
        <v>0</v>
      </c>
      <c r="I33" s="2">
        <v>0</v>
      </c>
      <c r="J33" s="2">
        <v>0</v>
      </c>
      <c r="K33" s="2">
        <v>1.0108357151095107E-3</v>
      </c>
      <c r="L33" s="2">
        <v>7.2687838060910888E-5</v>
      </c>
      <c r="M33" s="2">
        <v>2.1985100923543027E-2</v>
      </c>
      <c r="N33" s="2">
        <v>0</v>
      </c>
      <c r="O33" s="2">
        <v>0</v>
      </c>
      <c r="P33" s="2">
        <v>0</v>
      </c>
      <c r="Q33" s="2">
        <v>0</v>
      </c>
      <c r="R33" s="2">
        <v>5.6490159618552849E-3</v>
      </c>
      <c r="S33" s="2">
        <v>0</v>
      </c>
      <c r="T33" s="2">
        <v>0</v>
      </c>
      <c r="U33" s="2">
        <v>0</v>
      </c>
      <c r="V33" s="2">
        <v>0</v>
      </c>
      <c r="W33" s="2">
        <v>0.19735256351078467</v>
      </c>
    </row>
    <row r="34" spans="1:23" x14ac:dyDescent="0.2">
      <c r="A34" s="2" t="s">
        <v>30</v>
      </c>
      <c r="B34" s="2">
        <v>0</v>
      </c>
      <c r="C34" s="2">
        <v>9.2743175071039782E-2</v>
      </c>
      <c r="D34" s="2">
        <v>1.8392381647859341E-5</v>
      </c>
      <c r="E34" s="2">
        <v>1.6454347785514618E-6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2.3977963474690713E-4</v>
      </c>
      <c r="L34" s="2">
        <v>0</v>
      </c>
      <c r="M34" s="2">
        <v>1.78983182552589E-4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9.318197570476569E-2</v>
      </c>
    </row>
    <row r="35" spans="1:23" x14ac:dyDescent="0.2">
      <c r="A35" s="2" t="s">
        <v>31</v>
      </c>
      <c r="B35" s="2">
        <v>7.3605918022521241E-2</v>
      </c>
      <c r="C35" s="2">
        <v>3.7139666087217221E-2</v>
      </c>
      <c r="D35" s="2">
        <v>7.3653604421772756E-6</v>
      </c>
      <c r="E35" s="2">
        <v>6.5892609560634023E-7</v>
      </c>
      <c r="F35" s="2">
        <v>2.2327480409858216E-3</v>
      </c>
      <c r="G35" s="2">
        <v>0</v>
      </c>
      <c r="H35" s="2">
        <v>0</v>
      </c>
      <c r="I35" s="2">
        <v>0</v>
      </c>
      <c r="J35" s="2">
        <v>0</v>
      </c>
      <c r="K35" s="2">
        <v>1.7771902340064883E-3</v>
      </c>
      <c r="L35" s="2">
        <v>1.1012272445475349E-6</v>
      </c>
      <c r="M35" s="2">
        <v>1.3025998285771756E-3</v>
      </c>
      <c r="N35" s="2">
        <v>0</v>
      </c>
      <c r="O35" s="2">
        <v>0</v>
      </c>
      <c r="P35" s="2">
        <v>0</v>
      </c>
      <c r="Q35" s="2">
        <v>0</v>
      </c>
      <c r="R35" s="2">
        <v>8.5583096815536E-5</v>
      </c>
      <c r="S35" s="2">
        <v>0</v>
      </c>
      <c r="T35" s="2">
        <v>0</v>
      </c>
      <c r="U35" s="2">
        <v>0</v>
      </c>
      <c r="V35" s="2">
        <v>0</v>
      </c>
      <c r="W35" s="2">
        <v>0.11615283082390582</v>
      </c>
    </row>
    <row r="36" spans="1:23" x14ac:dyDescent="0.2">
      <c r="A36" s="2" t="s">
        <v>32</v>
      </c>
      <c r="B36" s="2">
        <v>2.9476014976903199E-2</v>
      </c>
      <c r="C36" s="2">
        <v>2.7284378859081703E-2</v>
      </c>
      <c r="D36" s="2">
        <v>5.4109071488724222E-6</v>
      </c>
      <c r="E36" s="2">
        <v>4.8407514462944246E-7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1.386960632359561E-3</v>
      </c>
      <c r="L36" s="2">
        <v>0</v>
      </c>
      <c r="M36" s="2">
        <v>3.8928842205188121E-3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6.2046133671156772E-2</v>
      </c>
    </row>
    <row r="37" spans="1:23" x14ac:dyDescent="0.2">
      <c r="A37" s="2" t="s">
        <v>33</v>
      </c>
      <c r="B37" s="2">
        <v>2.1654334694263602E-2</v>
      </c>
      <c r="C37" s="2">
        <v>5.3893295086413692E-5</v>
      </c>
      <c r="D37" s="2">
        <v>1.0687859788396937E-8</v>
      </c>
      <c r="E37" s="2">
        <v>9.5616633782481407E-10</v>
      </c>
      <c r="F37" s="2">
        <v>1.016986685335157E-4</v>
      </c>
      <c r="G37" s="2">
        <v>0</v>
      </c>
      <c r="H37" s="2">
        <v>0</v>
      </c>
      <c r="I37" s="2">
        <v>0</v>
      </c>
      <c r="J37" s="2">
        <v>0</v>
      </c>
      <c r="K37" s="2">
        <v>1.0014325921782594E-3</v>
      </c>
      <c r="L37" s="2">
        <v>5.0159419006305939E-8</v>
      </c>
      <c r="M37" s="2">
        <v>2.2919790876873205E-3</v>
      </c>
      <c r="N37" s="2">
        <v>0</v>
      </c>
      <c r="O37" s="2">
        <v>0</v>
      </c>
      <c r="P37" s="2">
        <v>0</v>
      </c>
      <c r="Q37" s="2">
        <v>0</v>
      </c>
      <c r="R37" s="2">
        <v>3.8981948860078508E-6</v>
      </c>
      <c r="S37" s="2">
        <v>0</v>
      </c>
      <c r="T37" s="2">
        <v>0</v>
      </c>
      <c r="U37" s="2">
        <v>0</v>
      </c>
      <c r="V37" s="2">
        <v>0</v>
      </c>
      <c r="W37" s="2">
        <v>2.5107298336080251E-2</v>
      </c>
    </row>
    <row r="38" spans="1:23" x14ac:dyDescent="0.2">
      <c r="A38" s="2" t="s">
        <v>34</v>
      </c>
      <c r="B38" s="2">
        <v>4.277258630681512E-5</v>
      </c>
      <c r="C38" s="2">
        <v>4.4084715380686397E-3</v>
      </c>
      <c r="D38" s="2">
        <v>8.7426693069086944E-7</v>
      </c>
      <c r="E38" s="2">
        <v>7.8214406434069795E-8</v>
      </c>
      <c r="F38" s="2">
        <v>9.2453335030468812E-5</v>
      </c>
      <c r="G38" s="2">
        <v>0</v>
      </c>
      <c r="H38" s="2">
        <v>0</v>
      </c>
      <c r="I38" s="2">
        <v>0</v>
      </c>
      <c r="J38" s="2">
        <v>0</v>
      </c>
      <c r="K38" s="2">
        <v>1.0672544526970182E-3</v>
      </c>
      <c r="L38" s="2">
        <v>4.5599471823914491E-8</v>
      </c>
      <c r="M38" s="2">
        <v>9.0485942290475542E-4</v>
      </c>
      <c r="N38" s="2">
        <v>0</v>
      </c>
      <c r="O38" s="2">
        <v>0</v>
      </c>
      <c r="P38" s="2">
        <v>0</v>
      </c>
      <c r="Q38" s="2">
        <v>0</v>
      </c>
      <c r="R38" s="2">
        <v>3.5438135327344096E-6</v>
      </c>
      <c r="S38" s="2">
        <v>0</v>
      </c>
      <c r="T38" s="2">
        <v>0</v>
      </c>
      <c r="U38" s="2">
        <v>0</v>
      </c>
      <c r="V38" s="2">
        <v>0</v>
      </c>
      <c r="W38" s="2">
        <v>6.5203532293493811E-3</v>
      </c>
    </row>
    <row r="39" spans="1:23" x14ac:dyDescent="0.2">
      <c r="A39" s="2" t="s">
        <v>35</v>
      </c>
      <c r="B39" s="2">
        <v>3.4987975598974761E-3</v>
      </c>
      <c r="C39" s="2">
        <v>3.4599495445477593E-2</v>
      </c>
      <c r="D39" s="2">
        <v>6.8616059841508322E-6</v>
      </c>
      <c r="E39" s="2">
        <v>6.138587888835304E-7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1.1988981737345362E-3</v>
      </c>
      <c r="L39" s="2">
        <v>0</v>
      </c>
      <c r="M39" s="2">
        <v>9.2474644318837657E-4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4.0229413087071016E-2</v>
      </c>
    </row>
    <row r="40" spans="1:23" x14ac:dyDescent="0.2">
      <c r="A40" s="2" t="s">
        <v>36</v>
      </c>
      <c r="B40" s="2">
        <v>2.7460000408975307E-2</v>
      </c>
      <c r="C40" s="2">
        <v>7.6779981066444044E-3</v>
      </c>
      <c r="D40" s="2">
        <v>1.5226637578536167E-6</v>
      </c>
      <c r="E40" s="2">
        <v>1.3622183092877518E-7</v>
      </c>
      <c r="F40" s="2">
        <v>1.1242325539705009E-2</v>
      </c>
      <c r="G40" s="2">
        <v>0</v>
      </c>
      <c r="H40" s="2">
        <v>0</v>
      </c>
      <c r="I40" s="2">
        <v>0</v>
      </c>
      <c r="J40" s="2">
        <v>0</v>
      </c>
      <c r="K40" s="2">
        <v>2.5012306997128351E-3</v>
      </c>
      <c r="L40" s="2">
        <v>5.5448957737880014E-6</v>
      </c>
      <c r="M40" s="2">
        <v>6.0158236357953543E-4</v>
      </c>
      <c r="N40" s="2">
        <v>0</v>
      </c>
      <c r="O40" s="2">
        <v>0</v>
      </c>
      <c r="P40" s="2">
        <v>0</v>
      </c>
      <c r="Q40" s="2">
        <v>0</v>
      </c>
      <c r="R40" s="2">
        <v>4.3092772558050427E-4</v>
      </c>
      <c r="S40" s="2">
        <v>0</v>
      </c>
      <c r="T40" s="2">
        <v>0</v>
      </c>
      <c r="U40" s="2">
        <v>0</v>
      </c>
      <c r="V40" s="2">
        <v>0</v>
      </c>
      <c r="W40" s="2">
        <v>4.9921268625560157E-2</v>
      </c>
    </row>
    <row r="41" spans="1:23" x14ac:dyDescent="0.2">
      <c r="A41" s="2" t="s">
        <v>37</v>
      </c>
      <c r="B41" s="2">
        <v>6.0936677958442608E-3</v>
      </c>
      <c r="C41" s="2">
        <v>18.002261195735553</v>
      </c>
      <c r="D41" s="2">
        <v>3.5701220945131146E-3</v>
      </c>
      <c r="E41" s="2">
        <v>3.1939327763300188E-4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3.1500461819691724E-4</v>
      </c>
      <c r="L41" s="2">
        <v>0</v>
      </c>
      <c r="M41" s="2">
        <v>2.4858775354526245E-5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18.012584242297095</v>
      </c>
    </row>
    <row r="42" spans="1:23" x14ac:dyDescent="0.2">
      <c r="A42" s="2" t="s">
        <v>38</v>
      </c>
      <c r="B42" s="2">
        <v>15.222854792021312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15.222854792021312</v>
      </c>
    </row>
    <row r="43" spans="1:23" x14ac:dyDescent="0.2">
      <c r="A43" s="2" t="s">
        <v>39</v>
      </c>
      <c r="B43" s="2">
        <v>0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2.3131682410878099E-3</v>
      </c>
      <c r="L43" s="2">
        <v>0</v>
      </c>
      <c r="M43" s="2">
        <v>1.42043042375763E-2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1.651747247866411E-2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1.7395777422814834E-4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1.7395777422814834E-4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0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1.1873838466235434E-5</v>
      </c>
      <c r="F46" s="2">
        <v>0</v>
      </c>
      <c r="G46" s="2">
        <v>0</v>
      </c>
      <c r="H46" s="2">
        <v>5.056755671084247E-5</v>
      </c>
      <c r="I46" s="2">
        <v>0</v>
      </c>
      <c r="J46" s="2">
        <v>0</v>
      </c>
      <c r="K46" s="2">
        <v>1.7682494817432944E-2</v>
      </c>
      <c r="L46" s="2">
        <v>6.9537900967432925E-4</v>
      </c>
      <c r="M46" s="2">
        <v>3.1503203624411655E-2</v>
      </c>
      <c r="N46" s="2">
        <v>2.6884851791374403E-4</v>
      </c>
      <c r="O46" s="2">
        <v>2.6566985104672412E-5</v>
      </c>
      <c r="P46" s="2">
        <v>0</v>
      </c>
      <c r="Q46" s="2">
        <v>0</v>
      </c>
      <c r="R46" s="2">
        <v>3.3002840345990937E-3</v>
      </c>
      <c r="S46" s="2">
        <v>0</v>
      </c>
      <c r="T46" s="2">
        <v>0</v>
      </c>
      <c r="U46" s="2">
        <v>0</v>
      </c>
      <c r="V46" s="2">
        <v>0</v>
      </c>
      <c r="W46" s="2">
        <v>5.3539218384313518E-2</v>
      </c>
    </row>
    <row r="47" spans="1:23" x14ac:dyDescent="0.2">
      <c r="A47" s="2" t="s">
        <v>43</v>
      </c>
      <c r="B47" s="2">
        <v>2.1762176710819581E-2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0.34107001462631553</v>
      </c>
      <c r="L47" s="2">
        <v>5.9817290146881058E-2</v>
      </c>
      <c r="M47" s="2">
        <v>0.84832943885990164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1.2709789203439179</v>
      </c>
    </row>
    <row r="48" spans="1:23" x14ac:dyDescent="0.2">
      <c r="A48" s="2" t="s">
        <v>44</v>
      </c>
      <c r="B48" s="2">
        <v>5.2589228555316711E-2</v>
      </c>
      <c r="C48" s="2">
        <v>2.4805859247956181E-3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8.9291929284704471E-3</v>
      </c>
      <c r="L48" s="2">
        <v>7.2736404295921278E-4</v>
      </c>
      <c r="M48" s="2">
        <v>1.7109818070488034E-2</v>
      </c>
      <c r="N48" s="2">
        <v>1.4309497850341891E-3</v>
      </c>
      <c r="O48" s="2">
        <v>1.5323481924270778E-2</v>
      </c>
      <c r="P48" s="2">
        <v>0</v>
      </c>
      <c r="Q48" s="2">
        <v>0</v>
      </c>
      <c r="R48" s="2">
        <v>1.3941115344013736E-2</v>
      </c>
      <c r="S48" s="2">
        <v>0</v>
      </c>
      <c r="T48" s="2">
        <v>0</v>
      </c>
      <c r="U48" s="2">
        <v>0</v>
      </c>
      <c r="V48" s="2">
        <v>0</v>
      </c>
      <c r="W48" s="2">
        <v>0.11253173657534873</v>
      </c>
    </row>
    <row r="49" spans="1:23" x14ac:dyDescent="0.2">
      <c r="A49" s="2" t="s">
        <v>45</v>
      </c>
      <c r="B49" s="2">
        <v>0</v>
      </c>
      <c r="C49" s="2">
        <v>1.2996761016052843E-3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1.2996761016052843E-3</v>
      </c>
    </row>
    <row r="50" spans="1:23" x14ac:dyDescent="0.2">
      <c r="A50" s="2" t="s">
        <v>46</v>
      </c>
      <c r="B50" s="2">
        <v>0.47501964272733876</v>
      </c>
      <c r="C50" s="2">
        <v>0</v>
      </c>
      <c r="D50" s="2">
        <v>0</v>
      </c>
      <c r="E50" s="2">
        <v>0</v>
      </c>
      <c r="F50" s="2">
        <v>0</v>
      </c>
      <c r="G50" s="2">
        <v>6.1585547544132362E-2</v>
      </c>
      <c r="H50" s="2">
        <v>8.9127595333491367E-3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6.6893581906113206E-2</v>
      </c>
      <c r="P50" s="2">
        <v>0</v>
      </c>
      <c r="Q50" s="2">
        <v>0</v>
      </c>
      <c r="R50" s="2">
        <v>8.9792610588542029E-2</v>
      </c>
      <c r="S50" s="2">
        <v>0</v>
      </c>
      <c r="T50" s="2">
        <v>0</v>
      </c>
      <c r="U50" s="2">
        <v>0</v>
      </c>
      <c r="V50" s="2">
        <v>0</v>
      </c>
      <c r="W50" s="2">
        <v>0.70220414229947548</v>
      </c>
    </row>
    <row r="51" spans="1:23" x14ac:dyDescent="0.2">
      <c r="A51" s="2" t="s">
        <v>47</v>
      </c>
      <c r="B51" s="2">
        <v>1.0725991716672691</v>
      </c>
      <c r="C51" s="2">
        <v>0</v>
      </c>
      <c r="D51" s="2">
        <v>0.13141151831963921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5.3969404282224829E-3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1.2094076304151309</v>
      </c>
    </row>
  </sheetData>
  <phoneticPr fontId="6" type="noConversion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27.1500826015515</v>
      </c>
      <c r="C4" s="2">
        <v>0.47234645177405915</v>
      </c>
      <c r="D4" s="2">
        <v>2.7135782692730648E-2</v>
      </c>
      <c r="E4" s="2">
        <v>0.17405465870827402</v>
      </c>
      <c r="F4" s="2">
        <v>2.9783072319268382</v>
      </c>
      <c r="G4" s="2">
        <v>0.14226302107392896</v>
      </c>
      <c r="H4" s="2">
        <v>0</v>
      </c>
      <c r="I4" s="2">
        <v>2.6223401966363108E-2</v>
      </c>
      <c r="J4" s="2">
        <v>2.9866232117501412</v>
      </c>
      <c r="K4" s="2">
        <v>0.78143155143585352</v>
      </c>
      <c r="L4" s="2">
        <v>8.6706778645153498E-2</v>
      </c>
      <c r="M4" s="2">
        <v>1.8969811559225496</v>
      </c>
      <c r="N4" s="2">
        <v>0.36671694771705837</v>
      </c>
      <c r="O4" s="2">
        <v>0.11872678120023539</v>
      </c>
      <c r="P4" s="2">
        <v>6.3163951348476785E-2</v>
      </c>
      <c r="Q4" s="2">
        <v>0</v>
      </c>
      <c r="R4" s="2">
        <v>0.22968761761812656</v>
      </c>
      <c r="S4" s="2">
        <v>0</v>
      </c>
      <c r="T4" s="2">
        <v>0</v>
      </c>
      <c r="U4" s="2">
        <v>0</v>
      </c>
      <c r="V4" s="2">
        <v>3.7196800000000003</v>
      </c>
      <c r="W4" s="2">
        <v>41.220131145331287</v>
      </c>
    </row>
    <row r="5" spans="1:23" x14ac:dyDescent="0.2">
      <c r="A5" s="2" t="s">
        <v>1</v>
      </c>
      <c r="B5" s="2">
        <v>0.20243258919169663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0.40190659534263257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0.60433918453432922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</row>
    <row r="7" spans="1:23" x14ac:dyDescent="0.2">
      <c r="A7" s="2" t="s">
        <v>3</v>
      </c>
      <c r="B7" s="2">
        <v>0.76869156462507993</v>
      </c>
      <c r="C7" s="2">
        <v>1.3850302540029884E-2</v>
      </c>
      <c r="D7" s="2">
        <v>1.3297301549193772E-4</v>
      </c>
      <c r="E7" s="2">
        <v>2.0318086190327066E-3</v>
      </c>
      <c r="F7" s="2">
        <v>0</v>
      </c>
      <c r="G7" s="2">
        <v>0</v>
      </c>
      <c r="H7" s="2">
        <v>0</v>
      </c>
      <c r="I7" s="2">
        <v>0</v>
      </c>
      <c r="J7" s="2">
        <v>2.9866232117501412</v>
      </c>
      <c r="K7" s="2">
        <v>2.3249561207947592E-2</v>
      </c>
      <c r="L7" s="2">
        <v>5.4929840383077626E-4</v>
      </c>
      <c r="M7" s="2">
        <v>0.24946792362665335</v>
      </c>
      <c r="N7" s="2">
        <v>0.36671694771705837</v>
      </c>
      <c r="O7" s="2">
        <v>1.986829714366917E-3</v>
      </c>
      <c r="P7" s="2">
        <v>2.5694440051816262E-2</v>
      </c>
      <c r="Q7" s="2">
        <v>0</v>
      </c>
      <c r="R7" s="2">
        <v>2.8647222700798531E-3</v>
      </c>
      <c r="S7" s="2">
        <v>0</v>
      </c>
      <c r="T7" s="2">
        <v>0</v>
      </c>
      <c r="U7" s="2">
        <v>0</v>
      </c>
      <c r="V7" s="2">
        <v>0</v>
      </c>
      <c r="W7" s="2">
        <v>4.441859583541528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7.1394967582209009E-4</v>
      </c>
      <c r="L8" s="2">
        <v>1.6867906186999994E-5</v>
      </c>
      <c r="M8" s="2">
        <v>1.4878564269976776E-2</v>
      </c>
      <c r="N8" s="2">
        <v>0</v>
      </c>
      <c r="O8" s="2">
        <v>6.1011750621816476E-5</v>
      </c>
      <c r="P8" s="2">
        <v>7.8902724147557151E-4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1.6459420844083254E-2</v>
      </c>
    </row>
    <row r="9" spans="1:23" x14ac:dyDescent="0.2">
      <c r="A9" s="2" t="s">
        <v>5</v>
      </c>
      <c r="B9" s="2">
        <v>8.9327798556435706E-4</v>
      </c>
      <c r="C9" s="2">
        <v>1.6095103578311249E-5</v>
      </c>
      <c r="D9" s="2">
        <v>1.5452474422688716E-7</v>
      </c>
      <c r="E9" s="2">
        <v>2.3611159453103455E-6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1.1003224415611036E-3</v>
      </c>
      <c r="L9" s="2">
        <v>2.5996420123494113E-5</v>
      </c>
      <c r="M9" s="2">
        <v>3.0725056624362661E-3</v>
      </c>
      <c r="N9" s="2">
        <v>0</v>
      </c>
      <c r="O9" s="2">
        <v>9.4029874487740675E-5</v>
      </c>
      <c r="P9" s="2">
        <v>1.2160302192152929E-3</v>
      </c>
      <c r="Q9" s="2">
        <v>0</v>
      </c>
      <c r="R9" s="2">
        <v>3.3290248734112249E-6</v>
      </c>
      <c r="S9" s="2">
        <v>0</v>
      </c>
      <c r="T9" s="2">
        <v>0</v>
      </c>
      <c r="U9" s="2">
        <v>0</v>
      </c>
      <c r="V9" s="2">
        <v>0</v>
      </c>
      <c r="W9" s="2">
        <v>6.4241023725295143E-3</v>
      </c>
    </row>
    <row r="10" spans="1:23" x14ac:dyDescent="0.2">
      <c r="A10" s="2" t="s">
        <v>6</v>
      </c>
      <c r="B10" s="2">
        <v>8.4518201823633912E-2</v>
      </c>
      <c r="C10" s="2">
        <v>1.5228509317226388E-3</v>
      </c>
      <c r="D10" s="2">
        <v>1.4620480668246056E-5</v>
      </c>
      <c r="E10" s="2">
        <v>2.2339884920444256E-4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1.0121286580771981E-3</v>
      </c>
      <c r="L10" s="2">
        <v>2.3912737594511758E-5</v>
      </c>
      <c r="M10" s="2">
        <v>4.191395007716525E-3</v>
      </c>
      <c r="N10" s="2">
        <v>0</v>
      </c>
      <c r="O10" s="2">
        <v>8.6493128822692761E-5</v>
      </c>
      <c r="P10" s="2">
        <v>1.118562148209487E-3</v>
      </c>
      <c r="Q10" s="2">
        <v>0</v>
      </c>
      <c r="R10" s="2">
        <v>3.1497831657533468E-4</v>
      </c>
      <c r="S10" s="2">
        <v>0</v>
      </c>
      <c r="T10" s="2">
        <v>0</v>
      </c>
      <c r="U10" s="2">
        <v>0</v>
      </c>
      <c r="V10" s="2">
        <v>0</v>
      </c>
      <c r="W10" s="2">
        <v>9.3026542082224994E-2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5.6579748798610163E-2</v>
      </c>
      <c r="C13" s="2">
        <v>1.0194552334938886E-3</v>
      </c>
      <c r="D13" s="2">
        <v>9.7875144723320486E-6</v>
      </c>
      <c r="E13" s="2">
        <v>1.4955181839128355E-4</v>
      </c>
      <c r="F13" s="2">
        <v>5.4494067978091119E-4</v>
      </c>
      <c r="G13" s="2">
        <v>0</v>
      </c>
      <c r="H13" s="2">
        <v>0</v>
      </c>
      <c r="I13" s="2">
        <v>4.7980941457382283E-6</v>
      </c>
      <c r="J13" s="2">
        <v>0</v>
      </c>
      <c r="K13" s="2">
        <v>2.6878105442713977E-4</v>
      </c>
      <c r="L13" s="2">
        <v>6.3502705645176451E-6</v>
      </c>
      <c r="M13" s="2">
        <v>2.6196218798228281E-4</v>
      </c>
      <c r="N13" s="2">
        <v>0</v>
      </c>
      <c r="O13" s="2">
        <v>2.2969129645860318E-5</v>
      </c>
      <c r="P13" s="2">
        <v>2.9704554973197989E-4</v>
      </c>
      <c r="Q13" s="2">
        <v>0</v>
      </c>
      <c r="R13" s="2">
        <v>2.1708746411350037E-4</v>
      </c>
      <c r="S13" s="2">
        <v>0</v>
      </c>
      <c r="T13" s="2">
        <v>0</v>
      </c>
      <c r="U13" s="2">
        <v>0</v>
      </c>
      <c r="V13" s="2">
        <v>0</v>
      </c>
      <c r="W13" s="2">
        <v>5.9382477795359594E-2</v>
      </c>
    </row>
    <row r="14" spans="1:23" x14ac:dyDescent="0.2">
      <c r="A14" s="2" t="s">
        <v>10</v>
      </c>
      <c r="B14" s="2">
        <v>9.6676478768440419E-2</v>
      </c>
      <c r="C14" s="2">
        <v>1.7419190492883269E-3</v>
      </c>
      <c r="D14" s="2">
        <v>1.6723694522720387E-5</v>
      </c>
      <c r="E14" s="2">
        <v>2.5553565546833487E-4</v>
      </c>
      <c r="F14" s="2">
        <v>2.931120323063992E-3</v>
      </c>
      <c r="G14" s="2">
        <v>0</v>
      </c>
      <c r="H14" s="2">
        <v>0</v>
      </c>
      <c r="I14" s="2">
        <v>2.5807930632379866E-5</v>
      </c>
      <c r="J14" s="2">
        <v>0</v>
      </c>
      <c r="K14" s="2">
        <v>5.3756210885427954E-4</v>
      </c>
      <c r="L14" s="2">
        <v>1.270054112903529E-5</v>
      </c>
      <c r="M14" s="2">
        <v>3.3966283696007854E-3</v>
      </c>
      <c r="N14" s="2">
        <v>0</v>
      </c>
      <c r="O14" s="2">
        <v>4.5938259291720635E-5</v>
      </c>
      <c r="P14" s="2">
        <v>5.9409109946395979E-4</v>
      </c>
      <c r="Q14" s="2">
        <v>0</v>
      </c>
      <c r="R14" s="2">
        <v>3.7093221622395961E-4</v>
      </c>
      <c r="S14" s="2">
        <v>0</v>
      </c>
      <c r="T14" s="2">
        <v>0</v>
      </c>
      <c r="U14" s="2">
        <v>0</v>
      </c>
      <c r="V14" s="2">
        <v>0</v>
      </c>
      <c r="W14" s="2">
        <v>0.10660543801597991</v>
      </c>
    </row>
    <row r="15" spans="1:23" x14ac:dyDescent="0.2">
      <c r="A15" s="2" t="s">
        <v>11</v>
      </c>
      <c r="B15" s="2">
        <v>1.3803038427049479</v>
      </c>
      <c r="C15" s="2">
        <v>2.487034683144175E-2</v>
      </c>
      <c r="D15" s="2">
        <v>2.3877348562958048E-4</v>
      </c>
      <c r="E15" s="2">
        <v>3.6484246394192532E-3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7.1814937979751414E-4</v>
      </c>
      <c r="L15" s="2">
        <v>1.6967129164570582E-5</v>
      </c>
      <c r="M15" s="2">
        <v>6.4513738836992707E-3</v>
      </c>
      <c r="N15" s="2">
        <v>0</v>
      </c>
      <c r="O15" s="2">
        <v>6.137064327253305E-5</v>
      </c>
      <c r="P15" s="2">
        <v>7.9366857819013388E-4</v>
      </c>
      <c r="Q15" s="2">
        <v>0</v>
      </c>
      <c r="R15" s="2">
        <v>5.2960055016415628E-3</v>
      </c>
      <c r="S15" s="2">
        <v>0</v>
      </c>
      <c r="T15" s="2">
        <v>0</v>
      </c>
      <c r="U15" s="2">
        <v>0</v>
      </c>
      <c r="V15" s="2">
        <v>0</v>
      </c>
      <c r="W15" s="2">
        <v>1.422398922777204</v>
      </c>
    </row>
    <row r="16" spans="1:23" x14ac:dyDescent="0.2">
      <c r="A16" s="2" t="s">
        <v>12</v>
      </c>
      <c r="B16" s="2">
        <v>2.17962179996583E-2</v>
      </c>
      <c r="C16" s="2">
        <v>3.9272476428299681E-4</v>
      </c>
      <c r="D16" s="2">
        <v>3.7704444371622975E-6</v>
      </c>
      <c r="E16" s="2">
        <v>5.761185061998357E-5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8.3628609056798816E-5</v>
      </c>
      <c r="S16" s="2">
        <v>0</v>
      </c>
      <c r="T16" s="2">
        <v>0</v>
      </c>
      <c r="U16" s="2">
        <v>0</v>
      </c>
      <c r="V16" s="2">
        <v>0</v>
      </c>
      <c r="W16" s="2">
        <v>2.233395366805524E-2</v>
      </c>
    </row>
    <row r="17" spans="1:23" x14ac:dyDescent="0.2">
      <c r="A17" s="2" t="s">
        <v>13</v>
      </c>
      <c r="B17" s="2">
        <v>0.23580461923831195</v>
      </c>
      <c r="C17" s="2">
        <v>4.2487331292364429E-3</v>
      </c>
      <c r="D17" s="2">
        <v>4.0790939734508309E-5</v>
      </c>
      <c r="E17" s="2">
        <v>6.2327971298840499E-4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8.7353842688820413E-4</v>
      </c>
      <c r="L17" s="2">
        <v>2.0638379334682346E-5</v>
      </c>
      <c r="M17" s="2">
        <v>2.7972233632006472E-4</v>
      </c>
      <c r="N17" s="2">
        <v>0</v>
      </c>
      <c r="O17" s="2">
        <v>7.4649671349046027E-5</v>
      </c>
      <c r="P17" s="2">
        <v>9.6539803662893471E-4</v>
      </c>
      <c r="Q17" s="2">
        <v>0</v>
      </c>
      <c r="R17" s="2">
        <v>8.8481100839384302E-4</v>
      </c>
      <c r="S17" s="2">
        <v>0</v>
      </c>
      <c r="T17" s="2">
        <v>0</v>
      </c>
      <c r="U17" s="2">
        <v>0</v>
      </c>
      <c r="V17" s="2">
        <v>0</v>
      </c>
      <c r="W17" s="2">
        <v>0.24381618087918605</v>
      </c>
    </row>
    <row r="18" spans="1:23" x14ac:dyDescent="0.2">
      <c r="A18" s="2" t="s">
        <v>14</v>
      </c>
      <c r="B18" s="2">
        <v>2.0218695260386553E-3</v>
      </c>
      <c r="C18" s="2">
        <v>3.6430092277336998E-5</v>
      </c>
      <c r="D18" s="2">
        <v>3.4975548084717858E-7</v>
      </c>
      <c r="E18" s="2">
        <v>5.3442136204116752E-6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1.5958875106611425E-4</v>
      </c>
      <c r="L18" s="2">
        <v>3.7704731476823518E-6</v>
      </c>
      <c r="M18" s="2">
        <v>5.7720482097791134E-5</v>
      </c>
      <c r="N18" s="2">
        <v>0</v>
      </c>
      <c r="O18" s="2">
        <v>1.3637920727229564E-5</v>
      </c>
      <c r="P18" s="2">
        <v>1.763707951533631E-4</v>
      </c>
      <c r="Q18" s="2">
        <v>0</v>
      </c>
      <c r="R18" s="2">
        <v>7.5866724746687389E-6</v>
      </c>
      <c r="S18" s="2">
        <v>0</v>
      </c>
      <c r="T18" s="2">
        <v>0</v>
      </c>
      <c r="U18" s="2">
        <v>0</v>
      </c>
      <c r="V18" s="2">
        <v>0</v>
      </c>
      <c r="W18" s="2">
        <v>2.4826686820841005E-3</v>
      </c>
    </row>
    <row r="19" spans="1:23" x14ac:dyDescent="0.2">
      <c r="A19" s="2" t="s">
        <v>15</v>
      </c>
      <c r="B19" s="2">
        <v>2.7339598325534249E-3</v>
      </c>
      <c r="C19" s="2">
        <v>4.9260552028593097E-5</v>
      </c>
      <c r="D19" s="2">
        <v>4.7293726105317119E-7</v>
      </c>
      <c r="E19" s="2">
        <v>7.226413567554354E-6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1.0258652965169856E-5</v>
      </c>
      <c r="S19" s="2">
        <v>0</v>
      </c>
      <c r="T19" s="2">
        <v>0</v>
      </c>
      <c r="U19" s="2">
        <v>0</v>
      </c>
      <c r="V19" s="2">
        <v>0</v>
      </c>
      <c r="W19" s="2">
        <v>2.8011783883757952E-3</v>
      </c>
    </row>
    <row r="20" spans="1:23" x14ac:dyDescent="0.2">
      <c r="A20" s="2" t="s">
        <v>16</v>
      </c>
      <c r="B20" s="2">
        <v>6.112348165209016E-2</v>
      </c>
      <c r="C20" s="2">
        <v>1.1013243180238658E-3</v>
      </c>
      <c r="D20" s="2">
        <v>1.0573517450537888E-5</v>
      </c>
      <c r="E20" s="2">
        <v>1.6156183124837214E-4</v>
      </c>
      <c r="F20" s="2">
        <v>2.2293027809219091E-4</v>
      </c>
      <c r="G20" s="2">
        <v>0</v>
      </c>
      <c r="H20" s="2">
        <v>0</v>
      </c>
      <c r="I20" s="2">
        <v>1.9628566959838203E-6</v>
      </c>
      <c r="J20" s="2">
        <v>0</v>
      </c>
      <c r="K20" s="2">
        <v>2.8977957430426012E-4</v>
      </c>
      <c r="L20" s="2">
        <v>6.8463854523705849E-6</v>
      </c>
      <c r="M20" s="2">
        <v>3.3744281841785581E-4</v>
      </c>
      <c r="N20" s="2">
        <v>0</v>
      </c>
      <c r="O20" s="2">
        <v>2.4763592899443154E-5</v>
      </c>
      <c r="P20" s="2">
        <v>3.2025223330479089E-4</v>
      </c>
      <c r="Q20" s="2">
        <v>0</v>
      </c>
      <c r="R20" s="2">
        <v>2.3452104174004861E-4</v>
      </c>
      <c r="S20" s="2">
        <v>0</v>
      </c>
      <c r="T20" s="2">
        <v>0</v>
      </c>
      <c r="U20" s="2">
        <v>0</v>
      </c>
      <c r="V20" s="2">
        <v>0</v>
      </c>
      <c r="W20" s="2">
        <v>6.3835440099719878E-2</v>
      </c>
    </row>
    <row r="21" spans="1:23" x14ac:dyDescent="0.2">
      <c r="A21" s="2" t="s">
        <v>17</v>
      </c>
      <c r="B21" s="2">
        <v>3.8587480011965778E-4</v>
      </c>
      <c r="C21" s="2">
        <v>6.9527011485257134E-6</v>
      </c>
      <c r="D21" s="2">
        <v>6.675100669185296E-8</v>
      </c>
      <c r="E21" s="2">
        <v>1.0199458155014901E-6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5.0396447705088704E-5</v>
      </c>
      <c r="L21" s="2">
        <v>1.1906757308470583E-6</v>
      </c>
      <c r="M21" s="2">
        <v>0</v>
      </c>
      <c r="N21" s="2">
        <v>0</v>
      </c>
      <c r="O21" s="2">
        <v>4.3067118085988094E-6</v>
      </c>
      <c r="P21" s="2">
        <v>5.569604057474623E-5</v>
      </c>
      <c r="Q21" s="2">
        <v>0</v>
      </c>
      <c r="R21" s="2">
        <v>1.4805400094907819E-6</v>
      </c>
      <c r="S21" s="2">
        <v>0</v>
      </c>
      <c r="T21" s="2">
        <v>0</v>
      </c>
      <c r="U21" s="2">
        <v>0</v>
      </c>
      <c r="V21" s="2">
        <v>0</v>
      </c>
      <c r="W21" s="2">
        <v>5.0698461391914841E-4</v>
      </c>
    </row>
    <row r="22" spans="1:23" x14ac:dyDescent="0.2">
      <c r="A22" s="2" t="s">
        <v>18</v>
      </c>
      <c r="B22" s="2">
        <v>0.35131731432195934</v>
      </c>
      <c r="C22" s="2">
        <v>6.3300435634195788E-3</v>
      </c>
      <c r="D22" s="2">
        <v>6.0773039317408008E-5</v>
      </c>
      <c r="E22" s="2">
        <v>9.2860333078187418E-4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5.5856062873139989E-4</v>
      </c>
      <c r="L22" s="2">
        <v>1.3196656016888231E-5</v>
      </c>
      <c r="M22" s="2">
        <v>0</v>
      </c>
      <c r="N22" s="2">
        <v>0</v>
      </c>
      <c r="O22" s="2">
        <v>4.7732722545303465E-5</v>
      </c>
      <c r="P22" s="2">
        <v>6.1729778303677078E-4</v>
      </c>
      <c r="Q22" s="2">
        <v>0</v>
      </c>
      <c r="R22" s="2">
        <v>1.3479484530195215E-3</v>
      </c>
      <c r="S22" s="2">
        <v>0</v>
      </c>
      <c r="T22" s="2">
        <v>0</v>
      </c>
      <c r="U22" s="2">
        <v>0</v>
      </c>
      <c r="V22" s="2">
        <v>0</v>
      </c>
      <c r="W22" s="2">
        <v>0.36122147049882808</v>
      </c>
    </row>
    <row r="23" spans="1:23" x14ac:dyDescent="0.2">
      <c r="A23" s="2" t="s">
        <v>19</v>
      </c>
      <c r="B23" s="2">
        <v>6.4434241771459998E-3</v>
      </c>
      <c r="C23" s="2">
        <v>1.160977671073347E-4</v>
      </c>
      <c r="D23" s="2">
        <v>1.1146233188426572E-6</v>
      </c>
      <c r="E23" s="2">
        <v>1.7031284564172814E-5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2.4358283057459537E-4</v>
      </c>
      <c r="L23" s="2">
        <v>5.7549326990941154E-6</v>
      </c>
      <c r="M23" s="2">
        <v>0</v>
      </c>
      <c r="N23" s="2">
        <v>0</v>
      </c>
      <c r="O23" s="2">
        <v>2.0815773741560914E-5</v>
      </c>
      <c r="P23" s="2">
        <v>2.691975294446068E-4</v>
      </c>
      <c r="Q23" s="2">
        <v>0</v>
      </c>
      <c r="R23" s="2">
        <v>2.4722389980964417E-5</v>
      </c>
      <c r="S23" s="2">
        <v>0</v>
      </c>
      <c r="T23" s="2">
        <v>0</v>
      </c>
      <c r="U23" s="2">
        <v>0</v>
      </c>
      <c r="V23" s="2">
        <v>0</v>
      </c>
      <c r="W23" s="2">
        <v>7.1417413085771717E-3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6.5310314804045569E-3</v>
      </c>
      <c r="G24" s="2">
        <v>0</v>
      </c>
      <c r="H24" s="2">
        <v>0</v>
      </c>
      <c r="I24" s="2">
        <v>5.750443135271119E-5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6.5885359117572682E-3</v>
      </c>
    </row>
    <row r="25" spans="1:23" x14ac:dyDescent="0.2">
      <c r="A25" s="2" t="s">
        <v>21</v>
      </c>
      <c r="B25" s="2">
        <v>0</v>
      </c>
      <c r="C25" s="2">
        <v>0</v>
      </c>
      <c r="D25" s="2">
        <v>2.0407112499481672E-8</v>
      </c>
      <c r="E25" s="2">
        <v>3.1181775424601765E-7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4.3802958860674013E-7</v>
      </c>
      <c r="S25" s="2">
        <v>0</v>
      </c>
      <c r="T25" s="2">
        <v>0</v>
      </c>
      <c r="U25" s="2">
        <v>0</v>
      </c>
      <c r="V25" s="2">
        <v>0</v>
      </c>
      <c r="W25" s="2">
        <v>7.7025445535223941E-7</v>
      </c>
    </row>
    <row r="26" spans="1:23" x14ac:dyDescent="0.2">
      <c r="A26" s="2" t="s">
        <v>22</v>
      </c>
      <c r="B26" s="2">
        <v>2.4760559391206707</v>
      </c>
      <c r="C26" s="2">
        <v>4.4613633661487698E-2</v>
      </c>
      <c r="D26" s="2">
        <v>4.2832345234877707E-4</v>
      </c>
      <c r="E26" s="2">
        <v>6.544720964599432E-3</v>
      </c>
      <c r="F26" s="2">
        <v>0.17977262758893603</v>
      </c>
      <c r="G26" s="2">
        <v>0</v>
      </c>
      <c r="H26" s="2">
        <v>0</v>
      </c>
      <c r="I26" s="2">
        <v>1.5828621793205822E-3</v>
      </c>
      <c r="J26" s="2">
        <v>0</v>
      </c>
      <c r="K26" s="2">
        <v>8.4752996037669066E-3</v>
      </c>
      <c r="L26" s="2">
        <v>2.321718050559786E-4</v>
      </c>
      <c r="M26" s="2">
        <v>1.5069485864607929E-2</v>
      </c>
      <c r="N26" s="2">
        <v>0</v>
      </c>
      <c r="O26" s="2">
        <v>0</v>
      </c>
      <c r="P26" s="2">
        <v>1.3371691074653658E-2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2.7461467553154484</v>
      </c>
    </row>
    <row r="27" spans="1:23" x14ac:dyDescent="0.2">
      <c r="A27" s="2" t="s">
        <v>23</v>
      </c>
      <c r="B27" s="2">
        <v>6.3254808083275452E-2</v>
      </c>
      <c r="C27" s="2">
        <v>1.1397266073710586E-3</v>
      </c>
      <c r="D27" s="2">
        <v>1.0942207463014622E-5</v>
      </c>
      <c r="E27" s="2">
        <v>1.6719536179838747E-4</v>
      </c>
      <c r="F27" s="2">
        <v>8.2360352739614968E-3</v>
      </c>
      <c r="G27" s="2">
        <v>0</v>
      </c>
      <c r="H27" s="2">
        <v>0</v>
      </c>
      <c r="I27" s="2">
        <v>7.2516650157180028E-5</v>
      </c>
      <c r="J27" s="2">
        <v>0</v>
      </c>
      <c r="K27" s="2">
        <v>5.5305669056167274E-4</v>
      </c>
      <c r="L27" s="2">
        <v>1.5150398941521686E-5</v>
      </c>
      <c r="M27" s="2">
        <v>6.660055626668208E-4</v>
      </c>
      <c r="N27" s="2">
        <v>0</v>
      </c>
      <c r="O27" s="2">
        <v>0</v>
      </c>
      <c r="P27" s="2">
        <v>8.7257130233769106E-4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7.4988008138534318E-2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</row>
    <row r="29" spans="1:23" x14ac:dyDescent="0.2">
      <c r="A29" s="2" t="s">
        <v>25</v>
      </c>
      <c r="B29" s="2">
        <v>1.0488133755653866E-2</v>
      </c>
      <c r="C29" s="2">
        <v>1.8897543862987049E-4</v>
      </c>
      <c r="D29" s="2">
        <v>1.8143021681944631E-6</v>
      </c>
      <c r="E29" s="2">
        <v>2.7722277104340328E-5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8.5311936310045221E-4</v>
      </c>
      <c r="L29" s="2">
        <v>2.3370296239581322E-5</v>
      </c>
      <c r="M29" s="2">
        <v>0</v>
      </c>
      <c r="N29" s="2">
        <v>0</v>
      </c>
      <c r="O29" s="2">
        <v>0</v>
      </c>
      <c r="P29" s="2">
        <v>1.3459876472230339E-3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1.2929123080119339E-2</v>
      </c>
    </row>
    <row r="30" spans="1:23" x14ac:dyDescent="0.2">
      <c r="A30" s="2" t="s">
        <v>26</v>
      </c>
      <c r="B30" s="2">
        <v>4.3548502488101185E-4</v>
      </c>
      <c r="C30" s="2">
        <v>7.8465793353622884E-6</v>
      </c>
      <c r="D30" s="2">
        <v>7.533288984152375E-8</v>
      </c>
      <c r="E30" s="2">
        <v>1.151075760073514E-6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2.7064476346635037E-4</v>
      </c>
      <c r="L30" s="2">
        <v>7.4140250139361447E-6</v>
      </c>
      <c r="M30" s="2">
        <v>7.6812641560906653E-4</v>
      </c>
      <c r="N30" s="2">
        <v>0</v>
      </c>
      <c r="O30" s="2">
        <v>0</v>
      </c>
      <c r="P30" s="2">
        <v>4.2700297773972122E-4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1.9177461946953633E-3</v>
      </c>
    </row>
    <row r="31" spans="1:23" x14ac:dyDescent="0.2">
      <c r="A31" s="2" t="s">
        <v>27</v>
      </c>
      <c r="B31" s="2">
        <v>3.0918648377855953</v>
      </c>
      <c r="C31" s="2">
        <v>5.5709292760481192E-2</v>
      </c>
      <c r="D31" s="2">
        <v>5.3484987984012469E-4</v>
      </c>
      <c r="E31" s="2">
        <v>8.1724295093064305E-3</v>
      </c>
      <c r="F31" s="2">
        <v>4.9313003181689262E-2</v>
      </c>
      <c r="G31" s="2">
        <v>0</v>
      </c>
      <c r="H31" s="2">
        <v>0</v>
      </c>
      <c r="I31" s="2">
        <v>4.3419117099123577E-4</v>
      </c>
      <c r="J31" s="2">
        <v>0</v>
      </c>
      <c r="K31" s="2">
        <v>3.7209377222257168E-3</v>
      </c>
      <c r="L31" s="2">
        <v>8.7911558127541165E-5</v>
      </c>
      <c r="M31" s="2">
        <v>1.1366494936180407E-2</v>
      </c>
      <c r="N31" s="2">
        <v>0</v>
      </c>
      <c r="O31" s="2">
        <v>3.1797888853487882E-4</v>
      </c>
      <c r="P31" s="2">
        <v>4.1122243291020983E-3</v>
      </c>
      <c r="Q31" s="2">
        <v>0</v>
      </c>
      <c r="R31" s="2">
        <v>1.0531431511178815E-2</v>
      </c>
      <c r="S31" s="2">
        <v>0</v>
      </c>
      <c r="T31" s="2">
        <v>0</v>
      </c>
      <c r="U31" s="2">
        <v>0</v>
      </c>
      <c r="V31" s="2">
        <v>3.7196800000000003</v>
      </c>
      <c r="W31" s="2">
        <v>6.9558455832332529</v>
      </c>
    </row>
    <row r="32" spans="1:23" x14ac:dyDescent="0.2">
      <c r="A32" s="2" t="s">
        <v>28</v>
      </c>
      <c r="B32" s="2">
        <v>0.54763478919439035</v>
      </c>
      <c r="C32" s="2">
        <v>9.8672964044912419E-3</v>
      </c>
      <c r="D32" s="2">
        <v>9.4733248885054617E-5</v>
      </c>
      <c r="E32" s="2">
        <v>1.4475104658004446E-3</v>
      </c>
      <c r="F32" s="2">
        <v>2.3193129448708723</v>
      </c>
      <c r="G32" s="2">
        <v>0</v>
      </c>
      <c r="H32" s="2">
        <v>0</v>
      </c>
      <c r="I32" s="2">
        <v>2.0421088525440712E-2</v>
      </c>
      <c r="J32" s="2">
        <v>0</v>
      </c>
      <c r="K32" s="2">
        <v>2.4778253455001948E-4</v>
      </c>
      <c r="L32" s="2">
        <v>5.8541556766647027E-6</v>
      </c>
      <c r="M32" s="2">
        <v>4.8840407928900186E-5</v>
      </c>
      <c r="N32" s="2">
        <v>0</v>
      </c>
      <c r="O32" s="2">
        <v>2.1174666392277481E-5</v>
      </c>
      <c r="P32" s="2">
        <v>2.7383886615916906E-4</v>
      </c>
      <c r="Q32" s="2">
        <v>0</v>
      </c>
      <c r="R32" s="2">
        <v>2.0066223059992489E-3</v>
      </c>
      <c r="S32" s="2">
        <v>0</v>
      </c>
      <c r="T32" s="2">
        <v>0</v>
      </c>
      <c r="U32" s="2">
        <v>0</v>
      </c>
      <c r="V32" s="2">
        <v>0</v>
      </c>
      <c r="W32" s="2">
        <v>2.9013824756465865</v>
      </c>
    </row>
    <row r="33" spans="1:23" x14ac:dyDescent="0.2">
      <c r="A33" s="2" t="s">
        <v>29</v>
      </c>
      <c r="B33" s="2">
        <v>4.4255296628210169E-3</v>
      </c>
      <c r="C33" s="2">
        <v>7.9739296683766005E-5</v>
      </c>
      <c r="D33" s="2">
        <v>7.6555546007760752E-7</v>
      </c>
      <c r="E33" s="2">
        <v>1.1697577710626118E-5</v>
      </c>
      <c r="F33" s="2">
        <v>0.39535446318105094</v>
      </c>
      <c r="G33" s="2">
        <v>0</v>
      </c>
      <c r="H33" s="2">
        <v>0</v>
      </c>
      <c r="I33" s="2">
        <v>3.4810173027330841E-3</v>
      </c>
      <c r="J33" s="2">
        <v>0</v>
      </c>
      <c r="K33" s="2">
        <v>2.4778253455001948E-4</v>
      </c>
      <c r="L33" s="2">
        <v>5.8541556766647027E-6</v>
      </c>
      <c r="M33" s="2">
        <v>1.2876107544891865E-4</v>
      </c>
      <c r="N33" s="2">
        <v>0</v>
      </c>
      <c r="O33" s="2">
        <v>2.1174666392277481E-5</v>
      </c>
      <c r="P33" s="2">
        <v>2.7383886615916906E-4</v>
      </c>
      <c r="Q33" s="2">
        <v>0</v>
      </c>
      <c r="R33" s="2">
        <v>1.6215855370221522E-5</v>
      </c>
      <c r="S33" s="2">
        <v>0</v>
      </c>
      <c r="T33" s="2">
        <v>0</v>
      </c>
      <c r="U33" s="2">
        <v>0</v>
      </c>
      <c r="V33" s="2">
        <v>0</v>
      </c>
      <c r="W33" s="2">
        <v>0.40404683973005678</v>
      </c>
    </row>
    <row r="34" spans="1:23" x14ac:dyDescent="0.2">
      <c r="A34" s="2" t="s">
        <v>30</v>
      </c>
      <c r="B34" s="2">
        <v>0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2.6458135045171578E-4</v>
      </c>
      <c r="L34" s="2">
        <v>6.2510475869470561E-6</v>
      </c>
      <c r="M34" s="2">
        <v>2.4864207672894642E-4</v>
      </c>
      <c r="N34" s="2">
        <v>0</v>
      </c>
      <c r="O34" s="2">
        <v>2.2610236995143747E-5</v>
      </c>
      <c r="P34" s="2">
        <v>2.9240421301741774E-4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8.3448892478017072E-4</v>
      </c>
    </row>
    <row r="35" spans="1:23" x14ac:dyDescent="0.2">
      <c r="A35" s="2" t="s">
        <v>31</v>
      </c>
      <c r="B35" s="2">
        <v>5.0579365475424576E-2</v>
      </c>
      <c r="C35" s="2">
        <v>9.1134018682649748E-4</v>
      </c>
      <c r="D35" s="2">
        <v>8.7495310973217017E-6</v>
      </c>
      <c r="E35" s="2">
        <v>1.3369158118483666E-4</v>
      </c>
      <c r="F35" s="2">
        <v>1.7958272401870934E-3</v>
      </c>
      <c r="G35" s="2">
        <v>0</v>
      </c>
      <c r="H35" s="2">
        <v>0</v>
      </c>
      <c r="I35" s="2">
        <v>1.5811901162091887E-5</v>
      </c>
      <c r="J35" s="2">
        <v>0</v>
      </c>
      <c r="K35" s="2">
        <v>1.4950946152509647E-3</v>
      </c>
      <c r="L35" s="2">
        <v>3.5323380015129397E-5</v>
      </c>
      <c r="M35" s="2">
        <v>1.3852915703469876E-3</v>
      </c>
      <c r="N35" s="2">
        <v>0</v>
      </c>
      <c r="O35" s="2">
        <v>1.2776578365509801E-4</v>
      </c>
      <c r="P35" s="2">
        <v>1.6523158703841384E-3</v>
      </c>
      <c r="Q35" s="2">
        <v>0</v>
      </c>
      <c r="R35" s="2">
        <v>1.9056039222747618E-4</v>
      </c>
      <c r="S35" s="2">
        <v>0</v>
      </c>
      <c r="T35" s="2">
        <v>0</v>
      </c>
      <c r="U35" s="2">
        <v>0</v>
      </c>
      <c r="V35" s="2">
        <v>0</v>
      </c>
      <c r="W35" s="2">
        <v>5.8331137527762214E-2</v>
      </c>
    </row>
    <row r="36" spans="1:23" x14ac:dyDescent="0.2">
      <c r="A36" s="2" t="s">
        <v>32</v>
      </c>
      <c r="B36" s="2">
        <v>2.0604255124941941E-2</v>
      </c>
      <c r="C36" s="2">
        <v>3.7124794940555331E-4</v>
      </c>
      <c r="D36" s="2">
        <v>3.5642513356641976E-6</v>
      </c>
      <c r="E36" s="2">
        <v>5.446124958067477E-5</v>
      </c>
      <c r="F36" s="2">
        <v>9.4951785113340571E-4</v>
      </c>
      <c r="G36" s="2">
        <v>0</v>
      </c>
      <c r="H36" s="2">
        <v>0</v>
      </c>
      <c r="I36" s="2">
        <v>8.3603155569681251E-6</v>
      </c>
      <c r="J36" s="2">
        <v>0</v>
      </c>
      <c r="K36" s="2">
        <v>1.4488978715213004E-3</v>
      </c>
      <c r="L36" s="2">
        <v>3.4231927261852925E-5</v>
      </c>
      <c r="M36" s="2">
        <v>4.1958350448009704E-3</v>
      </c>
      <c r="N36" s="2">
        <v>0</v>
      </c>
      <c r="O36" s="2">
        <v>1.2381796449721579E-4</v>
      </c>
      <c r="P36" s="2">
        <v>1.6012611665239542E-3</v>
      </c>
      <c r="Q36" s="2">
        <v>0</v>
      </c>
      <c r="R36" s="2">
        <v>7.7627603692886487E-5</v>
      </c>
      <c r="S36" s="2">
        <v>0</v>
      </c>
      <c r="T36" s="2">
        <v>0</v>
      </c>
      <c r="U36" s="2">
        <v>0</v>
      </c>
      <c r="V36" s="2">
        <v>0</v>
      </c>
      <c r="W36" s="2">
        <v>2.947307832025239E-2</v>
      </c>
    </row>
    <row r="37" spans="1:23" x14ac:dyDescent="0.2">
      <c r="A37" s="2" t="s">
        <v>33</v>
      </c>
      <c r="B37" s="2">
        <v>3.9297134816783531E-3</v>
      </c>
      <c r="C37" s="2">
        <v>7.0805669167744623E-5</v>
      </c>
      <c r="D37" s="2">
        <v>6.7978611412622672E-7</v>
      </c>
      <c r="E37" s="2">
        <v>1.0387034396946209E-5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8.7773813086362829E-4</v>
      </c>
      <c r="L37" s="2">
        <v>2.0737602312252931E-5</v>
      </c>
      <c r="M37" s="2">
        <v>1.345331236586978E-3</v>
      </c>
      <c r="N37" s="2">
        <v>0</v>
      </c>
      <c r="O37" s="2">
        <v>7.5008563999762594E-5</v>
      </c>
      <c r="P37" s="2">
        <v>9.7003937334349697E-4</v>
      </c>
      <c r="Q37" s="2">
        <v>0</v>
      </c>
      <c r="R37" s="2">
        <v>1.4805400094907816E-5</v>
      </c>
      <c r="S37" s="2">
        <v>0</v>
      </c>
      <c r="T37" s="2">
        <v>0</v>
      </c>
      <c r="U37" s="2">
        <v>0</v>
      </c>
      <c r="V37" s="2">
        <v>0</v>
      </c>
      <c r="W37" s="2">
        <v>7.3152462785581957E-3</v>
      </c>
    </row>
    <row r="38" spans="1:23" x14ac:dyDescent="0.2">
      <c r="A38" s="2" t="s">
        <v>34</v>
      </c>
      <c r="B38" s="2">
        <v>0</v>
      </c>
      <c r="C38" s="2">
        <v>0</v>
      </c>
      <c r="D38" s="2">
        <v>0</v>
      </c>
      <c r="E38" s="2">
        <v>0</v>
      </c>
      <c r="F38" s="2">
        <v>2.5182864747451189E-4</v>
      </c>
      <c r="G38" s="2">
        <v>0</v>
      </c>
      <c r="H38" s="2">
        <v>0</v>
      </c>
      <c r="I38" s="2">
        <v>2.2173010825002418E-6</v>
      </c>
      <c r="J38" s="2">
        <v>0</v>
      </c>
      <c r="K38" s="2">
        <v>4.1997039754240587E-4</v>
      </c>
      <c r="L38" s="2">
        <v>9.9222977570588206E-6</v>
      </c>
      <c r="M38" s="2">
        <v>6.6156552558237528E-4</v>
      </c>
      <c r="N38" s="2">
        <v>0</v>
      </c>
      <c r="O38" s="2">
        <v>3.5889265071656751E-5</v>
      </c>
      <c r="P38" s="2">
        <v>4.6413367145621868E-4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1.8455271059667276E-3</v>
      </c>
    </row>
    <row r="39" spans="1:23" x14ac:dyDescent="0.2">
      <c r="A39" s="2" t="s">
        <v>35</v>
      </c>
      <c r="B39" s="2">
        <v>2.8647378754010238E-3</v>
      </c>
      <c r="C39" s="2">
        <v>5.1616913854829214E-5</v>
      </c>
      <c r="D39" s="2">
        <v>4.9556005479497696E-7</v>
      </c>
      <c r="E39" s="2">
        <v>7.5720866136317895E-6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9.7013161832295778E-4</v>
      </c>
      <c r="L39" s="2">
        <v>2.2920507818805877E-5</v>
      </c>
      <c r="M39" s="2">
        <v>1.0300886035913492E-3</v>
      </c>
      <c r="N39" s="2">
        <v>0</v>
      </c>
      <c r="O39" s="2">
        <v>8.2904202315527088E-5</v>
      </c>
      <c r="P39" s="2">
        <v>1.0721487810638653E-3</v>
      </c>
      <c r="Q39" s="2">
        <v>0</v>
      </c>
      <c r="R39" s="2">
        <v>1.0793049063270077E-5</v>
      </c>
      <c r="S39" s="2">
        <v>0</v>
      </c>
      <c r="T39" s="2">
        <v>0</v>
      </c>
      <c r="U39" s="2">
        <v>0</v>
      </c>
      <c r="V39" s="2">
        <v>0</v>
      </c>
      <c r="W39" s="2">
        <v>6.1134091981000548E-3</v>
      </c>
    </row>
    <row r="40" spans="1:23" x14ac:dyDescent="0.2">
      <c r="A40" s="2" t="s">
        <v>36</v>
      </c>
      <c r="B40" s="2">
        <v>2.3382957853110956E-2</v>
      </c>
      <c r="C40" s="2">
        <v>4.2131467997091123E-4</v>
      </c>
      <c r="D40" s="2">
        <v>4.0449284992031568E-6</v>
      </c>
      <c r="E40" s="2">
        <v>6.1805927748929623E-5</v>
      </c>
      <c r="F40" s="2">
        <v>1.3090961330191431E-2</v>
      </c>
      <c r="G40" s="2">
        <v>0</v>
      </c>
      <c r="H40" s="2">
        <v>0</v>
      </c>
      <c r="I40" s="2">
        <v>1.1526330709193879E-4</v>
      </c>
      <c r="J40" s="2">
        <v>0</v>
      </c>
      <c r="K40" s="2">
        <v>1.6882809981204716E-3</v>
      </c>
      <c r="L40" s="2">
        <v>3.9887636983376459E-5</v>
      </c>
      <c r="M40" s="2">
        <v>1.0656089002669131E-3</v>
      </c>
      <c r="N40" s="2">
        <v>0</v>
      </c>
      <c r="O40" s="2">
        <v>1.4427484558806011E-4</v>
      </c>
      <c r="P40" s="2">
        <v>1.8658173592539992E-3</v>
      </c>
      <c r="Q40" s="2">
        <v>0</v>
      </c>
      <c r="R40" s="2">
        <v>8.8096510860587575E-5</v>
      </c>
      <c r="S40" s="2">
        <v>0</v>
      </c>
      <c r="T40" s="2">
        <v>0</v>
      </c>
      <c r="U40" s="2">
        <v>0</v>
      </c>
      <c r="V40" s="2">
        <v>0</v>
      </c>
      <c r="W40" s="2">
        <v>4.1968314277686776E-2</v>
      </c>
    </row>
    <row r="41" spans="1:23" x14ac:dyDescent="0.2">
      <c r="A41" s="2" t="s">
        <v>37</v>
      </c>
      <c r="B41" s="2">
        <v>5.3923109846225458E-3</v>
      </c>
      <c r="C41" s="2">
        <v>9.715878508875725E-5</v>
      </c>
      <c r="D41" s="2">
        <v>9.3279526547853197E-7</v>
      </c>
      <c r="E41" s="2">
        <v>1.4252977968353997E-5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8.8193783483905236E-5</v>
      </c>
      <c r="L41" s="2">
        <v>2.0836825289823517E-6</v>
      </c>
      <c r="M41" s="2">
        <v>0</v>
      </c>
      <c r="N41" s="2">
        <v>0</v>
      </c>
      <c r="O41" s="2">
        <v>7.5367456650479168E-6</v>
      </c>
      <c r="P41" s="2">
        <v>9.7468071005805899E-5</v>
      </c>
      <c r="Q41" s="2">
        <v>0</v>
      </c>
      <c r="R41" s="2">
        <v>2.031581231958061E-5</v>
      </c>
      <c r="S41" s="2">
        <v>0</v>
      </c>
      <c r="T41" s="2">
        <v>0</v>
      </c>
      <c r="U41" s="2">
        <v>0</v>
      </c>
      <c r="V41" s="2">
        <v>0</v>
      </c>
      <c r="W41" s="2">
        <v>5.7202536379484577E-3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16.33722377640845</v>
      </c>
      <c r="C43" s="2">
        <v>0.29436447904536289</v>
      </c>
      <c r="D43" s="2">
        <v>2.8261138931258865E-3</v>
      </c>
      <c r="E43" s="2">
        <v>4.3182615248500582E-2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1.1129215534873757E-3</v>
      </c>
      <c r="L43" s="2">
        <v>2.6294089056205874E-5</v>
      </c>
      <c r="M43" s="2">
        <v>9.8258020678778299E-3</v>
      </c>
      <c r="N43" s="2">
        <v>0</v>
      </c>
      <c r="O43" s="2">
        <v>9.510655243989039E-5</v>
      </c>
      <c r="P43" s="2">
        <v>1.2299542293589794E-3</v>
      </c>
      <c r="Q43" s="2">
        <v>0</v>
      </c>
      <c r="R43" s="2">
        <v>5.7769584856950551E-2</v>
      </c>
      <c r="S43" s="2">
        <v>0</v>
      </c>
      <c r="T43" s="2">
        <v>0</v>
      </c>
      <c r="U43" s="2">
        <v>0</v>
      </c>
      <c r="V43" s="2">
        <v>0</v>
      </c>
      <c r="W43" s="2">
        <v>16.747656647944609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3.0237868623053226E-4</v>
      </c>
      <c r="L44" s="2">
        <v>7.1440543850823493E-6</v>
      </c>
      <c r="M44" s="2">
        <v>8.880074168890945E-6</v>
      </c>
      <c r="N44" s="2">
        <v>0</v>
      </c>
      <c r="O44" s="2">
        <v>2.584027085159286E-5</v>
      </c>
      <c r="P44" s="2">
        <v>3.3417624344847746E-4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6.7841932908457587E-4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0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2.236158545561286E-2</v>
      </c>
      <c r="L46" s="2">
        <v>7.8566509514154867E-4</v>
      </c>
      <c r="M46" s="2">
        <v>5.2158818531943402E-2</v>
      </c>
      <c r="N46" s="2">
        <v>0</v>
      </c>
      <c r="O46" s="2">
        <v>1.045731561686699E-4</v>
      </c>
      <c r="P46" s="2">
        <v>0</v>
      </c>
      <c r="Q46" s="2">
        <v>0</v>
      </c>
      <c r="R46" s="2">
        <v>7.2170008584242894E-3</v>
      </c>
      <c r="S46" s="2">
        <v>0</v>
      </c>
      <c r="T46" s="2">
        <v>0</v>
      </c>
      <c r="U46" s="2">
        <v>0</v>
      </c>
      <c r="V46" s="2">
        <v>0</v>
      </c>
      <c r="W46" s="2">
        <v>8.2627643097290773E-2</v>
      </c>
    </row>
    <row r="47" spans="1:23" x14ac:dyDescent="0.2">
      <c r="A47" s="2" t="s">
        <v>43</v>
      </c>
      <c r="B47" s="2">
        <v>2.6656797263951978E-2</v>
      </c>
      <c r="C47" s="2">
        <v>1.131367159782185E-3</v>
      </c>
      <c r="D47" s="2">
        <v>3.5842196857046016E-3</v>
      </c>
      <c r="E47" s="2">
        <v>2.3883296452090331E-3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0.4511316870251354</v>
      </c>
      <c r="L47" s="2">
        <v>8.3712350578172542E-2</v>
      </c>
      <c r="M47" s="2">
        <v>1.0384767288037071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1.6070814801616629</v>
      </c>
    </row>
    <row r="48" spans="1:23" x14ac:dyDescent="0.2">
      <c r="A48" s="2" t="s">
        <v>44</v>
      </c>
      <c r="B48" s="2">
        <v>2.6686323962039956E-2</v>
      </c>
      <c r="C48" s="2">
        <v>6.4046983014565432E-4</v>
      </c>
      <c r="D48" s="2">
        <v>1.9104513151829892E-2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1.9956810601873889E-2</v>
      </c>
      <c r="L48" s="2">
        <v>9.2274944042634649E-4</v>
      </c>
      <c r="M48" s="2">
        <v>4.8373099151535683E-2</v>
      </c>
      <c r="N48" s="2">
        <v>0</v>
      </c>
      <c r="O48" s="2">
        <v>1.8982597010835156E-2</v>
      </c>
      <c r="P48" s="2">
        <v>0</v>
      </c>
      <c r="Q48" s="2">
        <v>0</v>
      </c>
      <c r="R48" s="2">
        <v>1.6891929334893016E-2</v>
      </c>
      <c r="S48" s="2">
        <v>0</v>
      </c>
      <c r="T48" s="2">
        <v>0</v>
      </c>
      <c r="U48" s="2">
        <v>0</v>
      </c>
      <c r="V48" s="2">
        <v>0</v>
      </c>
      <c r="W48" s="2">
        <v>0.15155849248357961</v>
      </c>
    </row>
    <row r="49" spans="1:23" x14ac:dyDescent="0.2">
      <c r="A49" s="2" t="s">
        <v>45</v>
      </c>
      <c r="B49" s="2">
        <v>0</v>
      </c>
      <c r="C49" s="2">
        <v>7.3776042288944532E-3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3.7152006926985788E-2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4.4529611155880243E-2</v>
      </c>
    </row>
    <row r="50" spans="1:23" x14ac:dyDescent="0.2">
      <c r="A50" s="2" t="s">
        <v>46</v>
      </c>
      <c r="B50" s="2">
        <v>0.22598284293809237</v>
      </c>
      <c r="C50" s="2">
        <v>0</v>
      </c>
      <c r="D50" s="2">
        <v>0</v>
      </c>
      <c r="E50" s="2">
        <v>0</v>
      </c>
      <c r="F50" s="2">
        <v>0</v>
      </c>
      <c r="G50" s="2">
        <v>0.14226302107392896</v>
      </c>
      <c r="H50" s="2">
        <v>0</v>
      </c>
      <c r="I50" s="2">
        <v>0</v>
      </c>
      <c r="J50" s="2">
        <v>0</v>
      </c>
      <c r="K50" s="2">
        <v>0.12836692524311993</v>
      </c>
      <c r="L50" s="2">
        <v>0</v>
      </c>
      <c r="M50" s="2">
        <v>8.6890986246736571E-5</v>
      </c>
      <c r="N50" s="2">
        <v>0</v>
      </c>
      <c r="O50" s="2">
        <v>8.7872685349429644E-2</v>
      </c>
      <c r="P50" s="2">
        <v>0</v>
      </c>
      <c r="Q50" s="2">
        <v>0</v>
      </c>
      <c r="R50" s="2">
        <v>0.12319018393631496</v>
      </c>
      <c r="S50" s="2">
        <v>0</v>
      </c>
      <c r="T50" s="2">
        <v>0</v>
      </c>
      <c r="U50" s="2">
        <v>0</v>
      </c>
      <c r="V50" s="2">
        <v>0</v>
      </c>
      <c r="W50" s="2">
        <v>0.70776254952713258</v>
      </c>
    </row>
    <row r="51" spans="1:23" x14ac:dyDescent="0.2">
      <c r="A51" s="2" t="s">
        <v>47</v>
      </c>
      <c r="B51" s="2">
        <v>0.96089753211064899</v>
      </c>
      <c r="C51" s="2">
        <v>0</v>
      </c>
      <c r="D51" s="2">
        <v>0</v>
      </c>
      <c r="E51" s="2">
        <v>0.10371604462656946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6.9649822779872625E-2</v>
      </c>
      <c r="L51" s="2">
        <v>0</v>
      </c>
      <c r="M51" s="2">
        <v>2.5769025099190261E-2</v>
      </c>
      <c r="N51" s="2">
        <v>0</v>
      </c>
      <c r="O51" s="2">
        <v>8.1212941378230336E-3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1.1681537187541042</v>
      </c>
    </row>
  </sheetData>
  <phoneticPr fontId="6" type="noConversion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27.36920406015529</v>
      </c>
      <c r="C4" s="2">
        <v>0.53895463747986583</v>
      </c>
      <c r="D4" s="2">
        <v>3.0483705893684921E-2</v>
      </c>
      <c r="E4" s="2">
        <v>0.25472456832551321</v>
      </c>
      <c r="F4" s="2">
        <v>2.1842709350016207</v>
      </c>
      <c r="G4" s="2">
        <v>0</v>
      </c>
      <c r="H4" s="2">
        <v>0</v>
      </c>
      <c r="I4" s="2">
        <v>5.6930639819781671E-2</v>
      </c>
      <c r="J4" s="2">
        <v>2.5603591950539033</v>
      </c>
      <c r="K4" s="2">
        <v>0.89963562819280707</v>
      </c>
      <c r="L4" s="2">
        <v>0.11677819091599866</v>
      </c>
      <c r="M4" s="2">
        <v>2.0607398612286052</v>
      </c>
      <c r="N4" s="2">
        <v>0.33676431985210509</v>
      </c>
      <c r="O4" s="2">
        <v>0.21079331719083241</v>
      </c>
      <c r="P4" s="2">
        <v>7.2571925660110087E-2</v>
      </c>
      <c r="Q4" s="2">
        <v>0</v>
      </c>
      <c r="R4" s="2">
        <v>0.40427016735390425</v>
      </c>
      <c r="S4" s="2">
        <v>0</v>
      </c>
      <c r="T4" s="2">
        <v>0</v>
      </c>
      <c r="U4" s="2">
        <v>0</v>
      </c>
      <c r="V4" s="2">
        <v>4.48977</v>
      </c>
      <c r="W4" s="2">
        <v>41.586251152124021</v>
      </c>
    </row>
    <row r="5" spans="1:23" x14ac:dyDescent="0.2">
      <c r="A5" s="2" t="s">
        <v>1</v>
      </c>
      <c r="B5" s="2">
        <v>0.27370895993930788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5.3544453774732152E-2</v>
      </c>
      <c r="L5" s="2">
        <v>0</v>
      </c>
      <c r="M5" s="2">
        <v>0.3278830547200679</v>
      </c>
      <c r="N5" s="2">
        <v>0</v>
      </c>
      <c r="O5" s="2">
        <v>0</v>
      </c>
      <c r="P5" s="2">
        <v>0</v>
      </c>
      <c r="Q5" s="2">
        <v>0</v>
      </c>
      <c r="R5" s="2">
        <v>1.4072263733784642E-2</v>
      </c>
      <c r="S5" s="2">
        <v>0</v>
      </c>
      <c r="T5" s="2">
        <v>0</v>
      </c>
      <c r="U5" s="2">
        <v>0</v>
      </c>
      <c r="V5" s="2">
        <v>0</v>
      </c>
      <c r="W5" s="2">
        <v>0.66920873216789256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</row>
    <row r="7" spans="1:23" x14ac:dyDescent="0.2">
      <c r="A7" s="2" t="s">
        <v>3</v>
      </c>
      <c r="B7" s="2">
        <v>0.58159307002595984</v>
      </c>
      <c r="C7" s="2">
        <v>1.2021946706068541E-2</v>
      </c>
      <c r="D7" s="2">
        <v>2.4551986305464178E-4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2.5603189540314997</v>
      </c>
      <c r="K7" s="2">
        <v>2.0549849806595868E-2</v>
      </c>
      <c r="L7" s="2">
        <v>0</v>
      </c>
      <c r="M7" s="2">
        <v>0.2584494229783692</v>
      </c>
      <c r="N7" s="2">
        <v>0.3367006384341511</v>
      </c>
      <c r="O7" s="2">
        <v>8.9743670202726319E-4</v>
      </c>
      <c r="P7" s="2">
        <v>2.8909600916753601E-2</v>
      </c>
      <c r="Q7" s="2">
        <v>0</v>
      </c>
      <c r="R7" s="2">
        <v>9.0448976706446749E-2</v>
      </c>
      <c r="S7" s="2">
        <v>0</v>
      </c>
      <c r="T7" s="2">
        <v>0</v>
      </c>
      <c r="U7" s="2">
        <v>0</v>
      </c>
      <c r="V7" s="2">
        <v>0</v>
      </c>
      <c r="W7" s="2">
        <v>3.8901354161709261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5.4119833460118888E-4</v>
      </c>
      <c r="L8" s="2">
        <v>0</v>
      </c>
      <c r="M8" s="2">
        <v>8.0748544064549645E-3</v>
      </c>
      <c r="N8" s="2">
        <v>0</v>
      </c>
      <c r="O8" s="2">
        <v>2.3634783374000442E-5</v>
      </c>
      <c r="P8" s="2">
        <v>7.6135971879999931E-4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9.4010472432301539E-3</v>
      </c>
    </row>
    <row r="9" spans="1:23" x14ac:dyDescent="0.2">
      <c r="A9" s="2" t="s">
        <v>5</v>
      </c>
      <c r="B9" s="2">
        <v>6.364963688794777E-4</v>
      </c>
      <c r="C9" s="2">
        <v>1.3156837348377741E-5</v>
      </c>
      <c r="D9" s="2">
        <v>2.686973235686779E-7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4.8237242866627702E-4</v>
      </c>
      <c r="L9" s="2">
        <v>0</v>
      </c>
      <c r="M9" s="2">
        <v>1.3270883851927531E-3</v>
      </c>
      <c r="N9" s="2">
        <v>0</v>
      </c>
      <c r="O9" s="2">
        <v>2.1065785181174306E-5</v>
      </c>
      <c r="P9" s="2">
        <v>6.7860322762608644E-4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3.1590517302177148E-3</v>
      </c>
    </row>
    <row r="10" spans="1:23" x14ac:dyDescent="0.2">
      <c r="A10" s="2" t="s">
        <v>6</v>
      </c>
      <c r="B10" s="2">
        <v>3.0902996116631189E-3</v>
      </c>
      <c r="C10" s="2">
        <v>6.3878713746606428E-5</v>
      </c>
      <c r="D10" s="2">
        <v>1.3045718330506847E-6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5.059027910402418E-4</v>
      </c>
      <c r="L10" s="2">
        <v>0</v>
      </c>
      <c r="M10" s="2">
        <v>1.7389434012870561E-3</v>
      </c>
      <c r="N10" s="2">
        <v>0</v>
      </c>
      <c r="O10" s="2">
        <v>2.2093384458304761E-5</v>
      </c>
      <c r="P10" s="2">
        <v>7.117058240956514E-4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6.1341282981240298E-3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5.325762739984518E-2</v>
      </c>
      <c r="C13" s="2">
        <v>1.1008734307374327E-3</v>
      </c>
      <c r="D13" s="2">
        <v>2.2482739323633065E-5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3.3334680029783369E-4</v>
      </c>
      <c r="L13" s="2">
        <v>0</v>
      </c>
      <c r="M13" s="2">
        <v>2.2298412992580426E-3</v>
      </c>
      <c r="N13" s="2">
        <v>0</v>
      </c>
      <c r="O13" s="2">
        <v>1.4557656426014768E-5</v>
      </c>
      <c r="P13" s="2">
        <v>4.6895344998550679E-4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5.7427682775873651E-2</v>
      </c>
    </row>
    <row r="14" spans="1:23" x14ac:dyDescent="0.2">
      <c r="A14" s="2" t="s">
        <v>10</v>
      </c>
      <c r="B14" s="2">
        <v>3.051089437781539E-2</v>
      </c>
      <c r="C14" s="2">
        <v>6.3068211274974533E-4</v>
      </c>
      <c r="D14" s="2">
        <v>1.2880192346482924E-5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4.078596144820553E-4</v>
      </c>
      <c r="L14" s="2">
        <v>0</v>
      </c>
      <c r="M14" s="2">
        <v>8.1122957715544476E-4</v>
      </c>
      <c r="N14" s="2">
        <v>0</v>
      </c>
      <c r="O14" s="2">
        <v>1.7811720803594535E-5</v>
      </c>
      <c r="P14" s="2">
        <v>5.7377833880579651E-4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3.2965135934158514E-2</v>
      </c>
    </row>
    <row r="15" spans="1:23" x14ac:dyDescent="0.2">
      <c r="A15" s="2" t="s">
        <v>11</v>
      </c>
      <c r="B15" s="2">
        <v>1.3231158497148712</v>
      </c>
      <c r="C15" s="2">
        <v>2.734975544071867E-2</v>
      </c>
      <c r="D15" s="2">
        <v>5.5855414888784894E-4</v>
      </c>
      <c r="E15" s="2">
        <v>0</v>
      </c>
      <c r="F15" s="2">
        <v>2.3127112063658236E-3</v>
      </c>
      <c r="G15" s="2">
        <v>0</v>
      </c>
      <c r="H15" s="2">
        <v>0</v>
      </c>
      <c r="I15" s="2">
        <v>6.0278295419742781E-5</v>
      </c>
      <c r="J15" s="2">
        <v>0</v>
      </c>
      <c r="K15" s="2">
        <v>5.7649387816213597E-4</v>
      </c>
      <c r="L15" s="2">
        <v>0</v>
      </c>
      <c r="M15" s="2">
        <v>0</v>
      </c>
      <c r="N15" s="2">
        <v>0</v>
      </c>
      <c r="O15" s="2">
        <v>2.5176182289696129E-5</v>
      </c>
      <c r="P15" s="2">
        <v>8.1101361350434723E-4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1.3548098324802196</v>
      </c>
    </row>
    <row r="16" spans="1:23" x14ac:dyDescent="0.2">
      <c r="A16" s="2" t="s">
        <v>12</v>
      </c>
      <c r="B16" s="2">
        <v>1.941040338946403E-2</v>
      </c>
      <c r="C16" s="2">
        <v>4.0122698690514465E-4</v>
      </c>
      <c r="D16" s="2">
        <v>8.1941134233319617E-6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1.9819824489792508E-2</v>
      </c>
    </row>
    <row r="17" spans="1:23" x14ac:dyDescent="0.2">
      <c r="A17" s="2" t="s">
        <v>13</v>
      </c>
      <c r="B17" s="2">
        <v>0.26919621966794255</v>
      </c>
      <c r="C17" s="2">
        <v>5.5644793122770052E-3</v>
      </c>
      <c r="D17" s="2">
        <v>1.1364134545955028E-4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1.0314142173921208E-3</v>
      </c>
      <c r="L17" s="2">
        <v>1.6267904851136112E-5</v>
      </c>
      <c r="M17" s="2">
        <v>3.4113243757305885E-4</v>
      </c>
      <c r="N17" s="2">
        <v>0</v>
      </c>
      <c r="O17" s="2">
        <v>4.5043101647551577E-5</v>
      </c>
      <c r="P17" s="2">
        <v>1.4509971452492741E-3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0.27775919513239222</v>
      </c>
    </row>
    <row r="18" spans="1:23" x14ac:dyDescent="0.2">
      <c r="A18" s="2" t="s">
        <v>14</v>
      </c>
      <c r="B18" s="2">
        <v>4.8436659872879897E-3</v>
      </c>
      <c r="C18" s="2">
        <v>1.0012205674763957E-4</v>
      </c>
      <c r="D18" s="2">
        <v>2.0447564992964786E-6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2.0000808017870019E-4</v>
      </c>
      <c r="L18" s="2">
        <v>0</v>
      </c>
      <c r="M18" s="2">
        <v>3.7441365099482069E-5</v>
      </c>
      <c r="N18" s="2">
        <v>0</v>
      </c>
      <c r="O18" s="2">
        <v>8.7345938556088596E-6</v>
      </c>
      <c r="P18" s="2">
        <v>2.8137206999130404E-4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5.473388909660021E-3</v>
      </c>
    </row>
    <row r="19" spans="1:23" x14ac:dyDescent="0.2">
      <c r="A19" s="2" t="s">
        <v>15</v>
      </c>
      <c r="B19" s="2">
        <v>3.7820704266177596E-3</v>
      </c>
      <c r="C19" s="2">
        <v>7.8178113617081275E-5</v>
      </c>
      <c r="D19" s="2">
        <v>1.5966032971554412E-6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3.8618451435319962E-3</v>
      </c>
    </row>
    <row r="20" spans="1:23" x14ac:dyDescent="0.2">
      <c r="A20" s="2" t="s">
        <v>16</v>
      </c>
      <c r="B20" s="2">
        <v>4.6657450695421182E-2</v>
      </c>
      <c r="C20" s="2">
        <v>9.6444303519011498E-4</v>
      </c>
      <c r="D20" s="2">
        <v>1.9696470772437485E-5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2.0392980724102765E-4</v>
      </c>
      <c r="L20" s="2">
        <v>0</v>
      </c>
      <c r="M20" s="2">
        <v>2.121677355637317E-4</v>
      </c>
      <c r="N20" s="2">
        <v>0</v>
      </c>
      <c r="O20" s="2">
        <v>8.9058604017972676E-6</v>
      </c>
      <c r="P20" s="2">
        <v>2.8688916940289825E-4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4.8353482773993192E-2</v>
      </c>
    </row>
    <row r="21" spans="1:23" x14ac:dyDescent="0.2">
      <c r="A21" s="2" t="s">
        <v>17</v>
      </c>
      <c r="B21" s="2">
        <v>1.705472016647032E-4</v>
      </c>
      <c r="C21" s="2">
        <v>3.5253332182769437E-6</v>
      </c>
      <c r="D21" s="2">
        <v>7.1996603390066648E-8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6.6669360059566765E-5</v>
      </c>
      <c r="L21" s="2">
        <v>0</v>
      </c>
      <c r="M21" s="2">
        <v>0</v>
      </c>
      <c r="N21" s="2">
        <v>0</v>
      </c>
      <c r="O21" s="2">
        <v>2.9115312852029532E-6</v>
      </c>
      <c r="P21" s="2">
        <v>9.3790689997101388E-5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3.3751611282824132E-4</v>
      </c>
    </row>
    <row r="22" spans="1:23" x14ac:dyDescent="0.2">
      <c r="A22" s="2" t="s">
        <v>18</v>
      </c>
      <c r="B22" s="2">
        <v>0.40498351691302503</v>
      </c>
      <c r="C22" s="2">
        <v>8.3713003267856592E-3</v>
      </c>
      <c r="D22" s="2">
        <v>1.7096403436759464E-4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6.2355460291006542E-4</v>
      </c>
      <c r="L22" s="2">
        <v>0</v>
      </c>
      <c r="M22" s="2">
        <v>4.9089789797098708E-4</v>
      </c>
      <c r="N22" s="2">
        <v>0</v>
      </c>
      <c r="O22" s="2">
        <v>2.7231380843957035E-5</v>
      </c>
      <c r="P22" s="2">
        <v>8.7721880644347735E-4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0.41554468396234684</v>
      </c>
    </row>
    <row r="23" spans="1:23" x14ac:dyDescent="0.2">
      <c r="A23" s="2" t="s">
        <v>19</v>
      </c>
      <c r="B23" s="2">
        <v>2.986707869153114E-3</v>
      </c>
      <c r="C23" s="2">
        <v>6.1737397985074958E-5</v>
      </c>
      <c r="D23" s="2">
        <v>1.2608405168685424E-6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3.7256407092110832E-4</v>
      </c>
      <c r="L23" s="2">
        <v>0</v>
      </c>
      <c r="M23" s="2">
        <v>0</v>
      </c>
      <c r="N23" s="2">
        <v>0</v>
      </c>
      <c r="O23" s="2">
        <v>1.6270321887898855E-5</v>
      </c>
      <c r="P23" s="2">
        <v>5.2412444410144881E-4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3.9626649445655138E-3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6.3368287054423557E-3</v>
      </c>
      <c r="G24" s="2">
        <v>0</v>
      </c>
      <c r="H24" s="2">
        <v>0</v>
      </c>
      <c r="I24" s="2">
        <v>1.651625294500952E-4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6.5019912348924505E-3</v>
      </c>
    </row>
    <row r="25" spans="1:23" x14ac:dyDescent="0.2">
      <c r="A25" s="2" t="s">
        <v>21</v>
      </c>
      <c r="B25" s="2">
        <v>0</v>
      </c>
      <c r="C25" s="2">
        <v>0</v>
      </c>
      <c r="D25" s="2">
        <v>1.8785113767858226E-7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1.8785113767858226E-7</v>
      </c>
    </row>
    <row r="26" spans="1:23" x14ac:dyDescent="0.2">
      <c r="A26" s="2" t="s">
        <v>22</v>
      </c>
      <c r="B26" s="2">
        <v>2.3254652581371014</v>
      </c>
      <c r="C26" s="2">
        <v>4.8069038028410969E-2</v>
      </c>
      <c r="D26" s="2">
        <v>9.81696552351739E-4</v>
      </c>
      <c r="E26" s="2">
        <v>0</v>
      </c>
      <c r="F26" s="2">
        <v>0.24148559513136472</v>
      </c>
      <c r="G26" s="2">
        <v>0</v>
      </c>
      <c r="H26" s="2">
        <v>0</v>
      </c>
      <c r="I26" s="2">
        <v>6.2940586800781431E-3</v>
      </c>
      <c r="J26" s="2">
        <v>0</v>
      </c>
      <c r="K26" s="2">
        <v>1.2891273963072729E-2</v>
      </c>
      <c r="L26" s="2">
        <v>0</v>
      </c>
      <c r="M26" s="2">
        <v>1.2480455033160684E-3</v>
      </c>
      <c r="N26" s="2">
        <v>0</v>
      </c>
      <c r="O26" s="2">
        <v>0</v>
      </c>
      <c r="P26" s="2">
        <v>1.8912616782944914E-2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2.6553475827786408</v>
      </c>
    </row>
    <row r="27" spans="1:23" x14ac:dyDescent="0.2">
      <c r="A27" s="2" t="s">
        <v>23</v>
      </c>
      <c r="B27" s="2">
        <v>6.2668752790465354E-2</v>
      </c>
      <c r="C27" s="2">
        <v>1.2954081556527657E-3</v>
      </c>
      <c r="D27" s="2">
        <v>2.6455651547281103E-5</v>
      </c>
      <c r="E27" s="2">
        <v>0</v>
      </c>
      <c r="F27" s="2">
        <v>1.2295914580511628E-2</v>
      </c>
      <c r="G27" s="2">
        <v>0</v>
      </c>
      <c r="H27" s="2">
        <v>0</v>
      </c>
      <c r="I27" s="2">
        <v>3.2047960398163248E-4</v>
      </c>
      <c r="J27" s="2">
        <v>0</v>
      </c>
      <c r="K27" s="2">
        <v>2.9332537022160808E-4</v>
      </c>
      <c r="L27" s="2">
        <v>0</v>
      </c>
      <c r="M27" s="2">
        <v>1.0025965543305753E-3</v>
      </c>
      <c r="N27" s="2">
        <v>0</v>
      </c>
      <c r="O27" s="2">
        <v>0</v>
      </c>
      <c r="P27" s="2">
        <v>4.3033375410434746E-4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7.8333266460815204E-2</v>
      </c>
    </row>
    <row r="28" spans="1:23" x14ac:dyDescent="0.2">
      <c r="A28" s="2" t="s">
        <v>24</v>
      </c>
      <c r="B28" s="2">
        <v>4.633885087989753E-4</v>
      </c>
      <c r="C28" s="2">
        <v>9.5785734804873027E-6</v>
      </c>
      <c r="D28" s="2">
        <v>1.9561973669380352E-7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4.7316270201615642E-4</v>
      </c>
    </row>
    <row r="29" spans="1:23" x14ac:dyDescent="0.2">
      <c r="A29" s="2" t="s">
        <v>25</v>
      </c>
      <c r="B29" s="2">
        <v>1.4805717158586871E-2</v>
      </c>
      <c r="C29" s="2">
        <v>3.0604481345988355E-4</v>
      </c>
      <c r="D29" s="2">
        <v>6.2502423714226046E-6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5.2648143373109156E-5</v>
      </c>
      <c r="L29" s="2">
        <v>0</v>
      </c>
      <c r="M29" s="2">
        <v>0</v>
      </c>
      <c r="N29" s="2">
        <v>0</v>
      </c>
      <c r="O29" s="2">
        <v>0</v>
      </c>
      <c r="P29" s="2">
        <v>7.723939176231879E-5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1.5247899749553604E-2</v>
      </c>
    </row>
    <row r="30" spans="1:23" x14ac:dyDescent="0.2">
      <c r="A30" s="2" t="s">
        <v>26</v>
      </c>
      <c r="B30" s="2">
        <v>2.4214321097044494E-3</v>
      </c>
      <c r="C30" s="2">
        <v>5.0052741814703253E-5</v>
      </c>
      <c r="D30" s="2">
        <v>1.0222090162529145E-6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6.3929888381632558E-5</v>
      </c>
      <c r="L30" s="2">
        <v>0</v>
      </c>
      <c r="M30" s="2">
        <v>0</v>
      </c>
      <c r="N30" s="2">
        <v>0</v>
      </c>
      <c r="O30" s="2">
        <v>0</v>
      </c>
      <c r="P30" s="2">
        <v>9.3790689997101388E-5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2.6302276389141392E-3</v>
      </c>
    </row>
    <row r="31" spans="1:23" x14ac:dyDescent="0.2">
      <c r="A31" s="2" t="s">
        <v>27</v>
      </c>
      <c r="B31" s="2">
        <v>2.3271970865574998</v>
      </c>
      <c r="C31" s="2">
        <v>4.8104836166399698E-2</v>
      </c>
      <c r="D31" s="2">
        <v>9.8242764475727829E-4</v>
      </c>
      <c r="E31" s="2">
        <v>0</v>
      </c>
      <c r="F31" s="2">
        <v>6.0970776437157655E-2</v>
      </c>
      <c r="G31" s="2">
        <v>0</v>
      </c>
      <c r="H31" s="2">
        <v>0</v>
      </c>
      <c r="I31" s="2">
        <v>1.5891367949158188E-3</v>
      </c>
      <c r="J31" s="2">
        <v>0</v>
      </c>
      <c r="K31" s="2">
        <v>4.2315435002513247E-3</v>
      </c>
      <c r="L31" s="2">
        <v>5.2870690766192375E-5</v>
      </c>
      <c r="M31" s="2">
        <v>1.5359279994143082E-2</v>
      </c>
      <c r="N31" s="2">
        <v>0</v>
      </c>
      <c r="O31" s="2">
        <v>1.8479660333729333E-4</v>
      </c>
      <c r="P31" s="2">
        <v>5.9529502651101407E-3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4.48977</v>
      </c>
      <c r="W31" s="2">
        <v>6.9543957046543392</v>
      </c>
    </row>
    <row r="32" spans="1:23" x14ac:dyDescent="0.2">
      <c r="A32" s="2" t="s">
        <v>28</v>
      </c>
      <c r="B32" s="2">
        <v>0.4306587144646048</v>
      </c>
      <c r="C32" s="2">
        <v>8.9020251110735749E-3</v>
      </c>
      <c r="D32" s="2">
        <v>1.8180283440089523E-4</v>
      </c>
      <c r="E32" s="2">
        <v>0</v>
      </c>
      <c r="F32" s="2">
        <v>1.6299487495038278</v>
      </c>
      <c r="G32" s="2">
        <v>0</v>
      </c>
      <c r="H32" s="2">
        <v>0</v>
      </c>
      <c r="I32" s="2">
        <v>4.2482836582100621E-2</v>
      </c>
      <c r="J32" s="2">
        <v>0</v>
      </c>
      <c r="K32" s="2">
        <v>1.411821742437884E-4</v>
      </c>
      <c r="L32" s="2">
        <v>0</v>
      </c>
      <c r="M32" s="2">
        <v>9.5683488587565261E-5</v>
      </c>
      <c r="N32" s="2">
        <v>0</v>
      </c>
      <c r="O32" s="2">
        <v>6.165595662782725E-6</v>
      </c>
      <c r="P32" s="2">
        <v>1.9861557881739115E-4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2.1126157753333192</v>
      </c>
    </row>
    <row r="33" spans="1:23" x14ac:dyDescent="0.2">
      <c r="A33" s="2" t="s">
        <v>29</v>
      </c>
      <c r="B33" s="2">
        <v>0.17929212459842972</v>
      </c>
      <c r="C33" s="2">
        <v>3.7060970596570425E-3</v>
      </c>
      <c r="D33" s="2">
        <v>7.5688277847288279E-5</v>
      </c>
      <c r="E33" s="2">
        <v>0</v>
      </c>
      <c r="F33" s="2">
        <v>0.21274630387359214</v>
      </c>
      <c r="G33" s="2">
        <v>0</v>
      </c>
      <c r="H33" s="2">
        <v>0</v>
      </c>
      <c r="I33" s="2">
        <v>5.5450003956621398E-3</v>
      </c>
      <c r="J33" s="2">
        <v>0</v>
      </c>
      <c r="K33" s="2">
        <v>3.8432925210809063E-4</v>
      </c>
      <c r="L33" s="2">
        <v>0</v>
      </c>
      <c r="M33" s="2">
        <v>3.3730509802955624E-2</v>
      </c>
      <c r="N33" s="2">
        <v>0</v>
      </c>
      <c r="O33" s="2">
        <v>1.6784121526464084E-5</v>
      </c>
      <c r="P33" s="2">
        <v>5.4067574233623145E-4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0.43603751312411471</v>
      </c>
    </row>
    <row r="34" spans="1:23" x14ac:dyDescent="0.2">
      <c r="A34" s="2" t="s">
        <v>30</v>
      </c>
      <c r="B34" s="2">
        <v>0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4.7845070160394958E-4</v>
      </c>
      <c r="L34" s="2">
        <v>0</v>
      </c>
      <c r="M34" s="2">
        <v>1.7888652214196983E-4</v>
      </c>
      <c r="N34" s="2">
        <v>0</v>
      </c>
      <c r="O34" s="2">
        <v>2.0894518634985903E-5</v>
      </c>
      <c r="P34" s="2">
        <v>6.7308612821449223E-4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1.3513178705953975E-3</v>
      </c>
    </row>
    <row r="35" spans="1:23" x14ac:dyDescent="0.2">
      <c r="A35" s="2" t="s">
        <v>31</v>
      </c>
      <c r="B35" s="2">
        <v>1.8532050995419207E-2</v>
      </c>
      <c r="C35" s="2">
        <v>3.8307081171226761E-4</v>
      </c>
      <c r="D35" s="2">
        <v>7.8233164337977228E-6</v>
      </c>
      <c r="E35" s="2">
        <v>0</v>
      </c>
      <c r="F35" s="2">
        <v>3.1992505021393889E-3</v>
      </c>
      <c r="G35" s="2">
        <v>0</v>
      </c>
      <c r="H35" s="2">
        <v>0</v>
      </c>
      <c r="I35" s="2">
        <v>8.338497533064417E-5</v>
      </c>
      <c r="J35" s="2">
        <v>0</v>
      </c>
      <c r="K35" s="2">
        <v>4.3923343098067511E-4</v>
      </c>
      <c r="L35" s="2">
        <v>9.3540452894032636E-5</v>
      </c>
      <c r="M35" s="2">
        <v>1.3811703570031158E-3</v>
      </c>
      <c r="N35" s="2">
        <v>0</v>
      </c>
      <c r="O35" s="2">
        <v>1.9181853173101806E-5</v>
      </c>
      <c r="P35" s="2">
        <v>6.1791513409855032E-4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2.4756621829184779E-2</v>
      </c>
    </row>
    <row r="36" spans="1:23" x14ac:dyDescent="0.2">
      <c r="A36" s="2" t="s">
        <v>32</v>
      </c>
      <c r="B36" s="2">
        <v>9.2964201455465138E-3</v>
      </c>
      <c r="C36" s="2">
        <v>1.9216368506934513E-4</v>
      </c>
      <c r="D36" s="2">
        <v>3.9244893356984365E-6</v>
      </c>
      <c r="E36" s="2">
        <v>0</v>
      </c>
      <c r="F36" s="2">
        <v>6.0130491365511412E-4</v>
      </c>
      <c r="G36" s="2">
        <v>0</v>
      </c>
      <c r="H36" s="2">
        <v>0</v>
      </c>
      <c r="I36" s="2">
        <v>1.5672356809133121E-5</v>
      </c>
      <c r="J36" s="2">
        <v>0</v>
      </c>
      <c r="K36" s="2">
        <v>1.4745693754351233E-3</v>
      </c>
      <c r="L36" s="2">
        <v>3.6602785915056259E-5</v>
      </c>
      <c r="M36" s="2">
        <v>4.676010485757537E-3</v>
      </c>
      <c r="N36" s="2">
        <v>0</v>
      </c>
      <c r="O36" s="2">
        <v>6.439622136684178E-5</v>
      </c>
      <c r="P36" s="2">
        <v>2.074429378759418E-3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1.843549383764978E-2</v>
      </c>
    </row>
    <row r="37" spans="1:23" x14ac:dyDescent="0.2">
      <c r="A37" s="2" t="s">
        <v>33</v>
      </c>
      <c r="B37" s="2">
        <v>3.499726593792849E-3</v>
      </c>
      <c r="C37" s="2">
        <v>7.2341863692616616E-5</v>
      </c>
      <c r="D37" s="2">
        <v>1.477411678922438E-6</v>
      </c>
      <c r="E37" s="2">
        <v>0</v>
      </c>
      <c r="F37" s="2">
        <v>8.0173988487348535E-4</v>
      </c>
      <c r="G37" s="2">
        <v>0</v>
      </c>
      <c r="H37" s="2">
        <v>0</v>
      </c>
      <c r="I37" s="2">
        <v>2.0896475745510828E-5</v>
      </c>
      <c r="J37" s="2">
        <v>0</v>
      </c>
      <c r="K37" s="2">
        <v>7.7650195834083613E-4</v>
      </c>
      <c r="L37" s="2">
        <v>9.3540452894032636E-5</v>
      </c>
      <c r="M37" s="2">
        <v>1.5974982442445681E-3</v>
      </c>
      <c r="N37" s="2">
        <v>0</v>
      </c>
      <c r="O37" s="2">
        <v>3.3910776145304987E-5</v>
      </c>
      <c r="P37" s="2">
        <v>1.0923856834956513E-3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7.9900193449037784E-3</v>
      </c>
    </row>
    <row r="38" spans="1:23" x14ac:dyDescent="0.2">
      <c r="A38" s="2" t="s">
        <v>34</v>
      </c>
      <c r="B38" s="2">
        <v>0</v>
      </c>
      <c r="C38" s="2">
        <v>0</v>
      </c>
      <c r="D38" s="2">
        <v>0</v>
      </c>
      <c r="E38" s="2">
        <v>0</v>
      </c>
      <c r="F38" s="2">
        <v>8.8653929577356557E-4</v>
      </c>
      <c r="G38" s="2">
        <v>0</v>
      </c>
      <c r="H38" s="2">
        <v>0</v>
      </c>
      <c r="I38" s="2">
        <v>2.3106679910901399E-5</v>
      </c>
      <c r="J38" s="2">
        <v>4.0241022403779356E-5</v>
      </c>
      <c r="K38" s="2">
        <v>6.588501464710124E-4</v>
      </c>
      <c r="L38" s="2">
        <v>1.0574138153238475E-4</v>
      </c>
      <c r="M38" s="2">
        <v>4.7009713958238596E-4</v>
      </c>
      <c r="N38" s="2">
        <v>0</v>
      </c>
      <c r="O38" s="2">
        <v>2.8772779759652713E-5</v>
      </c>
      <c r="P38" s="2">
        <v>9.2687270114782516E-4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3.1402211465815072E-3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4.9021588279093194E-4</v>
      </c>
      <c r="L39" s="2">
        <v>2.3181764412868962E-4</v>
      </c>
      <c r="M39" s="2">
        <v>3.5361289260621952E-4</v>
      </c>
      <c r="N39" s="2">
        <v>0</v>
      </c>
      <c r="O39" s="2">
        <v>2.1408318273551126E-5</v>
      </c>
      <c r="P39" s="2">
        <v>6.8963742644927476E-4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1.7866921642486671E-3</v>
      </c>
    </row>
    <row r="40" spans="1:23" x14ac:dyDescent="0.2">
      <c r="A40" s="2" t="s">
        <v>36</v>
      </c>
      <c r="B40" s="2">
        <v>1.9691389705769939E-2</v>
      </c>
      <c r="C40" s="2">
        <v>4.0703517598761324E-4</v>
      </c>
      <c r="D40" s="2">
        <v>8.3127319651529223E-6</v>
      </c>
      <c r="E40" s="2">
        <v>0</v>
      </c>
      <c r="F40" s="2">
        <v>1.2685220966916539E-2</v>
      </c>
      <c r="G40" s="2">
        <v>0</v>
      </c>
      <c r="H40" s="2">
        <v>0</v>
      </c>
      <c r="I40" s="2">
        <v>3.3062645037728911E-4</v>
      </c>
      <c r="J40" s="2">
        <v>0</v>
      </c>
      <c r="K40" s="2">
        <v>1.4039782883132294E-3</v>
      </c>
      <c r="L40" s="2">
        <v>2.0334881063920141E-5</v>
      </c>
      <c r="M40" s="2">
        <v>1.0941198912404204E-3</v>
      </c>
      <c r="N40" s="2">
        <v>6.3681417953980821E-5</v>
      </c>
      <c r="O40" s="2">
        <v>6.1313423535450405E-5</v>
      </c>
      <c r="P40" s="2">
        <v>1.9751215893507226E-3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3.7741134522474254E-2</v>
      </c>
    </row>
    <row r="41" spans="1:23" x14ac:dyDescent="0.2">
      <c r="A41" s="2" t="s">
        <v>37</v>
      </c>
      <c r="B41" s="2">
        <v>5.7163648396132572E-3</v>
      </c>
      <c r="C41" s="2">
        <v>1.1816136917038435E-4</v>
      </c>
      <c r="D41" s="2">
        <v>2.4131668428056938E-6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1.1765181186982367E-5</v>
      </c>
      <c r="L41" s="2">
        <v>0</v>
      </c>
      <c r="M41" s="2">
        <v>0</v>
      </c>
      <c r="N41" s="2">
        <v>0</v>
      </c>
      <c r="O41" s="2">
        <v>5.1379963856522701E-7</v>
      </c>
      <c r="P41" s="2">
        <v>1.6551298234782594E-5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5.8657696546867777E-3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17.481078016212482</v>
      </c>
      <c r="C43" s="2">
        <v>0.36134644497423651</v>
      </c>
      <c r="D43" s="2">
        <v>7.3796475607875158E-3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1.0784749421400503E-3</v>
      </c>
      <c r="L43" s="2">
        <v>0</v>
      </c>
      <c r="M43" s="2">
        <v>8.1996589567865721E-3</v>
      </c>
      <c r="N43" s="2">
        <v>0</v>
      </c>
      <c r="O43" s="2">
        <v>4.7098300201812474E-5</v>
      </c>
      <c r="P43" s="2">
        <v>1.5172023381884044E-3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17.860646543284826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2.5099053198895715E-4</v>
      </c>
      <c r="L44" s="2">
        <v>0</v>
      </c>
      <c r="M44" s="2">
        <v>5.7826108320311177E-4</v>
      </c>
      <c r="N44" s="2">
        <v>0</v>
      </c>
      <c r="O44" s="2">
        <v>1.0961058956058176E-5</v>
      </c>
      <c r="P44" s="2">
        <v>3.5309436234202865E-4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1.1933070364901557E-3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0</v>
      </c>
    </row>
    <row r="46" spans="1:23" x14ac:dyDescent="0.2">
      <c r="A46" s="2" t="s">
        <v>42</v>
      </c>
      <c r="B46" s="2">
        <v>2.8728390237757351E-2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1.8067783410825676E-2</v>
      </c>
      <c r="L46" s="2">
        <v>0</v>
      </c>
      <c r="M46" s="2">
        <v>5.1822451574484472E-2</v>
      </c>
      <c r="N46" s="2">
        <v>0</v>
      </c>
      <c r="O46" s="2">
        <v>2.3193422976555588E-4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9.8850559452833053E-2</v>
      </c>
    </row>
    <row r="47" spans="1:23" x14ac:dyDescent="0.2">
      <c r="A47" s="2" t="s">
        <v>43</v>
      </c>
      <c r="B47" s="2">
        <v>4.2238188311384949E-2</v>
      </c>
      <c r="C47" s="2">
        <v>1.8351708847217779E-3</v>
      </c>
      <c r="D47" s="2">
        <v>0</v>
      </c>
      <c r="E47" s="2">
        <v>1.2397016802501047E-2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0.49534550387964138</v>
      </c>
      <c r="L47" s="2">
        <v>0.11533888033255021</v>
      </c>
      <c r="M47" s="2">
        <v>1.198817909923594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1.8659726701343935</v>
      </c>
    </row>
    <row r="48" spans="1:23" x14ac:dyDescent="0.2">
      <c r="A48" s="2" t="s">
        <v>44</v>
      </c>
      <c r="B48" s="2">
        <v>5.9391927752676108E-3</v>
      </c>
      <c r="C48" s="2">
        <v>7.4833601717835254E-4</v>
      </c>
      <c r="D48" s="2">
        <v>3.5855191983714058E-3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1.9010757601679487E-2</v>
      </c>
      <c r="L48" s="2">
        <v>7.8859438940300094E-4</v>
      </c>
      <c r="M48" s="2">
        <v>3.7177576951327222E-2</v>
      </c>
      <c r="N48" s="2">
        <v>0</v>
      </c>
      <c r="O48" s="2">
        <v>4.8299403225992445E-2</v>
      </c>
      <c r="P48" s="2">
        <v>0</v>
      </c>
      <c r="Q48" s="2">
        <v>0</v>
      </c>
      <c r="R48" s="2">
        <v>5.0877141505622607E-2</v>
      </c>
      <c r="S48" s="2">
        <v>0</v>
      </c>
      <c r="T48" s="2">
        <v>0</v>
      </c>
      <c r="U48" s="2">
        <v>0</v>
      </c>
      <c r="V48" s="2">
        <v>0</v>
      </c>
      <c r="W48" s="2">
        <v>0.16642652166484215</v>
      </c>
    </row>
    <row r="49" spans="1:23" x14ac:dyDescent="0.2">
      <c r="A49" s="2" t="s">
        <v>45</v>
      </c>
      <c r="B49" s="2">
        <v>0</v>
      </c>
      <c r="C49" s="2">
        <v>6.6835262440523872E-3</v>
      </c>
      <c r="D49" s="2">
        <v>1.6080380761394241E-2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4.1614843987931652E-2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6.1445988327377278E-2</v>
      </c>
      <c r="S49" s="2">
        <v>0</v>
      </c>
      <c r="T49" s="2">
        <v>0</v>
      </c>
      <c r="U49" s="2">
        <v>0</v>
      </c>
      <c r="V49" s="2">
        <v>0</v>
      </c>
      <c r="W49" s="2">
        <v>0.12582473932075555</v>
      </c>
    </row>
    <row r="50" spans="1:23" x14ac:dyDescent="0.2">
      <c r="A50" s="2" t="s">
        <v>46</v>
      </c>
      <c r="B50" s="2">
        <v>0.32770913608213298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0.16763894176026597</v>
      </c>
      <c r="L50" s="2">
        <v>0</v>
      </c>
      <c r="M50" s="2">
        <v>2.4595105268352815E-2</v>
      </c>
      <c r="N50" s="2">
        <v>0</v>
      </c>
      <c r="O50" s="2">
        <v>0.1175838442786613</v>
      </c>
      <c r="P50" s="2">
        <v>0</v>
      </c>
      <c r="Q50" s="2">
        <v>0</v>
      </c>
      <c r="R50" s="2">
        <v>0.18742579708067297</v>
      </c>
      <c r="S50" s="2">
        <v>0</v>
      </c>
      <c r="T50" s="2">
        <v>0</v>
      </c>
      <c r="U50" s="2">
        <v>0</v>
      </c>
      <c r="V50" s="2">
        <v>0</v>
      </c>
      <c r="W50" s="2">
        <v>0.82495282447008611</v>
      </c>
    </row>
    <row r="51" spans="1:23" x14ac:dyDescent="0.2">
      <c r="A51" s="2" t="s">
        <v>47</v>
      </c>
      <c r="B51" s="2">
        <v>1.065858930342015</v>
      </c>
      <c r="C51" s="2">
        <v>0</v>
      </c>
      <c r="D51" s="2">
        <v>0</v>
      </c>
      <c r="E51" s="2">
        <v>0.24232755152301219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5.3396917254278552E-2</v>
      </c>
      <c r="L51" s="2">
        <v>0</v>
      </c>
      <c r="M51" s="2">
        <v>7.6765312390954896E-2</v>
      </c>
      <c r="N51" s="2">
        <v>0</v>
      </c>
      <c r="O51" s="2">
        <v>4.3031065081719187E-2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1.4813797765919796</v>
      </c>
    </row>
  </sheetData>
  <phoneticPr fontId="6" type="noConversion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24.06889332666983</v>
      </c>
      <c r="C4" s="2">
        <v>0.66577416406022349</v>
      </c>
      <c r="D4" s="2">
        <v>0</v>
      </c>
      <c r="E4" s="2">
        <v>0.26478000750051034</v>
      </c>
      <c r="F4" s="2">
        <v>3.9661926243029049</v>
      </c>
      <c r="G4" s="2">
        <v>0</v>
      </c>
      <c r="H4" s="2">
        <v>0</v>
      </c>
      <c r="I4" s="2">
        <v>2.1023272599632395E-2</v>
      </c>
      <c r="J4" s="2">
        <v>2.7782312256102402</v>
      </c>
      <c r="K4" s="2">
        <v>1.0151323069112284</v>
      </c>
      <c r="L4" s="2">
        <v>0.11618626933442786</v>
      </c>
      <c r="M4" s="2">
        <v>2.1525992993167979</v>
      </c>
      <c r="N4" s="2">
        <v>0.30895548000227752</v>
      </c>
      <c r="O4" s="2">
        <v>0.37070475744392373</v>
      </c>
      <c r="P4" s="2">
        <v>6.8843084612243449E-2</v>
      </c>
      <c r="Q4" s="2">
        <v>0</v>
      </c>
      <c r="R4" s="2">
        <v>0.36065321182511306</v>
      </c>
      <c r="S4" s="2">
        <v>0</v>
      </c>
      <c r="T4" s="2">
        <v>0</v>
      </c>
      <c r="U4" s="2">
        <v>0</v>
      </c>
      <c r="V4" s="2">
        <v>5.3266980000000004</v>
      </c>
      <c r="W4" s="2">
        <v>41.48466703018935</v>
      </c>
    </row>
    <row r="5" spans="1:23" x14ac:dyDescent="0.2">
      <c r="A5" s="2" t="s">
        <v>1</v>
      </c>
      <c r="B5" s="2">
        <v>0.2390330559424213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6.9070472474323769E-2</v>
      </c>
      <c r="L5" s="2">
        <v>0</v>
      </c>
      <c r="M5" s="2">
        <v>0.33029854895987859</v>
      </c>
      <c r="N5" s="2">
        <v>0</v>
      </c>
      <c r="O5" s="2">
        <v>3.0047595847063843E-2</v>
      </c>
      <c r="P5" s="2">
        <v>0</v>
      </c>
      <c r="Q5" s="2">
        <v>0</v>
      </c>
      <c r="R5" s="2">
        <v>7.2846661683895544E-3</v>
      </c>
      <c r="S5" s="2">
        <v>0</v>
      </c>
      <c r="T5" s="2">
        <v>0</v>
      </c>
      <c r="U5" s="2">
        <v>0</v>
      </c>
      <c r="V5" s="2">
        <v>0</v>
      </c>
      <c r="W5" s="2">
        <v>0.67573433939207705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</row>
    <row r="7" spans="1:23" x14ac:dyDescent="0.2">
      <c r="A7" s="2" t="s">
        <v>3</v>
      </c>
      <c r="B7" s="2">
        <v>0.60060881068650773</v>
      </c>
      <c r="C7" s="2">
        <v>1.8069728195562306E-2</v>
      </c>
      <c r="D7" s="2">
        <v>0</v>
      </c>
      <c r="E7" s="2">
        <v>9.182875755407201E-6</v>
      </c>
      <c r="F7" s="2">
        <v>0</v>
      </c>
      <c r="G7" s="2">
        <v>0</v>
      </c>
      <c r="H7" s="2">
        <v>0</v>
      </c>
      <c r="I7" s="2">
        <v>0</v>
      </c>
      <c r="J7" s="2">
        <v>2.7779758673371133</v>
      </c>
      <c r="K7" s="2">
        <v>1.8117141272180354E-2</v>
      </c>
      <c r="L7" s="2">
        <v>0</v>
      </c>
      <c r="M7" s="2">
        <v>0.25515640541150886</v>
      </c>
      <c r="N7" s="2">
        <v>0.30873581295855618</v>
      </c>
      <c r="O7" s="2">
        <v>1.0573766462730865E-3</v>
      </c>
      <c r="P7" s="2">
        <v>3.2389729408636679E-2</v>
      </c>
      <c r="Q7" s="2">
        <v>0</v>
      </c>
      <c r="R7" s="2">
        <v>7.9257106235632785E-2</v>
      </c>
      <c r="S7" s="2">
        <v>0</v>
      </c>
      <c r="T7" s="2">
        <v>0</v>
      </c>
      <c r="U7" s="2">
        <v>0</v>
      </c>
      <c r="V7" s="2">
        <v>0</v>
      </c>
      <c r="W7" s="2">
        <v>4.0913771610277267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5.7812517584514657E-4</v>
      </c>
      <c r="L8" s="2">
        <v>0</v>
      </c>
      <c r="M8" s="2">
        <v>4.4710381251802777E-3</v>
      </c>
      <c r="N8" s="2">
        <v>0</v>
      </c>
      <c r="O8" s="2">
        <v>3.3741308873042277E-5</v>
      </c>
      <c r="P8" s="2">
        <v>1.0335691337075526E-3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6.1164737436060186E-3</v>
      </c>
    </row>
    <row r="9" spans="1:23" x14ac:dyDescent="0.2">
      <c r="A9" s="2" t="s">
        <v>5</v>
      </c>
      <c r="B9" s="2">
        <v>2.1427203897457298E-5</v>
      </c>
      <c r="C9" s="2">
        <v>6.4465213218465471E-7</v>
      </c>
      <c r="D9" s="2">
        <v>0</v>
      </c>
      <c r="E9" s="2">
        <v>3.2760650139518092E-10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6.7384126456123035E-4</v>
      </c>
      <c r="L9" s="2">
        <v>0</v>
      </c>
      <c r="M9" s="2">
        <v>1.2693544044363536E-3</v>
      </c>
      <c r="N9" s="2">
        <v>0</v>
      </c>
      <c r="O9" s="2">
        <v>3.9327618289108888E-5</v>
      </c>
      <c r="P9" s="2">
        <v>1.204689851208803E-3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3.2092853221316392E-3</v>
      </c>
    </row>
    <row r="10" spans="1:23" x14ac:dyDescent="0.2">
      <c r="A10" s="2" t="s">
        <v>6</v>
      </c>
      <c r="B10" s="2">
        <v>3.0426629534389365E-3</v>
      </c>
      <c r="C10" s="2">
        <v>9.1540602770220965E-5</v>
      </c>
      <c r="D10" s="2">
        <v>0</v>
      </c>
      <c r="E10" s="2">
        <v>4.6520123198115691E-8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3.1777741453739838E-4</v>
      </c>
      <c r="L10" s="2">
        <v>0</v>
      </c>
      <c r="M10" s="2">
        <v>2.8176433754526701E-3</v>
      </c>
      <c r="N10" s="2">
        <v>0</v>
      </c>
      <c r="O10" s="2">
        <v>1.8546547261341118E-5</v>
      </c>
      <c r="P10" s="2">
        <v>5.6812078210415149E-4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6.8563381956879164E-3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1.3400252420251739E-4</v>
      </c>
      <c r="L11" s="2">
        <v>0</v>
      </c>
      <c r="M11" s="2">
        <v>1.1965888653285371E-3</v>
      </c>
      <c r="N11" s="2">
        <v>0</v>
      </c>
      <c r="O11" s="2">
        <v>7.8208331824932434E-6</v>
      </c>
      <c r="P11" s="2">
        <v>2.3956900450175064E-4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1.5779812272152982E-3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0.11232452708282019</v>
      </c>
      <c r="C13" s="2">
        <v>3.379360472187681E-3</v>
      </c>
      <c r="D13" s="2">
        <v>0</v>
      </c>
      <c r="E13" s="2">
        <v>1.7173610478797798E-6</v>
      </c>
      <c r="F13" s="2">
        <v>1.9830953713943043</v>
      </c>
      <c r="G13" s="2">
        <v>0</v>
      </c>
      <c r="H13" s="2">
        <v>0</v>
      </c>
      <c r="I13" s="2">
        <v>1.0511631313221786E-2</v>
      </c>
      <c r="J13" s="2">
        <v>0</v>
      </c>
      <c r="K13" s="2">
        <v>3.8286435486433541E-5</v>
      </c>
      <c r="L13" s="2">
        <v>0</v>
      </c>
      <c r="M13" s="2">
        <v>2.9106215643126575E-4</v>
      </c>
      <c r="N13" s="2">
        <v>0</v>
      </c>
      <c r="O13" s="2">
        <v>2.2345237664266407E-6</v>
      </c>
      <c r="P13" s="2">
        <v>6.8448287000500194E-5</v>
      </c>
      <c r="Q13" s="2">
        <v>0</v>
      </c>
      <c r="R13" s="2">
        <v>8.4797189267795422E-4</v>
      </c>
      <c r="S13" s="2">
        <v>0</v>
      </c>
      <c r="T13" s="2">
        <v>0</v>
      </c>
      <c r="U13" s="2">
        <v>0</v>
      </c>
      <c r="V13" s="2">
        <v>0</v>
      </c>
      <c r="W13" s="2">
        <v>2.1105606109189448</v>
      </c>
    </row>
    <row r="14" spans="1:23" x14ac:dyDescent="0.2">
      <c r="A14" s="2" t="s">
        <v>10</v>
      </c>
      <c r="B14" s="2">
        <v>2.2847853591165462E-2</v>
      </c>
      <c r="C14" s="2">
        <v>6.87393353041993E-4</v>
      </c>
      <c r="D14" s="2">
        <v>0</v>
      </c>
      <c r="E14" s="2">
        <v>3.4932721111032468E-7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5.0155230487227938E-4</v>
      </c>
      <c r="L14" s="2">
        <v>0</v>
      </c>
      <c r="M14" s="2">
        <v>1.3097797039406964E-3</v>
      </c>
      <c r="N14" s="2">
        <v>0</v>
      </c>
      <c r="O14" s="2">
        <v>2.9272261340188995E-5</v>
      </c>
      <c r="P14" s="2">
        <v>8.9667255970655242E-4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2.6272873101278283E-2</v>
      </c>
    </row>
    <row r="15" spans="1:23" x14ac:dyDescent="0.2">
      <c r="A15" s="2" t="s">
        <v>11</v>
      </c>
      <c r="B15" s="2">
        <v>1.0231563541719131</v>
      </c>
      <c r="C15" s="2">
        <v>3.0782360985208711E-2</v>
      </c>
      <c r="D15" s="2">
        <v>0</v>
      </c>
      <c r="E15" s="2">
        <v>1.5643323094073203E-5</v>
      </c>
      <c r="F15" s="2">
        <v>1.2926003213960364E-3</v>
      </c>
      <c r="G15" s="2">
        <v>0</v>
      </c>
      <c r="H15" s="2">
        <v>0</v>
      </c>
      <c r="I15" s="2">
        <v>6.8515807206558781E-6</v>
      </c>
      <c r="J15" s="2">
        <v>0</v>
      </c>
      <c r="K15" s="2">
        <v>6.9298448230444704E-4</v>
      </c>
      <c r="L15" s="2">
        <v>0</v>
      </c>
      <c r="M15" s="2">
        <v>0</v>
      </c>
      <c r="N15" s="2">
        <v>0</v>
      </c>
      <c r="O15" s="2">
        <v>4.04448801723222E-5</v>
      </c>
      <c r="P15" s="2">
        <v>1.2389139947090533E-3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1.0572261537395182</v>
      </c>
    </row>
    <row r="16" spans="1:23" x14ac:dyDescent="0.2">
      <c r="A16" s="2" t="s">
        <v>12</v>
      </c>
      <c r="B16" s="2">
        <v>8.7037460118650004E-3</v>
      </c>
      <c r="C16" s="2">
        <v>2.6185817110781695E-4</v>
      </c>
      <c r="D16" s="2">
        <v>0</v>
      </c>
      <c r="E16" s="2">
        <v>1.3307400226483676E-7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8.9657372569750832E-3</v>
      </c>
    </row>
    <row r="17" spans="1:23" x14ac:dyDescent="0.2">
      <c r="A17" s="2" t="s">
        <v>13</v>
      </c>
      <c r="B17" s="2">
        <v>0.1592478022930145</v>
      </c>
      <c r="C17" s="2">
        <v>4.7910794047231892E-3</v>
      </c>
      <c r="D17" s="2">
        <v>0</v>
      </c>
      <c r="E17" s="2">
        <v>2.434784100331302E-6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8.346442936042511E-4</v>
      </c>
      <c r="L17" s="2">
        <v>0</v>
      </c>
      <c r="M17" s="2">
        <v>2.6680697672866032E-4</v>
      </c>
      <c r="N17" s="2">
        <v>0</v>
      </c>
      <c r="O17" s="2">
        <v>4.8712618108100772E-5</v>
      </c>
      <c r="P17" s="2">
        <v>1.4921726566109036E-3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0.16668365302688989</v>
      </c>
    </row>
    <row r="18" spans="1:23" x14ac:dyDescent="0.2">
      <c r="A18" s="2" t="s">
        <v>14</v>
      </c>
      <c r="B18" s="2">
        <v>5.1351723497667246E-3</v>
      </c>
      <c r="C18" s="2">
        <v>1.544951837979027E-4</v>
      </c>
      <c r="D18" s="2">
        <v>0</v>
      </c>
      <c r="E18" s="2">
        <v>7.8513083443798393E-8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2.6417640485639144E-4</v>
      </c>
      <c r="L18" s="2">
        <v>0</v>
      </c>
      <c r="M18" s="2">
        <v>8.4893128959119196E-5</v>
      </c>
      <c r="N18" s="2">
        <v>0</v>
      </c>
      <c r="O18" s="2">
        <v>1.5418213988343823E-5</v>
      </c>
      <c r="P18" s="2">
        <v>4.722931803034513E-4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6.1265269747553764E-3</v>
      </c>
    </row>
    <row r="19" spans="1:23" x14ac:dyDescent="0.2">
      <c r="A19" s="2" t="s">
        <v>15</v>
      </c>
      <c r="B19" s="2">
        <v>8.9381367049400095E-4</v>
      </c>
      <c r="C19" s="2">
        <v>2.6890997594330343E-5</v>
      </c>
      <c r="D19" s="2">
        <v>0</v>
      </c>
      <c r="E19" s="2">
        <v>1.3665766699707969E-8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9.2071833385503103E-4</v>
      </c>
    </row>
    <row r="20" spans="1:23" x14ac:dyDescent="0.2">
      <c r="A20" s="2" t="s">
        <v>16</v>
      </c>
      <c r="B20" s="2">
        <v>3.2677550485961833E-2</v>
      </c>
      <c r="C20" s="2">
        <v>9.8312652906834878E-4</v>
      </c>
      <c r="D20" s="2">
        <v>0</v>
      </c>
      <c r="E20" s="2">
        <v>4.9961619071262599E-7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1.3400252420251739E-4</v>
      </c>
      <c r="L20" s="2">
        <v>0</v>
      </c>
      <c r="M20" s="2">
        <v>1.6574372796780414E-4</v>
      </c>
      <c r="N20" s="2">
        <v>0</v>
      </c>
      <c r="O20" s="2">
        <v>7.8208331824932434E-6</v>
      </c>
      <c r="P20" s="2">
        <v>2.3956900450175064E-4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3.4208312721075454E-2</v>
      </c>
    </row>
    <row r="21" spans="1:23" x14ac:dyDescent="0.2">
      <c r="A21" s="2" t="s">
        <v>17</v>
      </c>
      <c r="B21" s="2">
        <v>2.4974880952266859E-5</v>
      </c>
      <c r="C21" s="2">
        <v>7.5138643072544341E-7</v>
      </c>
      <c r="D21" s="2">
        <v>0</v>
      </c>
      <c r="E21" s="2">
        <v>3.8184792615448134E-10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5.7429653229650305E-5</v>
      </c>
      <c r="L21" s="2">
        <v>0</v>
      </c>
      <c r="M21" s="2">
        <v>1.6170119801736991E-5</v>
      </c>
      <c r="N21" s="2">
        <v>0</v>
      </c>
      <c r="O21" s="2">
        <v>3.3517856496399615E-6</v>
      </c>
      <c r="P21" s="2">
        <v>1.0267243050075026E-4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2.05350638412696E-4</v>
      </c>
    </row>
    <row r="22" spans="1:23" x14ac:dyDescent="0.2">
      <c r="A22" s="2" t="s">
        <v>18</v>
      </c>
      <c r="B22" s="2">
        <v>0.24818371698299319</v>
      </c>
      <c r="C22" s="2">
        <v>7.4667774242623041E-3</v>
      </c>
      <c r="D22" s="2">
        <v>0</v>
      </c>
      <c r="E22" s="2">
        <v>3.7945501248391326E-6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3.1012012744011168E-4</v>
      </c>
      <c r="L22" s="2">
        <v>0</v>
      </c>
      <c r="M22" s="2">
        <v>2.3446673712518632E-4</v>
      </c>
      <c r="N22" s="2">
        <v>0</v>
      </c>
      <c r="O22" s="2">
        <v>1.809964250805579E-5</v>
      </c>
      <c r="P22" s="2">
        <v>5.5443112470405153E-4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0.25677140658915776</v>
      </c>
    </row>
    <row r="23" spans="1:23" x14ac:dyDescent="0.2">
      <c r="A23" s="2" t="s">
        <v>19</v>
      </c>
      <c r="B23" s="2">
        <v>5.5360986110858205E-3</v>
      </c>
      <c r="C23" s="2">
        <v>1.6655732547747327E-4</v>
      </c>
      <c r="D23" s="2">
        <v>0</v>
      </c>
      <c r="E23" s="2">
        <v>8.4642956964243379E-8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5.8578246294243316E-4</v>
      </c>
      <c r="L23" s="2">
        <v>0</v>
      </c>
      <c r="M23" s="2">
        <v>0</v>
      </c>
      <c r="N23" s="2">
        <v>0</v>
      </c>
      <c r="O23" s="2">
        <v>3.4188213626327604E-5</v>
      </c>
      <c r="P23" s="2">
        <v>1.0472587911076526E-3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7.3699700471966719E-3</v>
      </c>
    </row>
    <row r="24" spans="1:23" x14ac:dyDescent="0.2">
      <c r="A24" s="2" t="s">
        <v>20</v>
      </c>
      <c r="B24" s="2">
        <v>2.3518012896717958E-3</v>
      </c>
      <c r="C24" s="2">
        <v>7.0755555559979229E-5</v>
      </c>
      <c r="D24" s="2">
        <v>0</v>
      </c>
      <c r="E24" s="2">
        <v>3.5957346379546993E-8</v>
      </c>
      <c r="F24" s="2">
        <v>3.0254749880710722E-3</v>
      </c>
      <c r="G24" s="2">
        <v>0</v>
      </c>
      <c r="H24" s="2">
        <v>0</v>
      </c>
      <c r="I24" s="2">
        <v>1.6036887625639958E-5</v>
      </c>
      <c r="J24" s="2">
        <v>0</v>
      </c>
      <c r="K24" s="2">
        <v>4.1349350325348226E-4</v>
      </c>
      <c r="L24" s="2">
        <v>0</v>
      </c>
      <c r="M24" s="2">
        <v>0</v>
      </c>
      <c r="N24" s="2">
        <v>0</v>
      </c>
      <c r="O24" s="2">
        <v>2.4132856677407722E-5</v>
      </c>
      <c r="P24" s="2">
        <v>7.3924149960540194E-4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6.6409725378111586E-3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</row>
    <row r="26" spans="1:23" x14ac:dyDescent="0.2">
      <c r="A26" s="2" t="s">
        <v>22</v>
      </c>
      <c r="B26" s="2">
        <v>2.5431781543540426</v>
      </c>
      <c r="C26" s="2">
        <v>7.6513259853018822E-2</v>
      </c>
      <c r="D26" s="2">
        <v>0</v>
      </c>
      <c r="E26" s="2">
        <v>3.888336068297974E-5</v>
      </c>
      <c r="F26" s="2">
        <v>0.40380119064979675</v>
      </c>
      <c r="G26" s="2">
        <v>0</v>
      </c>
      <c r="H26" s="2">
        <v>0</v>
      </c>
      <c r="I26" s="2">
        <v>2.1403959190153727E-3</v>
      </c>
      <c r="J26" s="2">
        <v>0</v>
      </c>
      <c r="K26" s="2">
        <v>6.5086940326937025E-4</v>
      </c>
      <c r="L26" s="2">
        <v>0</v>
      </c>
      <c r="M26" s="2">
        <v>1.1076532064189836E-3</v>
      </c>
      <c r="N26" s="2">
        <v>0</v>
      </c>
      <c r="O26" s="2">
        <v>3.7986904029252898E-5</v>
      </c>
      <c r="P26" s="2">
        <v>1.1636208790085033E-3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3.0286320145292827</v>
      </c>
    </row>
    <row r="27" spans="1:23" x14ac:dyDescent="0.2">
      <c r="A27" s="2" t="s">
        <v>23</v>
      </c>
      <c r="B27" s="2">
        <v>6.2589463034196824E-2</v>
      </c>
      <c r="C27" s="2">
        <v>1.8830469430533411E-3</v>
      </c>
      <c r="D27" s="2">
        <v>0</v>
      </c>
      <c r="E27" s="2">
        <v>9.569477710187591E-7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2.6800504840503479E-4</v>
      </c>
      <c r="L27" s="2">
        <v>0</v>
      </c>
      <c r="M27" s="2">
        <v>8.8127152919466605E-4</v>
      </c>
      <c r="N27" s="2">
        <v>0</v>
      </c>
      <c r="O27" s="2">
        <v>1.5641666364986487E-5</v>
      </c>
      <c r="P27" s="2">
        <v>4.7913800900350128E-4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6.6117523177989371E-2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</row>
    <row r="29" spans="1:23" x14ac:dyDescent="0.2">
      <c r="A29" s="2" t="s">
        <v>25</v>
      </c>
      <c r="B29" s="2">
        <v>3.134573625242248E-3</v>
      </c>
      <c r="C29" s="2">
        <v>9.4305798398735023E-5</v>
      </c>
      <c r="D29" s="2">
        <v>0</v>
      </c>
      <c r="E29" s="2">
        <v>4.7925371114477591E-8</v>
      </c>
      <c r="F29" s="2">
        <v>0</v>
      </c>
      <c r="G29" s="2">
        <v>0</v>
      </c>
      <c r="H29" s="2">
        <v>0</v>
      </c>
      <c r="I29" s="2">
        <v>0</v>
      </c>
      <c r="J29" s="2">
        <v>6.8750304303382857E-5</v>
      </c>
      <c r="K29" s="2">
        <v>8.6144479844475468E-5</v>
      </c>
      <c r="L29" s="2">
        <v>0</v>
      </c>
      <c r="M29" s="2">
        <v>4.9318865395297823E-4</v>
      </c>
      <c r="N29" s="2">
        <v>0</v>
      </c>
      <c r="O29" s="2">
        <v>5.0276784744599421E-6</v>
      </c>
      <c r="P29" s="2">
        <v>1.5400864575112544E-4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4.0360471113385192E-3</v>
      </c>
    </row>
    <row r="30" spans="1:23" x14ac:dyDescent="0.2">
      <c r="A30" s="2" t="s">
        <v>26</v>
      </c>
      <c r="B30" s="2">
        <v>3.134573625242248E-3</v>
      </c>
      <c r="C30" s="2">
        <v>9.4305798398735023E-5</v>
      </c>
      <c r="D30" s="2">
        <v>0</v>
      </c>
      <c r="E30" s="2">
        <v>4.7925371114477591E-8</v>
      </c>
      <c r="F30" s="2">
        <v>0</v>
      </c>
      <c r="G30" s="2">
        <v>0</v>
      </c>
      <c r="H30" s="2">
        <v>0</v>
      </c>
      <c r="I30" s="2">
        <v>0</v>
      </c>
      <c r="J30" s="2">
        <v>6.8750304303382857E-5</v>
      </c>
      <c r="K30" s="2">
        <v>8.6144479844475468E-5</v>
      </c>
      <c r="L30" s="2">
        <v>0</v>
      </c>
      <c r="M30" s="2">
        <v>4.9318865395297823E-4</v>
      </c>
      <c r="N30" s="2">
        <v>0</v>
      </c>
      <c r="O30" s="2">
        <v>5.0276784744599421E-6</v>
      </c>
      <c r="P30" s="2">
        <v>1.5400864575112544E-4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4.0360471113385192E-3</v>
      </c>
    </row>
    <row r="31" spans="1:23" x14ac:dyDescent="0.2">
      <c r="A31" s="2" t="s">
        <v>27</v>
      </c>
      <c r="B31" s="2">
        <v>2.9460507842186612</v>
      </c>
      <c r="C31" s="2">
        <v>8.8633959365841619E-2</v>
      </c>
      <c r="D31" s="2">
        <v>0</v>
      </c>
      <c r="E31" s="2">
        <v>4.5042992775409935E-5</v>
      </c>
      <c r="F31" s="2">
        <v>4.1632266829010327E-2</v>
      </c>
      <c r="G31" s="2">
        <v>0</v>
      </c>
      <c r="H31" s="2">
        <v>0</v>
      </c>
      <c r="I31" s="2">
        <v>2.2067674906252197E-4</v>
      </c>
      <c r="J31" s="2">
        <v>0</v>
      </c>
      <c r="K31" s="2">
        <v>3.2696615905414245E-3</v>
      </c>
      <c r="L31" s="2">
        <v>0</v>
      </c>
      <c r="M31" s="2">
        <v>1.2539927906247035E-2</v>
      </c>
      <c r="N31" s="2">
        <v>0</v>
      </c>
      <c r="O31" s="2">
        <v>1.908283296528351E-4</v>
      </c>
      <c r="P31" s="2">
        <v>5.8454837098427135E-3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5.3266980000000004</v>
      </c>
      <c r="W31" s="2">
        <v>8.4251266316916364</v>
      </c>
    </row>
    <row r="32" spans="1:23" x14ac:dyDescent="0.2">
      <c r="A32" s="2" t="s">
        <v>28</v>
      </c>
      <c r="B32" s="2">
        <v>0.29125542298780233</v>
      </c>
      <c r="C32" s="2">
        <v>8.7626192543820876E-3</v>
      </c>
      <c r="D32" s="2">
        <v>0</v>
      </c>
      <c r="E32" s="2">
        <v>4.4530854606153414E-6</v>
      </c>
      <c r="F32" s="2">
        <v>1.5203538639060037</v>
      </c>
      <c r="G32" s="2">
        <v>0</v>
      </c>
      <c r="H32" s="2">
        <v>0</v>
      </c>
      <c r="I32" s="2">
        <v>8.058815281171092E-3</v>
      </c>
      <c r="J32" s="2">
        <v>0</v>
      </c>
      <c r="K32" s="2">
        <v>2.2206132582131455E-4</v>
      </c>
      <c r="L32" s="2">
        <v>0</v>
      </c>
      <c r="M32" s="2">
        <v>3.1531733613387124E-4</v>
      </c>
      <c r="N32" s="2">
        <v>0</v>
      </c>
      <c r="O32" s="2">
        <v>1.2960237845274518E-5</v>
      </c>
      <c r="P32" s="2">
        <v>3.9700006460290099E-4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1.8293825134792232</v>
      </c>
    </row>
    <row r="33" spans="1:23" x14ac:dyDescent="0.2">
      <c r="A33" s="2" t="s">
        <v>29</v>
      </c>
      <c r="B33" s="2">
        <v>6.3411717929410638E-2</v>
      </c>
      <c r="C33" s="2">
        <v>1.9077850457911306E-3</v>
      </c>
      <c r="D33" s="2">
        <v>0</v>
      </c>
      <c r="E33" s="2">
        <v>9.6951945562890179E-7</v>
      </c>
      <c r="F33" s="2">
        <v>3.0273565023671363E-3</v>
      </c>
      <c r="G33" s="2">
        <v>0</v>
      </c>
      <c r="H33" s="2">
        <v>0</v>
      </c>
      <c r="I33" s="2">
        <v>1.6046860814461872E-5</v>
      </c>
      <c r="J33" s="2">
        <v>0</v>
      </c>
      <c r="K33" s="2">
        <v>6.9681312585309033E-4</v>
      </c>
      <c r="L33" s="2">
        <v>0</v>
      </c>
      <c r="M33" s="2">
        <v>1.4532895171811118E-2</v>
      </c>
      <c r="N33" s="2">
        <v>0</v>
      </c>
      <c r="O33" s="2">
        <v>4.0668332548964858E-5</v>
      </c>
      <c r="P33" s="2">
        <v>1.2457588234091031E-3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8.4880011311461293E-2</v>
      </c>
    </row>
    <row r="34" spans="1:23" x14ac:dyDescent="0.2">
      <c r="A34" s="2" t="s">
        <v>30</v>
      </c>
      <c r="B34" s="2">
        <v>2.8931390110021084E-3</v>
      </c>
      <c r="C34" s="2">
        <v>8.7042072361594226E-5</v>
      </c>
      <c r="D34" s="2">
        <v>0</v>
      </c>
      <c r="E34" s="2">
        <v>4.4234009905360943E-8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2.5269047421046134E-4</v>
      </c>
      <c r="L34" s="2">
        <v>4.7645341938672847E-5</v>
      </c>
      <c r="M34" s="2">
        <v>5.8212431286253151E-4</v>
      </c>
      <c r="N34" s="2">
        <v>0</v>
      </c>
      <c r="O34" s="2">
        <v>1.474785685841583E-5</v>
      </c>
      <c r="P34" s="2">
        <v>4.517586942033012E-4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4.3291919974469909E-3</v>
      </c>
    </row>
    <row r="35" spans="1:23" x14ac:dyDescent="0.2">
      <c r="A35" s="2" t="s">
        <v>31</v>
      </c>
      <c r="B35" s="2">
        <v>1.784632269057711E-3</v>
      </c>
      <c r="C35" s="2">
        <v>5.3691886394477909E-5</v>
      </c>
      <c r="D35" s="2">
        <v>0</v>
      </c>
      <c r="E35" s="2">
        <v>2.7285740908654876E-8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1.0835061242660694E-3</v>
      </c>
      <c r="L35" s="2">
        <v>0</v>
      </c>
      <c r="M35" s="2">
        <v>1.4997786116111059E-3</v>
      </c>
      <c r="N35" s="2">
        <v>0</v>
      </c>
      <c r="O35" s="2">
        <v>6.3237022589873946E-5</v>
      </c>
      <c r="P35" s="2">
        <v>1.9370865221141551E-3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6.4219597217743023E-3</v>
      </c>
    </row>
    <row r="36" spans="1:23" x14ac:dyDescent="0.2">
      <c r="A36" s="2" t="s">
        <v>32</v>
      </c>
      <c r="B36" s="2">
        <v>3.4166594034691559E-3</v>
      </c>
      <c r="C36" s="2">
        <v>1.0279254259845412E-4</v>
      </c>
      <c r="D36" s="2">
        <v>0</v>
      </c>
      <c r="E36" s="2">
        <v>5.2238259316807191E-8</v>
      </c>
      <c r="F36" s="2">
        <v>3.0856834455451237E-4</v>
      </c>
      <c r="G36" s="2">
        <v>0</v>
      </c>
      <c r="H36" s="2">
        <v>0</v>
      </c>
      <c r="I36" s="2">
        <v>1.635602966794125E-6</v>
      </c>
      <c r="J36" s="2">
        <v>0</v>
      </c>
      <c r="K36" s="2">
        <v>5.0155230487227938E-4</v>
      </c>
      <c r="L36" s="2">
        <v>0</v>
      </c>
      <c r="M36" s="2">
        <v>3.0804078222308961E-3</v>
      </c>
      <c r="N36" s="2">
        <v>0</v>
      </c>
      <c r="O36" s="2">
        <v>2.9272261340188995E-5</v>
      </c>
      <c r="P36" s="2">
        <v>8.9667255970655242E-4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8.3376130799981511E-3</v>
      </c>
    </row>
    <row r="37" spans="1:23" x14ac:dyDescent="0.2">
      <c r="A37" s="2" t="s">
        <v>33</v>
      </c>
      <c r="B37" s="2">
        <v>7.3886319357899998E-3</v>
      </c>
      <c r="C37" s="2">
        <v>2.2229206172345601E-4</v>
      </c>
      <c r="D37" s="2">
        <v>0</v>
      </c>
      <c r="E37" s="2">
        <v>1.1296685606599869E-7</v>
      </c>
      <c r="F37" s="2">
        <v>5.7574337459561438E-4</v>
      </c>
      <c r="G37" s="2">
        <v>0</v>
      </c>
      <c r="H37" s="2">
        <v>0</v>
      </c>
      <c r="I37" s="2">
        <v>3.0517957795061109E-6</v>
      </c>
      <c r="J37" s="2">
        <v>0</v>
      </c>
      <c r="K37" s="2">
        <v>8.2698700650696451E-4</v>
      </c>
      <c r="L37" s="2">
        <v>1.2705424516979425E-4</v>
      </c>
      <c r="M37" s="2">
        <v>1.0389301972616013E-3</v>
      </c>
      <c r="N37" s="2">
        <v>0</v>
      </c>
      <c r="O37" s="2">
        <v>4.8265713354815444E-5</v>
      </c>
      <c r="P37" s="2">
        <v>1.4784829992108039E-3</v>
      </c>
      <c r="Q37" s="2">
        <v>0</v>
      </c>
      <c r="R37" s="2">
        <v>8.4797189267795422E-4</v>
      </c>
      <c r="S37" s="2">
        <v>0</v>
      </c>
      <c r="T37" s="2">
        <v>0</v>
      </c>
      <c r="U37" s="2">
        <v>0</v>
      </c>
      <c r="V37" s="2">
        <v>0</v>
      </c>
      <c r="W37" s="2">
        <v>1.2557524188926576E-2</v>
      </c>
    </row>
    <row r="38" spans="1:23" x14ac:dyDescent="0.2">
      <c r="A38" s="2" t="s">
        <v>34</v>
      </c>
      <c r="B38" s="2">
        <v>0</v>
      </c>
      <c r="C38" s="2">
        <v>0</v>
      </c>
      <c r="D38" s="2">
        <v>0</v>
      </c>
      <c r="E38" s="2">
        <v>0</v>
      </c>
      <c r="F38" s="2">
        <v>4.7037857401602493E-5</v>
      </c>
      <c r="G38" s="2">
        <v>0</v>
      </c>
      <c r="H38" s="2">
        <v>0</v>
      </c>
      <c r="I38" s="2">
        <v>2.4932972054788491E-7</v>
      </c>
      <c r="J38" s="2">
        <v>0</v>
      </c>
      <c r="K38" s="2">
        <v>7.1978498714495053E-4</v>
      </c>
      <c r="L38" s="2">
        <v>3.9704451615560703E-6</v>
      </c>
      <c r="M38" s="2">
        <v>4.89146124002544E-4</v>
      </c>
      <c r="N38" s="2">
        <v>0</v>
      </c>
      <c r="O38" s="2">
        <v>4.2009046808820841E-5</v>
      </c>
      <c r="P38" s="2">
        <v>1.2868277956094034E-3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2.5890255858494254E-3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1.1562503516902931E-3</v>
      </c>
      <c r="L39" s="2">
        <v>3.2954694840915379E-4</v>
      </c>
      <c r="M39" s="2">
        <v>7.6808069058250706E-4</v>
      </c>
      <c r="N39" s="2">
        <v>0</v>
      </c>
      <c r="O39" s="2">
        <v>6.7482617746084553E-5</v>
      </c>
      <c r="P39" s="2">
        <v>2.0671382674151053E-3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4.3884988758431439E-3</v>
      </c>
    </row>
    <row r="40" spans="1:23" x14ac:dyDescent="0.2">
      <c r="A40" s="2" t="s">
        <v>36</v>
      </c>
      <c r="B40" s="2">
        <v>1.6996396871227771E-2</v>
      </c>
      <c r="C40" s="2">
        <v>5.11348262467124E-4</v>
      </c>
      <c r="D40" s="2">
        <v>0</v>
      </c>
      <c r="E40" s="2">
        <v>2.5986265599347207E-7</v>
      </c>
      <c r="F40" s="2">
        <v>8.8882735346068088E-3</v>
      </c>
      <c r="G40" s="2">
        <v>0</v>
      </c>
      <c r="H40" s="2">
        <v>0</v>
      </c>
      <c r="I40" s="2">
        <v>4.7113343994728333E-5</v>
      </c>
      <c r="J40" s="2">
        <v>1.1785766452008495E-4</v>
      </c>
      <c r="K40" s="2">
        <v>1.1715649258848663E-3</v>
      </c>
      <c r="L40" s="2">
        <v>1.5881780646224281E-5</v>
      </c>
      <c r="M40" s="2">
        <v>1.2127589851302742E-3</v>
      </c>
      <c r="N40" s="2">
        <v>2.1966704372135157E-4</v>
      </c>
      <c r="O40" s="2">
        <v>6.8376427252655209E-5</v>
      </c>
      <c r="P40" s="2">
        <v>2.0945175822153052E-3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3.1344016284323185E-2</v>
      </c>
    </row>
    <row r="41" spans="1:23" x14ac:dyDescent="0.2">
      <c r="A41" s="2" t="s">
        <v>37</v>
      </c>
      <c r="B41" s="2">
        <v>2.5942872889865059E-2</v>
      </c>
      <c r="C41" s="2">
        <v>7.8050913238528446E-4</v>
      </c>
      <c r="D41" s="2">
        <v>0</v>
      </c>
      <c r="E41" s="2">
        <v>3.9664782508543433E-7</v>
      </c>
      <c r="F41" s="2">
        <v>1.4487660079693569E-4</v>
      </c>
      <c r="G41" s="2">
        <v>0</v>
      </c>
      <c r="H41" s="2">
        <v>0</v>
      </c>
      <c r="I41" s="2">
        <v>7.6793553928748568E-7</v>
      </c>
      <c r="J41" s="2">
        <v>0</v>
      </c>
      <c r="K41" s="2">
        <v>1.6578026565625722E-3</v>
      </c>
      <c r="L41" s="2">
        <v>6.3527122584897125E-5</v>
      </c>
      <c r="M41" s="2">
        <v>2.9793445734700402E-3</v>
      </c>
      <c r="N41" s="2">
        <v>0</v>
      </c>
      <c r="O41" s="2">
        <v>9.6754879086273558E-5</v>
      </c>
      <c r="P41" s="2">
        <v>2.9638108271216575E-3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3.4630663265237095E-2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8.0850599008684953E-5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8.0850599008684953E-5</v>
      </c>
    </row>
    <row r="43" spans="1:23" x14ac:dyDescent="0.2">
      <c r="A43" s="2" t="s">
        <v>39</v>
      </c>
      <c r="B43" s="2">
        <v>13.933333057102558</v>
      </c>
      <c r="C43" s="2">
        <v>0.41919388580448341</v>
      </c>
      <c r="D43" s="2">
        <v>0</v>
      </c>
      <c r="E43" s="2">
        <v>2.130306183418016E-4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1.1983654307253699E-3</v>
      </c>
      <c r="L43" s="2">
        <v>0</v>
      </c>
      <c r="M43" s="2">
        <v>5.3523096543749435E-3</v>
      </c>
      <c r="N43" s="2">
        <v>0</v>
      </c>
      <c r="O43" s="2">
        <v>6.9940593889153863E-5</v>
      </c>
      <c r="P43" s="2">
        <v>2.1424313831156557E-3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14.36150302058749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1.9526082098081105E-4</v>
      </c>
      <c r="L44" s="2">
        <v>0</v>
      </c>
      <c r="M44" s="2">
        <v>4.5276335444863582E-4</v>
      </c>
      <c r="N44" s="2">
        <v>0</v>
      </c>
      <c r="O44" s="2">
        <v>1.1396071208775869E-5</v>
      </c>
      <c r="P44" s="2">
        <v>3.4908626370255098E-4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1.0085065103407737E-3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5.7429653229650305E-5</v>
      </c>
      <c r="L45" s="2">
        <v>0</v>
      </c>
      <c r="M45" s="2">
        <v>0</v>
      </c>
      <c r="N45" s="2">
        <v>0</v>
      </c>
      <c r="O45" s="2">
        <v>3.3517856496399615E-6</v>
      </c>
      <c r="P45" s="2">
        <v>1.0267243050075026E-4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1.6345386938004054E-4</v>
      </c>
    </row>
    <row r="46" spans="1:23" x14ac:dyDescent="0.2">
      <c r="A46" s="2" t="s">
        <v>42</v>
      </c>
      <c r="B46" s="2">
        <v>2.7520782617810921E-2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1.9597608895519054E-2</v>
      </c>
      <c r="L46" s="2">
        <v>0</v>
      </c>
      <c r="M46" s="2">
        <v>5.6969932984786018E-2</v>
      </c>
      <c r="N46" s="2">
        <v>0</v>
      </c>
      <c r="O46" s="2">
        <v>0</v>
      </c>
      <c r="P46" s="2">
        <v>0</v>
      </c>
      <c r="Q46" s="2">
        <v>0</v>
      </c>
      <c r="R46" s="2">
        <v>1.8085410337411494E-2</v>
      </c>
      <c r="S46" s="2">
        <v>0</v>
      </c>
      <c r="T46" s="2">
        <v>0</v>
      </c>
      <c r="U46" s="2">
        <v>0</v>
      </c>
      <c r="V46" s="2">
        <v>0</v>
      </c>
      <c r="W46" s="2">
        <v>0.12217373483552749</v>
      </c>
    </row>
    <row r="47" spans="1:23" x14ac:dyDescent="0.2">
      <c r="A47" s="2" t="s">
        <v>43</v>
      </c>
      <c r="B47" s="2">
        <v>0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0.50297493382868919</v>
      </c>
      <c r="L47" s="2">
        <v>0.11559864345051755</v>
      </c>
      <c r="M47" s="2">
        <v>1.2932933842712864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1.9118669615504931</v>
      </c>
    </row>
    <row r="48" spans="1:23" x14ac:dyDescent="0.2">
      <c r="A48" s="2" t="s">
        <v>44</v>
      </c>
      <c r="B48" s="2">
        <v>7.4755635740990601E-3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4.6634895544675349E-2</v>
      </c>
      <c r="L48" s="2">
        <v>0</v>
      </c>
      <c r="M48" s="2">
        <v>4.006903129379074E-2</v>
      </c>
      <c r="N48" s="2">
        <v>0</v>
      </c>
      <c r="O48" s="2">
        <v>5.8488522942908371E-2</v>
      </c>
      <c r="P48" s="2">
        <v>0</v>
      </c>
      <c r="Q48" s="2">
        <v>0</v>
      </c>
      <c r="R48" s="2">
        <v>3.731237716853171E-2</v>
      </c>
      <c r="S48" s="2">
        <v>0</v>
      </c>
      <c r="T48" s="2">
        <v>0</v>
      </c>
      <c r="U48" s="2">
        <v>0</v>
      </c>
      <c r="V48" s="2">
        <v>0</v>
      </c>
      <c r="W48" s="2">
        <v>0.18998039052400523</v>
      </c>
    </row>
    <row r="49" spans="1:23" x14ac:dyDescent="0.2">
      <c r="A49" s="2" t="s">
        <v>45</v>
      </c>
      <c r="B49" s="2">
        <v>5.4507203179956686E-2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4.2546055066056417E-2</v>
      </c>
      <c r="L49" s="2">
        <v>0</v>
      </c>
      <c r="M49" s="2">
        <v>3.0744491164600086E-4</v>
      </c>
      <c r="N49" s="2">
        <v>0</v>
      </c>
      <c r="O49" s="2">
        <v>1.1489433480338684E-2</v>
      </c>
      <c r="P49" s="2">
        <v>0</v>
      </c>
      <c r="Q49" s="2">
        <v>0</v>
      </c>
      <c r="R49" s="2">
        <v>7.6685740820353118E-3</v>
      </c>
      <c r="S49" s="2">
        <v>0</v>
      </c>
      <c r="T49" s="2">
        <v>0</v>
      </c>
      <c r="U49" s="2">
        <v>0</v>
      </c>
      <c r="V49" s="2">
        <v>0</v>
      </c>
      <c r="W49" s="2">
        <v>0.11651871072003309</v>
      </c>
    </row>
    <row r="50" spans="1:23" x14ac:dyDescent="0.2">
      <c r="A50" s="2" t="s">
        <v>46</v>
      </c>
      <c r="B50" s="2">
        <v>0.3719018867295168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0.20776206213973089</v>
      </c>
      <c r="L50" s="2">
        <v>0</v>
      </c>
      <c r="M50" s="2">
        <v>2.9678671440225384E-2</v>
      </c>
      <c r="N50" s="2">
        <v>0</v>
      </c>
      <c r="O50" s="2">
        <v>0.16023141859254664</v>
      </c>
      <c r="P50" s="2">
        <v>1.3462288010502527E-3</v>
      </c>
      <c r="Q50" s="2">
        <v>0</v>
      </c>
      <c r="R50" s="2">
        <v>0.20934913404775632</v>
      </c>
      <c r="S50" s="2">
        <v>0</v>
      </c>
      <c r="T50" s="2">
        <v>0</v>
      </c>
      <c r="U50" s="2">
        <v>0</v>
      </c>
      <c r="V50" s="2">
        <v>0</v>
      </c>
      <c r="W50" s="2">
        <v>0.98026940175082633</v>
      </c>
    </row>
    <row r="51" spans="1:23" x14ac:dyDescent="0.2">
      <c r="A51" s="2" t="s">
        <v>47</v>
      </c>
      <c r="B51" s="2">
        <v>1.2391884431029063</v>
      </c>
      <c r="C51" s="2">
        <v>0</v>
      </c>
      <c r="D51" s="2">
        <v>0</v>
      </c>
      <c r="E51" s="2">
        <v>0.26444166696967564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8.8792024929061436E-2</v>
      </c>
      <c r="L51" s="2">
        <v>0</v>
      </c>
      <c r="M51" s="2">
        <v>8.6802395339628233E-2</v>
      </c>
      <c r="N51" s="2">
        <v>0</v>
      </c>
      <c r="O51" s="2">
        <v>0.10824432269499283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1.7874688530362643</v>
      </c>
    </row>
  </sheetData>
  <phoneticPr fontId="6" type="noConversion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21.421750862646057</v>
      </c>
      <c r="C4" s="2">
        <v>0.71337358300961473</v>
      </c>
      <c r="D4" s="2">
        <v>0</v>
      </c>
      <c r="E4" s="2">
        <v>0</v>
      </c>
      <c r="F4" s="2">
        <v>3.3509237992827581</v>
      </c>
      <c r="G4" s="2">
        <v>0</v>
      </c>
      <c r="H4" s="2">
        <v>0</v>
      </c>
      <c r="I4" s="2">
        <v>1.8880907609691081E-2</v>
      </c>
      <c r="J4" s="2">
        <v>2.6597878472806995</v>
      </c>
      <c r="K4" s="2">
        <v>1.2498898003155439</v>
      </c>
      <c r="L4" s="2">
        <v>0.13153580577299129</v>
      </c>
      <c r="M4" s="2">
        <v>2.2244459729255732</v>
      </c>
      <c r="N4" s="2">
        <v>0.42402439693893601</v>
      </c>
      <c r="O4" s="2">
        <v>0.34564962726334147</v>
      </c>
      <c r="P4" s="2">
        <v>6.0478240738192461E-2</v>
      </c>
      <c r="Q4" s="2">
        <v>0</v>
      </c>
      <c r="R4" s="2">
        <v>0.38345470639791795</v>
      </c>
      <c r="S4" s="2">
        <v>0</v>
      </c>
      <c r="T4" s="2">
        <v>0</v>
      </c>
      <c r="U4" s="2">
        <v>0</v>
      </c>
      <c r="V4" s="2">
        <v>5.3092620000000004</v>
      </c>
      <c r="W4" s="2">
        <v>38.293457550181316</v>
      </c>
    </row>
    <row r="5" spans="1:23" x14ac:dyDescent="0.2">
      <c r="A5" s="2" t="s">
        <v>1</v>
      </c>
      <c r="B5" s="2">
        <v>0.14209557332186079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8.1403294645368038E-2</v>
      </c>
      <c r="L5" s="2">
        <v>0</v>
      </c>
      <c r="M5" s="2">
        <v>0.32397388060653953</v>
      </c>
      <c r="N5" s="2">
        <v>0</v>
      </c>
      <c r="O5" s="2">
        <v>3.6060330262213877E-2</v>
      </c>
      <c r="P5" s="2">
        <v>0</v>
      </c>
      <c r="Q5" s="2">
        <v>0</v>
      </c>
      <c r="R5" s="2">
        <v>7.9012802936220469E-3</v>
      </c>
      <c r="S5" s="2">
        <v>0</v>
      </c>
      <c r="T5" s="2">
        <v>0</v>
      </c>
      <c r="U5" s="2">
        <v>0</v>
      </c>
      <c r="V5" s="2">
        <v>0</v>
      </c>
      <c r="W5" s="2">
        <v>0.59143435912960429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</row>
    <row r="7" spans="1:23" x14ac:dyDescent="0.2">
      <c r="A7" s="2" t="s">
        <v>3</v>
      </c>
      <c r="B7" s="2">
        <v>0.58054018646423144</v>
      </c>
      <c r="C7" s="2">
        <v>2.010399812853712E-2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2.6589706859714717</v>
      </c>
      <c r="K7" s="2">
        <v>1.711330372259702E-2</v>
      </c>
      <c r="L7" s="2">
        <v>0</v>
      </c>
      <c r="M7" s="2">
        <v>0.24598060817871711</v>
      </c>
      <c r="N7" s="2">
        <v>0.35107328854819647</v>
      </c>
      <c r="O7" s="2">
        <v>1.6827876296059655E-3</v>
      </c>
      <c r="P7" s="2">
        <v>2.8730526201182497E-2</v>
      </c>
      <c r="Q7" s="2">
        <v>0</v>
      </c>
      <c r="R7" s="2">
        <v>6.3688709716883146E-2</v>
      </c>
      <c r="S7" s="2">
        <v>0</v>
      </c>
      <c r="T7" s="2">
        <v>0</v>
      </c>
      <c r="U7" s="2">
        <v>0</v>
      </c>
      <c r="V7" s="2">
        <v>0</v>
      </c>
      <c r="W7" s="2">
        <v>3.9678840945614224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5.3665412370513307E-4</v>
      </c>
      <c r="L8" s="2">
        <v>0</v>
      </c>
      <c r="M8" s="2">
        <v>2.6036684805166121E-3</v>
      </c>
      <c r="N8" s="2">
        <v>0</v>
      </c>
      <c r="O8" s="2">
        <v>5.2770343785552927E-5</v>
      </c>
      <c r="P8" s="2">
        <v>9.0095726763290062E-4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4.0940502156401985E-3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4.4721176975427745E-4</v>
      </c>
      <c r="L9" s="2">
        <v>0</v>
      </c>
      <c r="M9" s="2">
        <v>8.4716377425764374E-4</v>
      </c>
      <c r="N9" s="2">
        <v>0</v>
      </c>
      <c r="O9" s="2">
        <v>4.397528648796076E-5</v>
      </c>
      <c r="P9" s="2">
        <v>7.5079772302741722E-4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2.089148553527299E-3</v>
      </c>
    </row>
    <row r="10" spans="1:23" x14ac:dyDescent="0.2">
      <c r="A10" s="2" t="s">
        <v>6</v>
      </c>
      <c r="B10" s="2">
        <v>5.9349847842595201E-3</v>
      </c>
      <c r="C10" s="2">
        <v>2.0552741356691785E-4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3.2422853307185117E-4</v>
      </c>
      <c r="L10" s="2">
        <v>0</v>
      </c>
      <c r="M10" s="2">
        <v>9.2099914907826431E-4</v>
      </c>
      <c r="N10" s="2">
        <v>0</v>
      </c>
      <c r="O10" s="2">
        <v>3.1882082703771563E-5</v>
      </c>
      <c r="P10" s="2">
        <v>5.443283491948774E-4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7.9619503118752034E-3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3.5921113468909673E-2</v>
      </c>
      <c r="C13" s="2">
        <v>1.2439414441784279E-3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2.98141179836185E-5</v>
      </c>
      <c r="L13" s="2">
        <v>0</v>
      </c>
      <c r="M13" s="2">
        <v>6.645183733855831E-4</v>
      </c>
      <c r="N13" s="2">
        <v>0</v>
      </c>
      <c r="O13" s="2">
        <v>2.9316857658640521E-6</v>
      </c>
      <c r="P13" s="2">
        <v>5.0053181535161147E-5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3.7912372271758331E-2</v>
      </c>
    </row>
    <row r="14" spans="1:23" x14ac:dyDescent="0.2">
      <c r="A14" s="2" t="s">
        <v>10</v>
      </c>
      <c r="B14" s="2">
        <v>2.5211225434092936E-2</v>
      </c>
      <c r="C14" s="2">
        <v>8.7306002368599202E-4</v>
      </c>
      <c r="D14" s="2">
        <v>0</v>
      </c>
      <c r="E14" s="2">
        <v>0</v>
      </c>
      <c r="F14" s="2">
        <v>2.5920923920804179E-3</v>
      </c>
      <c r="G14" s="2">
        <v>0</v>
      </c>
      <c r="H14" s="2">
        <v>0</v>
      </c>
      <c r="I14" s="2">
        <v>1.4605243181336747E-5</v>
      </c>
      <c r="J14" s="2">
        <v>0</v>
      </c>
      <c r="K14" s="2">
        <v>5.5901471219284705E-4</v>
      </c>
      <c r="L14" s="2">
        <v>0</v>
      </c>
      <c r="M14" s="2">
        <v>1.1425052735401253E-3</v>
      </c>
      <c r="N14" s="2">
        <v>0</v>
      </c>
      <c r="O14" s="2">
        <v>5.4969108109950972E-5</v>
      </c>
      <c r="P14" s="2">
        <v>9.3849715378427161E-4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3.1385969340667876E-2</v>
      </c>
    </row>
    <row r="15" spans="1:23" x14ac:dyDescent="0.2">
      <c r="A15" s="2" t="s">
        <v>11</v>
      </c>
      <c r="B15" s="2">
        <v>0.98327806223620429</v>
      </c>
      <c r="C15" s="2">
        <v>3.4050735476942227E-2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4.4721176975427745E-4</v>
      </c>
      <c r="L15" s="2">
        <v>0</v>
      </c>
      <c r="M15" s="2">
        <v>0</v>
      </c>
      <c r="N15" s="2">
        <v>0</v>
      </c>
      <c r="O15" s="2">
        <v>4.397528648796076E-5</v>
      </c>
      <c r="P15" s="2">
        <v>7.5079772302741722E-4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1.0185707824924162</v>
      </c>
    </row>
    <row r="16" spans="1:23" x14ac:dyDescent="0.2">
      <c r="A16" s="2" t="s">
        <v>12</v>
      </c>
      <c r="B16" s="2">
        <v>1.2322713813325517E-2</v>
      </c>
      <c r="C16" s="2">
        <v>4.2673327569349646E-4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1.2749447089019013E-2</v>
      </c>
    </row>
    <row r="17" spans="1:23" x14ac:dyDescent="0.2">
      <c r="A17" s="2" t="s">
        <v>13</v>
      </c>
      <c r="B17" s="2">
        <v>0.11377767644147217</v>
      </c>
      <c r="C17" s="2">
        <v>3.9400996650721795E-3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5.2174706471332381E-4</v>
      </c>
      <c r="L17" s="2">
        <v>0</v>
      </c>
      <c r="M17" s="2">
        <v>2.05961835025941E-4</v>
      </c>
      <c r="N17" s="2">
        <v>0</v>
      </c>
      <c r="O17" s="2">
        <v>5.1304500902620904E-5</v>
      </c>
      <c r="P17" s="2">
        <v>8.7593067686531989E-4</v>
      </c>
      <c r="Q17" s="2">
        <v>0</v>
      </c>
      <c r="R17" s="2">
        <v>5.4691893273407597E-5</v>
      </c>
      <c r="S17" s="2">
        <v>0</v>
      </c>
      <c r="T17" s="2">
        <v>0</v>
      </c>
      <c r="U17" s="2">
        <v>0</v>
      </c>
      <c r="V17" s="2">
        <v>0</v>
      </c>
      <c r="W17" s="2">
        <v>0.11942741207732498</v>
      </c>
    </row>
    <row r="18" spans="1:23" x14ac:dyDescent="0.2">
      <c r="A18" s="2" t="s">
        <v>14</v>
      </c>
      <c r="B18" s="2">
        <v>5.3983762373699838E-3</v>
      </c>
      <c r="C18" s="2">
        <v>1.8694475990407977E-4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2.2360588487713872E-4</v>
      </c>
      <c r="L18" s="2">
        <v>0</v>
      </c>
      <c r="M18" s="2">
        <v>7.3835374820620329E-5</v>
      </c>
      <c r="N18" s="2">
        <v>0</v>
      </c>
      <c r="O18" s="2">
        <v>2.198764324398038E-5</v>
      </c>
      <c r="P18" s="2">
        <v>3.7539886151370861E-4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6.2801487617295104E-3</v>
      </c>
    </row>
    <row r="19" spans="1:23" x14ac:dyDescent="0.2">
      <c r="A19" s="2" t="s">
        <v>15</v>
      </c>
      <c r="B19" s="2">
        <v>7.4119582206452869E-4</v>
      </c>
      <c r="C19" s="2">
        <v>2.5667472755708892E-5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1.4534382517014021E-4</v>
      </c>
      <c r="L19" s="2">
        <v>0</v>
      </c>
      <c r="M19" s="2">
        <v>0</v>
      </c>
      <c r="N19" s="2">
        <v>0</v>
      </c>
      <c r="O19" s="2">
        <v>1.4291968108587249E-5</v>
      </c>
      <c r="P19" s="2">
        <v>2.4400925998391062E-4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1.1705083480828757E-3</v>
      </c>
    </row>
    <row r="20" spans="1:23" x14ac:dyDescent="0.2">
      <c r="A20" s="2" t="s">
        <v>16</v>
      </c>
      <c r="B20" s="2">
        <v>4.7800853909860747E-2</v>
      </c>
      <c r="C20" s="2">
        <v>1.6553346347979751E-3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1.2671000143037864E-4</v>
      </c>
      <c r="L20" s="2">
        <v>0</v>
      </c>
      <c r="M20" s="2">
        <v>1.7487325615410081E-4</v>
      </c>
      <c r="N20" s="2">
        <v>0</v>
      </c>
      <c r="O20" s="2">
        <v>1.2459664504922218E-5</v>
      </c>
      <c r="P20" s="2">
        <v>2.1272602152443487E-4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4.9982957488272556E-2</v>
      </c>
    </row>
    <row r="21" spans="1:23" x14ac:dyDescent="0.2">
      <c r="A21" s="2" t="s">
        <v>17</v>
      </c>
      <c r="B21" s="2">
        <v>2.6175699276671845E-5</v>
      </c>
      <c r="C21" s="2">
        <v>9.0645957255154499E-7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8.9442353950855511E-5</v>
      </c>
      <c r="L21" s="2">
        <v>0</v>
      </c>
      <c r="M21" s="2">
        <v>1.5544289435920071E-5</v>
      </c>
      <c r="N21" s="2">
        <v>0</v>
      </c>
      <c r="O21" s="2">
        <v>8.7950572975921551E-6</v>
      </c>
      <c r="P21" s="2">
        <v>1.5015954460548343E-4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2.9102340413907459E-4</v>
      </c>
    </row>
    <row r="22" spans="1:23" x14ac:dyDescent="0.2">
      <c r="A22" s="2" t="s">
        <v>18</v>
      </c>
      <c r="B22" s="2">
        <v>0.23904252634055428</v>
      </c>
      <c r="C22" s="2">
        <v>8.2779979995189906E-3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8.1616147980155638E-4</v>
      </c>
      <c r="L22" s="2">
        <v>0</v>
      </c>
      <c r="M22" s="2">
        <v>1.3212646020532062E-4</v>
      </c>
      <c r="N22" s="2">
        <v>0</v>
      </c>
      <c r="O22" s="2">
        <v>8.02548978405284E-5</v>
      </c>
      <c r="P22" s="2">
        <v>1.3702058445250363E-3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0.24971927302244576</v>
      </c>
    </row>
    <row r="23" spans="1:23" x14ac:dyDescent="0.2">
      <c r="A23" s="2" t="s">
        <v>19</v>
      </c>
      <c r="B23" s="2">
        <v>2.8732863744469787E-3</v>
      </c>
      <c r="C23" s="2">
        <v>9.9501370002388803E-5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3.9503706328294507E-4</v>
      </c>
      <c r="L23" s="2">
        <v>0</v>
      </c>
      <c r="M23" s="2">
        <v>0</v>
      </c>
      <c r="N23" s="2">
        <v>0</v>
      </c>
      <c r="O23" s="2">
        <v>3.8844836397698682E-5</v>
      </c>
      <c r="P23" s="2">
        <v>6.6320465534088499E-4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4.0698742994708962E-3</v>
      </c>
    </row>
    <row r="24" spans="1:23" x14ac:dyDescent="0.2">
      <c r="A24" s="2" t="s">
        <v>20</v>
      </c>
      <c r="B24" s="2">
        <v>2.2088263158853093E-3</v>
      </c>
      <c r="C24" s="2">
        <v>7.6491242391464983E-5</v>
      </c>
      <c r="D24" s="2">
        <v>0</v>
      </c>
      <c r="E24" s="2">
        <v>0</v>
      </c>
      <c r="F24" s="2">
        <v>3.141819851636799E-3</v>
      </c>
      <c r="G24" s="2">
        <v>0</v>
      </c>
      <c r="H24" s="2">
        <v>0</v>
      </c>
      <c r="I24" s="2">
        <v>1.7702703462771928E-5</v>
      </c>
      <c r="J24" s="2">
        <v>0</v>
      </c>
      <c r="K24" s="2">
        <v>4.4721176975427745E-4</v>
      </c>
      <c r="L24" s="2">
        <v>0</v>
      </c>
      <c r="M24" s="2">
        <v>3.4974651230820166E-5</v>
      </c>
      <c r="N24" s="2">
        <v>0</v>
      </c>
      <c r="O24" s="2">
        <v>4.397528648796076E-5</v>
      </c>
      <c r="P24" s="2">
        <v>7.5079772302741722E-4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6.7217995438768217E-3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</row>
    <row r="26" spans="1:23" x14ac:dyDescent="0.2">
      <c r="A26" s="2" t="s">
        <v>22</v>
      </c>
      <c r="B26" s="2">
        <v>2.3138417116251158</v>
      </c>
      <c r="C26" s="2">
        <v>8.9143340620914044E-2</v>
      </c>
      <c r="D26" s="2">
        <v>0</v>
      </c>
      <c r="E26" s="2">
        <v>0</v>
      </c>
      <c r="F26" s="2">
        <v>0.62821834715926539</v>
      </c>
      <c r="G26" s="2">
        <v>0</v>
      </c>
      <c r="H26" s="2">
        <v>0</v>
      </c>
      <c r="I26" s="2">
        <v>3.5397201732745341E-3</v>
      </c>
      <c r="J26" s="2">
        <v>0</v>
      </c>
      <c r="K26" s="2">
        <v>1.2372858963201677E-3</v>
      </c>
      <c r="L26" s="2">
        <v>0</v>
      </c>
      <c r="M26" s="2">
        <v>3.9016166484159387E-3</v>
      </c>
      <c r="N26" s="2">
        <v>0</v>
      </c>
      <c r="O26" s="2">
        <v>1.216649592833581E-4</v>
      </c>
      <c r="P26" s="2">
        <v>2.0772070337091875E-3</v>
      </c>
      <c r="Q26" s="2">
        <v>0</v>
      </c>
      <c r="R26" s="2">
        <v>2.4611351973033413E-4</v>
      </c>
      <c r="S26" s="2">
        <v>0</v>
      </c>
      <c r="T26" s="2">
        <v>0</v>
      </c>
      <c r="U26" s="2">
        <v>0</v>
      </c>
      <c r="V26" s="2">
        <v>0</v>
      </c>
      <c r="W26" s="2">
        <v>3.0423270076360285</v>
      </c>
    </row>
    <row r="27" spans="1:23" x14ac:dyDescent="0.2">
      <c r="A27" s="2" t="s">
        <v>23</v>
      </c>
      <c r="B27" s="2">
        <v>5.291304580908282E-2</v>
      </c>
      <c r="C27" s="2">
        <v>2.0385342878689156E-3</v>
      </c>
      <c r="D27" s="2">
        <v>0</v>
      </c>
      <c r="E27" s="2">
        <v>0</v>
      </c>
      <c r="F27" s="2">
        <v>6.5530425642482484E-4</v>
      </c>
      <c r="G27" s="2">
        <v>0</v>
      </c>
      <c r="H27" s="2">
        <v>0</v>
      </c>
      <c r="I27" s="2">
        <v>3.6923367593267059E-6</v>
      </c>
      <c r="J27" s="2">
        <v>0</v>
      </c>
      <c r="K27" s="2">
        <v>4.323047107624683E-4</v>
      </c>
      <c r="L27" s="2">
        <v>1.9206222950795313E-5</v>
      </c>
      <c r="M27" s="2">
        <v>1.0842141881554248E-3</v>
      </c>
      <c r="N27" s="2">
        <v>0</v>
      </c>
      <c r="O27" s="2">
        <v>4.2509443605028744E-5</v>
      </c>
      <c r="P27" s="2">
        <v>7.257711322598366E-4</v>
      </c>
      <c r="Q27" s="2">
        <v>0</v>
      </c>
      <c r="R27" s="2">
        <v>1.7774865313857466E-3</v>
      </c>
      <c r="S27" s="2">
        <v>0</v>
      </c>
      <c r="T27" s="2">
        <v>0</v>
      </c>
      <c r="U27" s="2">
        <v>0</v>
      </c>
      <c r="V27" s="2">
        <v>0</v>
      </c>
      <c r="W27" s="2">
        <v>5.9692068919255201E-2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</row>
    <row r="29" spans="1:23" x14ac:dyDescent="0.2">
      <c r="A29" s="2" t="s">
        <v>25</v>
      </c>
      <c r="B29" s="2">
        <v>2.3141502649937814E-5</v>
      </c>
      <c r="C29" s="2">
        <v>8.9155227984645333E-7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5.2174706471332375E-5</v>
      </c>
      <c r="L29" s="2">
        <v>0</v>
      </c>
      <c r="M29" s="2">
        <v>2.4676559479523116E-4</v>
      </c>
      <c r="N29" s="2">
        <v>0</v>
      </c>
      <c r="O29" s="2">
        <v>5.13045009026209E-6</v>
      </c>
      <c r="P29" s="2">
        <v>8.7593067686531998E-5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4.1569687397314192E-4</v>
      </c>
    </row>
    <row r="30" spans="1:23" x14ac:dyDescent="0.2">
      <c r="A30" s="2" t="s">
        <v>26</v>
      </c>
      <c r="B30" s="2">
        <v>2.3141502649937814E-5</v>
      </c>
      <c r="C30" s="2">
        <v>8.9155227984645333E-7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5.2174706471332375E-5</v>
      </c>
      <c r="L30" s="2">
        <v>0</v>
      </c>
      <c r="M30" s="2">
        <v>2.4676559479523116E-4</v>
      </c>
      <c r="N30" s="2">
        <v>0</v>
      </c>
      <c r="O30" s="2">
        <v>5.13045009026209E-6</v>
      </c>
      <c r="P30" s="2">
        <v>8.7593067686531998E-5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4.1569687397314192E-4</v>
      </c>
    </row>
    <row r="31" spans="1:23" x14ac:dyDescent="0.2">
      <c r="A31" s="2" t="s">
        <v>27</v>
      </c>
      <c r="B31" s="2">
        <v>3.1323767786025041</v>
      </c>
      <c r="C31" s="2">
        <v>0.10847362226280238</v>
      </c>
      <c r="D31" s="2">
        <v>0</v>
      </c>
      <c r="E31" s="2">
        <v>0</v>
      </c>
      <c r="F31" s="2">
        <v>2.6468503438631164</v>
      </c>
      <c r="G31" s="2">
        <v>0</v>
      </c>
      <c r="H31" s="2">
        <v>0</v>
      </c>
      <c r="I31" s="2">
        <v>1.4913778943542486E-2</v>
      </c>
      <c r="J31" s="2">
        <v>0</v>
      </c>
      <c r="K31" s="2">
        <v>3.0373132695811346E-3</v>
      </c>
      <c r="L31" s="2">
        <v>3.4724851095037923E-3</v>
      </c>
      <c r="M31" s="2">
        <v>9.4081811810906215E-3</v>
      </c>
      <c r="N31" s="2">
        <v>0</v>
      </c>
      <c r="O31" s="2">
        <v>2.986654873974002E-4</v>
      </c>
      <c r="P31" s="2">
        <v>5.0991678688945422E-3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5.3092620000000004</v>
      </c>
      <c r="W31" s="2">
        <v>11.233192336588433</v>
      </c>
    </row>
    <row r="32" spans="1:23" x14ac:dyDescent="0.2">
      <c r="A32" s="2" t="s">
        <v>28</v>
      </c>
      <c r="B32" s="2">
        <v>8.3494951625777525E-2</v>
      </c>
      <c r="C32" s="2">
        <v>2.8914145658895762E-3</v>
      </c>
      <c r="D32" s="2">
        <v>0</v>
      </c>
      <c r="E32" s="2">
        <v>0</v>
      </c>
      <c r="F32" s="2">
        <v>3.81933164119602E-2</v>
      </c>
      <c r="G32" s="2">
        <v>0</v>
      </c>
      <c r="H32" s="2">
        <v>0</v>
      </c>
      <c r="I32" s="2">
        <v>2.1520169412275812E-4</v>
      </c>
      <c r="J32" s="2">
        <v>0</v>
      </c>
      <c r="K32" s="2">
        <v>3.3540882731570811E-4</v>
      </c>
      <c r="L32" s="2">
        <v>0</v>
      </c>
      <c r="M32" s="2">
        <v>2.7979720984656133E-4</v>
      </c>
      <c r="N32" s="2">
        <v>0</v>
      </c>
      <c r="O32" s="2">
        <v>3.2981464865970582E-5</v>
      </c>
      <c r="P32" s="2">
        <v>5.6309829227056294E-4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0.12600617009204884</v>
      </c>
    </row>
    <row r="33" spans="1:23" x14ac:dyDescent="0.2">
      <c r="A33" s="2" t="s">
        <v>29</v>
      </c>
      <c r="B33" s="2">
        <v>3.248630627130579E-2</v>
      </c>
      <c r="C33" s="2">
        <v>1.1249947130432716E-3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1.6397764890990172E-4</v>
      </c>
      <c r="L33" s="2">
        <v>0</v>
      </c>
      <c r="M33" s="2">
        <v>5.3627798553924249E-4</v>
      </c>
      <c r="N33" s="2">
        <v>0</v>
      </c>
      <c r="O33" s="2">
        <v>1.6124271712252283E-5</v>
      </c>
      <c r="P33" s="2">
        <v>2.7529249844338624E-4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3.4602973388953844E-2</v>
      </c>
    </row>
    <row r="34" spans="1:23" x14ac:dyDescent="0.2">
      <c r="A34" s="2" t="s">
        <v>30</v>
      </c>
      <c r="B34" s="2">
        <v>0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2.3478617912099566E-4</v>
      </c>
      <c r="L34" s="2">
        <v>0</v>
      </c>
      <c r="M34" s="2">
        <v>6.839487351804832E-4</v>
      </c>
      <c r="N34" s="2">
        <v>0</v>
      </c>
      <c r="O34" s="2">
        <v>2.3087025406179403E-5</v>
      </c>
      <c r="P34" s="2">
        <v>3.94168804589394E-4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1.3359907442970524E-3</v>
      </c>
    </row>
    <row r="35" spans="1:23" x14ac:dyDescent="0.2">
      <c r="A35" s="2" t="s">
        <v>31</v>
      </c>
      <c r="B35" s="2">
        <v>2.4953088140147503E-2</v>
      </c>
      <c r="C35" s="2">
        <v>8.6412077745397513E-4</v>
      </c>
      <c r="D35" s="2">
        <v>0</v>
      </c>
      <c r="E35" s="2">
        <v>0</v>
      </c>
      <c r="F35" s="2">
        <v>1.2843963425926565E-2</v>
      </c>
      <c r="G35" s="2">
        <v>0</v>
      </c>
      <c r="H35" s="2">
        <v>0</v>
      </c>
      <c r="I35" s="2">
        <v>7.2369800482803426E-5</v>
      </c>
      <c r="J35" s="2">
        <v>8.1716130922762924E-4</v>
      </c>
      <c r="K35" s="2">
        <v>4.9193294672970542E-4</v>
      </c>
      <c r="L35" s="2">
        <v>4.6094935081908751E-5</v>
      </c>
      <c r="M35" s="2">
        <v>3.6645662345181568E-3</v>
      </c>
      <c r="N35" s="2">
        <v>0</v>
      </c>
      <c r="O35" s="2">
        <v>4.8372815136756857E-5</v>
      </c>
      <c r="P35" s="2">
        <v>8.2587749533015887E-4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4.4627547880035159E-2</v>
      </c>
    </row>
    <row r="36" spans="1:23" x14ac:dyDescent="0.2">
      <c r="A36" s="2" t="s">
        <v>32</v>
      </c>
      <c r="B36" s="2">
        <v>2.7620847830371179E-3</v>
      </c>
      <c r="C36" s="2">
        <v>9.5650479680376726E-5</v>
      </c>
      <c r="D36" s="2">
        <v>0</v>
      </c>
      <c r="E36" s="2">
        <v>0</v>
      </c>
      <c r="F36" s="2">
        <v>3.4949560342657315E-4</v>
      </c>
      <c r="G36" s="2">
        <v>0</v>
      </c>
      <c r="H36" s="2">
        <v>0</v>
      </c>
      <c r="I36" s="2">
        <v>1.9692462716409096E-6</v>
      </c>
      <c r="J36" s="2">
        <v>0</v>
      </c>
      <c r="K36" s="2">
        <v>7.7516706757408099E-4</v>
      </c>
      <c r="L36" s="2">
        <v>0</v>
      </c>
      <c r="M36" s="2">
        <v>2.4715420203112919E-3</v>
      </c>
      <c r="N36" s="2">
        <v>0</v>
      </c>
      <c r="O36" s="2">
        <v>7.6223829912465348E-5</v>
      </c>
      <c r="P36" s="2">
        <v>1.3013827199141901E-3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7.8335157501277369E-3</v>
      </c>
    </row>
    <row r="37" spans="1:23" x14ac:dyDescent="0.2">
      <c r="A37" s="2" t="s">
        <v>33</v>
      </c>
      <c r="B37" s="2">
        <v>3.8755309873349307E-3</v>
      </c>
      <c r="C37" s="2">
        <v>1.3420891358271124E-4</v>
      </c>
      <c r="D37" s="2">
        <v>0</v>
      </c>
      <c r="E37" s="2">
        <v>0</v>
      </c>
      <c r="F37" s="2">
        <v>2.086051882952359E-3</v>
      </c>
      <c r="G37" s="2">
        <v>0</v>
      </c>
      <c r="H37" s="2">
        <v>0</v>
      </c>
      <c r="I37" s="2">
        <v>1.1753938683856678E-5</v>
      </c>
      <c r="J37" s="2">
        <v>0</v>
      </c>
      <c r="K37" s="2">
        <v>8.3106853879336552E-4</v>
      </c>
      <c r="L37" s="2">
        <v>1.5749102819652159E-4</v>
      </c>
      <c r="M37" s="2">
        <v>1.1658217076940054E-3</v>
      </c>
      <c r="N37" s="2">
        <v>0</v>
      </c>
      <c r="O37" s="2">
        <v>8.1720740723460416E-5</v>
      </c>
      <c r="P37" s="2">
        <v>1.3952324352926168E-3</v>
      </c>
      <c r="Q37" s="2">
        <v>0</v>
      </c>
      <c r="R37" s="2">
        <v>7.1099461255429864E-3</v>
      </c>
      <c r="S37" s="2">
        <v>0</v>
      </c>
      <c r="T37" s="2">
        <v>0</v>
      </c>
      <c r="U37" s="2">
        <v>0</v>
      </c>
      <c r="V37" s="2">
        <v>0</v>
      </c>
      <c r="W37" s="2">
        <v>1.6848826298796811E-2</v>
      </c>
    </row>
    <row r="38" spans="1:23" x14ac:dyDescent="0.2">
      <c r="A38" s="2" t="s">
        <v>34</v>
      </c>
      <c r="B38" s="2">
        <v>0</v>
      </c>
      <c r="C38" s="2">
        <v>0</v>
      </c>
      <c r="D38" s="2">
        <v>0</v>
      </c>
      <c r="E38" s="2">
        <v>0</v>
      </c>
      <c r="F38" s="2">
        <v>1.8202896011800691E-5</v>
      </c>
      <c r="G38" s="2">
        <v>0</v>
      </c>
      <c r="H38" s="2">
        <v>0</v>
      </c>
      <c r="I38" s="2">
        <v>1.0256490998129738E-7</v>
      </c>
      <c r="J38" s="2">
        <v>0</v>
      </c>
      <c r="K38" s="2">
        <v>5.5901471219284705E-4</v>
      </c>
      <c r="L38" s="2">
        <v>3.8412445901590625E-6</v>
      </c>
      <c r="M38" s="2">
        <v>4.6244261071862219E-4</v>
      </c>
      <c r="N38" s="2">
        <v>0</v>
      </c>
      <c r="O38" s="2">
        <v>5.4969108109950972E-5</v>
      </c>
      <c r="P38" s="2">
        <v>9.3849715378427161E-4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2.037070290317633E-3</v>
      </c>
    </row>
    <row r="39" spans="1:23" x14ac:dyDescent="0.2">
      <c r="A39" s="2" t="s">
        <v>35</v>
      </c>
      <c r="B39" s="2">
        <v>5.2699019245771282E-4</v>
      </c>
      <c r="C39" s="2">
        <v>1.8249571846961264E-5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1.1552970718652169E-3</v>
      </c>
      <c r="L39" s="2">
        <v>3.4571201311431565E-4</v>
      </c>
      <c r="M39" s="2">
        <v>7.8110054415498351E-4</v>
      </c>
      <c r="N39" s="2">
        <v>0</v>
      </c>
      <c r="O39" s="2">
        <v>1.13602823427232E-4</v>
      </c>
      <c r="P39" s="2">
        <v>1.9395607844874944E-3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4.8805130013539165E-3</v>
      </c>
    </row>
    <row r="40" spans="1:23" x14ac:dyDescent="0.2">
      <c r="A40" s="2" t="s">
        <v>36</v>
      </c>
      <c r="B40" s="2">
        <v>1.7197925074485754E-2</v>
      </c>
      <c r="C40" s="2">
        <v>5.9556093027417938E-4</v>
      </c>
      <c r="D40" s="2">
        <v>0</v>
      </c>
      <c r="E40" s="2">
        <v>0</v>
      </c>
      <c r="F40" s="2">
        <v>1.5690896362172194E-2</v>
      </c>
      <c r="G40" s="2">
        <v>0</v>
      </c>
      <c r="H40" s="2">
        <v>0</v>
      </c>
      <c r="I40" s="2">
        <v>8.8410952403878326E-5</v>
      </c>
      <c r="J40" s="2">
        <v>0</v>
      </c>
      <c r="K40" s="2">
        <v>1.106849130141837E-3</v>
      </c>
      <c r="L40" s="2">
        <v>1.1523733770477188E-5</v>
      </c>
      <c r="M40" s="2">
        <v>1.0336952474886848E-3</v>
      </c>
      <c r="N40" s="2">
        <v>7.5384080963817679E-4</v>
      </c>
      <c r="O40" s="2">
        <v>1.0883883405770293E-4</v>
      </c>
      <c r="P40" s="2">
        <v>1.8582243644928575E-3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3.8445765438925736E-2</v>
      </c>
    </row>
    <row r="41" spans="1:23" x14ac:dyDescent="0.2">
      <c r="A41" s="2" t="s">
        <v>37</v>
      </c>
      <c r="B41" s="2">
        <v>2.190802807867006E-2</v>
      </c>
      <c r="C41" s="2">
        <v>7.586709167818448E-4</v>
      </c>
      <c r="D41" s="2">
        <v>0</v>
      </c>
      <c r="E41" s="2">
        <v>0</v>
      </c>
      <c r="F41" s="2">
        <v>2.8396517778409074E-4</v>
      </c>
      <c r="G41" s="2">
        <v>0</v>
      </c>
      <c r="H41" s="2">
        <v>0</v>
      </c>
      <c r="I41" s="2">
        <v>1.600012595708239E-6</v>
      </c>
      <c r="J41" s="2">
        <v>0</v>
      </c>
      <c r="K41" s="2">
        <v>1.1515703071172645E-3</v>
      </c>
      <c r="L41" s="2">
        <v>1.8822098491779409E-4</v>
      </c>
      <c r="M41" s="2">
        <v>2.848491039132353E-3</v>
      </c>
      <c r="N41" s="2">
        <v>0</v>
      </c>
      <c r="O41" s="2">
        <v>1.1323636270649895E-4</v>
      </c>
      <c r="P41" s="2">
        <v>1.9333041367955988E-3</v>
      </c>
      <c r="Q41" s="2">
        <v>0</v>
      </c>
      <c r="R41" s="2">
        <v>4.2659676753257925E-3</v>
      </c>
      <c r="S41" s="2">
        <v>0</v>
      </c>
      <c r="T41" s="2">
        <v>0</v>
      </c>
      <c r="U41" s="2">
        <v>0</v>
      </c>
      <c r="V41" s="2">
        <v>0</v>
      </c>
      <c r="W41" s="2">
        <v>3.3453054691827001E-2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12.592227737348372</v>
      </c>
      <c r="C43" s="2">
        <v>0.43606649249829732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1.0285870704348384E-3</v>
      </c>
      <c r="L43" s="2">
        <v>0</v>
      </c>
      <c r="M43" s="2">
        <v>7.9547901188320985E-3</v>
      </c>
      <c r="N43" s="2">
        <v>0</v>
      </c>
      <c r="O43" s="2">
        <v>1.0114315892230975E-4</v>
      </c>
      <c r="P43" s="2">
        <v>1.7268347629630595E-3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13.03910558495782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2.9441441508823272E-4</v>
      </c>
      <c r="L44" s="2">
        <v>0</v>
      </c>
      <c r="M44" s="2">
        <v>4.7021475543658215E-4</v>
      </c>
      <c r="N44" s="2">
        <v>0</v>
      </c>
      <c r="O44" s="2">
        <v>2.8950396937907513E-5</v>
      </c>
      <c r="P44" s="2">
        <v>4.9427516765971626E-4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1.2878547351224388E-3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9.6895883446760124E-5</v>
      </c>
      <c r="L45" s="2">
        <v>0</v>
      </c>
      <c r="M45" s="2">
        <v>0</v>
      </c>
      <c r="N45" s="2">
        <v>0</v>
      </c>
      <c r="O45" s="2">
        <v>9.5279787390581684E-6</v>
      </c>
      <c r="P45" s="2">
        <v>1.6267283998927377E-4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2.6909670217509208E-4</v>
      </c>
    </row>
    <row r="46" spans="1:23" x14ac:dyDescent="0.2">
      <c r="A46" s="2" t="s">
        <v>42</v>
      </c>
      <c r="B46" s="2">
        <v>3.5287483927636337E-2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4.9393959816512803E-2</v>
      </c>
      <c r="L46" s="2">
        <v>0</v>
      </c>
      <c r="M46" s="2">
        <v>5.2033302774581E-2</v>
      </c>
      <c r="N46" s="2">
        <v>0</v>
      </c>
      <c r="O46" s="2">
        <v>0</v>
      </c>
      <c r="P46" s="2">
        <v>0</v>
      </c>
      <c r="Q46" s="2">
        <v>0</v>
      </c>
      <c r="R46" s="2">
        <v>1.9789191358739029E-2</v>
      </c>
      <c r="S46" s="2">
        <v>0</v>
      </c>
      <c r="T46" s="2">
        <v>0</v>
      </c>
      <c r="U46" s="2">
        <v>0</v>
      </c>
      <c r="V46" s="2">
        <v>0</v>
      </c>
      <c r="W46" s="2">
        <v>0.15650393787746916</v>
      </c>
    </row>
    <row r="47" spans="1:23" x14ac:dyDescent="0.2">
      <c r="A47" s="2" t="s">
        <v>43</v>
      </c>
      <c r="B47" s="2">
        <v>1.1781309029554064E-2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0.68993096861195302</v>
      </c>
      <c r="L47" s="2">
        <v>0.12729123050086552</v>
      </c>
      <c r="M47" s="2">
        <v>1.3090281947589983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2.1380317029013711</v>
      </c>
    </row>
    <row r="48" spans="1:23" x14ac:dyDescent="0.2">
      <c r="A48" s="2" t="s">
        <v>44</v>
      </c>
      <c r="B48" s="2">
        <v>0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6.9247068506257337E-2</v>
      </c>
      <c r="L48" s="2">
        <v>0</v>
      </c>
      <c r="M48" s="2">
        <v>4.3804178525725226E-2</v>
      </c>
      <c r="N48" s="2">
        <v>0</v>
      </c>
      <c r="O48" s="2">
        <v>8.3479486176518403E-2</v>
      </c>
      <c r="P48" s="2">
        <v>0</v>
      </c>
      <c r="Q48" s="2">
        <v>0</v>
      </c>
      <c r="R48" s="2">
        <v>7.4501757749345088E-2</v>
      </c>
      <c r="S48" s="2">
        <v>0</v>
      </c>
      <c r="T48" s="2">
        <v>0</v>
      </c>
      <c r="U48" s="2">
        <v>0</v>
      </c>
      <c r="V48" s="2">
        <v>0</v>
      </c>
      <c r="W48" s="2">
        <v>0.27103249095784604</v>
      </c>
    </row>
    <row r="49" spans="1:23" x14ac:dyDescent="0.2">
      <c r="A49" s="2" t="s">
        <v>45</v>
      </c>
      <c r="B49" s="2">
        <v>0.10723322555918158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0.11530496990363043</v>
      </c>
      <c r="L49" s="2">
        <v>0</v>
      </c>
      <c r="M49" s="2">
        <v>5.568379228006097E-2</v>
      </c>
      <c r="N49" s="2">
        <v>0</v>
      </c>
      <c r="O49" s="2">
        <v>2.3941224303147726E-2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0.3021632120460207</v>
      </c>
    </row>
    <row r="50" spans="1:23" x14ac:dyDescent="0.2">
      <c r="A50" s="2" t="s">
        <v>46</v>
      </c>
      <c r="B50" s="2">
        <v>0.19251972389933644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0.13244015199892747</v>
      </c>
      <c r="L50" s="2">
        <v>0</v>
      </c>
      <c r="M50" s="2">
        <v>5.147077350767091E-2</v>
      </c>
      <c r="N50" s="2">
        <v>0</v>
      </c>
      <c r="O50" s="2">
        <v>0.10595801594566083</v>
      </c>
      <c r="P50" s="2">
        <v>1.2840969251725067E-3</v>
      </c>
      <c r="Q50" s="2">
        <v>0</v>
      </c>
      <c r="R50" s="2">
        <v>0.18153376380579109</v>
      </c>
      <c r="S50" s="2">
        <v>0</v>
      </c>
      <c r="T50" s="2">
        <v>0</v>
      </c>
      <c r="U50" s="2">
        <v>0</v>
      </c>
      <c r="V50" s="2">
        <v>0</v>
      </c>
      <c r="W50" s="2">
        <v>0.66520652608255926</v>
      </c>
    </row>
    <row r="51" spans="1:23" x14ac:dyDescent="0.2">
      <c r="A51" s="2" t="s">
        <v>47</v>
      </c>
      <c r="B51" s="2">
        <v>0.59914588202294194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7.6910465552517848E-2</v>
      </c>
      <c r="L51" s="2">
        <v>0</v>
      </c>
      <c r="M51" s="2">
        <v>9.84148399595242E-2</v>
      </c>
      <c r="N51" s="2">
        <v>7.2197267581101357E-2</v>
      </c>
      <c r="O51" s="2">
        <v>9.2743485696945654E-2</v>
      </c>
      <c r="P51" s="2">
        <v>0</v>
      </c>
      <c r="Q51" s="2">
        <v>0</v>
      </c>
      <c r="R51" s="2">
        <v>2.2585797728279271E-2</v>
      </c>
      <c r="S51" s="2">
        <v>0</v>
      </c>
      <c r="T51" s="2">
        <v>0</v>
      </c>
      <c r="U51" s="2">
        <v>0</v>
      </c>
      <c r="V51" s="2">
        <v>0</v>
      </c>
      <c r="W51" s="2">
        <v>0.96199773854131021</v>
      </c>
    </row>
  </sheetData>
  <phoneticPr fontId="6" type="noConversion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19.871482996940227</v>
      </c>
      <c r="C4" s="2">
        <v>1.0799069847592251</v>
      </c>
      <c r="D4" s="2">
        <v>6.4966022704435135E-4</v>
      </c>
      <c r="E4" s="2">
        <v>3.1152088095883136E-2</v>
      </c>
      <c r="F4" s="2">
        <v>2.9498902704509051</v>
      </c>
      <c r="G4" s="2">
        <v>0</v>
      </c>
      <c r="H4" s="2">
        <v>1.2417789696577046E-2</v>
      </c>
      <c r="I4" s="2">
        <v>1.7934772644901713E-2</v>
      </c>
      <c r="J4" s="2">
        <v>2.3941036381349208</v>
      </c>
      <c r="K4" s="2">
        <v>1.5622203126276131</v>
      </c>
      <c r="L4" s="2">
        <v>0.22875793631021749</v>
      </c>
      <c r="M4" s="2">
        <v>3.0056280784572138</v>
      </c>
      <c r="N4" s="2">
        <v>0.37970187648170312</v>
      </c>
      <c r="O4" s="2">
        <v>0.34355534247106767</v>
      </c>
      <c r="P4" s="2">
        <v>4.9083985022624878E-2</v>
      </c>
      <c r="Q4" s="2">
        <v>0</v>
      </c>
      <c r="R4" s="2">
        <v>0.57550572499288821</v>
      </c>
      <c r="S4" s="2">
        <v>0</v>
      </c>
      <c r="T4" s="2">
        <v>0</v>
      </c>
      <c r="U4" s="2">
        <v>0</v>
      </c>
      <c r="V4" s="2">
        <v>4.6699420000000007</v>
      </c>
      <c r="W4" s="2">
        <v>37.17193345731301</v>
      </c>
    </row>
    <row r="5" spans="1:23" x14ac:dyDescent="0.2">
      <c r="A5" s="2" t="s">
        <v>1</v>
      </c>
      <c r="B5" s="2">
        <v>0.16306198438116501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0.11545703767052296</v>
      </c>
      <c r="L5" s="2">
        <v>0</v>
      </c>
      <c r="M5" s="2">
        <v>0.34790627883153991</v>
      </c>
      <c r="N5" s="2">
        <v>0</v>
      </c>
      <c r="O5" s="2">
        <v>3.8817161784677111E-2</v>
      </c>
      <c r="P5" s="2">
        <v>0</v>
      </c>
      <c r="Q5" s="2">
        <v>0</v>
      </c>
      <c r="R5" s="2">
        <v>1.4612310229097005E-2</v>
      </c>
      <c r="S5" s="2">
        <v>0</v>
      </c>
      <c r="T5" s="2">
        <v>0</v>
      </c>
      <c r="U5" s="2">
        <v>0</v>
      </c>
      <c r="V5" s="2">
        <v>0</v>
      </c>
      <c r="W5" s="2">
        <v>0.67985477289700202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</row>
    <row r="7" spans="1:23" x14ac:dyDescent="0.2">
      <c r="A7" s="2" t="s">
        <v>3</v>
      </c>
      <c r="B7" s="2">
        <v>0.523059028095889</v>
      </c>
      <c r="C7" s="2">
        <v>2.1185015049457509E-2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2.3941036381349208</v>
      </c>
      <c r="K7" s="2">
        <v>1.0652391112606331E-2</v>
      </c>
      <c r="L7" s="2">
        <v>0</v>
      </c>
      <c r="M7" s="2">
        <v>0.11151355107751089</v>
      </c>
      <c r="N7" s="2">
        <v>0.33012694145193078</v>
      </c>
      <c r="O7" s="2">
        <v>7.4158937418258289E-4</v>
      </c>
      <c r="P7" s="2">
        <v>1.9633945234040513E-2</v>
      </c>
      <c r="Q7" s="2">
        <v>0</v>
      </c>
      <c r="R7" s="2">
        <v>5.8723799225371777E-2</v>
      </c>
      <c r="S7" s="2">
        <v>0</v>
      </c>
      <c r="T7" s="2">
        <v>0</v>
      </c>
      <c r="U7" s="2">
        <v>0</v>
      </c>
      <c r="V7" s="2">
        <v>0</v>
      </c>
      <c r="W7" s="2">
        <v>3.4697398987559094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3.8522160475736652E-4</v>
      </c>
      <c r="L8" s="2">
        <v>0</v>
      </c>
      <c r="M8" s="2">
        <v>2.7403250760228591E-3</v>
      </c>
      <c r="N8" s="2">
        <v>0</v>
      </c>
      <c r="O8" s="2">
        <v>2.6818039797238431E-5</v>
      </c>
      <c r="P8" s="2">
        <v>7.1002085924394705E-4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3.8623855798214108E-3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4.7848578275125521E-4</v>
      </c>
      <c r="L9" s="2">
        <v>0</v>
      </c>
      <c r="M9" s="2">
        <v>2.2762377647609234E-3</v>
      </c>
      <c r="N9" s="2">
        <v>0</v>
      </c>
      <c r="O9" s="2">
        <v>3.3310828379727733E-5</v>
      </c>
      <c r="P9" s="2">
        <v>8.8192064621879745E-4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3.6699550221107038E-3</v>
      </c>
    </row>
    <row r="10" spans="1:23" x14ac:dyDescent="0.2">
      <c r="A10" s="2" t="s">
        <v>6</v>
      </c>
      <c r="B10" s="2">
        <v>5.9038285792914211E-3</v>
      </c>
      <c r="C10" s="2">
        <v>2.3911774882657665E-4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3.0412231954528941E-4</v>
      </c>
      <c r="L10" s="2">
        <v>0</v>
      </c>
      <c r="M10" s="2">
        <v>2.0994425985658999E-3</v>
      </c>
      <c r="N10" s="2">
        <v>0</v>
      </c>
      <c r="O10" s="2">
        <v>2.1172136682030342E-5</v>
      </c>
      <c r="P10" s="2">
        <v>5.6054278361364232E-4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9.1282261665248578E-3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2.6035302141075304E-2</v>
      </c>
      <c r="C13" s="2">
        <v>1.0544857043835213E-3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2.4329785563623148E-5</v>
      </c>
      <c r="L13" s="2">
        <v>0</v>
      </c>
      <c r="M13" s="2">
        <v>1.292814652801107E-3</v>
      </c>
      <c r="N13" s="2">
        <v>0</v>
      </c>
      <c r="O13" s="2">
        <v>1.6937709345624273E-6</v>
      </c>
      <c r="P13" s="2">
        <v>4.4843422689091388E-5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2.8453469477447212E-2</v>
      </c>
    </row>
    <row r="14" spans="1:23" x14ac:dyDescent="0.2">
      <c r="A14" s="2" t="s">
        <v>10</v>
      </c>
      <c r="B14" s="2">
        <v>2.0916463745717807E-2</v>
      </c>
      <c r="C14" s="2">
        <v>8.4716174548703227E-4</v>
      </c>
      <c r="D14" s="2">
        <v>0</v>
      </c>
      <c r="E14" s="2">
        <v>0</v>
      </c>
      <c r="F14" s="2">
        <v>2.6620734100141724E-3</v>
      </c>
      <c r="G14" s="2">
        <v>0</v>
      </c>
      <c r="H14" s="2">
        <v>0</v>
      </c>
      <c r="I14" s="2">
        <v>1.7240548178315899E-5</v>
      </c>
      <c r="J14" s="2">
        <v>0</v>
      </c>
      <c r="K14" s="2">
        <v>1.025905957932776E-3</v>
      </c>
      <c r="L14" s="2">
        <v>0</v>
      </c>
      <c r="M14" s="2">
        <v>2.2209892753249786E-3</v>
      </c>
      <c r="N14" s="2">
        <v>0</v>
      </c>
      <c r="O14" s="2">
        <v>7.1420674407382347E-5</v>
      </c>
      <c r="P14" s="2">
        <v>1.8908976567233538E-3</v>
      </c>
      <c r="Q14" s="2">
        <v>0</v>
      </c>
      <c r="R14" s="2">
        <v>1.5475448266450912E-3</v>
      </c>
      <c r="S14" s="2">
        <v>0</v>
      </c>
      <c r="T14" s="2">
        <v>0</v>
      </c>
      <c r="U14" s="2">
        <v>0</v>
      </c>
      <c r="V14" s="2">
        <v>0</v>
      </c>
      <c r="W14" s="2">
        <v>3.1199697840430911E-2</v>
      </c>
    </row>
    <row r="15" spans="1:23" x14ac:dyDescent="0.2">
      <c r="A15" s="2" t="s">
        <v>11</v>
      </c>
      <c r="B15" s="2">
        <v>0.74932069778934729</v>
      </c>
      <c r="C15" s="2">
        <v>3.03490990631122E-2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1.1070052431448533E-3</v>
      </c>
      <c r="L15" s="2">
        <v>0</v>
      </c>
      <c r="M15" s="2">
        <v>0</v>
      </c>
      <c r="N15" s="2">
        <v>0</v>
      </c>
      <c r="O15" s="2">
        <v>7.7066577522590443E-5</v>
      </c>
      <c r="P15" s="2">
        <v>2.0403757323536583E-3</v>
      </c>
      <c r="Q15" s="2">
        <v>0</v>
      </c>
      <c r="R15" s="2">
        <v>1.934431033306364E-4</v>
      </c>
      <c r="S15" s="2">
        <v>0</v>
      </c>
      <c r="T15" s="2">
        <v>0</v>
      </c>
      <c r="U15" s="2">
        <v>0</v>
      </c>
      <c r="V15" s="2">
        <v>0</v>
      </c>
      <c r="W15" s="2">
        <v>0.78308768750881119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</row>
    <row r="17" spans="1:23" x14ac:dyDescent="0.2">
      <c r="A17" s="2" t="s">
        <v>13</v>
      </c>
      <c r="B17" s="2">
        <v>0.10375102155450934</v>
      </c>
      <c r="C17" s="2">
        <v>4.2021394048587781E-3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3.973864975391781E-4</v>
      </c>
      <c r="L17" s="2">
        <v>0</v>
      </c>
      <c r="M17" s="2">
        <v>1.0828703929445169E-3</v>
      </c>
      <c r="N17" s="2">
        <v>0</v>
      </c>
      <c r="O17" s="2">
        <v>2.7664925264519643E-5</v>
      </c>
      <c r="P17" s="2">
        <v>7.3244257058849261E-4</v>
      </c>
      <c r="Q17" s="2">
        <v>0</v>
      </c>
      <c r="R17" s="2">
        <v>1.1053891618893508E-4</v>
      </c>
      <c r="S17" s="2">
        <v>0</v>
      </c>
      <c r="T17" s="2">
        <v>0</v>
      </c>
      <c r="U17" s="2">
        <v>0</v>
      </c>
      <c r="V17" s="2">
        <v>0</v>
      </c>
      <c r="W17" s="2">
        <v>0.11030406426189375</v>
      </c>
    </row>
    <row r="18" spans="1:23" x14ac:dyDescent="0.2">
      <c r="A18" s="2" t="s">
        <v>14</v>
      </c>
      <c r="B18" s="2">
        <v>5.3624573984796149E-3</v>
      </c>
      <c r="C18" s="2">
        <v>2.1719105222678454E-4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2.2302303433321223E-4</v>
      </c>
      <c r="L18" s="2">
        <v>0</v>
      </c>
      <c r="M18" s="2">
        <v>1.7679516619502312E-4</v>
      </c>
      <c r="N18" s="2">
        <v>0</v>
      </c>
      <c r="O18" s="2">
        <v>1.5526233566822248E-5</v>
      </c>
      <c r="P18" s="2">
        <v>4.110647079833378E-4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6.4060575927847958E-3</v>
      </c>
    </row>
    <row r="19" spans="1:23" x14ac:dyDescent="0.2">
      <c r="A19" s="2" t="s">
        <v>15</v>
      </c>
      <c r="B19" s="2">
        <v>8.0587210250048804E-4</v>
      </c>
      <c r="C19" s="2">
        <v>3.2639552521557908E-5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1.5814360616355047E-4</v>
      </c>
      <c r="L19" s="2">
        <v>0</v>
      </c>
      <c r="M19" s="2">
        <v>0</v>
      </c>
      <c r="N19" s="2">
        <v>0</v>
      </c>
      <c r="O19" s="2">
        <v>1.1009511074655778E-5</v>
      </c>
      <c r="P19" s="2">
        <v>2.914822474790941E-4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1.2991470197393465E-3</v>
      </c>
    </row>
    <row r="20" spans="1:23" x14ac:dyDescent="0.2">
      <c r="A20" s="2" t="s">
        <v>16</v>
      </c>
      <c r="B20" s="2">
        <v>7.6459095143218141E-4</v>
      </c>
      <c r="C20" s="2">
        <v>3.0967577161865464E-5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4.0549642606038572E-5</v>
      </c>
      <c r="L20" s="2">
        <v>0</v>
      </c>
      <c r="M20" s="2">
        <v>7.7347885210322635E-5</v>
      </c>
      <c r="N20" s="2">
        <v>0</v>
      </c>
      <c r="O20" s="2">
        <v>2.8229515576040457E-6</v>
      </c>
      <c r="P20" s="2">
        <v>7.4739037815152313E-5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9.9101804578316435E-4</v>
      </c>
    </row>
    <row r="21" spans="1:23" x14ac:dyDescent="0.2">
      <c r="A21" s="2" t="s">
        <v>17</v>
      </c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1.6219857042415428E-5</v>
      </c>
      <c r="L21" s="2">
        <v>0</v>
      </c>
      <c r="M21" s="2">
        <v>5.5248489435944739E-5</v>
      </c>
      <c r="N21" s="2">
        <v>0</v>
      </c>
      <c r="O21" s="2">
        <v>1.1291806230416182E-6</v>
      </c>
      <c r="P21" s="2">
        <v>2.9895615126060925E-5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1.0249314222746271E-4</v>
      </c>
    </row>
    <row r="22" spans="1:23" x14ac:dyDescent="0.2">
      <c r="A22" s="2" t="s">
        <v>18</v>
      </c>
      <c r="B22" s="2">
        <v>0.14416656462696636</v>
      </c>
      <c r="C22" s="2">
        <v>5.8390557799357394E-3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3.0006735528468546E-4</v>
      </c>
      <c r="L22" s="2">
        <v>0</v>
      </c>
      <c r="M22" s="2">
        <v>8.1767764365198213E-4</v>
      </c>
      <c r="N22" s="2">
        <v>0</v>
      </c>
      <c r="O22" s="2">
        <v>2.0889841526269939E-5</v>
      </c>
      <c r="P22" s="2">
        <v>5.5306887983212717E-4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0.15169732412719714</v>
      </c>
    </row>
    <row r="23" spans="1:23" x14ac:dyDescent="0.2">
      <c r="A23" s="2" t="s">
        <v>19</v>
      </c>
      <c r="B23" s="2">
        <v>1.8526626900087476E-3</v>
      </c>
      <c r="C23" s="2">
        <v>7.5036821584520161E-5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3.973864975391781E-4</v>
      </c>
      <c r="L23" s="2">
        <v>0</v>
      </c>
      <c r="M23" s="2">
        <v>0</v>
      </c>
      <c r="N23" s="2">
        <v>0</v>
      </c>
      <c r="O23" s="2">
        <v>2.7664925264519643E-5</v>
      </c>
      <c r="P23" s="2">
        <v>7.3244257058849261E-4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3.0851935049854579E-3</v>
      </c>
    </row>
    <row r="24" spans="1:23" x14ac:dyDescent="0.2">
      <c r="A24" s="2" t="s">
        <v>20</v>
      </c>
      <c r="B24" s="2">
        <v>9.1907753341386317E-3</v>
      </c>
      <c r="C24" s="2">
        <v>3.7224615829442386E-4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4.3793614014521666E-4</v>
      </c>
      <c r="L24" s="2">
        <v>0</v>
      </c>
      <c r="M24" s="2">
        <v>8.839758309751156E-5</v>
      </c>
      <c r="N24" s="2">
        <v>0</v>
      </c>
      <c r="O24" s="2">
        <v>3.0487876822123688E-5</v>
      </c>
      <c r="P24" s="2">
        <v>8.0718160840364498E-4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1.0927024700901554E-2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</row>
    <row r="26" spans="1:23" x14ac:dyDescent="0.2">
      <c r="A26" s="2" t="s">
        <v>22</v>
      </c>
      <c r="B26" s="2">
        <v>2.1952425790129992</v>
      </c>
      <c r="C26" s="2">
        <v>9.8229450768624618E-2</v>
      </c>
      <c r="D26" s="2">
        <v>0</v>
      </c>
      <c r="E26" s="2">
        <v>0</v>
      </c>
      <c r="F26" s="2">
        <v>0.37333570859318582</v>
      </c>
      <c r="G26" s="2">
        <v>0</v>
      </c>
      <c r="H26" s="2">
        <v>0</v>
      </c>
      <c r="I26" s="2">
        <v>1.6350848038139975E-3</v>
      </c>
      <c r="J26" s="2">
        <v>0</v>
      </c>
      <c r="K26" s="2">
        <v>6.1724258557352266E-4</v>
      </c>
      <c r="L26" s="2">
        <v>0</v>
      </c>
      <c r="M26" s="2">
        <v>6.4386313655447223E-3</v>
      </c>
      <c r="N26" s="2">
        <v>0</v>
      </c>
      <c r="O26" s="2">
        <v>0</v>
      </c>
      <c r="P26" s="2">
        <v>9.8283439983051302E-4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2.6764815315295727</v>
      </c>
    </row>
    <row r="27" spans="1:23" x14ac:dyDescent="0.2">
      <c r="A27" s="2" t="s">
        <v>23</v>
      </c>
      <c r="B27" s="2">
        <v>5.3324048505184102E-2</v>
      </c>
      <c r="C27" s="2">
        <v>2.3860652337468697E-3</v>
      </c>
      <c r="D27" s="2">
        <v>0</v>
      </c>
      <c r="E27" s="2">
        <v>0</v>
      </c>
      <c r="F27" s="2">
        <v>3.5134851551040387E-4</v>
      </c>
      <c r="G27" s="2">
        <v>0</v>
      </c>
      <c r="H27" s="2">
        <v>0</v>
      </c>
      <c r="I27" s="2">
        <v>1.5387882951739522E-6</v>
      </c>
      <c r="J27" s="2">
        <v>0</v>
      </c>
      <c r="K27" s="2">
        <v>2.504752521167918E-4</v>
      </c>
      <c r="L27" s="2">
        <v>0</v>
      </c>
      <c r="M27" s="2">
        <v>2.1608353986581098E-3</v>
      </c>
      <c r="N27" s="2">
        <v>0</v>
      </c>
      <c r="O27" s="2">
        <v>0</v>
      </c>
      <c r="P27" s="2">
        <v>3.9883135065586046E-4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5.8873143044167318E-2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</row>
    <row r="29" spans="1:23" x14ac:dyDescent="0.2">
      <c r="A29" s="2" t="s">
        <v>25</v>
      </c>
      <c r="B29" s="2">
        <v>1.3548694484344491E-5</v>
      </c>
      <c r="C29" s="2">
        <v>6.06256834917729E-7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3.8764027113313029E-5</v>
      </c>
      <c r="L29" s="2">
        <v>0</v>
      </c>
      <c r="M29" s="2">
        <v>5.7037279558488181E-4</v>
      </c>
      <c r="N29" s="2">
        <v>0</v>
      </c>
      <c r="O29" s="2">
        <v>0</v>
      </c>
      <c r="P29" s="2">
        <v>6.1723899506264116E-5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6.8501567352372125E-4</v>
      </c>
    </row>
    <row r="30" spans="1:23" x14ac:dyDescent="0.2">
      <c r="A30" s="2" t="s">
        <v>26</v>
      </c>
      <c r="B30" s="2">
        <v>1.3548694484344491E-5</v>
      </c>
      <c r="C30" s="2">
        <v>6.06256834917729E-7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3.8764027113313029E-5</v>
      </c>
      <c r="L30" s="2">
        <v>0</v>
      </c>
      <c r="M30" s="2">
        <v>5.7037279558488181E-4</v>
      </c>
      <c r="N30" s="2">
        <v>0</v>
      </c>
      <c r="O30" s="2">
        <v>0</v>
      </c>
      <c r="P30" s="2">
        <v>6.1723899506264116E-5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6.8501567352372125E-4</v>
      </c>
    </row>
    <row r="31" spans="1:23" x14ac:dyDescent="0.2">
      <c r="A31" s="2" t="s">
        <v>27</v>
      </c>
      <c r="B31" s="2">
        <v>2.609020711759062</v>
      </c>
      <c r="C31" s="2">
        <v>0.10567094739607358</v>
      </c>
      <c r="D31" s="2">
        <v>0</v>
      </c>
      <c r="E31" s="2">
        <v>0</v>
      </c>
      <c r="F31" s="2">
        <v>0.1015168047794885</v>
      </c>
      <c r="G31" s="2">
        <v>0</v>
      </c>
      <c r="H31" s="2">
        <v>0</v>
      </c>
      <c r="I31" s="2">
        <v>6.5745946641649689E-4</v>
      </c>
      <c r="J31" s="2">
        <v>0</v>
      </c>
      <c r="K31" s="2">
        <v>3.3129058009133527E-3</v>
      </c>
      <c r="L31" s="2">
        <v>3.3391659119774621E-3</v>
      </c>
      <c r="M31" s="2">
        <v>2.6762368282771631E-2</v>
      </c>
      <c r="N31" s="2">
        <v>0</v>
      </c>
      <c r="O31" s="2">
        <v>2.3063514225625057E-4</v>
      </c>
      <c r="P31" s="2">
        <v>6.1061793894979441E-3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4.6699420000000007</v>
      </c>
      <c r="W31" s="2">
        <v>7.5265591779284575</v>
      </c>
    </row>
    <row r="32" spans="1:23" x14ac:dyDescent="0.2">
      <c r="A32" s="2" t="s">
        <v>28</v>
      </c>
      <c r="B32" s="2">
        <v>0.33203699931099762</v>
      </c>
      <c r="C32" s="2">
        <v>1.3448212246688643E-2</v>
      </c>
      <c r="D32" s="2">
        <v>0</v>
      </c>
      <c r="E32" s="2">
        <v>0</v>
      </c>
      <c r="F32" s="2">
        <v>2.3888865449857004</v>
      </c>
      <c r="G32" s="2">
        <v>0</v>
      </c>
      <c r="H32" s="2">
        <v>0</v>
      </c>
      <c r="I32" s="2">
        <v>1.5471291443888969E-2</v>
      </c>
      <c r="J32" s="2">
        <v>0</v>
      </c>
      <c r="K32" s="2">
        <v>3.608918191937434E-4</v>
      </c>
      <c r="L32" s="2">
        <v>0</v>
      </c>
      <c r="M32" s="2">
        <v>6.7403157111852591E-4</v>
      </c>
      <c r="N32" s="2">
        <v>0</v>
      </c>
      <c r="O32" s="2">
        <v>2.5124268862676004E-5</v>
      </c>
      <c r="P32" s="2">
        <v>6.6517743655485572E-4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2.7515682730830053</v>
      </c>
    </row>
    <row r="33" spans="1:23" x14ac:dyDescent="0.2">
      <c r="A33" s="2" t="s">
        <v>29</v>
      </c>
      <c r="B33" s="2">
        <v>3.7438381845375124E-2</v>
      </c>
      <c r="C33" s="2">
        <v>1.5163349454245701E-3</v>
      </c>
      <c r="D33" s="2">
        <v>0</v>
      </c>
      <c r="E33" s="2">
        <v>0</v>
      </c>
      <c r="F33" s="2">
        <v>9.0283634824315541E-3</v>
      </c>
      <c r="G33" s="2">
        <v>0</v>
      </c>
      <c r="H33" s="2">
        <v>0</v>
      </c>
      <c r="I33" s="2">
        <v>5.84709403597478E-5</v>
      </c>
      <c r="J33" s="2">
        <v>0</v>
      </c>
      <c r="K33" s="2">
        <v>5.271453538785015E-4</v>
      </c>
      <c r="L33" s="2">
        <v>0</v>
      </c>
      <c r="M33" s="2">
        <v>5.7016441097894974E-3</v>
      </c>
      <c r="N33" s="2">
        <v>0</v>
      </c>
      <c r="O33" s="2">
        <v>3.6698370248852593E-5</v>
      </c>
      <c r="P33" s="2">
        <v>9.716074915969799E-4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5.5278646539104831E-2</v>
      </c>
    </row>
    <row r="34" spans="1:23" x14ac:dyDescent="0.2">
      <c r="A34" s="2" t="s">
        <v>30</v>
      </c>
      <c r="B34" s="2">
        <v>3.4140912669520802E-4</v>
      </c>
      <c r="C34" s="2">
        <v>1.3827803552860563E-5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4.1360635458159359E-4</v>
      </c>
      <c r="L34" s="2">
        <v>0</v>
      </c>
      <c r="M34" s="2">
        <v>2.6629771908125367E-3</v>
      </c>
      <c r="N34" s="2">
        <v>0</v>
      </c>
      <c r="O34" s="2">
        <v>2.8794105887561264E-5</v>
      </c>
      <c r="P34" s="2">
        <v>7.6233818571455364E-4</v>
      </c>
      <c r="Q34" s="2">
        <v>0</v>
      </c>
      <c r="R34" s="2">
        <v>3.3161674856680535E-4</v>
      </c>
      <c r="S34" s="2">
        <v>0</v>
      </c>
      <c r="T34" s="2">
        <v>0</v>
      </c>
      <c r="U34" s="2">
        <v>0</v>
      </c>
      <c r="V34" s="2">
        <v>0</v>
      </c>
      <c r="W34" s="2">
        <v>4.5545695158111191E-3</v>
      </c>
    </row>
    <row r="35" spans="1:23" x14ac:dyDescent="0.2">
      <c r="A35" s="2" t="s">
        <v>31</v>
      </c>
      <c r="B35" s="2">
        <v>9.2999047493934443E-3</v>
      </c>
      <c r="C35" s="2">
        <v>3.7666613420599121E-4</v>
      </c>
      <c r="D35" s="2">
        <v>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9.6102652976311448E-4</v>
      </c>
      <c r="L35" s="2">
        <v>2.6263102678474419E-5</v>
      </c>
      <c r="M35" s="2">
        <v>5.6684950161279314E-3</v>
      </c>
      <c r="N35" s="2">
        <v>0</v>
      </c>
      <c r="O35" s="2">
        <v>6.6903951915215875E-5</v>
      </c>
      <c r="P35" s="2">
        <v>1.7713151962191098E-3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1.8170574680303281E-2</v>
      </c>
    </row>
    <row r="36" spans="1:23" x14ac:dyDescent="0.2">
      <c r="A36" s="2" t="s">
        <v>32</v>
      </c>
      <c r="B36" s="2">
        <v>2.4277982342770345E-3</v>
      </c>
      <c r="C36" s="2">
        <v>9.833104748700843E-5</v>
      </c>
      <c r="D36" s="2">
        <v>0</v>
      </c>
      <c r="E36" s="2">
        <v>0</v>
      </c>
      <c r="F36" s="2">
        <v>4.2181988787175299E-4</v>
      </c>
      <c r="G36" s="2">
        <v>0</v>
      </c>
      <c r="H36" s="2">
        <v>0</v>
      </c>
      <c r="I36" s="2">
        <v>2.7318578338476592E-6</v>
      </c>
      <c r="J36" s="2">
        <v>0</v>
      </c>
      <c r="K36" s="2">
        <v>6.6501413873903265E-4</v>
      </c>
      <c r="L36" s="2">
        <v>0</v>
      </c>
      <c r="M36" s="2">
        <v>6.6077193365389909E-3</v>
      </c>
      <c r="N36" s="2">
        <v>0</v>
      </c>
      <c r="O36" s="2">
        <v>4.6296405544706349E-5</v>
      </c>
      <c r="P36" s="2">
        <v>1.225720220168498E-3</v>
      </c>
      <c r="Q36" s="2">
        <v>0</v>
      </c>
      <c r="R36" s="2">
        <v>4.97425122850208E-4</v>
      </c>
      <c r="S36" s="2">
        <v>0</v>
      </c>
      <c r="T36" s="2">
        <v>0</v>
      </c>
      <c r="U36" s="2">
        <v>0</v>
      </c>
      <c r="V36" s="2">
        <v>0</v>
      </c>
      <c r="W36" s="2">
        <v>1.1992856251311079E-2</v>
      </c>
    </row>
    <row r="37" spans="1:23" x14ac:dyDescent="0.2">
      <c r="A37" s="2" t="s">
        <v>33</v>
      </c>
      <c r="B37" s="2">
        <v>0</v>
      </c>
      <c r="C37" s="2">
        <v>0</v>
      </c>
      <c r="D37" s="2">
        <v>0</v>
      </c>
      <c r="E37" s="2">
        <v>0</v>
      </c>
      <c r="F37" s="2">
        <v>3.7928342859056772E-4</v>
      </c>
      <c r="G37" s="2">
        <v>0</v>
      </c>
      <c r="H37" s="2">
        <v>0</v>
      </c>
      <c r="I37" s="2">
        <v>2.4563763716109207E-6</v>
      </c>
      <c r="J37" s="2">
        <v>0</v>
      </c>
      <c r="K37" s="2">
        <v>9.7319142254492579E-4</v>
      </c>
      <c r="L37" s="2">
        <v>1.9509733418295283E-4</v>
      </c>
      <c r="M37" s="2">
        <v>3.2044123872847947E-3</v>
      </c>
      <c r="N37" s="2">
        <v>0</v>
      </c>
      <c r="O37" s="2">
        <v>6.7750837382497077E-5</v>
      </c>
      <c r="P37" s="2">
        <v>1.7937369075636555E-3</v>
      </c>
      <c r="Q37" s="2">
        <v>0</v>
      </c>
      <c r="R37" s="2">
        <v>8.7049396498786406E-3</v>
      </c>
      <c r="S37" s="2">
        <v>0</v>
      </c>
      <c r="T37" s="2">
        <v>0</v>
      </c>
      <c r="U37" s="2">
        <v>0</v>
      </c>
      <c r="V37" s="2">
        <v>0</v>
      </c>
      <c r="W37" s="2">
        <v>1.5320868343799645E-2</v>
      </c>
    </row>
    <row r="38" spans="1:23" x14ac:dyDescent="0.2">
      <c r="A38" s="2" t="s">
        <v>34</v>
      </c>
      <c r="B38" s="2">
        <v>0</v>
      </c>
      <c r="C38" s="2">
        <v>0</v>
      </c>
      <c r="D38" s="2">
        <v>0</v>
      </c>
      <c r="E38" s="2">
        <v>0</v>
      </c>
      <c r="F38" s="2">
        <v>7.0894098801975286E-6</v>
      </c>
      <c r="G38" s="2">
        <v>0</v>
      </c>
      <c r="H38" s="2">
        <v>0</v>
      </c>
      <c r="I38" s="2">
        <v>4.5913577039456466E-8</v>
      </c>
      <c r="J38" s="2">
        <v>0</v>
      </c>
      <c r="K38" s="2">
        <v>5.6364003222393632E-4</v>
      </c>
      <c r="L38" s="2">
        <v>3.7518718112106312E-6</v>
      </c>
      <c r="M38" s="2">
        <v>1.2817649549139178E-3</v>
      </c>
      <c r="N38" s="2">
        <v>0</v>
      </c>
      <c r="O38" s="2">
        <v>3.9239026650696232E-5</v>
      </c>
      <c r="P38" s="2">
        <v>1.0388726256306173E-3</v>
      </c>
      <c r="Q38" s="2">
        <v>0</v>
      </c>
      <c r="R38" s="2">
        <v>3.3161674856680535E-4</v>
      </c>
      <c r="S38" s="2">
        <v>0</v>
      </c>
      <c r="T38" s="2">
        <v>0</v>
      </c>
      <c r="U38" s="2">
        <v>0</v>
      </c>
      <c r="V38" s="2">
        <v>0</v>
      </c>
      <c r="W38" s="2">
        <v>3.2660205832544206E-3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4.0549642606038572E-5</v>
      </c>
      <c r="L39" s="2">
        <v>0</v>
      </c>
      <c r="M39" s="2">
        <v>0</v>
      </c>
      <c r="N39" s="2">
        <v>0</v>
      </c>
      <c r="O39" s="2">
        <v>2.8229515576040457E-6</v>
      </c>
      <c r="P39" s="2">
        <v>7.4739037815152313E-5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1.1811163197879493E-4</v>
      </c>
    </row>
    <row r="40" spans="1:23" x14ac:dyDescent="0.2">
      <c r="A40" s="2" t="s">
        <v>36</v>
      </c>
      <c r="B40" s="2">
        <v>5.3906704215032843E-4</v>
      </c>
      <c r="C40" s="2">
        <v>2.1833374030832462E-5</v>
      </c>
      <c r="D40" s="2">
        <v>0</v>
      </c>
      <c r="E40" s="2">
        <v>0</v>
      </c>
      <c r="F40" s="2">
        <v>1.3547862281057477E-2</v>
      </c>
      <c r="G40" s="2">
        <v>0</v>
      </c>
      <c r="H40" s="2">
        <v>0</v>
      </c>
      <c r="I40" s="2">
        <v>8.7740845722401287E-5</v>
      </c>
      <c r="J40" s="2">
        <v>0</v>
      </c>
      <c r="K40" s="2">
        <v>8.0693788786016796E-4</v>
      </c>
      <c r="L40" s="2">
        <v>7.5037436224212624E-6</v>
      </c>
      <c r="M40" s="2">
        <v>2.9281699401050715E-3</v>
      </c>
      <c r="N40" s="2">
        <v>1.327425997772585E-4</v>
      </c>
      <c r="O40" s="2">
        <v>5.6176735996320508E-5</v>
      </c>
      <c r="P40" s="2">
        <v>1.4873068525215313E-3</v>
      </c>
      <c r="Q40" s="2">
        <v>0</v>
      </c>
      <c r="R40" s="2">
        <v>4.6979039380297427E-4</v>
      </c>
      <c r="S40" s="2">
        <v>0</v>
      </c>
      <c r="T40" s="2">
        <v>0</v>
      </c>
      <c r="U40" s="2">
        <v>0</v>
      </c>
      <c r="V40" s="2">
        <v>0</v>
      </c>
      <c r="W40" s="2">
        <v>2.0085131696646781E-2</v>
      </c>
    </row>
    <row r="41" spans="1:23" x14ac:dyDescent="0.2">
      <c r="A41" s="2" t="s">
        <v>37</v>
      </c>
      <c r="B41" s="2">
        <v>0</v>
      </c>
      <c r="C41" s="2">
        <v>0</v>
      </c>
      <c r="D41" s="2">
        <v>0</v>
      </c>
      <c r="E41" s="2">
        <v>0</v>
      </c>
      <c r="F41" s="2">
        <v>1.0988585314306171E-4</v>
      </c>
      <c r="G41" s="2">
        <v>0</v>
      </c>
      <c r="H41" s="2">
        <v>0</v>
      </c>
      <c r="I41" s="2">
        <v>7.1166044411157539E-7</v>
      </c>
      <c r="J41" s="2">
        <v>0</v>
      </c>
      <c r="K41" s="2">
        <v>6.4879428169661713E-5</v>
      </c>
      <c r="L41" s="2">
        <v>0</v>
      </c>
      <c r="M41" s="2">
        <v>0</v>
      </c>
      <c r="N41" s="2">
        <v>0</v>
      </c>
      <c r="O41" s="2">
        <v>4.5167224921664726E-6</v>
      </c>
      <c r="P41" s="2">
        <v>1.195824605042437E-4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2.9957612475324513E-4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12.001154960135052</v>
      </c>
      <c r="C43" s="2">
        <v>0.48607257457512737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8.6776235176922551E-4</v>
      </c>
      <c r="L43" s="2">
        <v>0</v>
      </c>
      <c r="M43" s="2">
        <v>1.9767909520181027E-2</v>
      </c>
      <c r="N43" s="2">
        <v>0</v>
      </c>
      <c r="O43" s="2">
        <v>6.041116333272657E-5</v>
      </c>
      <c r="P43" s="2">
        <v>1.5994154092442594E-3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12.509523033154705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3.081772838058932E-4</v>
      </c>
      <c r="L44" s="2">
        <v>0</v>
      </c>
      <c r="M44" s="2">
        <v>7.5137945632884856E-4</v>
      </c>
      <c r="N44" s="2">
        <v>0</v>
      </c>
      <c r="O44" s="2">
        <v>2.1454431837790748E-5</v>
      </c>
      <c r="P44" s="2">
        <v>5.6801668739515758E-4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1.6490278593676902E-3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0</v>
      </c>
    </row>
    <row r="46" spans="1:23" x14ac:dyDescent="0.2">
      <c r="A46" s="2" t="s">
        <v>42</v>
      </c>
      <c r="B46" s="2">
        <v>3.1412276978157273E-2</v>
      </c>
      <c r="C46" s="2">
        <v>9.6195025996774569E-2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4.1333560625486522E-2</v>
      </c>
      <c r="L46" s="2">
        <v>0</v>
      </c>
      <c r="M46" s="2">
        <v>2.2257773452841603E-2</v>
      </c>
      <c r="N46" s="2">
        <v>0</v>
      </c>
      <c r="O46" s="2">
        <v>6.5023842853043183E-3</v>
      </c>
      <c r="P46" s="2">
        <v>0</v>
      </c>
      <c r="Q46" s="2">
        <v>0</v>
      </c>
      <c r="R46" s="2">
        <v>1.795019474908242E-2</v>
      </c>
      <c r="S46" s="2">
        <v>0</v>
      </c>
      <c r="T46" s="2">
        <v>0</v>
      </c>
      <c r="U46" s="2">
        <v>0</v>
      </c>
      <c r="V46" s="2">
        <v>0</v>
      </c>
      <c r="W46" s="2">
        <v>0.21565121608764667</v>
      </c>
    </row>
    <row r="47" spans="1:23" x14ac:dyDescent="0.2">
      <c r="A47" s="2" t="s">
        <v>43</v>
      </c>
      <c r="B47" s="2">
        <v>1.4991168021746193E-2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1.0590209512785733</v>
      </c>
      <c r="L47" s="2">
        <v>0.22518615434594497</v>
      </c>
      <c r="M47" s="2">
        <v>2.1542842260705881</v>
      </c>
      <c r="N47" s="2">
        <v>1.6522121667518427E-2</v>
      </c>
      <c r="O47" s="2">
        <v>4.2839937733587961E-3</v>
      </c>
      <c r="P47" s="2">
        <v>0</v>
      </c>
      <c r="Q47" s="2">
        <v>0</v>
      </c>
      <c r="R47" s="2">
        <v>0.21582822157209292</v>
      </c>
      <c r="S47" s="2">
        <v>0</v>
      </c>
      <c r="T47" s="2">
        <v>0</v>
      </c>
      <c r="U47" s="2">
        <v>0</v>
      </c>
      <c r="V47" s="2">
        <v>0</v>
      </c>
      <c r="W47" s="2">
        <v>3.6901168367298229</v>
      </c>
    </row>
    <row r="48" spans="1:23" x14ac:dyDescent="0.2">
      <c r="A48" s="2" t="s">
        <v>44</v>
      </c>
      <c r="B48" s="2">
        <v>0</v>
      </c>
      <c r="C48" s="2">
        <v>3.933156039283732E-2</v>
      </c>
      <c r="D48" s="2">
        <v>6.4966022704435135E-4</v>
      </c>
      <c r="E48" s="2">
        <v>0</v>
      </c>
      <c r="F48" s="2">
        <v>5.9643485824031693E-2</v>
      </c>
      <c r="G48" s="2">
        <v>0</v>
      </c>
      <c r="H48" s="2">
        <v>0</v>
      </c>
      <c r="I48" s="2">
        <v>0</v>
      </c>
      <c r="J48" s="2">
        <v>0</v>
      </c>
      <c r="K48" s="2">
        <v>2.7583384125540889E-2</v>
      </c>
      <c r="L48" s="2">
        <v>0</v>
      </c>
      <c r="M48" s="2">
        <v>4.4320133901403283E-2</v>
      </c>
      <c r="N48" s="2">
        <v>1.4332860886377317E-3</v>
      </c>
      <c r="O48" s="2">
        <v>4.0129632470605782E-2</v>
      </c>
      <c r="P48" s="2">
        <v>0</v>
      </c>
      <c r="Q48" s="2">
        <v>0</v>
      </c>
      <c r="R48" s="2">
        <v>7.4939472825568849E-3</v>
      </c>
      <c r="S48" s="2">
        <v>0</v>
      </c>
      <c r="T48" s="2">
        <v>0</v>
      </c>
      <c r="U48" s="2">
        <v>0</v>
      </c>
      <c r="V48" s="2">
        <v>0</v>
      </c>
      <c r="W48" s="2">
        <v>0.22058509031265794</v>
      </c>
    </row>
    <row r="49" spans="1:23" x14ac:dyDescent="0.2">
      <c r="A49" s="2" t="s">
        <v>45</v>
      </c>
      <c r="B49" s="2">
        <v>0</v>
      </c>
      <c r="C49" s="2">
        <v>0.17210078667313047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0.10460483515313346</v>
      </c>
      <c r="L49" s="2">
        <v>0</v>
      </c>
      <c r="M49" s="2">
        <v>8.3157820828350354E-2</v>
      </c>
      <c r="N49" s="2">
        <v>0</v>
      </c>
      <c r="O49" s="2">
        <v>2.7404106829082928E-2</v>
      </c>
      <c r="P49" s="2">
        <v>0</v>
      </c>
      <c r="Q49" s="2">
        <v>0</v>
      </c>
      <c r="R49" s="2">
        <v>8.5106887264528377E-3</v>
      </c>
      <c r="S49" s="2">
        <v>0</v>
      </c>
      <c r="T49" s="2">
        <v>0</v>
      </c>
      <c r="U49" s="2">
        <v>0</v>
      </c>
      <c r="V49" s="2">
        <v>0</v>
      </c>
      <c r="W49" s="2">
        <v>0.39577823821015001</v>
      </c>
    </row>
    <row r="50" spans="1:23" x14ac:dyDescent="0.2">
      <c r="A50" s="2" t="s">
        <v>46</v>
      </c>
      <c r="B50" s="2">
        <v>0.19932392464481655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1.2417789696577046E-2</v>
      </c>
      <c r="I50" s="2">
        <v>0</v>
      </c>
      <c r="J50" s="2">
        <v>0</v>
      </c>
      <c r="K50" s="2">
        <v>9.3825852588867026E-2</v>
      </c>
      <c r="L50" s="2">
        <v>0</v>
      </c>
      <c r="M50" s="2">
        <v>4.9590952769478329E-2</v>
      </c>
      <c r="N50" s="2">
        <v>3.1486784673838926E-2</v>
      </c>
      <c r="O50" s="2">
        <v>8.0546428283797655E-2</v>
      </c>
      <c r="P50" s="2">
        <v>0</v>
      </c>
      <c r="Q50" s="2">
        <v>0</v>
      </c>
      <c r="R50" s="2">
        <v>0.2130016203149773</v>
      </c>
      <c r="S50" s="2">
        <v>0</v>
      </c>
      <c r="T50" s="2">
        <v>0</v>
      </c>
      <c r="U50" s="2">
        <v>0</v>
      </c>
      <c r="V50" s="2">
        <v>0</v>
      </c>
      <c r="W50" s="2">
        <v>0.68019335297235284</v>
      </c>
    </row>
    <row r="51" spans="1:23" x14ac:dyDescent="0.2">
      <c r="A51" s="2" t="s">
        <v>47</v>
      </c>
      <c r="B51" s="2">
        <v>0.630711420794831</v>
      </c>
      <c r="C51" s="2">
        <v>0</v>
      </c>
      <c r="D51" s="2">
        <v>0</v>
      </c>
      <c r="E51" s="2">
        <v>3.1152088095883136E-2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9.3635542810567698E-2</v>
      </c>
      <c r="L51" s="2">
        <v>0</v>
      </c>
      <c r="M51" s="2">
        <v>9.3918110876144656E-2</v>
      </c>
      <c r="N51" s="2">
        <v>0</v>
      </c>
      <c r="O51" s="2">
        <v>0.1440745440826704</v>
      </c>
      <c r="P51" s="2">
        <v>0</v>
      </c>
      <c r="Q51" s="2">
        <v>0</v>
      </c>
      <c r="R51" s="2">
        <v>2.7198027383427029E-2</v>
      </c>
      <c r="S51" s="2">
        <v>0</v>
      </c>
      <c r="T51" s="2">
        <v>0</v>
      </c>
      <c r="U51" s="2">
        <v>0</v>
      </c>
      <c r="V51" s="2">
        <v>0</v>
      </c>
      <c r="W51" s="2">
        <v>1.0206897340435239</v>
      </c>
    </row>
  </sheetData>
  <phoneticPr fontId="6" type="noConversion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48.6525998152336</v>
      </c>
      <c r="C4" s="2">
        <v>4.9001620623323854</v>
      </c>
      <c r="D4" s="2">
        <v>0.95921523869727321</v>
      </c>
      <c r="E4" s="2">
        <v>0</v>
      </c>
      <c r="F4" s="2">
        <v>7.4528970152738871</v>
      </c>
      <c r="G4" s="2">
        <v>3.1322583487417115E-3</v>
      </c>
      <c r="H4" s="2">
        <v>0.27777275782045613</v>
      </c>
      <c r="I4" s="2">
        <v>0</v>
      </c>
      <c r="J4" s="2">
        <v>2.0476861217794511E-3</v>
      </c>
      <c r="K4" s="2">
        <v>0.19945642294981095</v>
      </c>
      <c r="L4" s="2">
        <v>4.5805828454255945E-2</v>
      </c>
      <c r="M4" s="2">
        <v>0.23616600230393614</v>
      </c>
      <c r="N4" s="2">
        <v>0.32857315839907908</v>
      </c>
      <c r="O4" s="2">
        <v>2.7331807879641117E-2</v>
      </c>
      <c r="P4" s="2">
        <v>0</v>
      </c>
      <c r="Q4" s="2">
        <v>0</v>
      </c>
      <c r="R4" s="2">
        <v>7.8516911222723685E-3</v>
      </c>
      <c r="S4" s="2">
        <v>0</v>
      </c>
      <c r="T4" s="2">
        <v>0</v>
      </c>
      <c r="U4" s="2">
        <v>0</v>
      </c>
      <c r="V4" s="2">
        <v>0.9691510000000001</v>
      </c>
      <c r="W4" s="2">
        <v>64.062162744937112</v>
      </c>
    </row>
    <row r="5" spans="1:23" x14ac:dyDescent="0.2">
      <c r="A5" s="2" t="s">
        <v>1</v>
      </c>
      <c r="B5" s="2">
        <v>2.7887737385012254E-2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1.0922404998914909E-2</v>
      </c>
      <c r="L5" s="2">
        <v>8.5810140283282109E-5</v>
      </c>
      <c r="M5" s="2">
        <v>6.5601766886215399E-2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0.10449771941042585</v>
      </c>
    </row>
    <row r="6" spans="1:23" x14ac:dyDescent="0.2">
      <c r="A6" s="2" t="s">
        <v>2</v>
      </c>
      <c r="B6" s="2">
        <v>21.694234049416565</v>
      </c>
      <c r="C6" s="2">
        <v>0</v>
      </c>
      <c r="D6" s="2">
        <v>0.94812344094424983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1.7589743412821501E-2</v>
      </c>
      <c r="L6" s="2">
        <v>1.76038351527837E-4</v>
      </c>
      <c r="M6" s="2">
        <v>1.9893258849523039E-2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22.680016530974687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1.5921055806782289E-3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1.6975126754470001E-4</v>
      </c>
      <c r="L8" s="2">
        <v>0</v>
      </c>
      <c r="M8" s="2">
        <v>3.0876317778886445E-3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4.8494886261115731E-3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</row>
    <row r="10" spans="1:23" x14ac:dyDescent="0.2">
      <c r="A10" s="2" t="s">
        <v>6</v>
      </c>
      <c r="B10" s="2">
        <v>4.1866480084501575E-3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4.1866480084501575E-3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0.36648336416966631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1.0536285571739999E-3</v>
      </c>
      <c r="L13" s="2">
        <v>0</v>
      </c>
      <c r="M13" s="2">
        <v>3.6507069117320656E-4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0.36790206341801351</v>
      </c>
    </row>
    <row r="14" spans="1:23" x14ac:dyDescent="0.2">
      <c r="A14" s="2" t="s">
        <v>10</v>
      </c>
      <c r="B14" s="2">
        <v>0.20960089050309313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5.4437475453989999E-4</v>
      </c>
      <c r="L14" s="2">
        <v>0</v>
      </c>
      <c r="M14" s="2">
        <v>8.0439304834774332E-5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0.21022570456246781</v>
      </c>
    </row>
    <row r="15" spans="1:23" x14ac:dyDescent="0.2">
      <c r="A15" s="2" t="s">
        <v>11</v>
      </c>
      <c r="B15" s="2">
        <v>3.3610854481178239E-2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9.9509363733099994E-5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3.3710363844911335E-2</v>
      </c>
    </row>
    <row r="16" spans="1:23" x14ac:dyDescent="0.2">
      <c r="A16" s="2" t="s">
        <v>12</v>
      </c>
      <c r="B16" s="2">
        <v>2.9019312020102762E-2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2.9019312020102762E-2</v>
      </c>
    </row>
    <row r="17" spans="1:23" x14ac:dyDescent="0.2">
      <c r="A17" s="2" t="s">
        <v>13</v>
      </c>
      <c r="B17" s="2">
        <v>1.1130658788051822E-2</v>
      </c>
      <c r="C17" s="2">
        <v>0</v>
      </c>
      <c r="D17" s="2">
        <v>0</v>
      </c>
      <c r="E17" s="2">
        <v>0</v>
      </c>
      <c r="F17" s="2">
        <v>0</v>
      </c>
      <c r="G17" s="2">
        <v>1.6141583657605315E-4</v>
      </c>
      <c r="H17" s="2">
        <v>0</v>
      </c>
      <c r="I17" s="2">
        <v>0</v>
      </c>
      <c r="J17" s="2">
        <v>0</v>
      </c>
      <c r="K17" s="2">
        <v>4.8583983469690004E-4</v>
      </c>
      <c r="L17" s="2">
        <v>1.2140575967437036E-5</v>
      </c>
      <c r="M17" s="2">
        <v>1.7077883180305934E-3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1.3497843353322806E-2</v>
      </c>
    </row>
    <row r="18" spans="1:23" x14ac:dyDescent="0.2">
      <c r="A18" s="2" t="s">
        <v>14</v>
      </c>
      <c r="B18" s="2">
        <v>1.85456752680197E-4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4.6827935874400008E-5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2.3228468855459699E-4</v>
      </c>
    </row>
    <row r="19" spans="1:23" x14ac:dyDescent="0.2">
      <c r="A19" s="2" t="s">
        <v>15</v>
      </c>
      <c r="B19" s="2">
        <v>1.7146615554818213E-3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5.8534919843000009E-6</v>
      </c>
      <c r="L19" s="2">
        <v>0</v>
      </c>
      <c r="M19" s="2">
        <v>2.4750555333776718E-5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1.7452656027998979E-3</v>
      </c>
    </row>
    <row r="20" spans="1:23" x14ac:dyDescent="0.2">
      <c r="A20" s="2" t="s">
        <v>16</v>
      </c>
      <c r="B20" s="2">
        <v>0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</v>
      </c>
    </row>
    <row r="21" spans="1:23" x14ac:dyDescent="0.2">
      <c r="A21" s="2" t="s">
        <v>17</v>
      </c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</row>
    <row r="22" spans="1:23" x14ac:dyDescent="0.2">
      <c r="A22" s="2" t="s">
        <v>18</v>
      </c>
      <c r="B22" s="2">
        <v>1.6145174253289631E-2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2.92674599215E-5</v>
      </c>
      <c r="L22" s="2">
        <v>0</v>
      </c>
      <c r="M22" s="2">
        <v>4.9501110667553435E-5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1.6223942823878682E-2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9.3655871748800015E-5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9.3655871748800015E-5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</row>
    <row r="25" spans="1:23" x14ac:dyDescent="0.2">
      <c r="A25" s="2" t="s">
        <v>21</v>
      </c>
      <c r="B25" s="2">
        <v>6.8183875738571054</v>
      </c>
      <c r="C25" s="2">
        <v>4.9001620623323854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1.5570288678238E-3</v>
      </c>
      <c r="L25" s="2">
        <v>0</v>
      </c>
      <c r="M25" s="2">
        <v>3.4279519137280752E-3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11.723534616971042</v>
      </c>
    </row>
    <row r="26" spans="1:23" x14ac:dyDescent="0.2">
      <c r="A26" s="2" t="s">
        <v>22</v>
      </c>
      <c r="B26" s="2">
        <v>1.0068309555331139</v>
      </c>
      <c r="C26" s="2">
        <v>0</v>
      </c>
      <c r="D26" s="2">
        <v>0</v>
      </c>
      <c r="E26" s="2">
        <v>0</v>
      </c>
      <c r="F26" s="2">
        <v>1.5931988405134332</v>
      </c>
      <c r="G26" s="2">
        <v>0</v>
      </c>
      <c r="H26" s="2">
        <v>0</v>
      </c>
      <c r="I26" s="2">
        <v>0</v>
      </c>
      <c r="J26" s="2">
        <v>0</v>
      </c>
      <c r="K26" s="2">
        <v>3.0555228158045998E-3</v>
      </c>
      <c r="L26" s="2">
        <v>0</v>
      </c>
      <c r="M26" s="2">
        <v>3.6630821893989542E-3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2.6067484010517505</v>
      </c>
    </row>
    <row r="27" spans="1:23" x14ac:dyDescent="0.2">
      <c r="A27" s="2" t="s">
        <v>23</v>
      </c>
      <c r="B27" s="2">
        <v>2.6184168685706815E-2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1.8731174349760003E-4</v>
      </c>
      <c r="L27" s="2">
        <v>0</v>
      </c>
      <c r="M27" s="2">
        <v>2.4750555333776718E-5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2.639623098453819E-2</v>
      </c>
    </row>
    <row r="28" spans="1:23" x14ac:dyDescent="0.2">
      <c r="A28" s="2" t="s">
        <v>24</v>
      </c>
      <c r="B28" s="2">
        <v>0.66390751364319867</v>
      </c>
      <c r="C28" s="2">
        <v>0</v>
      </c>
      <c r="D28" s="2">
        <v>0</v>
      </c>
      <c r="E28" s="2">
        <v>0</v>
      </c>
      <c r="F28" s="2">
        <v>0.29218090210098474</v>
      </c>
      <c r="G28" s="2">
        <v>8.0707918288026555E-4</v>
      </c>
      <c r="H28" s="2">
        <v>0</v>
      </c>
      <c r="I28" s="2">
        <v>0</v>
      </c>
      <c r="J28" s="2">
        <v>0</v>
      </c>
      <c r="K28" s="2">
        <v>1.7267801353685001E-3</v>
      </c>
      <c r="L28" s="2">
        <v>1.9276114845983214E-2</v>
      </c>
      <c r="M28" s="2">
        <v>1.1676074478709166E-2</v>
      </c>
      <c r="N28" s="2">
        <v>4.4102317095139718E-2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1.0336767814822643</v>
      </c>
    </row>
    <row r="29" spans="1:23" x14ac:dyDescent="0.2">
      <c r="A29" s="2" t="s">
        <v>25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</v>
      </c>
    </row>
    <row r="30" spans="1:23" x14ac:dyDescent="0.2">
      <c r="A30" s="2" t="s">
        <v>26</v>
      </c>
      <c r="B30" s="2">
        <v>3.1530851842169281E-3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2.92674599215E-5</v>
      </c>
      <c r="L30" s="2">
        <v>0</v>
      </c>
      <c r="M30" s="2">
        <v>9.9002221335106871E-5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3.2813548654735351E-3</v>
      </c>
    </row>
    <row r="31" spans="1:23" x14ac:dyDescent="0.2">
      <c r="A31" s="2" t="s">
        <v>27</v>
      </c>
      <c r="B31" s="2">
        <v>2.2382356459428876</v>
      </c>
      <c r="C31" s="2">
        <v>0</v>
      </c>
      <c r="D31" s="2">
        <v>0</v>
      </c>
      <c r="E31" s="2">
        <v>0</v>
      </c>
      <c r="F31" s="2">
        <v>1.5378245014687753E-2</v>
      </c>
      <c r="G31" s="2">
        <v>3.458910783772567E-4</v>
      </c>
      <c r="H31" s="2">
        <v>0</v>
      </c>
      <c r="I31" s="2">
        <v>0</v>
      </c>
      <c r="J31" s="2">
        <v>0</v>
      </c>
      <c r="K31" s="2">
        <v>9.3070522550370001E-4</v>
      </c>
      <c r="L31" s="2">
        <v>2.4281151934874072E-5</v>
      </c>
      <c r="M31" s="2">
        <v>8.4832528406519683E-3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0.9691510000000001</v>
      </c>
      <c r="W31" s="2">
        <v>3.2325490212540431</v>
      </c>
    </row>
    <row r="32" spans="1:23" x14ac:dyDescent="0.2">
      <c r="A32" s="2" t="s">
        <v>28</v>
      </c>
      <c r="B32" s="2">
        <v>3.9003171076347459E-2</v>
      </c>
      <c r="C32" s="2">
        <v>0</v>
      </c>
      <c r="D32" s="2">
        <v>0</v>
      </c>
      <c r="E32" s="2">
        <v>0</v>
      </c>
      <c r="F32" s="2">
        <v>5.4551001729262119</v>
      </c>
      <c r="G32" s="2">
        <v>0</v>
      </c>
      <c r="H32" s="2">
        <v>0.27745194435354309</v>
      </c>
      <c r="I32" s="2">
        <v>0</v>
      </c>
      <c r="J32" s="2">
        <v>0</v>
      </c>
      <c r="K32" s="2">
        <v>3.2662485272394004E-3</v>
      </c>
      <c r="L32" s="2">
        <v>0</v>
      </c>
      <c r="M32" s="2">
        <v>5.2966188414282165E-3</v>
      </c>
      <c r="N32" s="2">
        <v>0.28447084130393935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6.0645889970287099</v>
      </c>
    </row>
    <row r="33" spans="1:23" x14ac:dyDescent="0.2">
      <c r="A33" s="2" t="s">
        <v>29</v>
      </c>
      <c r="B33" s="2">
        <v>6.7970672301169335E-4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6.7970672301169335E-4</v>
      </c>
    </row>
    <row r="34" spans="1:23" x14ac:dyDescent="0.2">
      <c r="A34" s="2" t="s">
        <v>30</v>
      </c>
      <c r="B34" s="2">
        <v>3.5904303259717994E-3</v>
      </c>
      <c r="C34" s="2">
        <v>0</v>
      </c>
      <c r="D34" s="2">
        <v>0</v>
      </c>
      <c r="E34" s="2">
        <v>0</v>
      </c>
      <c r="F34" s="2">
        <v>9.4680051704719922E-2</v>
      </c>
      <c r="G34" s="2">
        <v>0</v>
      </c>
      <c r="H34" s="2">
        <v>0</v>
      </c>
      <c r="I34" s="2">
        <v>0</v>
      </c>
      <c r="J34" s="2">
        <v>0</v>
      </c>
      <c r="K34" s="2">
        <v>2.6340713929349997E-4</v>
      </c>
      <c r="L34" s="2">
        <v>0</v>
      </c>
      <c r="M34" s="2">
        <v>1.2375277666888356E-4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9.8657641946654107E-2</v>
      </c>
    </row>
    <row r="35" spans="1:23" x14ac:dyDescent="0.2">
      <c r="A35" s="2" t="s">
        <v>31</v>
      </c>
      <c r="B35" s="2">
        <v>2.0003363178902452E-2</v>
      </c>
      <c r="C35" s="2">
        <v>0</v>
      </c>
      <c r="D35" s="2">
        <v>0</v>
      </c>
      <c r="E35" s="2">
        <v>0</v>
      </c>
      <c r="F35" s="2">
        <v>2.0711441097222567E-4</v>
      </c>
      <c r="G35" s="2">
        <v>0</v>
      </c>
      <c r="H35" s="2">
        <v>0</v>
      </c>
      <c r="I35" s="2">
        <v>0</v>
      </c>
      <c r="J35" s="2">
        <v>0</v>
      </c>
      <c r="K35" s="2">
        <v>2.9852809119930006E-4</v>
      </c>
      <c r="L35" s="2">
        <v>6.070287983718518E-5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2.0569708560911164E-2</v>
      </c>
    </row>
    <row r="36" spans="1:23" x14ac:dyDescent="0.2">
      <c r="A36" s="2" t="s">
        <v>32</v>
      </c>
      <c r="B36" s="2">
        <v>1.057038242176896E-2</v>
      </c>
      <c r="C36" s="2">
        <v>0</v>
      </c>
      <c r="D36" s="2">
        <v>0</v>
      </c>
      <c r="E36" s="2">
        <v>0</v>
      </c>
      <c r="F36" s="2">
        <v>1.438294520640456E-3</v>
      </c>
      <c r="G36" s="2">
        <v>0</v>
      </c>
      <c r="H36" s="2">
        <v>0</v>
      </c>
      <c r="I36" s="2">
        <v>0</v>
      </c>
      <c r="J36" s="2">
        <v>0</v>
      </c>
      <c r="K36" s="2">
        <v>6.9656554613170009E-4</v>
      </c>
      <c r="L36" s="2">
        <v>2.4281151934874072E-5</v>
      </c>
      <c r="M36" s="2">
        <v>8.1058068718118737E-4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1.3540104327657176E-2</v>
      </c>
    </row>
    <row r="37" spans="1:23" x14ac:dyDescent="0.2">
      <c r="A37" s="2" t="s">
        <v>33</v>
      </c>
      <c r="B37" s="2">
        <v>1.6202302915035196E-5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1.1706983968600002E-5</v>
      </c>
      <c r="L37" s="2">
        <v>0</v>
      </c>
      <c r="M37" s="2">
        <v>6.1876388334441794E-6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3.4096925717079374E-5</v>
      </c>
    </row>
    <row r="38" spans="1:23" x14ac:dyDescent="0.2">
      <c r="A38" s="2" t="s">
        <v>34</v>
      </c>
      <c r="B38" s="2">
        <v>1.7057784508949056E-2</v>
      </c>
      <c r="C38" s="2">
        <v>0</v>
      </c>
      <c r="D38" s="2">
        <v>0</v>
      </c>
      <c r="E38" s="2">
        <v>0</v>
      </c>
      <c r="F38" s="2">
        <v>7.1339408223766612E-4</v>
      </c>
      <c r="G38" s="2">
        <v>5.7648513062876102E-4</v>
      </c>
      <c r="H38" s="2">
        <v>0</v>
      </c>
      <c r="I38" s="2">
        <v>0</v>
      </c>
      <c r="J38" s="2">
        <v>0</v>
      </c>
      <c r="K38" s="2">
        <v>2.6926063127780003E-3</v>
      </c>
      <c r="L38" s="2">
        <v>6.070287983718518E-5</v>
      </c>
      <c r="M38" s="2">
        <v>1.942918593701472E-3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2.3043891508132141E-2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0</v>
      </c>
    </row>
    <row r="40" spans="1:23" x14ac:dyDescent="0.2">
      <c r="A40" s="2" t="s">
        <v>36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</row>
    <row r="41" spans="1:23" x14ac:dyDescent="0.2">
      <c r="A41" s="2" t="s">
        <v>37</v>
      </c>
      <c r="B41" s="2">
        <v>1.5930104226062603E-2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1.053628557174E-4</v>
      </c>
      <c r="L41" s="2">
        <v>0</v>
      </c>
      <c r="M41" s="2">
        <v>1.8562916500332535E-5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1.6054029998280338E-2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14.356162926488068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5.736422144614001E-3</v>
      </c>
      <c r="L43" s="2">
        <v>4.8562303869748144E-5</v>
      </c>
      <c r="M43" s="2">
        <v>4.3870359329119223E-3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14.366334946869463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2.9852809119930006E-4</v>
      </c>
      <c r="L44" s="2">
        <v>0</v>
      </c>
      <c r="M44" s="2">
        <v>4.9501110667553435E-5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3.480292018668535E-4</v>
      </c>
    </row>
    <row r="45" spans="1:23" x14ac:dyDescent="0.2">
      <c r="A45" s="2" t="s">
        <v>41</v>
      </c>
      <c r="B45" s="2">
        <v>3.9311248905635286E-3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1.1063099850327001E-3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5.0374348755962287E-3</v>
      </c>
    </row>
    <row r="46" spans="1:23" x14ac:dyDescent="0.2">
      <c r="A46" s="2" t="s">
        <v>42</v>
      </c>
      <c r="B46" s="2">
        <v>4.0914975460607881E-3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2.0476861217794511E-3</v>
      </c>
      <c r="K46" s="2">
        <v>1.9955919604519351E-3</v>
      </c>
      <c r="L46" s="2">
        <v>1.0347513869010031E-5</v>
      </c>
      <c r="M46" s="2">
        <v>4.2190208317772378E-3</v>
      </c>
      <c r="N46" s="2">
        <v>0</v>
      </c>
      <c r="O46" s="2">
        <v>6.4043008728512836E-5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1.2428186982666935E-2</v>
      </c>
    </row>
    <row r="47" spans="1:23" x14ac:dyDescent="0.2">
      <c r="A47" s="2" t="s">
        <v>43</v>
      </c>
      <c r="B47" s="2">
        <v>3.8032230619548059E-2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9.2824720100401534E-2</v>
      </c>
      <c r="L47" s="2">
        <v>1.1930259107986034E-2</v>
      </c>
      <c r="M47" s="2">
        <v>8.52549514422421E-2</v>
      </c>
      <c r="N47" s="2">
        <v>0</v>
      </c>
      <c r="O47" s="2">
        <v>3.2556861757321865E-5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0.22807471813193506</v>
      </c>
    </row>
    <row r="48" spans="1:23" x14ac:dyDescent="0.2">
      <c r="A48" s="2" t="s">
        <v>44</v>
      </c>
      <c r="B48" s="2">
        <v>1.9173924554505817E-3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2.3015175153296163E-2</v>
      </c>
      <c r="L48" s="2">
        <v>0</v>
      </c>
      <c r="M48" s="2">
        <v>1.4191915176916918E-2</v>
      </c>
      <c r="N48" s="2">
        <v>0</v>
      </c>
      <c r="O48" s="2">
        <v>1.1284295599205271E-3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4.0252912345584188E-2</v>
      </c>
    </row>
    <row r="49" spans="1:23" x14ac:dyDescent="0.2">
      <c r="A49" s="2" t="s">
        <v>45</v>
      </c>
      <c r="B49" s="2">
        <v>7.9471492295476206E-4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2.8617776861613708E-2</v>
      </c>
      <c r="L49" s="2">
        <v>0</v>
      </c>
      <c r="M49" s="2">
        <v>1.6806346622827745E-3</v>
      </c>
      <c r="N49" s="2">
        <v>0</v>
      </c>
      <c r="O49" s="2">
        <v>5.9526474069319403E-4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3.1688391187544442E-2</v>
      </c>
    </row>
    <row r="50" spans="1:23" x14ac:dyDescent="0.2">
      <c r="A50" s="2" t="s">
        <v>46</v>
      </c>
      <c r="B50" s="2">
        <v>8.4383079335109648E-2</v>
      </c>
      <c r="C50" s="2">
        <v>0</v>
      </c>
      <c r="D50" s="2">
        <v>0</v>
      </c>
      <c r="E50" s="2">
        <v>0</v>
      </c>
      <c r="F50" s="2">
        <v>0</v>
      </c>
      <c r="G50" s="2">
        <v>1.241387120279375E-3</v>
      </c>
      <c r="H50" s="2">
        <v>3.2081346691301366E-4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9.3905160569406915E-3</v>
      </c>
      <c r="P50" s="2">
        <v>0</v>
      </c>
      <c r="Q50" s="2">
        <v>0</v>
      </c>
      <c r="R50" s="2">
        <v>7.8516911222723685E-3</v>
      </c>
      <c r="S50" s="2">
        <v>0</v>
      </c>
      <c r="T50" s="2">
        <v>0</v>
      </c>
      <c r="U50" s="2">
        <v>0</v>
      </c>
      <c r="V50" s="2">
        <v>0</v>
      </c>
      <c r="W50" s="2">
        <v>0.1031874871015151</v>
      </c>
    </row>
    <row r="51" spans="1:23" x14ac:dyDescent="0.2">
      <c r="A51" s="2" t="s">
        <v>47</v>
      </c>
      <c r="B51" s="2">
        <v>0.90394584845142556</v>
      </c>
      <c r="C51" s="2">
        <v>0</v>
      </c>
      <c r="D51" s="2">
        <v>1.1091797753023401E-2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1.4096587551225259E-2</v>
      </c>
      <c r="M51" s="2">
        <v>0</v>
      </c>
      <c r="N51" s="2">
        <v>0</v>
      </c>
      <c r="O51" s="2">
        <v>1.6120997651600869E-2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0.94525523140727508</v>
      </c>
    </row>
  </sheetData>
  <phoneticPr fontId="6" type="noConversion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48.535603742157726</v>
      </c>
      <c r="C4" s="2">
        <v>4.2403033543373105</v>
      </c>
      <c r="D4" s="2">
        <v>0.882003819281724</v>
      </c>
      <c r="E4" s="2">
        <v>0</v>
      </c>
      <c r="F4" s="2">
        <v>2.017720667959725</v>
      </c>
      <c r="G4" s="2">
        <v>5.1967860950226392E-3</v>
      </c>
      <c r="H4" s="2">
        <v>0.31055365518830302</v>
      </c>
      <c r="I4" s="2">
        <v>0</v>
      </c>
      <c r="J4" s="2">
        <v>2.8205990973780466E-2</v>
      </c>
      <c r="K4" s="2">
        <v>0.19987137397434485</v>
      </c>
      <c r="L4" s="2">
        <v>3.0031746230862001E-2</v>
      </c>
      <c r="M4" s="2">
        <v>0.24691184895108148</v>
      </c>
      <c r="N4" s="2">
        <v>0.41328969037144175</v>
      </c>
      <c r="O4" s="2">
        <v>3.4657172868095422E-2</v>
      </c>
      <c r="P4" s="2">
        <v>0</v>
      </c>
      <c r="Q4" s="2">
        <v>0</v>
      </c>
      <c r="R4" s="2">
        <v>2.7162546416944728E-2</v>
      </c>
      <c r="S4" s="2">
        <v>0</v>
      </c>
      <c r="T4" s="2">
        <v>0</v>
      </c>
      <c r="U4" s="2">
        <v>0</v>
      </c>
      <c r="V4" s="2">
        <v>1.17693</v>
      </c>
      <c r="W4" s="2">
        <v>58.148442394806366</v>
      </c>
    </row>
    <row r="5" spans="1:23" x14ac:dyDescent="0.2">
      <c r="A5" s="2" t="s">
        <v>1</v>
      </c>
      <c r="B5" s="2">
        <v>2.8369995170414969E-2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1.0522049475577784E-2</v>
      </c>
      <c r="L5" s="2">
        <v>8.729404009368237E-5</v>
      </c>
      <c r="M5" s="2">
        <v>6.6736206815144666E-2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0.10571554550123111</v>
      </c>
    </row>
    <row r="6" spans="1:23" x14ac:dyDescent="0.2">
      <c r="A6" s="2" t="s">
        <v>2</v>
      </c>
      <c r="B6" s="2">
        <v>25.213565401659338</v>
      </c>
      <c r="C6" s="2">
        <v>3.795762093424591</v>
      </c>
      <c r="D6" s="2">
        <v>0.85549724788003123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2.4471024519277025E-2</v>
      </c>
      <c r="L6" s="2">
        <v>8.66910456413063E-5</v>
      </c>
      <c r="M6" s="2">
        <v>3.5217178145545473E-2</v>
      </c>
      <c r="N6" s="2">
        <v>3.6197957542335359E-5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29.924635834631964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1.8027567108039589E-3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5.5729957912268327E-5</v>
      </c>
      <c r="L8" s="2">
        <v>0</v>
      </c>
      <c r="M8" s="2">
        <v>2.2327384605489685E-3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4.0912251292651962E-3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</row>
    <row r="10" spans="1:23" x14ac:dyDescent="0.2">
      <c r="A10" s="2" t="s">
        <v>6</v>
      </c>
      <c r="B10" s="2">
        <v>4.5599140332100128E-3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4.5599140332100128E-3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0.53107129974333223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1.1591831245751809E-3</v>
      </c>
      <c r="L13" s="2">
        <v>2.3117612171015007E-5</v>
      </c>
      <c r="M13" s="2">
        <v>8.2475827038748192E-4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0.53307835875046594</v>
      </c>
    </row>
    <row r="14" spans="1:23" x14ac:dyDescent="0.2">
      <c r="A14" s="2" t="s">
        <v>10</v>
      </c>
      <c r="B14" s="2">
        <v>2.362982817080234E-2</v>
      </c>
      <c r="C14" s="2">
        <v>0</v>
      </c>
      <c r="D14" s="2">
        <v>0</v>
      </c>
      <c r="E14" s="2">
        <v>0</v>
      </c>
      <c r="F14" s="2">
        <v>1.0954977755600274E-5</v>
      </c>
      <c r="G14" s="2">
        <v>0</v>
      </c>
      <c r="H14" s="2">
        <v>0</v>
      </c>
      <c r="I14" s="2">
        <v>0</v>
      </c>
      <c r="J14" s="2">
        <v>0</v>
      </c>
      <c r="K14" s="2">
        <v>6.4089451599108572E-4</v>
      </c>
      <c r="L14" s="2">
        <v>0</v>
      </c>
      <c r="M14" s="2">
        <v>9.4258088044283647E-5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2.4375935752593308E-2</v>
      </c>
    </row>
    <row r="15" spans="1:23" x14ac:dyDescent="0.2">
      <c r="A15" s="2" t="s">
        <v>11</v>
      </c>
      <c r="B15" s="2">
        <v>2.537177063211148E-2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8.9167932659629318E-5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2.5460938564771107E-2</v>
      </c>
    </row>
    <row r="16" spans="1:23" x14ac:dyDescent="0.2">
      <c r="A16" s="2" t="s">
        <v>12</v>
      </c>
      <c r="B16" s="2">
        <v>2.5477801912365084E-2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2.5477801912365084E-2</v>
      </c>
    </row>
    <row r="17" spans="1:23" x14ac:dyDescent="0.2">
      <c r="A17" s="2" t="s">
        <v>13</v>
      </c>
      <c r="B17" s="2">
        <v>1.006447658595387E-2</v>
      </c>
      <c r="C17" s="2">
        <v>0</v>
      </c>
      <c r="D17" s="2">
        <v>0</v>
      </c>
      <c r="E17" s="2">
        <v>0</v>
      </c>
      <c r="F17" s="2">
        <v>0</v>
      </c>
      <c r="G17" s="2">
        <v>1.5368087635354963E-4</v>
      </c>
      <c r="H17" s="2">
        <v>0</v>
      </c>
      <c r="I17" s="2">
        <v>0</v>
      </c>
      <c r="J17" s="2">
        <v>0</v>
      </c>
      <c r="K17" s="2">
        <v>4.1240168855078557E-4</v>
      </c>
      <c r="L17" s="2">
        <v>1.1558806085507503E-5</v>
      </c>
      <c r="M17" s="2">
        <v>1.1134236650231005E-3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1.1755541621966813E-2</v>
      </c>
    </row>
    <row r="18" spans="1:23" x14ac:dyDescent="0.2">
      <c r="A18" s="2" t="s">
        <v>14</v>
      </c>
      <c r="B18" s="2">
        <v>1.7656976466585736E-4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1.0031392424208297E-4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2.7688368890794036E-4</v>
      </c>
    </row>
    <row r="19" spans="1:23" x14ac:dyDescent="0.2">
      <c r="A19" s="2" t="s">
        <v>15</v>
      </c>
      <c r="B19" s="2">
        <v>1.8648245320850199E-3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1.8648245320850199E-3</v>
      </c>
    </row>
    <row r="20" spans="1:23" x14ac:dyDescent="0.2">
      <c r="A20" s="2" t="s">
        <v>16</v>
      </c>
      <c r="B20" s="2">
        <v>0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</v>
      </c>
    </row>
    <row r="21" spans="1:23" x14ac:dyDescent="0.2">
      <c r="A21" s="2" t="s">
        <v>17</v>
      </c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</row>
    <row r="22" spans="1:23" x14ac:dyDescent="0.2">
      <c r="A22" s="2" t="s">
        <v>18</v>
      </c>
      <c r="B22" s="2">
        <v>1.6589351161963278E-2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2.7864978956134164E-5</v>
      </c>
      <c r="L22" s="2">
        <v>0</v>
      </c>
      <c r="M22" s="2">
        <v>4.1237913519374097E-5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1.6658454054438786E-2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5.0156962121041486E-5</v>
      </c>
      <c r="L23" s="2">
        <v>4.0455821299276267E-5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9.0612783420317746E-5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</row>
    <row r="25" spans="1:23" x14ac:dyDescent="0.2">
      <c r="A25" s="2" t="s">
        <v>21</v>
      </c>
      <c r="B25" s="2">
        <v>3.3536008095755205</v>
      </c>
      <c r="C25" s="2">
        <v>0.4386636416844989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2.0062784848416595E-4</v>
      </c>
      <c r="L25" s="2">
        <v>0</v>
      </c>
      <c r="M25" s="2">
        <v>1.0309478379843522E-3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3.7934960269464879</v>
      </c>
    </row>
    <row r="26" spans="1:23" x14ac:dyDescent="0.2">
      <c r="A26" s="2" t="s">
        <v>22</v>
      </c>
      <c r="B26" s="2">
        <v>0.7323901012117463</v>
      </c>
      <c r="C26" s="2">
        <v>0</v>
      </c>
      <c r="D26" s="2">
        <v>0</v>
      </c>
      <c r="E26" s="2">
        <v>0</v>
      </c>
      <c r="F26" s="2">
        <v>1.4864973641240342</v>
      </c>
      <c r="G26" s="2">
        <v>0</v>
      </c>
      <c r="H26" s="2">
        <v>0</v>
      </c>
      <c r="I26" s="2">
        <v>0</v>
      </c>
      <c r="J26" s="2">
        <v>0</v>
      </c>
      <c r="K26" s="2">
        <v>1.0031392424208298E-3</v>
      </c>
      <c r="L26" s="2">
        <v>2.3035696306434524E-5</v>
      </c>
      <c r="M26" s="2">
        <v>2.0265488929520981E-3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2.2219401891674604</v>
      </c>
    </row>
    <row r="27" spans="1:23" x14ac:dyDescent="0.2">
      <c r="A27" s="2" t="s">
        <v>23</v>
      </c>
      <c r="B27" s="2">
        <v>1.6399583956660385E-2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1.7833586531925864E-4</v>
      </c>
      <c r="L27" s="2">
        <v>0</v>
      </c>
      <c r="M27" s="2">
        <v>2.3564522011070912E-5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1.6601484343990714E-2</v>
      </c>
    </row>
    <row r="28" spans="1:23" x14ac:dyDescent="0.2">
      <c r="A28" s="2" t="s">
        <v>24</v>
      </c>
      <c r="B28" s="2">
        <v>0.4008504351648377</v>
      </c>
      <c r="C28" s="2">
        <v>0</v>
      </c>
      <c r="D28" s="2">
        <v>0</v>
      </c>
      <c r="E28" s="2">
        <v>0</v>
      </c>
      <c r="F28" s="2">
        <v>0.3092754545072291</v>
      </c>
      <c r="G28" s="2">
        <v>4.8299703996829873E-4</v>
      </c>
      <c r="H28" s="2">
        <v>0</v>
      </c>
      <c r="I28" s="2">
        <v>0</v>
      </c>
      <c r="J28" s="2">
        <v>0</v>
      </c>
      <c r="K28" s="2">
        <v>1.571584813125967E-3</v>
      </c>
      <c r="L28" s="2">
        <v>1.2675391892615597E-2</v>
      </c>
      <c r="M28" s="2">
        <v>1.0450865511909949E-2</v>
      </c>
      <c r="N28" s="2">
        <v>4.3684411892502988E-2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0.77899114082218957</v>
      </c>
    </row>
    <row r="29" spans="1:23" x14ac:dyDescent="0.2">
      <c r="A29" s="2" t="s">
        <v>25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</v>
      </c>
    </row>
    <row r="30" spans="1:23" x14ac:dyDescent="0.2">
      <c r="A30" s="2" t="s">
        <v>26</v>
      </c>
      <c r="B30" s="2">
        <v>1.3786463436093617E-3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6.6875949494721995E-5</v>
      </c>
      <c r="L30" s="2">
        <v>5.7589240766086322E-5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1.5031115338701702E-3</v>
      </c>
    </row>
    <row r="31" spans="1:23" x14ac:dyDescent="0.2">
      <c r="A31" s="2" t="s">
        <v>27</v>
      </c>
      <c r="B31" s="2">
        <v>2.5000459883309309</v>
      </c>
      <c r="C31" s="2">
        <v>0</v>
      </c>
      <c r="D31" s="2">
        <v>0</v>
      </c>
      <c r="E31" s="2">
        <v>0</v>
      </c>
      <c r="F31" s="2">
        <v>1.6832323321479815E-2</v>
      </c>
      <c r="G31" s="2">
        <v>4.6104262906064894E-4</v>
      </c>
      <c r="H31" s="2">
        <v>0</v>
      </c>
      <c r="I31" s="2">
        <v>0</v>
      </c>
      <c r="J31" s="2">
        <v>0</v>
      </c>
      <c r="K31" s="2">
        <v>1.0254312255857372E-3</v>
      </c>
      <c r="L31" s="2">
        <v>0</v>
      </c>
      <c r="M31" s="2">
        <v>7.5936672180676006E-3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1.17693</v>
      </c>
      <c r="W31" s="2">
        <v>3.7028884527251247</v>
      </c>
    </row>
    <row r="32" spans="1:23" x14ac:dyDescent="0.2">
      <c r="A32" s="2" t="s">
        <v>28</v>
      </c>
      <c r="B32" s="2">
        <v>0.42185306741969375</v>
      </c>
      <c r="C32" s="2">
        <v>0</v>
      </c>
      <c r="D32" s="2">
        <v>0</v>
      </c>
      <c r="E32" s="2">
        <v>0</v>
      </c>
      <c r="F32" s="2">
        <v>0.12781172547458841</v>
      </c>
      <c r="G32" s="2">
        <v>0</v>
      </c>
      <c r="H32" s="2">
        <v>0.30998882656301224</v>
      </c>
      <c r="I32" s="2">
        <v>0</v>
      </c>
      <c r="J32" s="2">
        <v>0</v>
      </c>
      <c r="K32" s="2">
        <v>2.8199358703607773E-3</v>
      </c>
      <c r="L32" s="2">
        <v>0</v>
      </c>
      <c r="M32" s="2">
        <v>6.3270741599725398E-3</v>
      </c>
      <c r="N32" s="2">
        <v>0.36852537274559244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1.2373260022332202</v>
      </c>
    </row>
    <row r="33" spans="1:23" x14ac:dyDescent="0.2">
      <c r="A33" s="2" t="s">
        <v>29</v>
      </c>
      <c r="B33" s="2">
        <v>6.4713554178817982E-4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6.4713554178817982E-4</v>
      </c>
    </row>
    <row r="34" spans="1:23" x14ac:dyDescent="0.2">
      <c r="A34" s="2" t="s">
        <v>30</v>
      </c>
      <c r="B34" s="2">
        <v>2.0979220271654869E-4</v>
      </c>
      <c r="C34" s="2">
        <v>0</v>
      </c>
      <c r="D34" s="2">
        <v>0</v>
      </c>
      <c r="E34" s="2">
        <v>0</v>
      </c>
      <c r="F34" s="2">
        <v>7.5972770735087888E-2</v>
      </c>
      <c r="G34" s="2">
        <v>0</v>
      </c>
      <c r="H34" s="2">
        <v>0</v>
      </c>
      <c r="I34" s="2">
        <v>0</v>
      </c>
      <c r="J34" s="2">
        <v>0</v>
      </c>
      <c r="K34" s="2">
        <v>5.0156962121041486E-5</v>
      </c>
      <c r="L34" s="2">
        <v>1.6182328519710507E-4</v>
      </c>
      <c r="M34" s="2">
        <v>1.1782261005535455E-4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7.651236579517795E-2</v>
      </c>
    </row>
    <row r="35" spans="1:23" x14ac:dyDescent="0.2">
      <c r="A35" s="2" t="s">
        <v>31</v>
      </c>
      <c r="B35" s="2">
        <v>2.0062921974495818E-2</v>
      </c>
      <c r="C35" s="2">
        <v>0</v>
      </c>
      <c r="D35" s="2">
        <v>0</v>
      </c>
      <c r="E35" s="2">
        <v>0</v>
      </c>
      <c r="F35" s="2">
        <v>1.0954977755600273E-4</v>
      </c>
      <c r="G35" s="2">
        <v>0</v>
      </c>
      <c r="H35" s="2">
        <v>0</v>
      </c>
      <c r="I35" s="2">
        <v>0</v>
      </c>
      <c r="J35" s="2">
        <v>0</v>
      </c>
      <c r="K35" s="2">
        <v>1.8390886111048548E-4</v>
      </c>
      <c r="L35" s="2">
        <v>6.3573433470291287E-5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2.0419954046632598E-2</v>
      </c>
    </row>
    <row r="36" spans="1:23" x14ac:dyDescent="0.2">
      <c r="A36" s="2" t="s">
        <v>32</v>
      </c>
      <c r="B36" s="2">
        <v>5.4206602966614115E-3</v>
      </c>
      <c r="C36" s="2">
        <v>0</v>
      </c>
      <c r="D36" s="2">
        <v>0</v>
      </c>
      <c r="E36" s="2">
        <v>0</v>
      </c>
      <c r="F36" s="2">
        <v>1.2105250419938299E-3</v>
      </c>
      <c r="G36" s="2">
        <v>0</v>
      </c>
      <c r="H36" s="2">
        <v>0</v>
      </c>
      <c r="I36" s="2">
        <v>0</v>
      </c>
      <c r="J36" s="2">
        <v>0</v>
      </c>
      <c r="K36" s="2">
        <v>4.2354768013323925E-4</v>
      </c>
      <c r="L36" s="2">
        <v>2.3117612171015007E-5</v>
      </c>
      <c r="M36" s="2">
        <v>5.2431061474632779E-4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7.6021612457058234E-3</v>
      </c>
    </row>
    <row r="37" spans="1:23" x14ac:dyDescent="0.2">
      <c r="A37" s="2" t="s">
        <v>33</v>
      </c>
      <c r="B37" s="2">
        <v>3.4122084735956288E-3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1.7833586531925864E-4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3.5905443389148872E-3</v>
      </c>
    </row>
    <row r="38" spans="1:23" x14ac:dyDescent="0.2">
      <c r="A38" s="2" t="s">
        <v>34</v>
      </c>
      <c r="B38" s="2">
        <v>5.5039601418576866E-3</v>
      </c>
      <c r="C38" s="2">
        <v>0</v>
      </c>
      <c r="D38" s="2">
        <v>0</v>
      </c>
      <c r="E38" s="2">
        <v>0</v>
      </c>
      <c r="F38" s="2">
        <v>0</v>
      </c>
      <c r="G38" s="2">
        <v>8.7817643630599778E-4</v>
      </c>
      <c r="H38" s="2">
        <v>0</v>
      </c>
      <c r="I38" s="2">
        <v>0</v>
      </c>
      <c r="J38" s="2">
        <v>0</v>
      </c>
      <c r="K38" s="2">
        <v>2.2459173038644142E-3</v>
      </c>
      <c r="L38" s="2">
        <v>6.935283651304504E-5</v>
      </c>
      <c r="M38" s="2">
        <v>2.9043273378644902E-3</v>
      </c>
      <c r="N38" s="2">
        <v>1.0437077758040027E-3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1.2645441832209635E-2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0</v>
      </c>
    </row>
    <row r="40" spans="1:23" x14ac:dyDescent="0.2">
      <c r="A40" s="2" t="s">
        <v>36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</row>
    <row r="41" spans="1:23" x14ac:dyDescent="0.2">
      <c r="A41" s="2" t="s">
        <v>37</v>
      </c>
      <c r="B41" s="2">
        <v>9.7769336824815086E-3</v>
      </c>
      <c r="C41" s="2">
        <v>5.877619228220771E-3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1.4489789057189762E-4</v>
      </c>
      <c r="L41" s="2">
        <v>0</v>
      </c>
      <c r="M41" s="2">
        <v>6.4802435530444995E-5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1.5864253236804623E-2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14.496159501861785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2.6202060262082241E-2</v>
      </c>
      <c r="K43" s="2">
        <v>4.8039223720375305E-3</v>
      </c>
      <c r="L43" s="2">
        <v>3.467641825652252E-5</v>
      </c>
      <c r="M43" s="2">
        <v>3.5994807371910816E-3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14.530799641651353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2.8422278535256845E-4</v>
      </c>
      <c r="L44" s="2">
        <v>0</v>
      </c>
      <c r="M44" s="2">
        <v>4.7129044022141823E-5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3.3135182937471026E-4</v>
      </c>
    </row>
    <row r="45" spans="1:23" x14ac:dyDescent="0.2">
      <c r="A45" s="2" t="s">
        <v>41</v>
      </c>
      <c r="B45" s="2">
        <v>3.7427474964788071E-3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1.0867341792892323E-3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4.8294816757680397E-3</v>
      </c>
    </row>
    <row r="46" spans="1:23" x14ac:dyDescent="0.2">
      <c r="A46" s="2" t="s">
        <v>42</v>
      </c>
      <c r="B46" s="2">
        <v>3.8395187190468512E-3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2.0039307116982248E-3</v>
      </c>
      <c r="K46" s="2">
        <v>1.7576547389417626E-3</v>
      </c>
      <c r="L46" s="2">
        <v>1.0126405903368181E-5</v>
      </c>
      <c r="M46" s="2">
        <v>4.1288678612256642E-3</v>
      </c>
      <c r="N46" s="2">
        <v>0</v>
      </c>
      <c r="O46" s="2">
        <v>5.2228769624247106E-5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1.1792327206440118E-2</v>
      </c>
    </row>
    <row r="47" spans="1:23" x14ac:dyDescent="0.2">
      <c r="A47" s="2" t="s">
        <v>43</v>
      </c>
      <c r="B47" s="2">
        <v>3.253078947819673E-2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9.400424502476748E-2</v>
      </c>
      <c r="L47" s="2">
        <v>1.0498479786241837E-2</v>
      </c>
      <c r="M47" s="2">
        <v>8.408271512804355E-2</v>
      </c>
      <c r="N47" s="2">
        <v>0</v>
      </c>
      <c r="O47" s="2">
        <v>3.0941604547434344E-5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0.22114717102179704</v>
      </c>
    </row>
    <row r="48" spans="1:23" x14ac:dyDescent="0.2">
      <c r="A48" s="2" t="s">
        <v>44</v>
      </c>
      <c r="B48" s="2">
        <v>1.900374115992895E-3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1.9009081409856986E-2</v>
      </c>
      <c r="L48" s="2">
        <v>0</v>
      </c>
      <c r="M48" s="2">
        <v>1.6075372531160828E-2</v>
      </c>
      <c r="N48" s="2">
        <v>0</v>
      </c>
      <c r="O48" s="2">
        <v>1.1794182689506883E-3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3.8164246325961403E-2</v>
      </c>
    </row>
    <row r="49" spans="1:23" x14ac:dyDescent="0.2">
      <c r="A49" s="2" t="s">
        <v>45</v>
      </c>
      <c r="B49" s="2">
        <v>7.8238091794128478E-4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3.1304031006324486E-2</v>
      </c>
      <c r="L49" s="2">
        <v>0</v>
      </c>
      <c r="M49" s="2">
        <v>1.6545511501305813E-3</v>
      </c>
      <c r="N49" s="2">
        <v>0</v>
      </c>
      <c r="O49" s="2">
        <v>5.0230817990508814E-4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3.424327125430144E-2</v>
      </c>
    </row>
    <row r="50" spans="1:23" x14ac:dyDescent="0.2">
      <c r="A50" s="2" t="s">
        <v>46</v>
      </c>
      <c r="B50" s="2">
        <v>0.21164141244535362</v>
      </c>
      <c r="C50" s="2">
        <v>0</v>
      </c>
      <c r="D50" s="2">
        <v>0</v>
      </c>
      <c r="E50" s="2">
        <v>0</v>
      </c>
      <c r="F50" s="2">
        <v>0</v>
      </c>
      <c r="G50" s="2">
        <v>3.2208891133341435E-3</v>
      </c>
      <c r="H50" s="2">
        <v>5.6482862529080413E-4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2.4942404366289469E-2</v>
      </c>
      <c r="P50" s="2">
        <v>0</v>
      </c>
      <c r="Q50" s="2">
        <v>0</v>
      </c>
      <c r="R50" s="2">
        <v>2.7162546416944728E-2</v>
      </c>
      <c r="S50" s="2">
        <v>0</v>
      </c>
      <c r="T50" s="2">
        <v>0</v>
      </c>
      <c r="U50" s="2">
        <v>0</v>
      </c>
      <c r="V50" s="2">
        <v>0</v>
      </c>
      <c r="W50" s="2">
        <v>0.26753208096721276</v>
      </c>
    </row>
    <row r="51" spans="1:23" x14ac:dyDescent="0.2">
      <c r="A51" s="2" t="s">
        <v>47</v>
      </c>
      <c r="B51" s="2">
        <v>0.43091078272928379</v>
      </c>
      <c r="C51" s="2">
        <v>0</v>
      </c>
      <c r="D51" s="2">
        <v>2.6506571401692759E-2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6.1654622981299123E-3</v>
      </c>
      <c r="M51" s="2">
        <v>0</v>
      </c>
      <c r="N51" s="2">
        <v>0</v>
      </c>
      <c r="O51" s="2">
        <v>7.9498716787784977E-3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0.47153268810788496</v>
      </c>
    </row>
  </sheetData>
  <phoneticPr fontId="6" type="noConversion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47.737805554391215</v>
      </c>
      <c r="C4" s="2">
        <v>5.735600353821229</v>
      </c>
      <c r="D4" s="2">
        <v>0.72794472673413713</v>
      </c>
      <c r="E4" s="2">
        <v>0</v>
      </c>
      <c r="F4" s="2">
        <v>2.013350922228013</v>
      </c>
      <c r="G4" s="2">
        <v>5.9728777992348811E-3</v>
      </c>
      <c r="H4" s="2">
        <v>0.28960590576759276</v>
      </c>
      <c r="I4" s="2">
        <v>0</v>
      </c>
      <c r="J4" s="2">
        <v>3.9083671061743604E-2</v>
      </c>
      <c r="K4" s="2">
        <v>0.19030307169608118</v>
      </c>
      <c r="L4" s="2">
        <v>3.2488405141448143E-2</v>
      </c>
      <c r="M4" s="2">
        <v>0.2477192818820021</v>
      </c>
      <c r="N4" s="2">
        <v>0.40348615035266705</v>
      </c>
      <c r="O4" s="2">
        <v>3.8774446743782796E-2</v>
      </c>
      <c r="P4" s="2">
        <v>0</v>
      </c>
      <c r="Q4" s="2">
        <v>0</v>
      </c>
      <c r="R4" s="2">
        <v>3.6971048920956436E-2</v>
      </c>
      <c r="S4" s="2">
        <v>0</v>
      </c>
      <c r="T4" s="2">
        <v>0</v>
      </c>
      <c r="U4" s="2">
        <v>0</v>
      </c>
      <c r="V4" s="2">
        <v>1.287358</v>
      </c>
      <c r="W4" s="2">
        <v>58.78646441654012</v>
      </c>
    </row>
    <row r="5" spans="1:23" x14ac:dyDescent="0.2">
      <c r="A5" s="2" t="s">
        <v>1</v>
      </c>
      <c r="B5" s="2">
        <v>3.1795333379899163E-2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9.9090361730111969E-3</v>
      </c>
      <c r="L5" s="2">
        <v>6.4493959285056589E-5</v>
      </c>
      <c r="M5" s="2">
        <v>6.6376250940609505E-2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0.10814511445280492</v>
      </c>
    </row>
    <row r="6" spans="1:23" x14ac:dyDescent="0.2">
      <c r="A6" s="2" t="s">
        <v>2</v>
      </c>
      <c r="B6" s="2">
        <v>25.181111679670011</v>
      </c>
      <c r="C6" s="2">
        <v>4.744263198173222</v>
      </c>
      <c r="D6" s="2">
        <v>0.70495567251879199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2.7158958256286184E-2</v>
      </c>
      <c r="L6" s="2">
        <v>1.2262549043745399E-3</v>
      </c>
      <c r="M6" s="2">
        <v>4.0248740102744388E-2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30.69896450362543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1.1129767724626996E-3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2.0397088787246233E-3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3.1526856511873229E-3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</row>
    <row r="10" spans="1:23" x14ac:dyDescent="0.2">
      <c r="A10" s="2" t="s">
        <v>6</v>
      </c>
      <c r="B10" s="2">
        <v>4.5120679964704043E-3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4.5120679964704043E-3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0.42966473523106841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6.0197968032931967E-4</v>
      </c>
      <c r="L13" s="2">
        <v>5.5738859289751821E-6</v>
      </c>
      <c r="M13" s="2">
        <v>3.2953513918113699E-4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0.43060182393650787</v>
      </c>
    </row>
    <row r="14" spans="1:23" x14ac:dyDescent="0.2">
      <c r="A14" s="2" t="s">
        <v>10</v>
      </c>
      <c r="B14" s="2">
        <v>4.1053320422770219E-2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5.6973076888310612E-4</v>
      </c>
      <c r="L14" s="2">
        <v>0</v>
      </c>
      <c r="M14" s="2">
        <v>1.1136015048190146E-3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4.2736652696472338E-2</v>
      </c>
    </row>
    <row r="15" spans="1:23" x14ac:dyDescent="0.2">
      <c r="A15" s="2" t="s">
        <v>11</v>
      </c>
      <c r="B15" s="2">
        <v>0.30333761153031286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4.2998548594951405E-5</v>
      </c>
      <c r="L15" s="2">
        <v>0</v>
      </c>
      <c r="M15" s="2">
        <v>8.5224604960638871E-5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0.30346583468386845</v>
      </c>
    </row>
    <row r="16" spans="1:23" x14ac:dyDescent="0.2">
      <c r="A16" s="2" t="s">
        <v>12</v>
      </c>
      <c r="B16" s="2">
        <v>2.5191212631494184E-2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8.0622278615533871E-5</v>
      </c>
      <c r="L16" s="2">
        <v>0</v>
      </c>
      <c r="M16" s="2">
        <v>3.4089841984255557E-5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2.5305924752093971E-2</v>
      </c>
    </row>
    <row r="17" spans="1:23" x14ac:dyDescent="0.2">
      <c r="A17" s="2" t="s">
        <v>13</v>
      </c>
      <c r="B17" s="2">
        <v>1.8224113510421226E-3</v>
      </c>
      <c r="C17" s="2">
        <v>0</v>
      </c>
      <c r="D17" s="2">
        <v>0</v>
      </c>
      <c r="E17" s="2">
        <v>0</v>
      </c>
      <c r="F17" s="2">
        <v>0</v>
      </c>
      <c r="G17" s="2">
        <v>1.2704223719837559E-4</v>
      </c>
      <c r="H17" s="2">
        <v>0</v>
      </c>
      <c r="I17" s="2">
        <v>0</v>
      </c>
      <c r="J17" s="2">
        <v>0</v>
      </c>
      <c r="K17" s="2">
        <v>2.633661101440773E-4</v>
      </c>
      <c r="L17" s="2">
        <v>1.6721657786925543E-5</v>
      </c>
      <c r="M17" s="2">
        <v>2.7271873587404445E-4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2.5022600920455453E-3</v>
      </c>
    </row>
    <row r="18" spans="1:23" x14ac:dyDescent="0.2">
      <c r="A18" s="2" t="s">
        <v>14</v>
      </c>
      <c r="B18" s="2">
        <v>4.6605929633208388E-4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6.4497822892427108E-5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5.3055711922451098E-4</v>
      </c>
    </row>
    <row r="19" spans="1:23" x14ac:dyDescent="0.2">
      <c r="A19" s="2" t="s">
        <v>15</v>
      </c>
      <c r="B19" s="2">
        <v>9.2016835429667822E-4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9.2016835429667822E-4</v>
      </c>
    </row>
    <row r="20" spans="1:23" x14ac:dyDescent="0.2">
      <c r="A20" s="2" t="s">
        <v>16</v>
      </c>
      <c r="B20" s="2">
        <v>0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</v>
      </c>
    </row>
    <row r="21" spans="1:23" x14ac:dyDescent="0.2">
      <c r="A21" s="2" t="s">
        <v>17</v>
      </c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</row>
    <row r="22" spans="1:23" x14ac:dyDescent="0.2">
      <c r="A22" s="2" t="s">
        <v>18</v>
      </c>
      <c r="B22" s="2">
        <v>1.9826904304954714E-2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8.599709718990281E-5</v>
      </c>
      <c r="L22" s="2">
        <v>7.2460517076677341E-5</v>
      </c>
      <c r="M22" s="2">
        <v>6.8179683968511113E-5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2.0053541603189805E-2</v>
      </c>
    </row>
    <row r="23" spans="1:23" x14ac:dyDescent="0.2">
      <c r="A23" s="2" t="s">
        <v>19</v>
      </c>
      <c r="B23" s="2">
        <v>2.1357894263073822E-2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5.3748185743689256E-5</v>
      </c>
      <c r="L23" s="2">
        <v>0</v>
      </c>
      <c r="M23" s="2">
        <v>1.1363280661418517E-5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2.1423005729478931E-2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</row>
    <row r="25" spans="1:23" x14ac:dyDescent="0.2">
      <c r="A25" s="2" t="s">
        <v>21</v>
      </c>
      <c r="B25" s="2">
        <v>2.9618038446043573</v>
      </c>
      <c r="C25" s="2">
        <v>0.98735619084792448</v>
      </c>
      <c r="D25" s="2">
        <v>0</v>
      </c>
      <c r="E25" s="2">
        <v>0</v>
      </c>
      <c r="F25" s="2">
        <v>1.0565415824517744E-2</v>
      </c>
      <c r="G25" s="2">
        <v>0</v>
      </c>
      <c r="H25" s="2">
        <v>0</v>
      </c>
      <c r="I25" s="2">
        <v>0</v>
      </c>
      <c r="J25" s="2">
        <v>0</v>
      </c>
      <c r="K25" s="2">
        <v>2.4186683584660168E-4</v>
      </c>
      <c r="L25" s="2">
        <v>0</v>
      </c>
      <c r="M25" s="2">
        <v>1.0681483821733404E-3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3.9610354664948195</v>
      </c>
    </row>
    <row r="26" spans="1:23" x14ac:dyDescent="0.2">
      <c r="A26" s="2" t="s">
        <v>22</v>
      </c>
      <c r="B26" s="2">
        <v>0.48581356881851628</v>
      </c>
      <c r="C26" s="2">
        <v>0</v>
      </c>
      <c r="D26" s="2">
        <v>0</v>
      </c>
      <c r="E26" s="2">
        <v>0</v>
      </c>
      <c r="F26" s="2">
        <v>1.5143463328360405</v>
      </c>
      <c r="G26" s="2">
        <v>0</v>
      </c>
      <c r="H26" s="2">
        <v>0</v>
      </c>
      <c r="I26" s="2">
        <v>0</v>
      </c>
      <c r="J26" s="2">
        <v>0</v>
      </c>
      <c r="K26" s="2">
        <v>8.1159760472970788E-4</v>
      </c>
      <c r="L26" s="2">
        <v>5.0112455247689681E-5</v>
      </c>
      <c r="M26" s="2">
        <v>3.6078416100003784E-3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2.0046294533245348</v>
      </c>
    </row>
    <row r="27" spans="1:23" x14ac:dyDescent="0.2">
      <c r="A27" s="2" t="s">
        <v>23</v>
      </c>
      <c r="B27" s="2">
        <v>1.8498067693503157E-3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8.0622278615533871E-5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1.9304290479658496E-3</v>
      </c>
    </row>
    <row r="28" spans="1:23" x14ac:dyDescent="0.2">
      <c r="A28" s="2" t="s">
        <v>24</v>
      </c>
      <c r="B28" s="2">
        <v>0.2966775483340211</v>
      </c>
      <c r="C28" s="2">
        <v>0</v>
      </c>
      <c r="D28" s="2">
        <v>0</v>
      </c>
      <c r="E28" s="2">
        <v>0</v>
      </c>
      <c r="F28" s="2">
        <v>0.31155826454129149</v>
      </c>
      <c r="G28" s="2">
        <v>4.0230041779485597E-4</v>
      </c>
      <c r="H28" s="2">
        <v>0</v>
      </c>
      <c r="I28" s="2">
        <v>0</v>
      </c>
      <c r="J28" s="2">
        <v>0</v>
      </c>
      <c r="K28" s="2">
        <v>1.8274383152854347E-3</v>
      </c>
      <c r="L28" s="2">
        <v>1.4649541084074614E-2</v>
      </c>
      <c r="M28" s="2">
        <v>7.7213492094338823E-3</v>
      </c>
      <c r="N28" s="2">
        <v>4.6657571304263595E-2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0.67949401320616498</v>
      </c>
    </row>
    <row r="29" spans="1:23" x14ac:dyDescent="0.2">
      <c r="A29" s="2" t="s">
        <v>25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</v>
      </c>
    </row>
    <row r="30" spans="1:23" x14ac:dyDescent="0.2">
      <c r="A30" s="2" t="s">
        <v>26</v>
      </c>
      <c r="B30" s="2">
        <v>0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1.2362082721048529E-4</v>
      </c>
      <c r="L30" s="2">
        <v>0</v>
      </c>
      <c r="M30" s="2">
        <v>1.1931444694489443E-4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2.4293527415537972E-4</v>
      </c>
    </row>
    <row r="31" spans="1:23" x14ac:dyDescent="0.2">
      <c r="A31" s="2" t="s">
        <v>27</v>
      </c>
      <c r="B31" s="2">
        <v>1.8002631774139866</v>
      </c>
      <c r="C31" s="2">
        <v>3.9809648000826694E-3</v>
      </c>
      <c r="D31" s="2">
        <v>2.3261080765135344E-4</v>
      </c>
      <c r="E31" s="2">
        <v>0</v>
      </c>
      <c r="F31" s="2">
        <v>5.8109787034847584E-4</v>
      </c>
      <c r="G31" s="2">
        <v>3.1760559299593891E-4</v>
      </c>
      <c r="H31" s="2">
        <v>0</v>
      </c>
      <c r="I31" s="2">
        <v>0</v>
      </c>
      <c r="J31" s="2">
        <v>1.1030252295990595E-5</v>
      </c>
      <c r="K31" s="2">
        <v>3.2786393303650446E-4</v>
      </c>
      <c r="L31" s="2">
        <v>0</v>
      </c>
      <c r="M31" s="2">
        <v>7.1134136940479899E-3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1.287358</v>
      </c>
      <c r="W31" s="2">
        <v>3.1001857643644453</v>
      </c>
    </row>
    <row r="32" spans="1:23" x14ac:dyDescent="0.2">
      <c r="A32" s="2" t="s">
        <v>28</v>
      </c>
      <c r="B32" s="2">
        <v>0.50414165732829497</v>
      </c>
      <c r="C32" s="2">
        <v>0</v>
      </c>
      <c r="D32" s="2">
        <v>0</v>
      </c>
      <c r="E32" s="2">
        <v>0</v>
      </c>
      <c r="F32" s="2">
        <v>0.12289691687079037</v>
      </c>
      <c r="G32" s="2">
        <v>0</v>
      </c>
      <c r="H32" s="2">
        <v>0.28806541385166717</v>
      </c>
      <c r="I32" s="2">
        <v>0</v>
      </c>
      <c r="J32" s="2">
        <v>0</v>
      </c>
      <c r="K32" s="2">
        <v>2.9722746716260161E-3</v>
      </c>
      <c r="L32" s="2">
        <v>0</v>
      </c>
      <c r="M32" s="2">
        <v>8.4542808120953751E-3</v>
      </c>
      <c r="N32" s="2">
        <v>0.3568169421322312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1.2833474856667051</v>
      </c>
    </row>
    <row r="33" spans="1:23" x14ac:dyDescent="0.2">
      <c r="A33" s="2" t="s">
        <v>29</v>
      </c>
      <c r="B33" s="2">
        <v>1.8356565567866645E-4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1.0749637148737851E-5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1.943152928274043E-4</v>
      </c>
    </row>
    <row r="34" spans="1:23" x14ac:dyDescent="0.2">
      <c r="A34" s="2" t="s">
        <v>30</v>
      </c>
      <c r="B34" s="2">
        <v>5.3350170779330073E-3</v>
      </c>
      <c r="C34" s="2">
        <v>0</v>
      </c>
      <c r="D34" s="2">
        <v>0</v>
      </c>
      <c r="E34" s="2">
        <v>0</v>
      </c>
      <c r="F34" s="2">
        <v>5.0851346363403896E-2</v>
      </c>
      <c r="G34" s="2">
        <v>0</v>
      </c>
      <c r="H34" s="2">
        <v>0</v>
      </c>
      <c r="I34" s="2">
        <v>0</v>
      </c>
      <c r="J34" s="2">
        <v>0</v>
      </c>
      <c r="K34" s="2">
        <v>9.1371915764271722E-5</v>
      </c>
      <c r="L34" s="2">
        <v>0</v>
      </c>
      <c r="M34" s="2">
        <v>0</v>
      </c>
      <c r="N34" s="2">
        <v>1.1636916172270075E-5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5.6289372273273443E-2</v>
      </c>
    </row>
    <row r="35" spans="1:23" x14ac:dyDescent="0.2">
      <c r="A35" s="2" t="s">
        <v>31</v>
      </c>
      <c r="B35" s="2">
        <v>1.8153340319280131E-2</v>
      </c>
      <c r="C35" s="2">
        <v>0</v>
      </c>
      <c r="D35" s="2">
        <v>0</v>
      </c>
      <c r="E35" s="2">
        <v>0</v>
      </c>
      <c r="F35" s="2">
        <v>4.7544371210329833E-5</v>
      </c>
      <c r="G35" s="2">
        <v>0</v>
      </c>
      <c r="H35" s="2">
        <v>0</v>
      </c>
      <c r="I35" s="2">
        <v>0</v>
      </c>
      <c r="J35" s="2">
        <v>0</v>
      </c>
      <c r="K35" s="2">
        <v>1.9349346867728132E-4</v>
      </c>
      <c r="L35" s="2">
        <v>2.2295543715900729E-5</v>
      </c>
      <c r="M35" s="2">
        <v>2.1022069223624256E-4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1.8626894395119883E-2</v>
      </c>
    </row>
    <row r="36" spans="1:23" x14ac:dyDescent="0.2">
      <c r="A36" s="2" t="s">
        <v>32</v>
      </c>
      <c r="B36" s="2">
        <v>9.8250007759814791E-3</v>
      </c>
      <c r="C36" s="2">
        <v>0</v>
      </c>
      <c r="D36" s="2">
        <v>0</v>
      </c>
      <c r="E36" s="2">
        <v>0</v>
      </c>
      <c r="F36" s="2">
        <v>9.7730096376789119E-4</v>
      </c>
      <c r="G36" s="2">
        <v>0</v>
      </c>
      <c r="H36" s="2">
        <v>0</v>
      </c>
      <c r="I36" s="2">
        <v>0</v>
      </c>
      <c r="J36" s="2">
        <v>0</v>
      </c>
      <c r="K36" s="2">
        <v>4.2998548594951405E-4</v>
      </c>
      <c r="L36" s="2">
        <v>0</v>
      </c>
      <c r="M36" s="2">
        <v>4.0907810381106657E-4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1.164136532950995E-2</v>
      </c>
    </row>
    <row r="37" spans="1:23" x14ac:dyDescent="0.2">
      <c r="A37" s="2" t="s">
        <v>33</v>
      </c>
      <c r="B37" s="2">
        <v>0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2.6874092871844628E-5</v>
      </c>
      <c r="L37" s="2">
        <v>0</v>
      </c>
      <c r="M37" s="2">
        <v>1.7044920992127778E-5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4.3919013863972406E-5</v>
      </c>
    </row>
    <row r="38" spans="1:23" x14ac:dyDescent="0.2">
      <c r="A38" s="2" t="s">
        <v>34</v>
      </c>
      <c r="B38" s="2">
        <v>1.6603120632942656E-3</v>
      </c>
      <c r="C38" s="2">
        <v>0</v>
      </c>
      <c r="D38" s="2">
        <v>0</v>
      </c>
      <c r="E38" s="2">
        <v>0</v>
      </c>
      <c r="F38" s="2">
        <v>1.4897236312570021E-3</v>
      </c>
      <c r="G38" s="2">
        <v>8.6812195418889968E-4</v>
      </c>
      <c r="H38" s="2">
        <v>0</v>
      </c>
      <c r="I38" s="2">
        <v>0</v>
      </c>
      <c r="J38" s="2">
        <v>0</v>
      </c>
      <c r="K38" s="2">
        <v>1.6500693023312602E-3</v>
      </c>
      <c r="L38" s="2">
        <v>3.9017201502826282E-5</v>
      </c>
      <c r="M38" s="2">
        <v>3.8748787055437146E-3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9.5821228581179675E-3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0</v>
      </c>
    </row>
    <row r="40" spans="1:23" x14ac:dyDescent="0.2">
      <c r="A40" s="2" t="s">
        <v>36</v>
      </c>
      <c r="B40" s="2">
        <v>0</v>
      </c>
      <c r="C40" s="2">
        <v>0</v>
      </c>
      <c r="D40" s="2">
        <v>0</v>
      </c>
      <c r="E40" s="2">
        <v>0</v>
      </c>
      <c r="F40" s="2">
        <v>3.6978955385812106E-5</v>
      </c>
      <c r="G40" s="2">
        <v>0</v>
      </c>
      <c r="H40" s="2">
        <v>0</v>
      </c>
      <c r="I40" s="2">
        <v>0</v>
      </c>
      <c r="J40" s="2">
        <v>0</v>
      </c>
      <c r="K40" s="2">
        <v>5.3748185743689256E-5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9.0727141129501369E-5</v>
      </c>
    </row>
    <row r="41" spans="1:23" x14ac:dyDescent="0.2">
      <c r="A41" s="2" t="s">
        <v>37</v>
      </c>
      <c r="B41" s="2">
        <v>3.7809292810538048E-2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8.0622278615533871E-5</v>
      </c>
      <c r="L41" s="2">
        <v>0</v>
      </c>
      <c r="M41" s="2">
        <v>1.7044920992127778E-5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3.7906960010145714E-2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14.919767446160765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3.7061647714528391E-2</v>
      </c>
      <c r="K43" s="2">
        <v>5.1759502871172756E-3</v>
      </c>
      <c r="L43" s="2">
        <v>9.4756060792578096E-5</v>
      </c>
      <c r="M43" s="2">
        <v>4.5850837468823713E-3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14.966684883970087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2.311171986978638E-4</v>
      </c>
      <c r="L44" s="2">
        <v>0</v>
      </c>
      <c r="M44" s="2">
        <v>5.6816403307092576E-5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2.8793360200495639E-4</v>
      </c>
    </row>
    <row r="45" spans="1:23" x14ac:dyDescent="0.2">
      <c r="A45" s="2" t="s">
        <v>41</v>
      </c>
      <c r="B45" s="2">
        <v>3.3509624987120208E-3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8.0622278615533871E-5</v>
      </c>
      <c r="L45" s="2">
        <v>0</v>
      </c>
      <c r="M45" s="2">
        <v>1.1363280661418517E-5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3.4429480579889729E-3</v>
      </c>
    </row>
    <row r="46" spans="1:23" x14ac:dyDescent="0.2">
      <c r="A46" s="2" t="s">
        <v>42</v>
      </c>
      <c r="B46" s="2">
        <v>4.0181809240651704E-3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2.0109930949192196E-3</v>
      </c>
      <c r="K46" s="2">
        <v>3.8216732240449838E-4</v>
      </c>
      <c r="L46" s="2">
        <v>1.0162094043044592E-5</v>
      </c>
      <c r="M46" s="2">
        <v>2.9211104559419528E-3</v>
      </c>
      <c r="N46" s="2">
        <v>0</v>
      </c>
      <c r="O46" s="2">
        <v>6.2895405189820471E-5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9.405509296563707E-3</v>
      </c>
    </row>
    <row r="47" spans="1:23" x14ac:dyDescent="0.2">
      <c r="A47" s="2" t="s">
        <v>43</v>
      </c>
      <c r="B47" s="2">
        <v>2.095097610693078E-2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8.5992996767797633E-2</v>
      </c>
      <c r="L47" s="2">
        <v>1.0171064443047389E-2</v>
      </c>
      <c r="M47" s="2">
        <v>7.6605720763812571E-2</v>
      </c>
      <c r="N47" s="2">
        <v>0</v>
      </c>
      <c r="O47" s="2">
        <v>2.9891227417853567E-5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0.19375064930900623</v>
      </c>
    </row>
    <row r="48" spans="1:23" x14ac:dyDescent="0.2">
      <c r="A48" s="2" t="s">
        <v>44</v>
      </c>
      <c r="B48" s="2">
        <v>1.8695158541834035E-3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2.0495651636195281E-2</v>
      </c>
      <c r="L48" s="2">
        <v>1.9393019931517566E-5</v>
      </c>
      <c r="M48" s="2">
        <v>1.8384171113383016E-2</v>
      </c>
      <c r="N48" s="2">
        <v>0</v>
      </c>
      <c r="O48" s="2">
        <v>1.1002530789164246E-3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4.1868984702609642E-2</v>
      </c>
    </row>
    <row r="49" spans="1:23" x14ac:dyDescent="0.2">
      <c r="A49" s="2" t="s">
        <v>45</v>
      </c>
      <c r="B49" s="2">
        <v>7.7352513391667544E-4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3.0191432450110297E-2</v>
      </c>
      <c r="L49" s="2">
        <v>3.6910383085352294E-4</v>
      </c>
      <c r="M49" s="2">
        <v>1.962987906214954E-3</v>
      </c>
      <c r="N49" s="2">
        <v>0</v>
      </c>
      <c r="O49" s="2">
        <v>5.7939296842270127E-4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3.3876442289518152E-2</v>
      </c>
    </row>
    <row r="50" spans="1:23" x14ac:dyDescent="0.2">
      <c r="A50" s="2" t="s">
        <v>46</v>
      </c>
      <c r="B50" s="2">
        <v>0.22510736155164315</v>
      </c>
      <c r="C50" s="2">
        <v>0</v>
      </c>
      <c r="D50" s="2">
        <v>0</v>
      </c>
      <c r="E50" s="2">
        <v>0</v>
      </c>
      <c r="F50" s="2">
        <v>0</v>
      </c>
      <c r="G50" s="2">
        <v>4.2578075970568108E-3</v>
      </c>
      <c r="H50" s="2">
        <v>1.5404919159255764E-3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3.0735559456474642E-2</v>
      </c>
      <c r="P50" s="2">
        <v>0</v>
      </c>
      <c r="Q50" s="2">
        <v>0</v>
      </c>
      <c r="R50" s="2">
        <v>3.6971048920956436E-2</v>
      </c>
      <c r="S50" s="2">
        <v>0</v>
      </c>
      <c r="T50" s="2">
        <v>0</v>
      </c>
      <c r="U50" s="2">
        <v>0</v>
      </c>
      <c r="V50" s="2">
        <v>0</v>
      </c>
      <c r="W50" s="2">
        <v>0.29861226944205665</v>
      </c>
    </row>
    <row r="51" spans="1:23" x14ac:dyDescent="0.2">
      <c r="A51" s="2" t="s">
        <v>47</v>
      </c>
      <c r="B51" s="2">
        <v>0.37627907898557894</v>
      </c>
      <c r="C51" s="2">
        <v>0</v>
      </c>
      <c r="D51" s="2">
        <v>2.2756443407693814E-2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5.6774544837868814E-3</v>
      </c>
      <c r="M51" s="2">
        <v>0</v>
      </c>
      <c r="N51" s="2">
        <v>0</v>
      </c>
      <c r="O51" s="2">
        <v>6.2664546073613525E-3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0.41097943148442101</v>
      </c>
    </row>
  </sheetData>
  <phoneticPr fontId="6" type="noConversion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38.661343427714151</v>
      </c>
      <c r="C4" s="2">
        <v>4.2940608947678376</v>
      </c>
      <c r="D4" s="2">
        <v>0.53569996329843717</v>
      </c>
      <c r="E4" s="2">
        <v>3.0149152466836431E-3</v>
      </c>
      <c r="F4" s="2">
        <v>0.68214281889319028</v>
      </c>
      <c r="G4" s="2">
        <v>3.8350103844215448E-3</v>
      </c>
      <c r="H4" s="2">
        <v>1.0631714850756905E-3</v>
      </c>
      <c r="I4" s="2">
        <v>2.421705727706263E-2</v>
      </c>
      <c r="J4" s="2">
        <v>1.7561359787722334E-2</v>
      </c>
      <c r="K4" s="2">
        <v>0.17284251240989862</v>
      </c>
      <c r="L4" s="2">
        <v>2.5597215908355397E-2</v>
      </c>
      <c r="M4" s="2">
        <v>0.23914800064235744</v>
      </c>
      <c r="N4" s="2">
        <v>0.25355180564186236</v>
      </c>
      <c r="O4" s="2">
        <v>3.8515114336643147E-2</v>
      </c>
      <c r="P4" s="2">
        <v>1.0499210993829534E-2</v>
      </c>
      <c r="Q4" s="2">
        <v>0</v>
      </c>
      <c r="R4" s="2">
        <v>3.1629733629401253E-2</v>
      </c>
      <c r="S4" s="2">
        <v>0</v>
      </c>
      <c r="T4" s="2">
        <v>0</v>
      </c>
      <c r="U4" s="2">
        <v>0</v>
      </c>
      <c r="V4" s="2">
        <v>1.4663676000000001</v>
      </c>
      <c r="W4" s="2">
        <v>46.461089812416894</v>
      </c>
    </row>
    <row r="5" spans="1:23" x14ac:dyDescent="0.2">
      <c r="A5" s="2" t="s">
        <v>1</v>
      </c>
      <c r="B5" s="2">
        <v>1.3666175954449092E-2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8.0278444613138887E-5</v>
      </c>
      <c r="M5" s="2">
        <v>7.0140332627532997E-2</v>
      </c>
      <c r="N5" s="2">
        <v>3.2323211749390399E-4</v>
      </c>
      <c r="O5" s="2">
        <v>6.802259774986056E-3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9.1012278919075193E-2</v>
      </c>
    </row>
    <row r="6" spans="1:23" x14ac:dyDescent="0.2">
      <c r="A6" s="2" t="s">
        <v>2</v>
      </c>
      <c r="B6" s="2">
        <v>20.142271868753099</v>
      </c>
      <c r="C6" s="2">
        <v>3.1041698304227974</v>
      </c>
      <c r="D6" s="2">
        <v>0.47781814293296504</v>
      </c>
      <c r="E6" s="2">
        <v>2.6823816723851607E-3</v>
      </c>
      <c r="F6" s="2">
        <v>2.1291388641958182E-3</v>
      </c>
      <c r="G6" s="2">
        <v>0</v>
      </c>
      <c r="H6" s="2">
        <v>0</v>
      </c>
      <c r="I6" s="2">
        <v>0</v>
      </c>
      <c r="J6" s="2">
        <v>0</v>
      </c>
      <c r="K6" s="2">
        <v>1.3642709855563992E-2</v>
      </c>
      <c r="L6" s="2">
        <v>8.8100349304432411E-5</v>
      </c>
      <c r="M6" s="2">
        <v>2.80278152792259E-2</v>
      </c>
      <c r="N6" s="2">
        <v>6.3366413762488462E-6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23.770836324770915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2.3935473235748052E-2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3.5917426813673347E-3</v>
      </c>
      <c r="L8" s="2">
        <v>0</v>
      </c>
      <c r="M8" s="2">
        <v>6.8071779453241351E-3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3.433439386243952E-2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</row>
    <row r="10" spans="1:23" x14ac:dyDescent="0.2">
      <c r="A10" s="2" t="s">
        <v>6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0.31512217720388414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4.3751268875914871E-4</v>
      </c>
      <c r="L13" s="2">
        <v>3.0379430794631875E-6</v>
      </c>
      <c r="M13" s="2">
        <v>7.4319913799191059E-4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0.31630592697371468</v>
      </c>
    </row>
    <row r="14" spans="1:23" x14ac:dyDescent="0.2">
      <c r="A14" s="2" t="s">
        <v>10</v>
      </c>
      <c r="B14" s="2">
        <v>4.8283437624130968E-2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1.6258917487671067E-4</v>
      </c>
      <c r="L14" s="2">
        <v>0</v>
      </c>
      <c r="M14" s="2">
        <v>3.1240671729748453E-4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4.8758433516305162E-2</v>
      </c>
    </row>
    <row r="15" spans="1:23" x14ac:dyDescent="0.2">
      <c r="A15" s="2" t="s">
        <v>11</v>
      </c>
      <c r="B15" s="2">
        <v>1.8135737994584077E-2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1.8135737994584077E-2</v>
      </c>
    </row>
    <row r="16" spans="1:23" x14ac:dyDescent="0.2">
      <c r="A16" s="2" t="s">
        <v>12</v>
      </c>
      <c r="B16" s="2">
        <v>1.5717745717416229E-2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8.5728837662265618E-5</v>
      </c>
      <c r="L16" s="2">
        <v>0</v>
      </c>
      <c r="M16" s="2">
        <v>8.8789277547706138E-5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1.5892263832626201E-2</v>
      </c>
    </row>
    <row r="17" spans="1:23" x14ac:dyDescent="0.2">
      <c r="A17" s="2" t="s">
        <v>13</v>
      </c>
      <c r="B17" s="2">
        <v>5.2574503440347843E-4</v>
      </c>
      <c r="C17" s="2">
        <v>0</v>
      </c>
      <c r="D17" s="2">
        <v>0</v>
      </c>
      <c r="E17" s="2">
        <v>0</v>
      </c>
      <c r="F17" s="2">
        <v>0</v>
      </c>
      <c r="G17" s="2">
        <v>8.0707918288026563E-5</v>
      </c>
      <c r="H17" s="2">
        <v>0</v>
      </c>
      <c r="I17" s="2">
        <v>6.5410709453940174E-5</v>
      </c>
      <c r="J17" s="2">
        <v>0</v>
      </c>
      <c r="K17" s="2">
        <v>1.0642200537384699E-4</v>
      </c>
      <c r="L17" s="2">
        <v>6.0758861589263751E-6</v>
      </c>
      <c r="M17" s="2">
        <v>2.3019442327183068E-5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8.0738099600540154E-4</v>
      </c>
    </row>
    <row r="18" spans="1:23" x14ac:dyDescent="0.2">
      <c r="A18" s="2" t="s">
        <v>14</v>
      </c>
      <c r="B18" s="2">
        <v>1.9532323259571958E-4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5.3211002686923495E-5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2.485342352826431E-4</v>
      </c>
    </row>
    <row r="19" spans="1:23" x14ac:dyDescent="0.2">
      <c r="A19" s="2" t="s">
        <v>15</v>
      </c>
      <c r="B19" s="2">
        <v>4.5575420939001222E-5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4.5575420939001222E-5</v>
      </c>
    </row>
    <row r="20" spans="1:23" x14ac:dyDescent="0.2">
      <c r="A20" s="2" t="s">
        <v>16</v>
      </c>
      <c r="B20" s="2">
        <v>0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</v>
      </c>
    </row>
    <row r="21" spans="1:23" x14ac:dyDescent="0.2">
      <c r="A21" s="2" t="s">
        <v>17</v>
      </c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</row>
    <row r="22" spans="1:23" x14ac:dyDescent="0.2">
      <c r="A22" s="2" t="s">
        <v>18</v>
      </c>
      <c r="B22" s="2">
        <v>6.0648785885513302E-4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1.803261757723518E-4</v>
      </c>
      <c r="L22" s="2">
        <v>0</v>
      </c>
      <c r="M22" s="2">
        <v>4.2750392893339982E-5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8.2956442752082481E-4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1.7737000895641163E-5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1.7737000895641163E-5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</row>
    <row r="25" spans="1:23" x14ac:dyDescent="0.2">
      <c r="A25" s="2" t="s">
        <v>21</v>
      </c>
      <c r="B25" s="2">
        <v>1.7963330422788106</v>
      </c>
      <c r="C25" s="2">
        <v>1.1594542895447728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1.7737000895641164E-4</v>
      </c>
      <c r="L25" s="2">
        <v>0</v>
      </c>
      <c r="M25" s="2">
        <v>1.4074744737191934E-3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2.9573721763062593</v>
      </c>
    </row>
    <row r="26" spans="1:23" x14ac:dyDescent="0.2">
      <c r="A26" s="2" t="s">
        <v>22</v>
      </c>
      <c r="B26" s="2">
        <v>0.61223464007823503</v>
      </c>
      <c r="C26" s="2">
        <v>0</v>
      </c>
      <c r="D26" s="2">
        <v>0</v>
      </c>
      <c r="E26" s="2">
        <v>0</v>
      </c>
      <c r="F26" s="2">
        <v>0.15242701146979701</v>
      </c>
      <c r="G26" s="2">
        <v>0</v>
      </c>
      <c r="H26" s="2">
        <v>0</v>
      </c>
      <c r="I26" s="2">
        <v>2.4151646567608688E-2</v>
      </c>
      <c r="J26" s="2">
        <v>0</v>
      </c>
      <c r="K26" s="2">
        <v>4.2864418831132812E-4</v>
      </c>
      <c r="L26" s="2">
        <v>1.5189715397315936E-5</v>
      </c>
      <c r="M26" s="2">
        <v>1.7790740427151488E-3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0.79103620606206448</v>
      </c>
    </row>
    <row r="27" spans="1:23" x14ac:dyDescent="0.2">
      <c r="A27" s="2" t="s">
        <v>23</v>
      </c>
      <c r="B27" s="2">
        <v>4.9442016611990075E-3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1.5667684124483021E-4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5.1008785024438379E-3</v>
      </c>
    </row>
    <row r="28" spans="1:23" x14ac:dyDescent="0.2">
      <c r="A28" s="2" t="s">
        <v>24</v>
      </c>
      <c r="B28" s="2">
        <v>7.8126866867289438E-2</v>
      </c>
      <c r="C28" s="2">
        <v>0</v>
      </c>
      <c r="D28" s="2">
        <v>0</v>
      </c>
      <c r="E28" s="2">
        <v>0</v>
      </c>
      <c r="F28" s="2">
        <v>3.3477499964157317E-2</v>
      </c>
      <c r="G28" s="2">
        <v>0</v>
      </c>
      <c r="H28" s="2">
        <v>0</v>
      </c>
      <c r="I28" s="2">
        <v>0</v>
      </c>
      <c r="J28" s="2">
        <v>0</v>
      </c>
      <c r="K28" s="2">
        <v>8.3068287527919451E-4</v>
      </c>
      <c r="L28" s="2">
        <v>9.5999001311036711E-3</v>
      </c>
      <c r="M28" s="2">
        <v>4.712408693550477E-3</v>
      </c>
      <c r="N28" s="2">
        <v>2.6027754452942128E-2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0.15277511298432223</v>
      </c>
    </row>
    <row r="29" spans="1:23" x14ac:dyDescent="0.2">
      <c r="A29" s="2" t="s">
        <v>25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</v>
      </c>
    </row>
    <row r="30" spans="1:23" x14ac:dyDescent="0.2">
      <c r="A30" s="2" t="s">
        <v>26</v>
      </c>
      <c r="B30" s="2">
        <v>5.3767132987996068E-4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1.3893984034918909E-4</v>
      </c>
      <c r="L30" s="2">
        <v>0</v>
      </c>
      <c r="M30" s="2">
        <v>3.2884917610261534E-6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6.7989966199017587E-4</v>
      </c>
    </row>
    <row r="31" spans="1:23" x14ac:dyDescent="0.2">
      <c r="A31" s="2" t="s">
        <v>27</v>
      </c>
      <c r="B31" s="2">
        <v>0.97703563806388805</v>
      </c>
      <c r="C31" s="2">
        <v>0</v>
      </c>
      <c r="D31" s="2">
        <v>1.5305159799451854E-4</v>
      </c>
      <c r="E31" s="2">
        <v>3.325335742984824E-4</v>
      </c>
      <c r="F31" s="2">
        <v>3.1834860932420322E-4</v>
      </c>
      <c r="G31" s="2">
        <v>0</v>
      </c>
      <c r="H31" s="2">
        <v>0</v>
      </c>
      <c r="I31" s="2">
        <v>0</v>
      </c>
      <c r="J31" s="2">
        <v>0</v>
      </c>
      <c r="K31" s="2">
        <v>5.4984702776487602E-4</v>
      </c>
      <c r="L31" s="2">
        <v>0</v>
      </c>
      <c r="M31" s="2">
        <v>2.3348291503285682E-3</v>
      </c>
      <c r="N31" s="2">
        <v>3.4851527569368646E-5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1.4663676000000001</v>
      </c>
      <c r="W31" s="2">
        <v>2.447126699551168</v>
      </c>
    </row>
    <row r="32" spans="1:23" x14ac:dyDescent="0.2">
      <c r="A32" s="2" t="s">
        <v>28</v>
      </c>
      <c r="B32" s="2">
        <v>0.2499890131005742</v>
      </c>
      <c r="C32" s="2">
        <v>3.0436774800267682E-2</v>
      </c>
      <c r="D32" s="2">
        <v>0</v>
      </c>
      <c r="E32" s="2">
        <v>0</v>
      </c>
      <c r="F32" s="2">
        <v>0.49323882102092442</v>
      </c>
      <c r="G32" s="2">
        <v>0</v>
      </c>
      <c r="H32" s="2">
        <v>0</v>
      </c>
      <c r="I32" s="2">
        <v>0</v>
      </c>
      <c r="J32" s="2">
        <v>0</v>
      </c>
      <c r="K32" s="2">
        <v>2.2555552805623674E-3</v>
      </c>
      <c r="L32" s="2">
        <v>0</v>
      </c>
      <c r="M32" s="2">
        <v>7.4911842316175755E-3</v>
      </c>
      <c r="N32" s="2">
        <v>0.22668700859392615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1.0100983570278723</v>
      </c>
    </row>
    <row r="33" spans="1:23" x14ac:dyDescent="0.2">
      <c r="A33" s="2" t="s">
        <v>29</v>
      </c>
      <c r="B33" s="2">
        <v>0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</v>
      </c>
    </row>
    <row r="34" spans="1:23" x14ac:dyDescent="0.2">
      <c r="A34" s="2" t="s">
        <v>30</v>
      </c>
      <c r="B34" s="2">
        <v>2.4316600730638423E-3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3.251783497534213E-5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2.4641779080391843E-3</v>
      </c>
    </row>
    <row r="35" spans="1:23" x14ac:dyDescent="0.2">
      <c r="A35" s="2" t="s">
        <v>31</v>
      </c>
      <c r="B35" s="2">
        <v>0.33561448107084074</v>
      </c>
      <c r="C35" s="2">
        <v>0</v>
      </c>
      <c r="D35" s="2">
        <v>0</v>
      </c>
      <c r="E35" s="2">
        <v>0</v>
      </c>
      <c r="F35" s="2">
        <v>4.0888812206778408E-5</v>
      </c>
      <c r="G35" s="2">
        <v>0</v>
      </c>
      <c r="H35" s="2">
        <v>0</v>
      </c>
      <c r="I35" s="2">
        <v>0</v>
      </c>
      <c r="J35" s="2">
        <v>0</v>
      </c>
      <c r="K35" s="2">
        <v>1.2120283945354793E-4</v>
      </c>
      <c r="L35" s="2">
        <v>8.5062406224969237E-5</v>
      </c>
      <c r="M35" s="2">
        <v>7.8923802264627672E-5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0.33594055893099067</v>
      </c>
    </row>
    <row r="36" spans="1:23" x14ac:dyDescent="0.2">
      <c r="A36" s="2" t="s">
        <v>32</v>
      </c>
      <c r="B36" s="2">
        <v>3.3605542209742306E-3</v>
      </c>
      <c r="C36" s="2">
        <v>0</v>
      </c>
      <c r="D36" s="2">
        <v>0</v>
      </c>
      <c r="E36" s="2">
        <v>0</v>
      </c>
      <c r="F36" s="2">
        <v>3.3003112709756852E-4</v>
      </c>
      <c r="G36" s="2">
        <v>0</v>
      </c>
      <c r="H36" s="2">
        <v>0</v>
      </c>
      <c r="I36" s="2">
        <v>0</v>
      </c>
      <c r="J36" s="2">
        <v>0</v>
      </c>
      <c r="K36" s="2">
        <v>3.695208519925243E-4</v>
      </c>
      <c r="L36" s="2">
        <v>2.43035446357055E-5</v>
      </c>
      <c r="M36" s="2">
        <v>2.3348291503285691E-4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4.3178926597328858E-3</v>
      </c>
    </row>
    <row r="37" spans="1:23" x14ac:dyDescent="0.2">
      <c r="A37" s="2" t="s">
        <v>33</v>
      </c>
      <c r="B37" s="2">
        <v>0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4.1386335423162715E-5</v>
      </c>
      <c r="L37" s="2">
        <v>0</v>
      </c>
      <c r="M37" s="2">
        <v>2.959642584923538E-5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7.0982761272398099E-5</v>
      </c>
    </row>
    <row r="38" spans="1:23" x14ac:dyDescent="0.2">
      <c r="A38" s="2" t="s">
        <v>34</v>
      </c>
      <c r="B38" s="2">
        <v>2.9990474234454058E-4</v>
      </c>
      <c r="C38" s="2">
        <v>0</v>
      </c>
      <c r="D38" s="2">
        <v>0</v>
      </c>
      <c r="E38" s="2">
        <v>0</v>
      </c>
      <c r="F38" s="2">
        <v>1.8107902548716149E-4</v>
      </c>
      <c r="G38" s="2">
        <v>4.842475097281593E-4</v>
      </c>
      <c r="H38" s="2">
        <v>0</v>
      </c>
      <c r="I38" s="2">
        <v>0</v>
      </c>
      <c r="J38" s="2">
        <v>0</v>
      </c>
      <c r="K38" s="2">
        <v>4.7298669055043102E-4</v>
      </c>
      <c r="L38" s="2">
        <v>2.7341487715168681E-5</v>
      </c>
      <c r="M38" s="2">
        <v>2.2624823315859936E-3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3.7280417874114547E-3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5.9123336318803872E-6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5.9123336318803872E-6</v>
      </c>
    </row>
    <row r="40" spans="1:23" x14ac:dyDescent="0.2">
      <c r="A40" s="2" t="s">
        <v>36</v>
      </c>
      <c r="B40" s="2">
        <v>8.1055335768794742E-5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1.7737000895641163E-5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9.8792336664435911E-5</v>
      </c>
    </row>
    <row r="41" spans="1:23" x14ac:dyDescent="0.2">
      <c r="A41" s="2" t="s">
        <v>37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13.443235933822791</v>
      </c>
      <c r="C43" s="2">
        <v>0</v>
      </c>
      <c r="D43" s="2">
        <v>2.4236687336111045E-2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1.5651200176987887E-2</v>
      </c>
      <c r="K43" s="2">
        <v>3.06258882131404E-3</v>
      </c>
      <c r="L43" s="2">
        <v>3.3417373874095063E-5</v>
      </c>
      <c r="M43" s="2">
        <v>6.0179262676065756E-3</v>
      </c>
      <c r="N43" s="2">
        <v>4.7262230855454245E-4</v>
      </c>
      <c r="O43" s="2">
        <v>0</v>
      </c>
      <c r="P43" s="2">
        <v>1.0499210993829534E-2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13.50320958710107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3.1335368248966043E-4</v>
      </c>
      <c r="L44" s="2">
        <v>0</v>
      </c>
      <c r="M44" s="2">
        <v>1.0852022811386303E-4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4.2187391060352348E-4</v>
      </c>
    </row>
    <row r="45" spans="1:23" x14ac:dyDescent="0.2">
      <c r="A45" s="2" t="s">
        <v>41</v>
      </c>
      <c r="B45" s="2">
        <v>3.7365887694286587E-3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3.9021401970410559E-4</v>
      </c>
      <c r="L45" s="2">
        <v>0</v>
      </c>
      <c r="M45" s="2">
        <v>1.3153967044104609E-4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4.2583424595738105E-3</v>
      </c>
    </row>
    <row r="46" spans="1:23" x14ac:dyDescent="0.2">
      <c r="A46" s="2" t="s">
        <v>42</v>
      </c>
      <c r="B46" s="2">
        <v>2.6141813397640235E-3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1.9101596107344463E-3</v>
      </c>
      <c r="K46" s="2">
        <v>3.7231283855643818E-4</v>
      </c>
      <c r="L46" s="2">
        <v>9.652555073685434E-6</v>
      </c>
      <c r="M46" s="2">
        <v>3.443705417540608E-3</v>
      </c>
      <c r="N46" s="2">
        <v>0</v>
      </c>
      <c r="O46" s="2">
        <v>5.9741757939352207E-5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8.4097535196085531E-3</v>
      </c>
    </row>
    <row r="47" spans="1:23" x14ac:dyDescent="0.2">
      <c r="A47" s="2" t="s">
        <v>43</v>
      </c>
      <c r="B47" s="2">
        <v>1.016321451431163E-2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9.4883324515791317E-2</v>
      </c>
      <c r="L47" s="2">
        <v>1.05425916128657E-2</v>
      </c>
      <c r="M47" s="2">
        <v>8.0239794638127429E-2</v>
      </c>
      <c r="N47" s="2">
        <v>0</v>
      </c>
      <c r="O47" s="2">
        <v>1.4500086048173296E-4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0.1959739261415778</v>
      </c>
    </row>
    <row r="48" spans="1:23" x14ac:dyDescent="0.2">
      <c r="A48" s="2" t="s">
        <v>44</v>
      </c>
      <c r="B48" s="2">
        <v>1.6598193879006251E-3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1.9923429774001366E-2</v>
      </c>
      <c r="L48" s="2">
        <v>2.2383112462149684E-4</v>
      </c>
      <c r="M48" s="2">
        <v>1.9832215332331954E-2</v>
      </c>
      <c r="N48" s="2">
        <v>0</v>
      </c>
      <c r="O48" s="2">
        <v>1.0656456932786669E-3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4.2704941312134113E-2</v>
      </c>
    </row>
    <row r="49" spans="1:23" x14ac:dyDescent="0.2">
      <c r="A49" s="2" t="s">
        <v>45</v>
      </c>
      <c r="B49" s="2">
        <v>7.5029739323133034E-4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3.0020329385692726E-2</v>
      </c>
      <c r="L49" s="2">
        <v>9.3396580311044022E-5</v>
      </c>
      <c r="M49" s="2">
        <v>2.8560637096305924E-3</v>
      </c>
      <c r="N49" s="2">
        <v>0</v>
      </c>
      <c r="O49" s="2">
        <v>4.8170975203902581E-4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3.4201796820904719E-2</v>
      </c>
    </row>
    <row r="50" spans="1:23" x14ac:dyDescent="0.2">
      <c r="A50" s="2" t="s">
        <v>46</v>
      </c>
      <c r="B50" s="2">
        <v>0.1539239163830706</v>
      </c>
      <c r="C50" s="2">
        <v>0</v>
      </c>
      <c r="D50" s="2">
        <v>0</v>
      </c>
      <c r="E50" s="2">
        <v>0</v>
      </c>
      <c r="F50" s="2">
        <v>0</v>
      </c>
      <c r="G50" s="2">
        <v>3.2700549564053587E-3</v>
      </c>
      <c r="H50" s="2">
        <v>1.0631714850756905E-3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2.2915482063022578E-2</v>
      </c>
      <c r="P50" s="2">
        <v>0</v>
      </c>
      <c r="Q50" s="2">
        <v>0</v>
      </c>
      <c r="R50" s="2">
        <v>3.1629733629401253E-2</v>
      </c>
      <c r="S50" s="2">
        <v>0</v>
      </c>
      <c r="T50" s="2">
        <v>0</v>
      </c>
      <c r="U50" s="2">
        <v>0</v>
      </c>
      <c r="V50" s="2">
        <v>0</v>
      </c>
      <c r="W50" s="2">
        <v>0.21280235851697549</v>
      </c>
    </row>
    <row r="51" spans="1:23" x14ac:dyDescent="0.2">
      <c r="A51" s="2" t="s">
        <v>47</v>
      </c>
      <c r="B51" s="2">
        <v>0.40576499925066273</v>
      </c>
      <c r="C51" s="2">
        <v>0</v>
      </c>
      <c r="D51" s="2">
        <v>3.3492081431366637E-2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4.7650367533765801E-3</v>
      </c>
      <c r="M51" s="2">
        <v>0</v>
      </c>
      <c r="N51" s="2">
        <v>0</v>
      </c>
      <c r="O51" s="2">
        <v>7.0452744348957321E-3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0.45106739187030165</v>
      </c>
    </row>
  </sheetData>
  <phoneticPr fontId="6" type="noConversion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59.980836365523892</v>
      </c>
      <c r="C4" s="2">
        <v>9.0903932275615649</v>
      </c>
      <c r="D4" s="2">
        <v>1.9977063949180984</v>
      </c>
      <c r="E4" s="2">
        <v>3.7188345962268425E-3</v>
      </c>
      <c r="F4" s="2">
        <v>3.4527013954403478</v>
      </c>
      <c r="G4" s="2">
        <v>1.4173956022467244E-3</v>
      </c>
      <c r="H4" s="2">
        <v>0.37777599470525436</v>
      </c>
      <c r="I4" s="2">
        <v>0</v>
      </c>
      <c r="J4" s="2">
        <v>3.2125103059650065E-2</v>
      </c>
      <c r="K4" s="2">
        <v>0.33425528029490059</v>
      </c>
      <c r="L4" s="2">
        <v>3.4369551530050724E-2</v>
      </c>
      <c r="M4" s="2">
        <v>0.48492555207513149</v>
      </c>
      <c r="N4" s="2">
        <v>0.56224282828544592</v>
      </c>
      <c r="O4" s="2">
        <v>4.2332471123101088E-2</v>
      </c>
      <c r="P4" s="2">
        <v>0</v>
      </c>
      <c r="Q4" s="2">
        <v>0</v>
      </c>
      <c r="R4" s="2">
        <v>4.7380464945202705E-2</v>
      </c>
      <c r="S4" s="2">
        <v>0</v>
      </c>
      <c r="T4" s="2">
        <v>0</v>
      </c>
      <c r="U4" s="2">
        <v>0</v>
      </c>
      <c r="V4" s="2">
        <v>1.6372404000000003</v>
      </c>
      <c r="W4" s="2">
        <v>78.079421259661132</v>
      </c>
    </row>
    <row r="5" spans="1:23" x14ac:dyDescent="0.2">
      <c r="A5" s="2" t="s">
        <v>1</v>
      </c>
      <c r="B5" s="2">
        <v>3.7177649838595075E-2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6.8257489471714061E-2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0.10543513931030914</v>
      </c>
    </row>
    <row r="6" spans="1:23" x14ac:dyDescent="0.2">
      <c r="A6" s="2" t="s">
        <v>2</v>
      </c>
      <c r="B6" s="2">
        <v>28.158862666538486</v>
      </c>
      <c r="C6" s="2">
        <v>5.9825879314470169</v>
      </c>
      <c r="D6" s="2">
        <v>1.7087062081898892</v>
      </c>
      <c r="E6" s="2">
        <v>2.3942829132911677E-3</v>
      </c>
      <c r="F6" s="2">
        <v>1.2067295810607446</v>
      </c>
      <c r="G6" s="2">
        <v>0</v>
      </c>
      <c r="H6" s="2">
        <v>7.7699913706011083E-5</v>
      </c>
      <c r="I6" s="2">
        <v>0</v>
      </c>
      <c r="J6" s="2">
        <v>0</v>
      </c>
      <c r="K6" s="2">
        <v>3.6159637613812474E-2</v>
      </c>
      <c r="L6" s="2">
        <v>8.367005503997348E-4</v>
      </c>
      <c r="M6" s="2">
        <v>5.3083524827999454E-2</v>
      </c>
      <c r="N6" s="2">
        <v>2.7736779300239388E-4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37.149715600848346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9.8126560688771984E-5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9.8126560688771984E-5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1.0716102452386083E-3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3.457603991706682E-5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1.106186285155675E-3</v>
      </c>
    </row>
    <row r="10" spans="1:23" x14ac:dyDescent="0.2">
      <c r="A10" s="2" t="s">
        <v>6</v>
      </c>
      <c r="B10" s="2">
        <v>0.2306332748871171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2.1805902375282666E-5</v>
      </c>
      <c r="L10" s="2">
        <v>2.148285196972292E-4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0.2308699093091896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0.1077998602863872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5.0698723022532196E-4</v>
      </c>
      <c r="L13" s="2">
        <v>0</v>
      </c>
      <c r="M13" s="2">
        <v>4.1491247900480183E-4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0.10872175999561733</v>
      </c>
    </row>
    <row r="14" spans="1:23" x14ac:dyDescent="0.2">
      <c r="A14" s="2" t="s">
        <v>10</v>
      </c>
      <c r="B14" s="2">
        <v>0.44384133585873914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2.2351049934664729E-4</v>
      </c>
      <c r="L14" s="2">
        <v>5.0880438875659563E-5</v>
      </c>
      <c r="M14" s="2">
        <v>1.2620254569729393E-3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0.44537775225393439</v>
      </c>
    </row>
    <row r="15" spans="1:23" x14ac:dyDescent="0.2">
      <c r="A15" s="2" t="s">
        <v>11</v>
      </c>
      <c r="B15" s="2">
        <v>2.4205109239882637E-2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7.6320658313489307E-5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2.4281429898196125E-2</v>
      </c>
    </row>
    <row r="16" spans="1:23" x14ac:dyDescent="0.2">
      <c r="A16" s="2" t="s">
        <v>12</v>
      </c>
      <c r="B16" s="2">
        <v>2.5079314336083094E-2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2.0170459697136465E-4</v>
      </c>
      <c r="L16" s="2">
        <v>0</v>
      </c>
      <c r="M16" s="2">
        <v>6.3389406514622514E-5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2.534440833956908E-2</v>
      </c>
    </row>
    <row r="17" spans="1:23" x14ac:dyDescent="0.2">
      <c r="A17" s="2" t="s">
        <v>13</v>
      </c>
      <c r="B17" s="2">
        <v>2.2180836501870631E-3</v>
      </c>
      <c r="C17" s="2">
        <v>0</v>
      </c>
      <c r="D17" s="2">
        <v>0</v>
      </c>
      <c r="E17" s="2">
        <v>0</v>
      </c>
      <c r="F17" s="2">
        <v>0</v>
      </c>
      <c r="G17" s="2">
        <v>4.7246520074890809E-4</v>
      </c>
      <c r="H17" s="2">
        <v>0</v>
      </c>
      <c r="I17" s="2">
        <v>0</v>
      </c>
      <c r="J17" s="2">
        <v>0</v>
      </c>
      <c r="K17" s="2">
        <v>5.4514755938206666E-4</v>
      </c>
      <c r="L17" s="2">
        <v>1.1306764194591013E-5</v>
      </c>
      <c r="M17" s="2">
        <v>9.2202773112178208E-5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3.3392059476248068E-3</v>
      </c>
    </row>
    <row r="18" spans="1:23" x14ac:dyDescent="0.2">
      <c r="A18" s="2" t="s">
        <v>14</v>
      </c>
      <c r="B18" s="2">
        <v>3.6362027052246933E-4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6.5417707125847989E-5</v>
      </c>
      <c r="L18" s="2">
        <v>1.6960146291886516E-5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4.4599812394020382E-4</v>
      </c>
    </row>
    <row r="19" spans="1:23" x14ac:dyDescent="0.2">
      <c r="A19" s="2" t="s">
        <v>15</v>
      </c>
      <c r="B19" s="2">
        <v>0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5.4514755938206664E-5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5.4514755938206664E-5</v>
      </c>
    </row>
    <row r="20" spans="1:23" x14ac:dyDescent="0.2">
      <c r="A20" s="2" t="s">
        <v>16</v>
      </c>
      <c r="B20" s="2">
        <v>0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</v>
      </c>
    </row>
    <row r="21" spans="1:23" x14ac:dyDescent="0.2">
      <c r="A21" s="2" t="s">
        <v>17</v>
      </c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</row>
    <row r="22" spans="1:23" x14ac:dyDescent="0.2">
      <c r="A22" s="2" t="s">
        <v>18</v>
      </c>
      <c r="B22" s="2">
        <v>3.1157262310005637E-2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3.8160329156744654E-5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3.1195422639162383E-2</v>
      </c>
    </row>
    <row r="23" spans="1:23" x14ac:dyDescent="0.2">
      <c r="A23" s="2" t="s">
        <v>19</v>
      </c>
      <c r="B23" s="2">
        <v>8.8902213172928376E-5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2.1805902375282666E-5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1.1070811554821104E-4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5.4514755938206666E-6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5.4514755938206666E-6</v>
      </c>
    </row>
    <row r="25" spans="1:23" x14ac:dyDescent="0.2">
      <c r="A25" s="2" t="s">
        <v>21</v>
      </c>
      <c r="B25" s="2">
        <v>7.2526085523544213</v>
      </c>
      <c r="C25" s="2">
        <v>2.9224093894662349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1.1611643014838018E-3</v>
      </c>
      <c r="L25" s="2">
        <v>1.6960146291886516E-5</v>
      </c>
      <c r="M25" s="2">
        <v>1.2810422789273256E-2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10.189006489057705</v>
      </c>
    </row>
    <row r="26" spans="1:23" x14ac:dyDescent="0.2">
      <c r="A26" s="2" t="s">
        <v>22</v>
      </c>
      <c r="B26" s="2">
        <v>0</v>
      </c>
      <c r="C26" s="2">
        <v>3.6054087638864134E-3</v>
      </c>
      <c r="D26" s="2">
        <v>0</v>
      </c>
      <c r="E26" s="2">
        <v>0</v>
      </c>
      <c r="F26" s="2">
        <v>0.26569045244425044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5.4186186433607548E-6</v>
      </c>
      <c r="M26" s="2">
        <v>8.9029110488738628E-3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0.27820419087565407</v>
      </c>
    </row>
    <row r="27" spans="1:23" x14ac:dyDescent="0.2">
      <c r="A27" s="2" t="s">
        <v>23</v>
      </c>
      <c r="B27" s="2">
        <v>0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0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1.5283400344809264E-5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1.7458789268908353E-2</v>
      </c>
      <c r="M28" s="2">
        <v>6.1066898891192574E-4</v>
      </c>
      <c r="N28" s="2">
        <v>5.1135998433313692E-2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6.9220740091478786E-2</v>
      </c>
    </row>
    <row r="29" spans="1:23" x14ac:dyDescent="0.2">
      <c r="A29" s="2" t="s">
        <v>25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5.0171278510079791E-2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5.0171278510079791E-2</v>
      </c>
    </row>
    <row r="30" spans="1:23" x14ac:dyDescent="0.2">
      <c r="A30" s="2" t="s">
        <v>26</v>
      </c>
      <c r="B30" s="2">
        <v>0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4.8767567790246795E-5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4.8767567790246795E-5</v>
      </c>
    </row>
    <row r="31" spans="1:23" x14ac:dyDescent="0.2">
      <c r="A31" s="2" t="s">
        <v>27</v>
      </c>
      <c r="B31" s="2">
        <v>4.1116065067374645</v>
      </c>
      <c r="C31" s="2">
        <v>0</v>
      </c>
      <c r="D31" s="2">
        <v>0.16335581461714774</v>
      </c>
      <c r="E31" s="2">
        <v>9.5465691793850875E-4</v>
      </c>
      <c r="F31" s="2">
        <v>8.0370768392895638E-3</v>
      </c>
      <c r="G31" s="2">
        <v>0</v>
      </c>
      <c r="H31" s="2">
        <v>0</v>
      </c>
      <c r="I31" s="2">
        <v>0</v>
      </c>
      <c r="J31" s="2">
        <v>0</v>
      </c>
      <c r="K31" s="2">
        <v>1.2211305330158289E-3</v>
      </c>
      <c r="L31" s="2">
        <v>4.0139012890798081E-4</v>
      </c>
      <c r="M31" s="2">
        <v>6.7941918437036319E-3</v>
      </c>
      <c r="N31" s="2">
        <v>5.3112981638756273E-5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1.6372404000000003</v>
      </c>
      <c r="W31" s="2">
        <v>5.9296642805991073</v>
      </c>
    </row>
    <row r="32" spans="1:23" x14ac:dyDescent="0.2">
      <c r="A32" s="2" t="s">
        <v>28</v>
      </c>
      <c r="B32" s="2">
        <v>0.47551941526447528</v>
      </c>
      <c r="C32" s="2">
        <v>0.17710430106878083</v>
      </c>
      <c r="D32" s="2">
        <v>0</v>
      </c>
      <c r="E32" s="2">
        <v>0</v>
      </c>
      <c r="F32" s="2">
        <v>1.9330884374883777</v>
      </c>
      <c r="G32" s="2">
        <v>0</v>
      </c>
      <c r="H32" s="2">
        <v>0.37642278194260681</v>
      </c>
      <c r="I32" s="2">
        <v>0</v>
      </c>
      <c r="J32" s="2">
        <v>0</v>
      </c>
      <c r="K32" s="2">
        <v>4.7918470469683651E-3</v>
      </c>
      <c r="L32" s="2">
        <v>3.6746983632420795E-4</v>
      </c>
      <c r="M32" s="2">
        <v>1.7368697385006564E-2</v>
      </c>
      <c r="N32" s="2">
        <v>0.50561197943134251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3.4902749294638822</v>
      </c>
    </row>
    <row r="33" spans="1:23" x14ac:dyDescent="0.2">
      <c r="A33" s="2" t="s">
        <v>29</v>
      </c>
      <c r="B33" s="2">
        <v>0.26429399013916482</v>
      </c>
      <c r="C33" s="2">
        <v>0</v>
      </c>
      <c r="D33" s="2">
        <v>9.2183994364292865E-2</v>
      </c>
      <c r="E33" s="2">
        <v>0</v>
      </c>
      <c r="F33" s="2">
        <v>5.3580512261930423E-5</v>
      </c>
      <c r="G33" s="2">
        <v>0</v>
      </c>
      <c r="H33" s="2">
        <v>0</v>
      </c>
      <c r="I33" s="2">
        <v>0</v>
      </c>
      <c r="J33" s="2">
        <v>0</v>
      </c>
      <c r="K33" s="2">
        <v>3.3254001122306061E-4</v>
      </c>
      <c r="L33" s="2">
        <v>1.6960146291886516E-5</v>
      </c>
      <c r="M33" s="2">
        <v>1.7518526891313858E-3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0.35863291786236595</v>
      </c>
    </row>
    <row r="34" spans="1:23" x14ac:dyDescent="0.2">
      <c r="A34" s="2" t="s">
        <v>30</v>
      </c>
      <c r="B34" s="2">
        <v>2.1602175061921601E-2</v>
      </c>
      <c r="C34" s="2">
        <v>0</v>
      </c>
      <c r="D34" s="2">
        <v>0</v>
      </c>
      <c r="E34" s="2">
        <v>0</v>
      </c>
      <c r="F34" s="2">
        <v>3.7302752636755955E-2</v>
      </c>
      <c r="G34" s="2">
        <v>0</v>
      </c>
      <c r="H34" s="2">
        <v>0</v>
      </c>
      <c r="I34" s="2">
        <v>0</v>
      </c>
      <c r="J34" s="2">
        <v>0</v>
      </c>
      <c r="K34" s="2">
        <v>2.2351049934664729E-4</v>
      </c>
      <c r="L34" s="2">
        <v>6.7840585167546066E-5</v>
      </c>
      <c r="M34" s="2">
        <v>1.1525346639022276E-5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5.9207804129830774E-2</v>
      </c>
    </row>
    <row r="35" spans="1:23" x14ac:dyDescent="0.2">
      <c r="A35" s="2" t="s">
        <v>31</v>
      </c>
      <c r="B35" s="2">
        <v>2.8673130101050166E-2</v>
      </c>
      <c r="C35" s="2">
        <v>0</v>
      </c>
      <c r="D35" s="2">
        <v>0</v>
      </c>
      <c r="E35" s="2">
        <v>0</v>
      </c>
      <c r="F35" s="2">
        <v>3.2148307357158249E-4</v>
      </c>
      <c r="G35" s="2">
        <v>0</v>
      </c>
      <c r="H35" s="2">
        <v>0</v>
      </c>
      <c r="I35" s="2">
        <v>0</v>
      </c>
      <c r="J35" s="2">
        <v>0</v>
      </c>
      <c r="K35" s="2">
        <v>1.1393583991085191E-3</v>
      </c>
      <c r="L35" s="2">
        <v>2.2613528389182024E-4</v>
      </c>
      <c r="M35" s="2">
        <v>1.8325301156045417E-3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3.2192636973226628E-2</v>
      </c>
    </row>
    <row r="36" spans="1:23" x14ac:dyDescent="0.2">
      <c r="A36" s="2" t="s">
        <v>32</v>
      </c>
      <c r="B36" s="2">
        <v>3.5430222859312594E-3</v>
      </c>
      <c r="C36" s="2">
        <v>0</v>
      </c>
      <c r="D36" s="2">
        <v>0</v>
      </c>
      <c r="E36" s="2">
        <v>0</v>
      </c>
      <c r="F36" s="2">
        <v>3.3755722725016166E-4</v>
      </c>
      <c r="G36" s="2">
        <v>9.4493040149781619E-4</v>
      </c>
      <c r="H36" s="2">
        <v>0</v>
      </c>
      <c r="I36" s="2">
        <v>0</v>
      </c>
      <c r="J36" s="2">
        <v>0</v>
      </c>
      <c r="K36" s="2">
        <v>1.2429364353911119E-3</v>
      </c>
      <c r="L36" s="2">
        <v>8.4800731459432589E-5</v>
      </c>
      <c r="M36" s="2">
        <v>2.5932029937800123E-4</v>
      </c>
      <c r="N36" s="2">
        <v>0</v>
      </c>
      <c r="O36" s="2">
        <v>6.2982015434325368E-4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7.0423875352510368E-3</v>
      </c>
    </row>
    <row r="37" spans="1:23" x14ac:dyDescent="0.2">
      <c r="A37" s="2" t="s">
        <v>33</v>
      </c>
      <c r="B37" s="2">
        <v>1.117832584930953E-2</v>
      </c>
      <c r="C37" s="2">
        <v>0</v>
      </c>
      <c r="D37" s="2">
        <v>0</v>
      </c>
      <c r="E37" s="2">
        <v>3.0824563749763805E-5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2.6167082850339196E-4</v>
      </c>
      <c r="L37" s="2">
        <v>2.2613528389182026E-5</v>
      </c>
      <c r="M37" s="2">
        <v>8.6440099792667042E-5</v>
      </c>
      <c r="N37" s="2">
        <v>0</v>
      </c>
      <c r="O37" s="2">
        <v>7.5811685245021272E-5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1.1655686554989556E-2</v>
      </c>
    </row>
    <row r="38" spans="1:23" x14ac:dyDescent="0.2">
      <c r="A38" s="2" t="s">
        <v>34</v>
      </c>
      <c r="B38" s="2">
        <v>0</v>
      </c>
      <c r="C38" s="2">
        <v>0</v>
      </c>
      <c r="D38" s="2">
        <v>0</v>
      </c>
      <c r="E38" s="2">
        <v>3.3907020124740184E-4</v>
      </c>
      <c r="F38" s="2">
        <v>5.3580512261930423E-5</v>
      </c>
      <c r="G38" s="2">
        <v>0</v>
      </c>
      <c r="H38" s="2">
        <v>0</v>
      </c>
      <c r="I38" s="2">
        <v>0</v>
      </c>
      <c r="J38" s="2">
        <v>0</v>
      </c>
      <c r="K38" s="2">
        <v>2.4531640172192995E-4</v>
      </c>
      <c r="L38" s="2">
        <v>5.6533820972955066E-6</v>
      </c>
      <c r="M38" s="2">
        <v>1.8325301156045417E-3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2.4761506129330996E-3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0</v>
      </c>
    </row>
    <row r="40" spans="1:23" x14ac:dyDescent="0.2">
      <c r="A40" s="2" t="s">
        <v>36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2.1805902375282666E-4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2.1805902375282666E-4</v>
      </c>
    </row>
    <row r="41" spans="1:23" x14ac:dyDescent="0.2">
      <c r="A41" s="2" t="s">
        <v>37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3.2708853562923995E-5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3.2708853562923995E-5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18.208411594114715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3.2125103059650065E-2</v>
      </c>
      <c r="K43" s="2">
        <v>5.0099060707211925E-3</v>
      </c>
      <c r="L43" s="2">
        <v>3.3920292583773033E-5</v>
      </c>
      <c r="M43" s="2">
        <v>5.6704705463989594E-3</v>
      </c>
      <c r="N43" s="2">
        <v>5.1342548917464393E-3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18.256385248975814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4.8518132785003933E-4</v>
      </c>
      <c r="L44" s="2">
        <v>0</v>
      </c>
      <c r="M44" s="2">
        <v>3.1694703257311254E-4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8.0212836042315187E-4</v>
      </c>
    </row>
    <row r="45" spans="1:23" x14ac:dyDescent="0.2">
      <c r="A45" s="2" t="s">
        <v>41</v>
      </c>
      <c r="B45" s="2">
        <v>3.3926528781976651E-3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8.3952724144838262E-4</v>
      </c>
      <c r="L45" s="2">
        <v>0</v>
      </c>
      <c r="M45" s="2">
        <v>3.9762445904626862E-4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4.6298045786923167E-3</v>
      </c>
    </row>
    <row r="46" spans="1:23" x14ac:dyDescent="0.2">
      <c r="A46" s="2" t="s">
        <v>42</v>
      </c>
      <c r="B46" s="2">
        <v>3.1673437336157155E-3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  <c r="O46" s="2">
        <v>1.2063858499163059E-3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4.3737295835320211E-3</v>
      </c>
    </row>
    <row r="47" spans="1:23" x14ac:dyDescent="0.2">
      <c r="A47" s="2" t="s">
        <v>43</v>
      </c>
      <c r="B47" s="2">
        <v>3.6849286141373166E-3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0.2279455847517789</v>
      </c>
      <c r="L47" s="2">
        <v>1.4482155593844654E-2</v>
      </c>
      <c r="M47" s="2">
        <v>0.22879822995699833</v>
      </c>
      <c r="N47" s="2">
        <v>3.0114754402040708E-5</v>
      </c>
      <c r="O47" s="2">
        <v>2.3509372783315475E-3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0.47729195094949278</v>
      </c>
    </row>
    <row r="48" spans="1:23" x14ac:dyDescent="0.2">
      <c r="A48" s="2" t="s">
        <v>44</v>
      </c>
      <c r="B48" s="2">
        <v>0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2.1494483120732252E-2</v>
      </c>
      <c r="L48" s="2">
        <v>0</v>
      </c>
      <c r="M48" s="2">
        <v>2.097368920759108E-2</v>
      </c>
      <c r="N48" s="2">
        <v>0</v>
      </c>
      <c r="O48" s="2">
        <v>3.5374668266202839E-3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4.6005639154943614E-2</v>
      </c>
    </row>
    <row r="49" spans="1:23" x14ac:dyDescent="0.2">
      <c r="A49" s="2" t="s">
        <v>45</v>
      </c>
      <c r="B49" s="2">
        <v>0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2.9591764656986069E-2</v>
      </c>
      <c r="L49" s="2">
        <v>0</v>
      </c>
      <c r="M49" s="2">
        <v>3.1281011852893944E-3</v>
      </c>
      <c r="N49" s="2">
        <v>0</v>
      </c>
      <c r="O49" s="2">
        <v>1.5827765058997578E-3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3.4302642348175226E-2</v>
      </c>
    </row>
    <row r="50" spans="1:23" x14ac:dyDescent="0.2">
      <c r="A50" s="2" t="s">
        <v>46</v>
      </c>
      <c r="B50" s="2">
        <v>0.13419848357472086</v>
      </c>
      <c r="C50" s="2">
        <v>4.6861968156463318E-3</v>
      </c>
      <c r="D50" s="2">
        <v>3.3460377746768848E-2</v>
      </c>
      <c r="E50" s="2">
        <v>0</v>
      </c>
      <c r="F50" s="2">
        <v>0</v>
      </c>
      <c r="G50" s="2">
        <v>0</v>
      </c>
      <c r="H50" s="2">
        <v>1.275512848941571E-3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2.4616798173239602E-2</v>
      </c>
      <c r="P50" s="2">
        <v>0</v>
      </c>
      <c r="Q50" s="2">
        <v>0</v>
      </c>
      <c r="R50" s="2">
        <v>4.7380464945202705E-2</v>
      </c>
      <c r="S50" s="2">
        <v>0</v>
      </c>
      <c r="T50" s="2">
        <v>0</v>
      </c>
      <c r="U50" s="2">
        <v>0</v>
      </c>
      <c r="V50" s="2">
        <v>0</v>
      </c>
      <c r="W50" s="2">
        <v>0.24561783410451993</v>
      </c>
    </row>
    <row r="51" spans="1:23" x14ac:dyDescent="0.2">
      <c r="A51" s="2" t="s">
        <v>47</v>
      </c>
      <c r="B51" s="2">
        <v>0.39752916538559147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8.332474649505317E-3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0.40586164003509678</v>
      </c>
    </row>
  </sheetData>
  <phoneticPr fontId="6" type="noConversion"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54.437045640258923</v>
      </c>
      <c r="C4" s="2">
        <v>8.6999251826708388</v>
      </c>
      <c r="D4" s="2">
        <v>2.3451054713480977</v>
      </c>
      <c r="E4" s="2">
        <v>1.1907476968360335E-2</v>
      </c>
      <c r="F4" s="2">
        <v>3.2648949934716294</v>
      </c>
      <c r="G4" s="2">
        <v>6.5189313351683417E-2</v>
      </c>
      <c r="H4" s="2">
        <v>0.4210289695156349</v>
      </c>
      <c r="I4" s="2">
        <v>0</v>
      </c>
      <c r="J4" s="2">
        <v>4.0610667689348484E-2</v>
      </c>
      <c r="K4" s="2">
        <v>0.35393715377180385</v>
      </c>
      <c r="L4" s="2">
        <v>2.2716032445089896E-2</v>
      </c>
      <c r="M4" s="2">
        <v>0.5055127349565518</v>
      </c>
      <c r="N4" s="2">
        <v>0.54632132791314791</v>
      </c>
      <c r="O4" s="2">
        <v>4.8113252481049799E-2</v>
      </c>
      <c r="P4" s="2">
        <v>0</v>
      </c>
      <c r="Q4" s="2">
        <v>0</v>
      </c>
      <c r="R4" s="2">
        <v>7.631225131575739E-2</v>
      </c>
      <c r="S4" s="2">
        <v>0</v>
      </c>
      <c r="T4" s="2">
        <v>0</v>
      </c>
      <c r="U4" s="2">
        <v>0</v>
      </c>
      <c r="V4" s="2">
        <v>1.5840605999999999</v>
      </c>
      <c r="W4" s="2">
        <v>72.422681068157956</v>
      </c>
    </row>
    <row r="5" spans="1:23" x14ac:dyDescent="0.2">
      <c r="A5" s="2" t="s">
        <v>1</v>
      </c>
      <c r="B5" s="2">
        <v>5.8196197061666816E-2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7.252286640443242E-3</v>
      </c>
      <c r="L5" s="2">
        <v>1.1818541191833432E-4</v>
      </c>
      <c r="M5" s="2">
        <v>9.8566505286153752E-2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0.16413317440018216</v>
      </c>
    </row>
    <row r="6" spans="1:23" x14ac:dyDescent="0.2">
      <c r="A6" s="2" t="s">
        <v>2</v>
      </c>
      <c r="B6" s="2">
        <v>25.128784166703472</v>
      </c>
      <c r="C6" s="2">
        <v>5.3682606040174656</v>
      </c>
      <c r="D6" s="2">
        <v>2.0176703932838485</v>
      </c>
      <c r="E6" s="2">
        <v>4.5670868780827289E-5</v>
      </c>
      <c r="F6" s="2">
        <v>1.1526801154205562</v>
      </c>
      <c r="G6" s="2">
        <v>4.7665178996810893E-2</v>
      </c>
      <c r="H6" s="2">
        <v>0</v>
      </c>
      <c r="I6" s="2">
        <v>0</v>
      </c>
      <c r="J6" s="2">
        <v>0</v>
      </c>
      <c r="K6" s="2">
        <v>3.0661066668627369E-2</v>
      </c>
      <c r="L6" s="2">
        <v>1.6902540632185198E-4</v>
      </c>
      <c r="M6" s="2">
        <v>5.0714953253967056E-2</v>
      </c>
      <c r="N6" s="2">
        <v>1.0378937599869824E-5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33.796661553557449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3.1598824132395495E-2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2.2051423807955897E-4</v>
      </c>
      <c r="L8" s="2">
        <v>0</v>
      </c>
      <c r="M8" s="2">
        <v>1.7720842478929136E-2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4.9540180849404189E-2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5.182797956503233E-5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6.0809296467586402E-5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1.1263727603261873E-4</v>
      </c>
    </row>
    <row r="10" spans="1:23" x14ac:dyDescent="0.2">
      <c r="A10" s="2" t="s">
        <v>6</v>
      </c>
      <c r="B10" s="2">
        <v>0.30035516709917415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0.30035516709917415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0.12979155453625821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3.3700328123897815E-3</v>
      </c>
      <c r="L13" s="2">
        <v>0</v>
      </c>
      <c r="M13" s="2">
        <v>6.9930690937724355E-4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0.13386089425802525</v>
      </c>
    </row>
    <row r="14" spans="1:23" x14ac:dyDescent="0.2">
      <c r="A14" s="2" t="s">
        <v>10</v>
      </c>
      <c r="B14" s="2">
        <v>0.41646810012399293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5.321104440615444E-4</v>
      </c>
      <c r="L14" s="2">
        <v>4.9713354800544686E-6</v>
      </c>
      <c r="M14" s="2">
        <v>3.8005810292241502E-4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0.41738524000645694</v>
      </c>
    </row>
    <row r="15" spans="1:23" x14ac:dyDescent="0.2">
      <c r="A15" s="2" t="s">
        <v>11</v>
      </c>
      <c r="B15" s="2">
        <v>1.3013813788304327E-2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4.7937877843382382E-5</v>
      </c>
      <c r="L15" s="2">
        <v>0</v>
      </c>
      <c r="M15" s="2">
        <v>3.4965345468862178E-4</v>
      </c>
      <c r="N15" s="2">
        <v>3.8921015999511852E-4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1.3800615280831451E-2</v>
      </c>
    </row>
    <row r="16" spans="1:23" x14ac:dyDescent="0.2">
      <c r="A16" s="2" t="s">
        <v>12</v>
      </c>
      <c r="B16" s="2">
        <v>2.9451766807251801E-2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2.4927696478558843E-4</v>
      </c>
      <c r="L16" s="2">
        <v>0</v>
      </c>
      <c r="M16" s="2">
        <v>5.5741855095287533E-5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2.9756785627132677E-2</v>
      </c>
    </row>
    <row r="17" spans="1:23" x14ac:dyDescent="0.2">
      <c r="A17" s="2" t="s">
        <v>13</v>
      </c>
      <c r="B17" s="2">
        <v>7.4608722395636787E-4</v>
      </c>
      <c r="C17" s="2">
        <v>0</v>
      </c>
      <c r="D17" s="2">
        <v>0</v>
      </c>
      <c r="E17" s="2">
        <v>0</v>
      </c>
      <c r="F17" s="2">
        <v>0</v>
      </c>
      <c r="G17" s="2">
        <v>4.1546511011483338E-4</v>
      </c>
      <c r="H17" s="2">
        <v>0</v>
      </c>
      <c r="I17" s="2">
        <v>0</v>
      </c>
      <c r="J17" s="2">
        <v>0</v>
      </c>
      <c r="K17" s="2">
        <v>4.3623468837477967E-4</v>
      </c>
      <c r="L17" s="2">
        <v>1.491400644016341E-5</v>
      </c>
      <c r="M17" s="2">
        <v>7.6011620584483014E-5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1.6887126494706274E-3</v>
      </c>
    </row>
    <row r="18" spans="1:23" x14ac:dyDescent="0.2">
      <c r="A18" s="2" t="s">
        <v>14</v>
      </c>
      <c r="B18" s="2">
        <v>4.4498773714540503E-4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5.2731665627720619E-5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4.977194027731256E-4</v>
      </c>
    </row>
    <row r="19" spans="1:23" x14ac:dyDescent="0.2">
      <c r="A19" s="2" t="s">
        <v>15</v>
      </c>
      <c r="B19" s="2">
        <v>1.5987583370493596E-5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5.2731665627720619E-5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6.8719248998214209E-5</v>
      </c>
    </row>
    <row r="20" spans="1:23" x14ac:dyDescent="0.2">
      <c r="A20" s="2" t="s">
        <v>16</v>
      </c>
      <c r="B20" s="2">
        <v>0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</v>
      </c>
    </row>
    <row r="21" spans="1:23" x14ac:dyDescent="0.2">
      <c r="A21" s="2" t="s">
        <v>17</v>
      </c>
      <c r="B21" s="2">
        <v>7.2964915112639403E-4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3.83503022747059E-5</v>
      </c>
      <c r="L21" s="2">
        <v>0</v>
      </c>
      <c r="M21" s="2">
        <v>1.8242788940275921E-4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9.5042734280385919E-4</v>
      </c>
    </row>
    <row r="22" spans="1:23" x14ac:dyDescent="0.2">
      <c r="A22" s="2" t="s">
        <v>18</v>
      </c>
      <c r="B22" s="2">
        <v>4.7669542576982575E-2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7.1906816765073583E-5</v>
      </c>
      <c r="L22" s="2">
        <v>0</v>
      </c>
      <c r="M22" s="2">
        <v>4.5606972350689803E-5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4.7787056366098341E-2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4.3144090059044138E-5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4.3144090059044138E-5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1.4381363353014714E-5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1.4381363353014714E-5</v>
      </c>
    </row>
    <row r="25" spans="1:23" x14ac:dyDescent="0.2">
      <c r="A25" s="2" t="s">
        <v>21</v>
      </c>
      <c r="B25" s="2">
        <v>5.0129120114358923</v>
      </c>
      <c r="C25" s="2">
        <v>3.0723458387611351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3.0296738797017668E-3</v>
      </c>
      <c r="L25" s="2">
        <v>0</v>
      </c>
      <c r="M25" s="2">
        <v>1.0631491999083023E-2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8.0989190160758131</v>
      </c>
    </row>
    <row r="26" spans="1:23" x14ac:dyDescent="0.2">
      <c r="A26" s="2" t="s">
        <v>22</v>
      </c>
      <c r="B26" s="2">
        <v>6.9455546385057645E-2</v>
      </c>
      <c r="C26" s="2">
        <v>0</v>
      </c>
      <c r="D26" s="2">
        <v>0</v>
      </c>
      <c r="E26" s="2">
        <v>0</v>
      </c>
      <c r="F26" s="2">
        <v>9.382672243780951E-4</v>
      </c>
      <c r="G26" s="2">
        <v>0</v>
      </c>
      <c r="H26" s="2">
        <v>0</v>
      </c>
      <c r="I26" s="2">
        <v>0</v>
      </c>
      <c r="J26" s="2">
        <v>0</v>
      </c>
      <c r="K26" s="2">
        <v>5.8063866371702532E-5</v>
      </c>
      <c r="L26" s="2">
        <v>3.4799348360381283E-5</v>
      </c>
      <c r="M26" s="2">
        <v>1.7490354710841485E-4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7.0661580371276247E-2</v>
      </c>
    </row>
    <row r="27" spans="1:23" x14ac:dyDescent="0.2">
      <c r="A27" s="2" t="s">
        <v>23</v>
      </c>
      <c r="B27" s="2">
        <v>1.2032282119913235E-5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4.4867533105406502E-5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5.6899815225319737E-5</v>
      </c>
    </row>
    <row r="28" spans="1:23" x14ac:dyDescent="0.2">
      <c r="A28" s="2" t="s">
        <v>24</v>
      </c>
      <c r="B28" s="2">
        <v>3.6265833077512515E-2</v>
      </c>
      <c r="C28" s="2">
        <v>0</v>
      </c>
      <c r="D28" s="2">
        <v>0</v>
      </c>
      <c r="E28" s="2">
        <v>0</v>
      </c>
      <c r="F28" s="2">
        <v>0.19264250040524483</v>
      </c>
      <c r="G28" s="2">
        <v>2.6438688825489393E-4</v>
      </c>
      <c r="H28" s="2">
        <v>0</v>
      </c>
      <c r="I28" s="2">
        <v>0</v>
      </c>
      <c r="J28" s="2">
        <v>0</v>
      </c>
      <c r="K28" s="2">
        <v>9.8972499497220205E-4</v>
      </c>
      <c r="L28" s="2">
        <v>4.9961921574547428E-3</v>
      </c>
      <c r="M28" s="2">
        <v>6.1715965908254941E-3</v>
      </c>
      <c r="N28" s="2">
        <v>1.3093029782235787E-2</v>
      </c>
      <c r="O28" s="2">
        <v>0</v>
      </c>
      <c r="P28" s="2">
        <v>0</v>
      </c>
      <c r="Q28" s="2">
        <v>0</v>
      </c>
      <c r="R28" s="2">
        <v>7.2915019797295776E-3</v>
      </c>
      <c r="S28" s="2">
        <v>0</v>
      </c>
      <c r="T28" s="2">
        <v>0</v>
      </c>
      <c r="U28" s="2">
        <v>0</v>
      </c>
      <c r="V28" s="2">
        <v>0</v>
      </c>
      <c r="W28" s="2">
        <v>0.26171476587623005</v>
      </c>
    </row>
    <row r="29" spans="1:23" x14ac:dyDescent="0.2">
      <c r="A29" s="2" t="s">
        <v>25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</v>
      </c>
    </row>
    <row r="30" spans="1:23" x14ac:dyDescent="0.2">
      <c r="A30" s="2" t="s">
        <v>26</v>
      </c>
      <c r="B30" s="2">
        <v>6.6846011777295627E-5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1.0029213282384983E-4</v>
      </c>
      <c r="L30" s="2">
        <v>0</v>
      </c>
      <c r="M30" s="2">
        <v>7.1389202901393802E-6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1.7427706489128484E-4</v>
      </c>
    </row>
    <row r="31" spans="1:23" x14ac:dyDescent="0.2">
      <c r="A31" s="2" t="s">
        <v>27</v>
      </c>
      <c r="B31" s="2">
        <v>4.764320032565049</v>
      </c>
      <c r="C31" s="2">
        <v>5.7327604905238884E-4</v>
      </c>
      <c r="D31" s="2">
        <v>0</v>
      </c>
      <c r="E31" s="2">
        <v>1.1782747617895157E-2</v>
      </c>
      <c r="F31" s="2">
        <v>1.3404600169319728E-2</v>
      </c>
      <c r="G31" s="2">
        <v>1.0972055862578101E-2</v>
      </c>
      <c r="H31" s="2">
        <v>0</v>
      </c>
      <c r="I31" s="2">
        <v>0</v>
      </c>
      <c r="J31" s="2">
        <v>0</v>
      </c>
      <c r="K31" s="2">
        <v>1.8551958725388984E-3</v>
      </c>
      <c r="L31" s="2">
        <v>0</v>
      </c>
      <c r="M31" s="2">
        <v>9.1315293528825593E-3</v>
      </c>
      <c r="N31" s="2">
        <v>4.1515750399479294E-5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1.5840605999999999</v>
      </c>
      <c r="W31" s="2">
        <v>6.3961415532397146</v>
      </c>
    </row>
    <row r="32" spans="1:23" x14ac:dyDescent="0.2">
      <c r="A32" s="2" t="s">
        <v>28</v>
      </c>
      <c r="B32" s="2">
        <v>0.48032419324783132</v>
      </c>
      <c r="C32" s="2">
        <v>0.25198177017465545</v>
      </c>
      <c r="D32" s="2">
        <v>0</v>
      </c>
      <c r="E32" s="2">
        <v>0</v>
      </c>
      <c r="F32" s="2">
        <v>1.8653172543525494</v>
      </c>
      <c r="G32" s="2">
        <v>0</v>
      </c>
      <c r="H32" s="2">
        <v>0.41920858999572658</v>
      </c>
      <c r="I32" s="2">
        <v>0</v>
      </c>
      <c r="J32" s="2">
        <v>0</v>
      </c>
      <c r="K32" s="2">
        <v>7.5598033359014017E-3</v>
      </c>
      <c r="L32" s="2">
        <v>0</v>
      </c>
      <c r="M32" s="2">
        <v>2.3512927967466745E-2</v>
      </c>
      <c r="N32" s="2">
        <v>0.53093455292134095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3.578839091995472</v>
      </c>
    </row>
    <row r="33" spans="1:23" x14ac:dyDescent="0.2">
      <c r="A33" s="2" t="s">
        <v>29</v>
      </c>
      <c r="B33" s="2">
        <v>0.25440452606176933</v>
      </c>
      <c r="C33" s="2">
        <v>0</v>
      </c>
      <c r="D33" s="2">
        <v>0.2568463974388589</v>
      </c>
      <c r="E33" s="2">
        <v>0</v>
      </c>
      <c r="F33" s="2">
        <v>8.0097786600504515E-5</v>
      </c>
      <c r="G33" s="2">
        <v>0</v>
      </c>
      <c r="H33" s="2">
        <v>0</v>
      </c>
      <c r="I33" s="2">
        <v>0</v>
      </c>
      <c r="J33" s="2">
        <v>0</v>
      </c>
      <c r="K33" s="2">
        <v>3.4994650825669147E-4</v>
      </c>
      <c r="L33" s="2">
        <v>1.491400644016341E-5</v>
      </c>
      <c r="M33" s="2">
        <v>8.2599294368471533E-4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0.51252187474561017</v>
      </c>
    </row>
    <row r="34" spans="1:23" x14ac:dyDescent="0.2">
      <c r="A34" s="2" t="s">
        <v>30</v>
      </c>
      <c r="B34" s="2">
        <v>1.7658479926573038E-2</v>
      </c>
      <c r="C34" s="2">
        <v>0</v>
      </c>
      <c r="D34" s="2">
        <v>0</v>
      </c>
      <c r="E34" s="2">
        <v>0</v>
      </c>
      <c r="F34" s="2">
        <v>3.8663672755514127E-2</v>
      </c>
      <c r="G34" s="2">
        <v>0</v>
      </c>
      <c r="H34" s="2">
        <v>0</v>
      </c>
      <c r="I34" s="2">
        <v>0</v>
      </c>
      <c r="J34" s="2">
        <v>0</v>
      </c>
      <c r="K34" s="2">
        <v>2.9242105484463254E-4</v>
      </c>
      <c r="L34" s="2">
        <v>0</v>
      </c>
      <c r="M34" s="2">
        <v>2.0776509626425354E-4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5.6822338833196047E-2</v>
      </c>
    </row>
    <row r="35" spans="1:23" x14ac:dyDescent="0.2">
      <c r="A35" s="2" t="s">
        <v>31</v>
      </c>
      <c r="B35" s="2">
        <v>2.9170726082490352E-2</v>
      </c>
      <c r="C35" s="2">
        <v>0</v>
      </c>
      <c r="D35" s="2">
        <v>0</v>
      </c>
      <c r="E35" s="2">
        <v>0</v>
      </c>
      <c r="F35" s="2">
        <v>2.5442826331924961E-4</v>
      </c>
      <c r="G35" s="2">
        <v>0</v>
      </c>
      <c r="H35" s="2">
        <v>0</v>
      </c>
      <c r="I35" s="2">
        <v>0</v>
      </c>
      <c r="J35" s="2">
        <v>0</v>
      </c>
      <c r="K35" s="2">
        <v>6.8071786537602969E-4</v>
      </c>
      <c r="L35" s="2">
        <v>9.9426709601089388E-5</v>
      </c>
      <c r="M35" s="2">
        <v>3.4661298986524247E-3</v>
      </c>
      <c r="N35" s="2">
        <v>2.4390503359694092E-4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3.3915333853036085E-2</v>
      </c>
    </row>
    <row r="36" spans="1:23" x14ac:dyDescent="0.2">
      <c r="A36" s="2" t="s">
        <v>32</v>
      </c>
      <c r="B36" s="2">
        <v>7.3590268765234505E-3</v>
      </c>
      <c r="C36" s="2">
        <v>0</v>
      </c>
      <c r="D36" s="2">
        <v>0</v>
      </c>
      <c r="E36" s="2">
        <v>4.5176275248200265E-5</v>
      </c>
      <c r="F36" s="2">
        <v>8.6222911458190153E-4</v>
      </c>
      <c r="G36" s="2">
        <v>0</v>
      </c>
      <c r="H36" s="2">
        <v>0</v>
      </c>
      <c r="I36" s="2">
        <v>0</v>
      </c>
      <c r="J36" s="2">
        <v>0</v>
      </c>
      <c r="K36" s="2">
        <v>4.6020362729647086E-4</v>
      </c>
      <c r="L36" s="2">
        <v>7.4570032200817045E-5</v>
      </c>
      <c r="M36" s="2">
        <v>2.0776509626425354E-4</v>
      </c>
      <c r="N36" s="2">
        <v>0</v>
      </c>
      <c r="O36" s="2">
        <v>2.9230240354667555E-4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9.3012734256617702E-3</v>
      </c>
    </row>
    <row r="37" spans="1:23" x14ac:dyDescent="0.2">
      <c r="A37" s="2" t="s">
        <v>33</v>
      </c>
      <c r="B37" s="2">
        <v>0</v>
      </c>
      <c r="C37" s="2">
        <v>0</v>
      </c>
      <c r="D37" s="2">
        <v>0</v>
      </c>
      <c r="E37" s="2">
        <v>3.3882206436150196E-5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4.6979120286514726E-4</v>
      </c>
      <c r="L37" s="2">
        <v>0</v>
      </c>
      <c r="M37" s="2">
        <v>0</v>
      </c>
      <c r="N37" s="2">
        <v>0</v>
      </c>
      <c r="O37" s="2">
        <v>1.5384337028772401E-4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6.5751677958902151E-4</v>
      </c>
    </row>
    <row r="38" spans="1:23" x14ac:dyDescent="0.2">
      <c r="A38" s="2" t="s">
        <v>34</v>
      </c>
      <c r="B38" s="2">
        <v>0</v>
      </c>
      <c r="C38" s="2">
        <v>0</v>
      </c>
      <c r="D38" s="2">
        <v>0</v>
      </c>
      <c r="E38" s="2">
        <v>0</v>
      </c>
      <c r="F38" s="2">
        <v>0</v>
      </c>
      <c r="G38" s="2">
        <v>7.553911092996969E-4</v>
      </c>
      <c r="H38" s="2">
        <v>0</v>
      </c>
      <c r="I38" s="2">
        <v>0</v>
      </c>
      <c r="J38" s="2">
        <v>0</v>
      </c>
      <c r="K38" s="2">
        <v>1.2511786117122799E-3</v>
      </c>
      <c r="L38" s="2">
        <v>3.4799348360381283E-5</v>
      </c>
      <c r="M38" s="2">
        <v>1.9712346938242594E-3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4.012603763196617E-3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0</v>
      </c>
    </row>
    <row r="40" spans="1:23" x14ac:dyDescent="0.2">
      <c r="A40" s="2" t="s">
        <v>36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1.1025711903977948E-4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1.1025711903977948E-4</v>
      </c>
    </row>
    <row r="41" spans="1:23" x14ac:dyDescent="0.2">
      <c r="A41" s="2" t="s">
        <v>37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16.763564212341688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4.0610667689348484E-2</v>
      </c>
      <c r="K43" s="2">
        <v>4.578067334043018E-3</v>
      </c>
      <c r="L43" s="2">
        <v>2.4856677400272347E-5</v>
      </c>
      <c r="M43" s="2">
        <v>4.9356878966190969E-3</v>
      </c>
      <c r="N43" s="2">
        <v>1.6087353279798232E-3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16.815322227267082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6.7592407759169148E-4</v>
      </c>
      <c r="L44" s="2">
        <v>0</v>
      </c>
      <c r="M44" s="2">
        <v>1.216185929351728E-4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7.9754267052686433E-4</v>
      </c>
    </row>
    <row r="45" spans="1:23" x14ac:dyDescent="0.2">
      <c r="A45" s="2" t="s">
        <v>41</v>
      </c>
      <c r="B45" s="2">
        <v>3.8365018262290337E-4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5.6087317076757384E-4</v>
      </c>
      <c r="L45" s="2">
        <v>0</v>
      </c>
      <c r="M45" s="2">
        <v>1.976302135196558E-4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1.1421535669101329E-3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2.600425627448423E-4</v>
      </c>
      <c r="L46" s="2">
        <v>7.2604476207961666E-5</v>
      </c>
      <c r="M46" s="2">
        <v>3.2034920191684763E-3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3.5361390581212801E-3</v>
      </c>
    </row>
    <row r="47" spans="1:23" x14ac:dyDescent="0.2">
      <c r="A47" s="2" t="s">
        <v>43</v>
      </c>
      <c r="B47" s="2">
        <v>1.4430885889621888E-2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0.23817652847034854</v>
      </c>
      <c r="L47" s="2">
        <v>1.5852773113810944E-2</v>
      </c>
      <c r="M47" s="2">
        <v>0.25177284614566575</v>
      </c>
      <c r="N47" s="2">
        <v>0</v>
      </c>
      <c r="O47" s="2">
        <v>0</v>
      </c>
      <c r="P47" s="2">
        <v>0</v>
      </c>
      <c r="Q47" s="2">
        <v>0</v>
      </c>
      <c r="R47" s="2">
        <v>2.1313770244751573E-4</v>
      </c>
      <c r="S47" s="2">
        <v>0</v>
      </c>
      <c r="T47" s="2">
        <v>0</v>
      </c>
      <c r="U47" s="2">
        <v>0</v>
      </c>
      <c r="V47" s="2">
        <v>0</v>
      </c>
      <c r="W47" s="2">
        <v>0.52044617132189464</v>
      </c>
    </row>
    <row r="48" spans="1:23" x14ac:dyDescent="0.2">
      <c r="A48" s="2" t="s">
        <v>44</v>
      </c>
      <c r="B48" s="2">
        <v>7.3839691467459789E-3</v>
      </c>
      <c r="C48" s="2">
        <v>1.0234150158889594E-4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1.9203714710094345E-2</v>
      </c>
      <c r="L48" s="2">
        <v>2.7574564711930338E-4</v>
      </c>
      <c r="M48" s="2">
        <v>1.561535354980903E-2</v>
      </c>
      <c r="N48" s="2">
        <v>0</v>
      </c>
      <c r="O48" s="2">
        <v>1.5802311540423885E-3</v>
      </c>
      <c r="P48" s="2">
        <v>0</v>
      </c>
      <c r="Q48" s="2">
        <v>0</v>
      </c>
      <c r="R48" s="2">
        <v>2.1811581505368233E-3</v>
      </c>
      <c r="S48" s="2">
        <v>0</v>
      </c>
      <c r="T48" s="2">
        <v>0</v>
      </c>
      <c r="U48" s="2">
        <v>0</v>
      </c>
      <c r="V48" s="2">
        <v>0</v>
      </c>
      <c r="W48" s="2">
        <v>4.6342513859936763E-2</v>
      </c>
    </row>
    <row r="49" spans="1:23" x14ac:dyDescent="0.2">
      <c r="A49" s="2" t="s">
        <v>45</v>
      </c>
      <c r="B49" s="2">
        <v>0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2.8415962284901074E-2</v>
      </c>
      <c r="L49" s="2">
        <v>9.2825476797343506E-4</v>
      </c>
      <c r="M49" s="2">
        <v>4.5057133125492527E-3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3.3849930365423761E-2</v>
      </c>
    </row>
    <row r="50" spans="1:23" x14ac:dyDescent="0.2">
      <c r="A50" s="2" t="s">
        <v>46</v>
      </c>
      <c r="B50" s="2">
        <v>0.33727613963016223</v>
      </c>
      <c r="C50" s="2">
        <v>6.6613521669402322E-3</v>
      </c>
      <c r="D50" s="2">
        <v>7.0588680625390185E-2</v>
      </c>
      <c r="E50" s="2">
        <v>0</v>
      </c>
      <c r="F50" s="2">
        <v>0</v>
      </c>
      <c r="G50" s="2">
        <v>5.1168353846249995E-3</v>
      </c>
      <c r="H50" s="2">
        <v>1.8203795199083377E-3</v>
      </c>
      <c r="I50" s="2">
        <v>0</v>
      </c>
      <c r="J50" s="2">
        <v>0</v>
      </c>
      <c r="K50" s="2">
        <v>1.7711973181939555E-3</v>
      </c>
      <c r="L50" s="2">
        <v>0</v>
      </c>
      <c r="M50" s="2">
        <v>0</v>
      </c>
      <c r="N50" s="2">
        <v>0</v>
      </c>
      <c r="O50" s="2">
        <v>4.6086875553173014E-2</v>
      </c>
      <c r="P50" s="2">
        <v>0</v>
      </c>
      <c r="Q50" s="2">
        <v>0</v>
      </c>
      <c r="R50" s="2">
        <v>6.6626453483043468E-2</v>
      </c>
      <c r="S50" s="2">
        <v>0</v>
      </c>
      <c r="T50" s="2">
        <v>0</v>
      </c>
      <c r="U50" s="2">
        <v>0</v>
      </c>
      <c r="V50" s="2">
        <v>0</v>
      </c>
      <c r="W50" s="2">
        <v>0.53594791368143646</v>
      </c>
    </row>
    <row r="51" spans="1:23" x14ac:dyDescent="0.2">
      <c r="A51" s="2" t="s">
        <v>47</v>
      </c>
      <c r="B51" s="2">
        <v>0.48479168459040556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0.48479168459040556</v>
      </c>
    </row>
  </sheetData>
  <phoneticPr fontId="6" type="noConversion"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61.544648963402338</v>
      </c>
      <c r="C4" s="2">
        <v>11.123747568570836</v>
      </c>
      <c r="D4" s="2">
        <v>1.2768145878707333</v>
      </c>
      <c r="E4" s="2">
        <v>1.1933438935756914E-2</v>
      </c>
      <c r="F4" s="2">
        <v>3.7330838637915025</v>
      </c>
      <c r="G4" s="2">
        <v>9.8119725524161427E-2</v>
      </c>
      <c r="H4" s="2">
        <v>0.39055985146012817</v>
      </c>
      <c r="I4" s="2">
        <v>0</v>
      </c>
      <c r="J4" s="2">
        <v>2.0644647132468573E-2</v>
      </c>
      <c r="K4" s="2">
        <v>0.37134211102502263</v>
      </c>
      <c r="L4" s="2">
        <v>2.1272577875673344E-2</v>
      </c>
      <c r="M4" s="2">
        <v>0.5621164752567237</v>
      </c>
      <c r="N4" s="2">
        <v>0.47758919857972248</v>
      </c>
      <c r="O4" s="2">
        <v>5.3199914422055974E-2</v>
      </c>
      <c r="P4" s="2">
        <v>0</v>
      </c>
      <c r="Q4" s="2">
        <v>0</v>
      </c>
      <c r="R4" s="2">
        <v>0.17981527440445705</v>
      </c>
      <c r="S4" s="2">
        <v>0</v>
      </c>
      <c r="T4" s="2">
        <v>0</v>
      </c>
      <c r="U4" s="2">
        <v>0</v>
      </c>
      <c r="V4" s="2">
        <v>1.8116004000000001</v>
      </c>
      <c r="W4" s="2">
        <v>81.676488598251566</v>
      </c>
    </row>
    <row r="5" spans="1:23" x14ac:dyDescent="0.2">
      <c r="A5" s="2" t="s">
        <v>1</v>
      </c>
      <c r="B5" s="2">
        <v>6.1836541536332529E-2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8.3874162149684892E-3</v>
      </c>
      <c r="L5" s="2">
        <v>2.1745153149918301E-4</v>
      </c>
      <c r="M5" s="2">
        <v>0.10311404836323207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0.17355545764603228</v>
      </c>
    </row>
    <row r="6" spans="1:23" x14ac:dyDescent="0.2">
      <c r="A6" s="2" t="s">
        <v>2</v>
      </c>
      <c r="B6" s="2">
        <v>28.122263323992048</v>
      </c>
      <c r="C6" s="2">
        <v>5.5161606086635446</v>
      </c>
      <c r="D6" s="2">
        <v>1.0077094772929427</v>
      </c>
      <c r="E6" s="2">
        <v>2.9995363858907253E-3</v>
      </c>
      <c r="F6" s="2">
        <v>1.372362744166741</v>
      </c>
      <c r="G6" s="2">
        <v>5.2315217393856202E-2</v>
      </c>
      <c r="H6" s="2">
        <v>0</v>
      </c>
      <c r="I6" s="2">
        <v>0</v>
      </c>
      <c r="J6" s="2">
        <v>0</v>
      </c>
      <c r="K6" s="2">
        <v>3.5659751065597482E-2</v>
      </c>
      <c r="L6" s="2">
        <v>6.7905300687154402E-4</v>
      </c>
      <c r="M6" s="2">
        <v>8.8030183986165203E-2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36.19817989595365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4.9650698656651671E-2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8.9698782708080675E-5</v>
      </c>
      <c r="L8" s="2">
        <v>0</v>
      </c>
      <c r="M8" s="2">
        <v>1.4298741647041919E-2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6.4039139086401672E-2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3.5264629871723884E-5</v>
      </c>
      <c r="G9" s="2">
        <v>0</v>
      </c>
      <c r="H9" s="2">
        <v>0</v>
      </c>
      <c r="I9" s="2">
        <v>0</v>
      </c>
      <c r="J9" s="2">
        <v>0</v>
      </c>
      <c r="K9" s="2">
        <v>4.4849391354040349E-6</v>
      </c>
      <c r="L9" s="2">
        <v>0</v>
      </c>
      <c r="M9" s="2">
        <v>5.2150582930192669E-5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9.1900151937320592E-5</v>
      </c>
    </row>
    <row r="10" spans="1:23" x14ac:dyDescent="0.2">
      <c r="A10" s="2" t="s">
        <v>6</v>
      </c>
      <c r="B10" s="2">
        <v>0.11787303268869209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1.793975654161614E-5</v>
      </c>
      <c r="L10" s="2">
        <v>0</v>
      </c>
      <c r="M10" s="2">
        <v>1.896384833825188E-4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0.11808061092861623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0.1399046616325961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1.0225661228721195E-3</v>
      </c>
      <c r="L13" s="2">
        <v>0</v>
      </c>
      <c r="M13" s="2">
        <v>7.3010816102269738E-4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0.14165733591649093</v>
      </c>
    </row>
    <row r="14" spans="1:23" x14ac:dyDescent="0.2">
      <c r="A14" s="2" t="s">
        <v>10</v>
      </c>
      <c r="B14" s="2">
        <v>0.99680334337831966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7.8535032765295585E-4</v>
      </c>
      <c r="I14" s="2">
        <v>0</v>
      </c>
      <c r="J14" s="2">
        <v>0</v>
      </c>
      <c r="K14" s="2">
        <v>5.0679812230065586E-4</v>
      </c>
      <c r="L14" s="2">
        <v>0</v>
      </c>
      <c r="M14" s="2">
        <v>7.4907200936094934E-4</v>
      </c>
      <c r="N14" s="2">
        <v>9.1761912950926675E-4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0.99976218296714348</v>
      </c>
    </row>
    <row r="15" spans="1:23" x14ac:dyDescent="0.2">
      <c r="A15" s="2" t="s">
        <v>11</v>
      </c>
      <c r="B15" s="2">
        <v>5.8129247143085989E-2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5.1128306143605976E-4</v>
      </c>
      <c r="L15" s="2">
        <v>0</v>
      </c>
      <c r="M15" s="2">
        <v>4.6461428428717108E-4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5.9105144488809221E-2</v>
      </c>
    </row>
    <row r="16" spans="1:23" x14ac:dyDescent="0.2">
      <c r="A16" s="2" t="s">
        <v>12</v>
      </c>
      <c r="B16" s="2">
        <v>2.2731917139711188E-2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1.6594274800994926E-4</v>
      </c>
      <c r="L16" s="2">
        <v>0</v>
      </c>
      <c r="M16" s="2">
        <v>3.7927696676503763E-5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2.2935787584397641E-2</v>
      </c>
    </row>
    <row r="17" spans="1:23" x14ac:dyDescent="0.2">
      <c r="A17" s="2" t="s">
        <v>13</v>
      </c>
      <c r="B17" s="2">
        <v>2.1583750027695556E-2</v>
      </c>
      <c r="C17" s="2">
        <v>0</v>
      </c>
      <c r="D17" s="2">
        <v>0</v>
      </c>
      <c r="E17" s="2">
        <v>0</v>
      </c>
      <c r="F17" s="2">
        <v>8.3753495945344224E-3</v>
      </c>
      <c r="G17" s="2">
        <v>0</v>
      </c>
      <c r="H17" s="2">
        <v>0</v>
      </c>
      <c r="I17" s="2">
        <v>0</v>
      </c>
      <c r="J17" s="2">
        <v>0</v>
      </c>
      <c r="K17" s="2">
        <v>1.1077799664447967E-3</v>
      </c>
      <c r="L17" s="2">
        <v>2.3255239961354244E-5</v>
      </c>
      <c r="M17" s="2">
        <v>3.5557215634222282E-4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3.1445706984978353E-2</v>
      </c>
    </row>
    <row r="18" spans="1:23" x14ac:dyDescent="0.2">
      <c r="A18" s="2" t="s">
        <v>14</v>
      </c>
      <c r="B18" s="2">
        <v>3.8116832746992956E-3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2.6909634812424208E-4</v>
      </c>
      <c r="L18" s="2">
        <v>0</v>
      </c>
      <c r="M18" s="2">
        <v>2.6075291465096337E-4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4.341532537474501E-3</v>
      </c>
    </row>
    <row r="19" spans="1:23" x14ac:dyDescent="0.2">
      <c r="A19" s="2" t="s">
        <v>15</v>
      </c>
      <c r="B19" s="2">
        <v>2.2710552408443815E-3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8.521384357267665E-5</v>
      </c>
      <c r="L19" s="2">
        <v>0</v>
      </c>
      <c r="M19" s="2">
        <v>3.7927696676503763E-5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2.3941967810935621E-3</v>
      </c>
    </row>
    <row r="20" spans="1:23" x14ac:dyDescent="0.2">
      <c r="A20" s="2" t="s">
        <v>16</v>
      </c>
      <c r="B20" s="2">
        <v>0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</v>
      </c>
    </row>
    <row r="21" spans="1:23" x14ac:dyDescent="0.2">
      <c r="A21" s="2" t="s">
        <v>17</v>
      </c>
      <c r="B21" s="2">
        <v>6.095001378086438E-5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7.1759026166464559E-5</v>
      </c>
      <c r="L21" s="2">
        <v>0</v>
      </c>
      <c r="M21" s="2">
        <v>4.2668658761066732E-5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1.7537769870839566E-4</v>
      </c>
    </row>
    <row r="22" spans="1:23" x14ac:dyDescent="0.2">
      <c r="A22" s="2" t="s">
        <v>18</v>
      </c>
      <c r="B22" s="2">
        <v>3.2498547347956895E-2</v>
      </c>
      <c r="C22" s="2">
        <v>0</v>
      </c>
      <c r="D22" s="2">
        <v>0</v>
      </c>
      <c r="E22" s="2">
        <v>0</v>
      </c>
      <c r="F22" s="2">
        <v>3.5264629871723886E-2</v>
      </c>
      <c r="G22" s="2">
        <v>0</v>
      </c>
      <c r="H22" s="2">
        <v>0</v>
      </c>
      <c r="I22" s="2">
        <v>0</v>
      </c>
      <c r="J22" s="2">
        <v>0</v>
      </c>
      <c r="K22" s="2">
        <v>5.3819269624848416E-4</v>
      </c>
      <c r="L22" s="2">
        <v>0</v>
      </c>
      <c r="M22" s="2">
        <v>3.6979504259591163E-4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6.8671164958525169E-2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1.793975654161614E-5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1.793975654161614E-5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3.587951308323228E-5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3.587951308323228E-5</v>
      </c>
    </row>
    <row r="25" spans="1:23" x14ac:dyDescent="0.2">
      <c r="A25" s="2" t="s">
        <v>21</v>
      </c>
      <c r="B25" s="2">
        <v>7.3417630753805092</v>
      </c>
      <c r="C25" s="2">
        <v>4.9674871623204231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3.7314693606561567E-3</v>
      </c>
      <c r="L25" s="2">
        <v>0</v>
      </c>
      <c r="M25" s="2">
        <v>8.4910630934522807E-3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12.32147277015504</v>
      </c>
    </row>
    <row r="26" spans="1:23" x14ac:dyDescent="0.2">
      <c r="A26" s="2" t="s">
        <v>22</v>
      </c>
      <c r="B26" s="2">
        <v>0</v>
      </c>
      <c r="C26" s="2">
        <v>0</v>
      </c>
      <c r="D26" s="2">
        <v>0</v>
      </c>
      <c r="E26" s="2">
        <v>0</v>
      </c>
      <c r="F26" s="2">
        <v>1.4396387512561903E-3</v>
      </c>
      <c r="G26" s="2">
        <v>0</v>
      </c>
      <c r="H26" s="2">
        <v>0</v>
      </c>
      <c r="I26" s="2">
        <v>0</v>
      </c>
      <c r="J26" s="2">
        <v>0</v>
      </c>
      <c r="K26" s="2">
        <v>1.0564063541789507E-4</v>
      </c>
      <c r="L26" s="2">
        <v>0</v>
      </c>
      <c r="M26" s="2">
        <v>5.8507341194811134E-5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1.6037867278688965E-3</v>
      </c>
    </row>
    <row r="27" spans="1:23" x14ac:dyDescent="0.2">
      <c r="A27" s="2" t="s">
        <v>23</v>
      </c>
      <c r="B27" s="2">
        <v>0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2.4042351508900259E-4</v>
      </c>
      <c r="L27" s="2">
        <v>0</v>
      </c>
      <c r="M27" s="2">
        <v>5.4606851781823723E-5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2.9503036687082631E-4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0.25581243020618516</v>
      </c>
      <c r="G28" s="2">
        <v>2.8268945569121889E-4</v>
      </c>
      <c r="H28" s="2">
        <v>0</v>
      </c>
      <c r="I28" s="2">
        <v>0</v>
      </c>
      <c r="J28" s="2">
        <v>0</v>
      </c>
      <c r="K28" s="2">
        <v>1.6938929472179725E-3</v>
      </c>
      <c r="L28" s="2">
        <v>4.6510479922708503E-6</v>
      </c>
      <c r="M28" s="2">
        <v>7.0442838798552634E-3</v>
      </c>
      <c r="N28" s="2">
        <v>0</v>
      </c>
      <c r="O28" s="2">
        <v>0</v>
      </c>
      <c r="P28" s="2">
        <v>0</v>
      </c>
      <c r="Q28" s="2">
        <v>0</v>
      </c>
      <c r="R28" s="2">
        <v>5.4531169457678753E-2</v>
      </c>
      <c r="S28" s="2">
        <v>0</v>
      </c>
      <c r="T28" s="2">
        <v>0</v>
      </c>
      <c r="U28" s="2">
        <v>0</v>
      </c>
      <c r="V28" s="2">
        <v>0</v>
      </c>
      <c r="W28" s="2">
        <v>0.31936911699462062</v>
      </c>
    </row>
    <row r="29" spans="1:23" x14ac:dyDescent="0.2">
      <c r="A29" s="2" t="s">
        <v>25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</v>
      </c>
    </row>
    <row r="30" spans="1:23" x14ac:dyDescent="0.2">
      <c r="A30" s="2" t="s">
        <v>26</v>
      </c>
      <c r="B30" s="2">
        <v>0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4.881325912413082E-4</v>
      </c>
      <c r="L30" s="2">
        <v>0</v>
      </c>
      <c r="M30" s="2">
        <v>2.6913376949613132E-4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7.5726636073743952E-4</v>
      </c>
    </row>
    <row r="31" spans="1:23" x14ac:dyDescent="0.2">
      <c r="A31" s="2" t="s">
        <v>27</v>
      </c>
      <c r="B31" s="2">
        <v>6.3383613040529108</v>
      </c>
      <c r="C31" s="2">
        <v>0</v>
      </c>
      <c r="D31" s="2">
        <v>0.19859734489202552</v>
      </c>
      <c r="E31" s="2">
        <v>8.9339025498661895E-3</v>
      </c>
      <c r="F31" s="2">
        <v>0.15773428133748696</v>
      </c>
      <c r="G31" s="2">
        <v>3.5477526689247967E-2</v>
      </c>
      <c r="H31" s="2">
        <v>0</v>
      </c>
      <c r="I31" s="2">
        <v>0</v>
      </c>
      <c r="J31" s="2">
        <v>0</v>
      </c>
      <c r="K31" s="2">
        <v>3.7000747867083285E-3</v>
      </c>
      <c r="L31" s="2">
        <v>0</v>
      </c>
      <c r="M31" s="2">
        <v>1.6147716860021474E-2</v>
      </c>
      <c r="N31" s="2">
        <v>2.4275638346805994E-5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1.8116004000000001</v>
      </c>
      <c r="W31" s="2">
        <v>8.5705768268066134</v>
      </c>
    </row>
    <row r="32" spans="1:23" x14ac:dyDescent="0.2">
      <c r="A32" s="2" t="s">
        <v>28</v>
      </c>
      <c r="B32" s="2">
        <v>0.53292190157008346</v>
      </c>
      <c r="C32" s="2">
        <v>0.6347938036948606</v>
      </c>
      <c r="D32" s="2">
        <v>0</v>
      </c>
      <c r="E32" s="2">
        <v>0</v>
      </c>
      <c r="F32" s="2">
        <v>1.8542715436787838</v>
      </c>
      <c r="G32" s="2">
        <v>0</v>
      </c>
      <c r="H32" s="2">
        <v>0.38545176720818153</v>
      </c>
      <c r="I32" s="2">
        <v>0</v>
      </c>
      <c r="J32" s="2">
        <v>0</v>
      </c>
      <c r="K32" s="2">
        <v>6.8888665119805955E-3</v>
      </c>
      <c r="L32" s="2">
        <v>0</v>
      </c>
      <c r="M32" s="2">
        <v>2.2102365238232564E-2</v>
      </c>
      <c r="N32" s="2">
        <v>0.47443336559463772</v>
      </c>
      <c r="O32" s="2">
        <v>0</v>
      </c>
      <c r="P32" s="2">
        <v>0</v>
      </c>
      <c r="Q32" s="2">
        <v>0</v>
      </c>
      <c r="R32" s="2">
        <v>5.8175963227216236E-2</v>
      </c>
      <c r="S32" s="2">
        <v>0</v>
      </c>
      <c r="T32" s="2">
        <v>0</v>
      </c>
      <c r="U32" s="2">
        <v>0</v>
      </c>
      <c r="V32" s="2">
        <v>0</v>
      </c>
      <c r="W32" s="2">
        <v>3.9690395767239761</v>
      </c>
    </row>
    <row r="33" spans="1:23" x14ac:dyDescent="0.2">
      <c r="A33" s="2" t="s">
        <v>29</v>
      </c>
      <c r="B33" s="2">
        <v>1.4942297672078946</v>
      </c>
      <c r="C33" s="2">
        <v>0</v>
      </c>
      <c r="D33" s="2">
        <v>0</v>
      </c>
      <c r="E33" s="2">
        <v>0</v>
      </c>
      <c r="F33" s="2">
        <v>1.0579388961517167E-4</v>
      </c>
      <c r="G33" s="2">
        <v>0</v>
      </c>
      <c r="H33" s="2">
        <v>0</v>
      </c>
      <c r="I33" s="2">
        <v>0</v>
      </c>
      <c r="J33" s="2">
        <v>0</v>
      </c>
      <c r="K33" s="2">
        <v>2.5115659158262587E-4</v>
      </c>
      <c r="L33" s="2">
        <v>1.8604191969083401E-5</v>
      </c>
      <c r="M33" s="2">
        <v>1.1093851277877349E-3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1.495714707008849</v>
      </c>
    </row>
    <row r="34" spans="1:23" x14ac:dyDescent="0.2">
      <c r="A34" s="2" t="s">
        <v>30</v>
      </c>
      <c r="B34" s="2">
        <v>4.9614538624797692E-2</v>
      </c>
      <c r="C34" s="2">
        <v>0</v>
      </c>
      <c r="D34" s="2">
        <v>0</v>
      </c>
      <c r="E34" s="2">
        <v>0</v>
      </c>
      <c r="F34" s="2">
        <v>1.9505748397797274E-2</v>
      </c>
      <c r="G34" s="2">
        <v>0</v>
      </c>
      <c r="H34" s="2">
        <v>0</v>
      </c>
      <c r="I34" s="2">
        <v>0</v>
      </c>
      <c r="J34" s="2">
        <v>0</v>
      </c>
      <c r="K34" s="2">
        <v>1.2557829579131297E-3</v>
      </c>
      <c r="L34" s="2">
        <v>0</v>
      </c>
      <c r="M34" s="2">
        <v>1.3179874595085053E-3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7.1694057440016612E-2</v>
      </c>
    </row>
    <row r="35" spans="1:23" x14ac:dyDescent="0.2">
      <c r="A35" s="2" t="s">
        <v>31</v>
      </c>
      <c r="B35" s="2">
        <v>3.0010054964616398E-2</v>
      </c>
      <c r="C35" s="2">
        <v>0</v>
      </c>
      <c r="D35" s="2">
        <v>0</v>
      </c>
      <c r="E35" s="2">
        <v>0</v>
      </c>
      <c r="F35" s="2">
        <v>2.7382985095393605E-2</v>
      </c>
      <c r="G35" s="2">
        <v>0</v>
      </c>
      <c r="H35" s="2">
        <v>0</v>
      </c>
      <c r="I35" s="2">
        <v>0</v>
      </c>
      <c r="J35" s="2">
        <v>0</v>
      </c>
      <c r="K35" s="2">
        <v>6.5031617463358489E-4</v>
      </c>
      <c r="L35" s="2">
        <v>8.8369911853146139E-5</v>
      </c>
      <c r="M35" s="2">
        <v>5.8930158711117718E-3</v>
      </c>
      <c r="N35" s="2">
        <v>1.0195768105658519E-4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6.4126699698665093E-2</v>
      </c>
    </row>
    <row r="36" spans="1:23" x14ac:dyDescent="0.2">
      <c r="A36" s="2" t="s">
        <v>32</v>
      </c>
      <c r="B36" s="2">
        <v>1.7434483822415518E-2</v>
      </c>
      <c r="C36" s="2">
        <v>0</v>
      </c>
      <c r="D36" s="2">
        <v>0</v>
      </c>
      <c r="E36" s="2">
        <v>0</v>
      </c>
      <c r="F36" s="2">
        <v>7.714137784439601E-4</v>
      </c>
      <c r="G36" s="2">
        <v>0</v>
      </c>
      <c r="H36" s="2">
        <v>0</v>
      </c>
      <c r="I36" s="2">
        <v>0</v>
      </c>
      <c r="J36" s="2">
        <v>0</v>
      </c>
      <c r="K36" s="2">
        <v>9.2838240102863494E-4</v>
      </c>
      <c r="L36" s="2">
        <v>1.0232305582995869E-4</v>
      </c>
      <c r="M36" s="2">
        <v>6.1632507099318608E-4</v>
      </c>
      <c r="N36" s="2">
        <v>8.5450246980757103E-4</v>
      </c>
      <c r="O36" s="2">
        <v>5.7092918166041823E-4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2.1278359780179248E-2</v>
      </c>
    </row>
    <row r="37" spans="1:23" x14ac:dyDescent="0.2">
      <c r="A37" s="2" t="s">
        <v>33</v>
      </c>
      <c r="B37" s="2">
        <v>2.2097252352534625E-4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4.215842787279793E-4</v>
      </c>
      <c r="L37" s="2">
        <v>0</v>
      </c>
      <c r="M37" s="2">
        <v>5.6891545014755645E-5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6.9944834726808124E-4</v>
      </c>
    </row>
    <row r="38" spans="1:23" x14ac:dyDescent="0.2">
      <c r="A38" s="2" t="s">
        <v>34</v>
      </c>
      <c r="B38" s="2">
        <v>2.4828373429814172E-6</v>
      </c>
      <c r="C38" s="2">
        <v>0</v>
      </c>
      <c r="D38" s="2">
        <v>0</v>
      </c>
      <c r="E38" s="2">
        <v>0</v>
      </c>
      <c r="F38" s="2">
        <v>2.2040393669827428E-5</v>
      </c>
      <c r="G38" s="2">
        <v>3.5336181961402368E-4</v>
      </c>
      <c r="H38" s="2">
        <v>0</v>
      </c>
      <c r="I38" s="2">
        <v>0</v>
      </c>
      <c r="J38" s="2">
        <v>0</v>
      </c>
      <c r="K38" s="2">
        <v>1.6504576018286845E-3</v>
      </c>
      <c r="L38" s="2">
        <v>2.79062879536251E-5</v>
      </c>
      <c r="M38" s="2">
        <v>1.8015655921339288E-4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2.2364054996225351E-3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1.793975654161614E-5</v>
      </c>
      <c r="L39" s="2">
        <v>0</v>
      </c>
      <c r="M39" s="2">
        <v>3.7927696676503763E-5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5.5867453218119906E-5</v>
      </c>
    </row>
    <row r="40" spans="1:23" x14ac:dyDescent="0.2">
      <c r="A40" s="2" t="s">
        <v>36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1.7267015671305532E-3</v>
      </c>
      <c r="L40" s="2">
        <v>0</v>
      </c>
      <c r="M40" s="2">
        <v>2.5127099048183744E-4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1.9779725576123909E-3</v>
      </c>
    </row>
    <row r="41" spans="1:23" x14ac:dyDescent="0.2">
      <c r="A41" s="2" t="s">
        <v>37</v>
      </c>
      <c r="B41" s="2">
        <v>1.2637642075775419E-3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1.3454817406212101E-5</v>
      </c>
      <c r="L41" s="2">
        <v>0</v>
      </c>
      <c r="M41" s="2">
        <v>3.3186734591940788E-5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1.3104057595756948E-3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15.261527222418012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2.0644647132468573E-2</v>
      </c>
      <c r="K43" s="2">
        <v>4.5163337093518628E-3</v>
      </c>
      <c r="L43" s="2">
        <v>9.3020959845417005E-6</v>
      </c>
      <c r="M43" s="2">
        <v>2.9204326440907895E-3</v>
      </c>
      <c r="N43" s="2">
        <v>1.2574780663645504E-3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15.290875416066273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6.2789147895656483E-4</v>
      </c>
      <c r="L44" s="2">
        <v>0</v>
      </c>
      <c r="M44" s="2">
        <v>1.2326501419863723E-4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7.5115649315520201E-4</v>
      </c>
    </row>
    <row r="45" spans="1:23" x14ac:dyDescent="0.2">
      <c r="A45" s="2" t="s">
        <v>41</v>
      </c>
      <c r="B45" s="2">
        <v>1.5060117887867648E-5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5.0679812230065586E-4</v>
      </c>
      <c r="L45" s="2">
        <v>0</v>
      </c>
      <c r="M45" s="2">
        <v>5.6891545014755645E-5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5.7874978520327917E-4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2.0555599916023222E-3</v>
      </c>
      <c r="L46" s="2">
        <v>7.4609214510010222E-5</v>
      </c>
      <c r="M46" s="2">
        <v>6.5187051742586852E-3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8.6488743803710168E-3</v>
      </c>
    </row>
    <row r="47" spans="1:23" x14ac:dyDescent="0.2">
      <c r="A47" s="2" t="s">
        <v>43</v>
      </c>
      <c r="B47" s="2">
        <v>1.4356771713722965E-2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0.25131410704151391</v>
      </c>
      <c r="L47" s="2">
        <v>1.8794572034749071E-2</v>
      </c>
      <c r="M47" s="2">
        <v>0.25807008728646441</v>
      </c>
      <c r="N47" s="2">
        <v>0</v>
      </c>
      <c r="O47" s="2">
        <v>0</v>
      </c>
      <c r="P47" s="2">
        <v>0</v>
      </c>
      <c r="Q47" s="2">
        <v>0</v>
      </c>
      <c r="R47" s="2">
        <v>2.1204306936048901E-4</v>
      </c>
      <c r="S47" s="2">
        <v>0</v>
      </c>
      <c r="T47" s="2">
        <v>0</v>
      </c>
      <c r="U47" s="2">
        <v>0</v>
      </c>
      <c r="V47" s="2">
        <v>0</v>
      </c>
      <c r="W47" s="2">
        <v>0.54274758114581079</v>
      </c>
    </row>
    <row r="48" spans="1:23" x14ac:dyDescent="0.2">
      <c r="A48" s="2" t="s">
        <v>44</v>
      </c>
      <c r="B48" s="2">
        <v>1.4463915692716687E-2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7.2339901021149112E-3</v>
      </c>
      <c r="L48" s="2">
        <v>2.7006896381229E-4</v>
      </c>
      <c r="M48" s="2">
        <v>1.7358560036710512E-2</v>
      </c>
      <c r="N48" s="2">
        <v>0</v>
      </c>
      <c r="O48" s="2">
        <v>7.568250380897373E-3</v>
      </c>
      <c r="P48" s="2">
        <v>0</v>
      </c>
      <c r="Q48" s="2">
        <v>0</v>
      </c>
      <c r="R48" s="2">
        <v>4.699761831659907E-3</v>
      </c>
      <c r="S48" s="2">
        <v>0</v>
      </c>
      <c r="T48" s="2">
        <v>0</v>
      </c>
      <c r="U48" s="2">
        <v>0</v>
      </c>
      <c r="V48" s="2">
        <v>0</v>
      </c>
      <c r="W48" s="2">
        <v>5.1594547007911683E-2</v>
      </c>
    </row>
    <row r="49" spans="1:23" x14ac:dyDescent="0.2">
      <c r="A49" s="2" t="s">
        <v>45</v>
      </c>
      <c r="B49" s="2">
        <v>0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2.9461570184304047E-2</v>
      </c>
      <c r="L49" s="2">
        <v>9.6241129268726552E-4</v>
      </c>
      <c r="M49" s="2">
        <v>4.6715077834459835E-3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3.5095489260437297E-2</v>
      </c>
    </row>
    <row r="50" spans="1:23" x14ac:dyDescent="0.2">
      <c r="A50" s="2" t="s">
        <v>46</v>
      </c>
      <c r="B50" s="2">
        <v>0.33688952412420081</v>
      </c>
      <c r="C50" s="2">
        <v>5.3059938920078124E-3</v>
      </c>
      <c r="D50" s="2">
        <v>7.0507765685765153E-2</v>
      </c>
      <c r="E50" s="2">
        <v>0</v>
      </c>
      <c r="F50" s="2">
        <v>0</v>
      </c>
      <c r="G50" s="2">
        <v>9.6909301657520219E-3</v>
      </c>
      <c r="H50" s="2">
        <v>4.3227339242936482E-3</v>
      </c>
      <c r="I50" s="2">
        <v>0</v>
      </c>
      <c r="J50" s="2">
        <v>0</v>
      </c>
      <c r="K50" s="2">
        <v>3.369841936022694E-3</v>
      </c>
      <c r="L50" s="2">
        <v>0</v>
      </c>
      <c r="M50" s="2">
        <v>0</v>
      </c>
      <c r="N50" s="2">
        <v>0</v>
      </c>
      <c r="O50" s="2">
        <v>4.5060734859498179E-2</v>
      </c>
      <c r="P50" s="2">
        <v>0</v>
      </c>
      <c r="Q50" s="2">
        <v>0</v>
      </c>
      <c r="R50" s="2">
        <v>6.2196336818541684E-2</v>
      </c>
      <c r="S50" s="2">
        <v>0</v>
      </c>
      <c r="T50" s="2">
        <v>0</v>
      </c>
      <c r="U50" s="2">
        <v>0</v>
      </c>
      <c r="V50" s="2">
        <v>0</v>
      </c>
      <c r="W50" s="2">
        <v>0.53734386140608204</v>
      </c>
    </row>
    <row r="51" spans="1:23" x14ac:dyDescent="0.2">
      <c r="A51" s="2" t="s">
        <v>47</v>
      </c>
      <c r="B51" s="2">
        <v>0.48215537207171488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0.48215537207171488</v>
      </c>
    </row>
  </sheetData>
  <phoneticPr fontId="6" type="noConversion"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108.01211968976995</v>
      </c>
      <c r="C4" s="2">
        <v>17.10309289312012</v>
      </c>
      <c r="D4" s="2">
        <v>1.9874819805081128</v>
      </c>
      <c r="E4" s="2">
        <v>3.1274593480274309</v>
      </c>
      <c r="F4" s="2">
        <v>3.5736244935249712</v>
      </c>
      <c r="G4" s="2">
        <v>8.5236001271728812E-2</v>
      </c>
      <c r="H4" s="2">
        <v>0.42086220285712983</v>
      </c>
      <c r="I4" s="2">
        <v>7.7265151738167177E-3</v>
      </c>
      <c r="J4" s="2">
        <v>2.5914292374612249E-2</v>
      </c>
      <c r="K4" s="2">
        <v>0.31978219089800813</v>
      </c>
      <c r="L4" s="2">
        <v>2.4260492560159372E-2</v>
      </c>
      <c r="M4" s="2">
        <v>0.76988142212825172</v>
      </c>
      <c r="N4" s="2">
        <v>0.42964238913541597</v>
      </c>
      <c r="O4" s="2">
        <v>5.2360704886639187E-2</v>
      </c>
      <c r="P4" s="2">
        <v>0</v>
      </c>
      <c r="Q4" s="2">
        <v>0</v>
      </c>
      <c r="R4" s="2">
        <v>0.37428289129090936</v>
      </c>
      <c r="S4" s="2">
        <v>0</v>
      </c>
      <c r="T4" s="2">
        <v>0</v>
      </c>
      <c r="U4" s="2">
        <v>0</v>
      </c>
      <c r="V4" s="2">
        <v>2.3064922000000001</v>
      </c>
      <c r="W4" s="2">
        <v>138.62021970752727</v>
      </c>
    </row>
    <row r="5" spans="1:23" x14ac:dyDescent="0.2">
      <c r="A5" s="2" t="s">
        <v>1</v>
      </c>
      <c r="B5" s="2">
        <v>5.9779064942193309E-2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6.3853202385971532E-3</v>
      </c>
      <c r="L5" s="2">
        <v>0</v>
      </c>
      <c r="M5" s="2">
        <v>0.10846971229193951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0.17463409747272995</v>
      </c>
    </row>
    <row r="6" spans="1:23" x14ac:dyDescent="0.2">
      <c r="A6" s="2" t="s">
        <v>2</v>
      </c>
      <c r="B6" s="2">
        <v>57.503106200877625</v>
      </c>
      <c r="C6" s="2">
        <v>6.4839443153754992</v>
      </c>
      <c r="D6" s="2">
        <v>0.67844749706545759</v>
      </c>
      <c r="E6" s="2">
        <v>1.7641678410026187</v>
      </c>
      <c r="F6" s="2">
        <v>1.0810726178483692</v>
      </c>
      <c r="G6" s="2">
        <v>3.9024063148774255E-2</v>
      </c>
      <c r="H6" s="2">
        <v>0</v>
      </c>
      <c r="I6" s="2">
        <v>2.3373815578379316E-3</v>
      </c>
      <c r="J6" s="2">
        <v>1.4882230537194378E-4</v>
      </c>
      <c r="K6" s="2">
        <v>3.3893273902060241E-2</v>
      </c>
      <c r="L6" s="2">
        <v>8.8100403180424653E-4</v>
      </c>
      <c r="M6" s="2">
        <v>8.5555851132675359E-2</v>
      </c>
      <c r="N6" s="2">
        <v>0</v>
      </c>
      <c r="O6" s="2">
        <v>0</v>
      </c>
      <c r="P6" s="2">
        <v>0</v>
      </c>
      <c r="Q6" s="2">
        <v>0</v>
      </c>
      <c r="R6" s="2">
        <v>1.2045488179534863E-2</v>
      </c>
      <c r="S6" s="2">
        <v>0</v>
      </c>
      <c r="T6" s="2">
        <v>0</v>
      </c>
      <c r="U6" s="2">
        <v>0</v>
      </c>
      <c r="V6" s="2">
        <v>0</v>
      </c>
      <c r="W6" s="2">
        <v>67.684624356427648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4.4442973703609306E-2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1.5954231383946626E-3</v>
      </c>
      <c r="L8" s="2">
        <v>0</v>
      </c>
      <c r="M8" s="2">
        <v>3.3077351760057577E-2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7.9115748602061553E-2</v>
      </c>
    </row>
    <row r="9" spans="1:23" x14ac:dyDescent="0.2">
      <c r="A9" s="2" t="s">
        <v>5</v>
      </c>
      <c r="B9" s="2">
        <v>5.1858779117397101E-5</v>
      </c>
      <c r="C9" s="2">
        <v>0</v>
      </c>
      <c r="D9" s="2">
        <v>0</v>
      </c>
      <c r="E9" s="2">
        <v>0</v>
      </c>
      <c r="F9" s="2">
        <v>3.1677927091404732E-5</v>
      </c>
      <c r="G9" s="2">
        <v>0</v>
      </c>
      <c r="H9" s="2">
        <v>0</v>
      </c>
      <c r="I9" s="2">
        <v>6.8490683559584246E-8</v>
      </c>
      <c r="J9" s="2">
        <v>0</v>
      </c>
      <c r="K9" s="2">
        <v>8.0576926181548623E-6</v>
      </c>
      <c r="L9" s="2">
        <v>0</v>
      </c>
      <c r="M9" s="2">
        <v>5.110529996262213E-5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1.4276818947313839E-4</v>
      </c>
    </row>
    <row r="10" spans="1:23" x14ac:dyDescent="0.2">
      <c r="A10" s="2" t="s">
        <v>6</v>
      </c>
      <c r="B10" s="2">
        <v>5.5466346360346476E-3</v>
      </c>
      <c r="C10" s="2">
        <v>0</v>
      </c>
      <c r="D10" s="2">
        <v>0</v>
      </c>
      <c r="E10" s="2">
        <v>2.2724266521045883E-2</v>
      </c>
      <c r="F10" s="2">
        <v>0</v>
      </c>
      <c r="G10" s="2">
        <v>1.4282902331800257E-3</v>
      </c>
      <c r="H10" s="2">
        <v>0</v>
      </c>
      <c r="I10" s="2">
        <v>0</v>
      </c>
      <c r="J10" s="2">
        <v>0</v>
      </c>
      <c r="K10" s="2">
        <v>4.2101443929859142E-4</v>
      </c>
      <c r="L10" s="2">
        <v>0</v>
      </c>
      <c r="M10" s="2">
        <v>6.2689167954149802E-4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3.0747097509100645E-2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0.16927922257367223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1.2847990879647924E-3</v>
      </c>
      <c r="L13" s="2">
        <v>0</v>
      </c>
      <c r="M13" s="2">
        <v>1.2942417215534051E-3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0.17185826338319043</v>
      </c>
    </row>
    <row r="14" spans="1:23" x14ac:dyDescent="0.2">
      <c r="A14" s="2" t="s">
        <v>10</v>
      </c>
      <c r="B14" s="2">
        <v>1.0182922525162852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6.8906722937762325E-4</v>
      </c>
      <c r="I14" s="2">
        <v>0</v>
      </c>
      <c r="J14" s="2">
        <v>0</v>
      </c>
      <c r="K14" s="2">
        <v>1.3271019742101055E-4</v>
      </c>
      <c r="L14" s="2">
        <v>6.555338056552925E-6</v>
      </c>
      <c r="M14" s="2">
        <v>6.0470346180772645E-4</v>
      </c>
      <c r="N14" s="2">
        <v>6.4547868616396636E-4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1.0203707674291123</v>
      </c>
    </row>
    <row r="15" spans="1:23" x14ac:dyDescent="0.2">
      <c r="A15" s="2" t="s">
        <v>11</v>
      </c>
      <c r="B15" s="2">
        <v>4.633676853431723E-2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9.0649041954242183E-5</v>
      </c>
      <c r="L15" s="2">
        <v>0</v>
      </c>
      <c r="M15" s="2">
        <v>1.0399928542393605E-3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4.7467410430510837E-2</v>
      </c>
    </row>
    <row r="16" spans="1:23" x14ac:dyDescent="0.2">
      <c r="A16" s="2" t="s">
        <v>12</v>
      </c>
      <c r="B16" s="2">
        <v>2.0879797296822971E-2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1.8129808390848437E-4</v>
      </c>
      <c r="L16" s="2">
        <v>0</v>
      </c>
      <c r="M16" s="2">
        <v>2.1293874984425892E-4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2.1274034130575714E-2</v>
      </c>
    </row>
    <row r="17" spans="1:23" x14ac:dyDescent="0.2">
      <c r="A17" s="2" t="s">
        <v>13</v>
      </c>
      <c r="B17" s="2">
        <v>2.1726407580047638E-2</v>
      </c>
      <c r="C17" s="2">
        <v>0</v>
      </c>
      <c r="D17" s="2">
        <v>0</v>
      </c>
      <c r="E17" s="2">
        <v>0</v>
      </c>
      <c r="F17" s="2">
        <v>0</v>
      </c>
      <c r="G17" s="2">
        <v>1.9837364349722578E-4</v>
      </c>
      <c r="H17" s="2">
        <v>0</v>
      </c>
      <c r="I17" s="2">
        <v>0</v>
      </c>
      <c r="J17" s="2">
        <v>0</v>
      </c>
      <c r="K17" s="2">
        <v>9.2022878545637598E-4</v>
      </c>
      <c r="L17" s="2">
        <v>2.7682733321621587E-5</v>
      </c>
      <c r="M17" s="2">
        <v>1.7899631311908397E-4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2.3051689055441946E-2</v>
      </c>
    </row>
    <row r="18" spans="1:23" x14ac:dyDescent="0.2">
      <c r="A18" s="2" t="s">
        <v>14</v>
      </c>
      <c r="B18" s="2">
        <v>8.3454083010035176E-3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2.2094193158980633E-4</v>
      </c>
      <c r="L18" s="2">
        <v>0</v>
      </c>
      <c r="M18" s="2">
        <v>3.407019997508142E-5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8.6004204325684057E-3</v>
      </c>
    </row>
    <row r="19" spans="1:23" x14ac:dyDescent="0.2">
      <c r="A19" s="2" t="s">
        <v>15</v>
      </c>
      <c r="B19" s="2">
        <v>1.8810742493547735E-3</v>
      </c>
      <c r="C19" s="2">
        <v>0</v>
      </c>
      <c r="D19" s="2">
        <v>0</v>
      </c>
      <c r="E19" s="2">
        <v>0</v>
      </c>
      <c r="F19" s="2">
        <v>7.2859232310230893E-4</v>
      </c>
      <c r="G19" s="2">
        <v>0</v>
      </c>
      <c r="H19" s="2">
        <v>0</v>
      </c>
      <c r="I19" s="2">
        <v>1.5752857218704375E-6</v>
      </c>
      <c r="J19" s="2">
        <v>0</v>
      </c>
      <c r="K19" s="2">
        <v>7.2922118194301491E-5</v>
      </c>
      <c r="L19" s="2">
        <v>0</v>
      </c>
      <c r="M19" s="2">
        <v>4.8975912464179535E-4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3.17392310101505E-3</v>
      </c>
    </row>
    <row r="20" spans="1:23" x14ac:dyDescent="0.2">
      <c r="A20" s="2" t="s">
        <v>16</v>
      </c>
      <c r="B20" s="2">
        <v>7.6651238240906625E-5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7.6651238240906625E-5</v>
      </c>
    </row>
    <row r="21" spans="1:23" x14ac:dyDescent="0.2">
      <c r="A21" s="2" t="s">
        <v>17</v>
      </c>
      <c r="B21" s="2">
        <v>1.095017689155809E-5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3.4245193627158159E-5</v>
      </c>
      <c r="L21" s="2">
        <v>0</v>
      </c>
      <c r="M21" s="2">
        <v>1.0646937492212946E-4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1.5166474544084572E-4</v>
      </c>
    </row>
    <row r="22" spans="1:23" x14ac:dyDescent="0.2">
      <c r="A22" s="2" t="s">
        <v>18</v>
      </c>
      <c r="B22" s="2">
        <v>2.6915534799449789E-2</v>
      </c>
      <c r="C22" s="2">
        <v>0</v>
      </c>
      <c r="D22" s="2">
        <v>0</v>
      </c>
      <c r="E22" s="2">
        <v>0</v>
      </c>
      <c r="F22" s="2">
        <v>3.7478947490018226E-2</v>
      </c>
      <c r="G22" s="2">
        <v>0</v>
      </c>
      <c r="H22" s="2">
        <v>0</v>
      </c>
      <c r="I22" s="2">
        <v>8.1033039986433118E-5</v>
      </c>
      <c r="J22" s="2">
        <v>0</v>
      </c>
      <c r="K22" s="2">
        <v>2.3286731666467554E-4</v>
      </c>
      <c r="L22" s="2">
        <v>0</v>
      </c>
      <c r="M22" s="2">
        <v>8.8241817935460869E-5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6.4796624464054584E-2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4.1617982372769847E-5</v>
      </c>
      <c r="L23" s="2">
        <v>0</v>
      </c>
      <c r="M23" s="2">
        <v>1.2776324990655533E-5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5.4394307363425382E-5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1.2086538927232289E-5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1.2086538927232289E-5</v>
      </c>
    </row>
    <row r="25" spans="1:23" x14ac:dyDescent="0.2">
      <c r="A25" s="2" t="s">
        <v>21</v>
      </c>
      <c r="B25" s="2">
        <v>12.578199331989504</v>
      </c>
      <c r="C25" s="2">
        <v>10.182422783325499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3.4938155192319482E-3</v>
      </c>
      <c r="L25" s="2">
        <v>5.7620168904732715E-4</v>
      </c>
      <c r="M25" s="2">
        <v>6.9860945048904454E-3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22.771678227028168</v>
      </c>
    </row>
    <row r="26" spans="1:23" x14ac:dyDescent="0.2">
      <c r="A26" s="2" t="s">
        <v>22</v>
      </c>
      <c r="B26" s="2">
        <v>9.9418995167871241E-2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7.9506784362136178E-4</v>
      </c>
      <c r="L26" s="2">
        <v>0</v>
      </c>
      <c r="M26" s="2">
        <v>1.1501196132166613E-3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0.10136418262470927</v>
      </c>
    </row>
    <row r="27" spans="1:23" x14ac:dyDescent="0.2">
      <c r="A27" s="2" t="s">
        <v>23</v>
      </c>
      <c r="B27" s="2">
        <v>1.5241492785881449E-2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3.6814078639191576E-4</v>
      </c>
      <c r="L27" s="2">
        <v>0</v>
      </c>
      <c r="M27" s="2">
        <v>8.0736986075210805E-5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1.5690370558348578E-2</v>
      </c>
    </row>
    <row r="28" spans="1:23" x14ac:dyDescent="0.2">
      <c r="A28" s="2" t="s">
        <v>24</v>
      </c>
      <c r="B28" s="2">
        <v>0.23975514596840727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1.2522211969966705E-3</v>
      </c>
      <c r="L28" s="2">
        <v>0</v>
      </c>
      <c r="M28" s="2">
        <v>7.579035841783436E-3</v>
      </c>
      <c r="N28" s="2">
        <v>0</v>
      </c>
      <c r="O28" s="2">
        <v>0</v>
      </c>
      <c r="P28" s="2">
        <v>0</v>
      </c>
      <c r="Q28" s="2">
        <v>0</v>
      </c>
      <c r="R28" s="2">
        <v>8.052840106237831E-2</v>
      </c>
      <c r="S28" s="2">
        <v>0</v>
      </c>
      <c r="T28" s="2">
        <v>0</v>
      </c>
      <c r="U28" s="2">
        <v>0</v>
      </c>
      <c r="V28" s="2">
        <v>0</v>
      </c>
      <c r="W28" s="2">
        <v>0.32911480406956567</v>
      </c>
    </row>
    <row r="29" spans="1:23" x14ac:dyDescent="0.2">
      <c r="A29" s="2" t="s">
        <v>25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5.8127492588197222E-5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5.8127492588197222E-5</v>
      </c>
    </row>
    <row r="30" spans="1:23" x14ac:dyDescent="0.2">
      <c r="A30" s="2" t="s">
        <v>26</v>
      </c>
      <c r="B30" s="2">
        <v>6.1465228941827207E-3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1.2164534132240662E-3</v>
      </c>
      <c r="L30" s="2">
        <v>0</v>
      </c>
      <c r="M30" s="2">
        <v>9.1810701112684482E-4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8.2810833185336316E-3</v>
      </c>
    </row>
    <row r="31" spans="1:23" x14ac:dyDescent="0.2">
      <c r="A31" s="2" t="s">
        <v>27</v>
      </c>
      <c r="B31" s="2">
        <v>5.2674715588903407</v>
      </c>
      <c r="C31" s="2">
        <v>0</v>
      </c>
      <c r="D31" s="2">
        <v>0.22499892675425032</v>
      </c>
      <c r="E31" s="2">
        <v>0</v>
      </c>
      <c r="F31" s="2">
        <v>1.8602862684427433E-2</v>
      </c>
      <c r="G31" s="2">
        <v>3.1200206649243663E-2</v>
      </c>
      <c r="H31" s="2">
        <v>0</v>
      </c>
      <c r="I31" s="2">
        <v>4.022115392036586E-5</v>
      </c>
      <c r="J31" s="2">
        <v>0</v>
      </c>
      <c r="K31" s="2">
        <v>3.3322990707010339E-3</v>
      </c>
      <c r="L31" s="2">
        <v>0</v>
      </c>
      <c r="M31" s="2">
        <v>2.1680018113393467E-2</v>
      </c>
      <c r="N31" s="2">
        <v>8.2865507007536202E-5</v>
      </c>
      <c r="O31" s="2">
        <v>0</v>
      </c>
      <c r="P31" s="2">
        <v>0</v>
      </c>
      <c r="Q31" s="2">
        <v>0</v>
      </c>
      <c r="R31" s="2">
        <v>9.2200032979155753E-4</v>
      </c>
      <c r="S31" s="2">
        <v>0</v>
      </c>
      <c r="T31" s="2">
        <v>0</v>
      </c>
      <c r="U31" s="2">
        <v>0</v>
      </c>
      <c r="V31" s="2">
        <v>2.3064922000000001</v>
      </c>
      <c r="W31" s="2">
        <v>7.8748231591530757</v>
      </c>
    </row>
    <row r="32" spans="1:23" x14ac:dyDescent="0.2">
      <c r="A32" s="2" t="s">
        <v>28</v>
      </c>
      <c r="B32" s="2">
        <v>0.51350777000674708</v>
      </c>
      <c r="C32" s="2">
        <v>0.36474756242310152</v>
      </c>
      <c r="D32" s="2">
        <v>0</v>
      </c>
      <c r="E32" s="2">
        <v>0</v>
      </c>
      <c r="F32" s="2">
        <v>1.932880198113583</v>
      </c>
      <c r="G32" s="2">
        <v>0</v>
      </c>
      <c r="H32" s="2">
        <v>0.40380159959658934</v>
      </c>
      <c r="I32" s="2">
        <v>4.1790703547488171E-3</v>
      </c>
      <c r="J32" s="2">
        <v>0</v>
      </c>
      <c r="K32" s="2">
        <v>3.9734496723276167E-3</v>
      </c>
      <c r="L32" s="2">
        <v>0</v>
      </c>
      <c r="M32" s="2">
        <v>2.3143716492072933E-2</v>
      </c>
      <c r="N32" s="2">
        <v>0.42568229016895054</v>
      </c>
      <c r="O32" s="2">
        <v>0</v>
      </c>
      <c r="P32" s="2">
        <v>0</v>
      </c>
      <c r="Q32" s="2">
        <v>0</v>
      </c>
      <c r="R32" s="2">
        <v>0.21243779856781153</v>
      </c>
      <c r="S32" s="2">
        <v>0</v>
      </c>
      <c r="T32" s="2">
        <v>0</v>
      </c>
      <c r="U32" s="2">
        <v>0</v>
      </c>
      <c r="V32" s="2">
        <v>0</v>
      </c>
      <c r="W32" s="2">
        <v>3.8843534553959325</v>
      </c>
    </row>
    <row r="33" spans="1:23" x14ac:dyDescent="0.2">
      <c r="A33" s="2" t="s">
        <v>29</v>
      </c>
      <c r="B33" s="2">
        <v>0.51302417072423345</v>
      </c>
      <c r="C33" s="2">
        <v>0</v>
      </c>
      <c r="D33" s="2">
        <v>0.41553025130355864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3.1372626208785956E-4</v>
      </c>
      <c r="L33" s="2">
        <v>2.4217172438220995E-5</v>
      </c>
      <c r="M33" s="2">
        <v>1.4702994799246391E-3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0.93036266494224273</v>
      </c>
    </row>
    <row r="34" spans="1:23" x14ac:dyDescent="0.2">
      <c r="A34" s="2" t="s">
        <v>30</v>
      </c>
      <c r="B34" s="2">
        <v>8.0851036361228257E-2</v>
      </c>
      <c r="C34" s="2">
        <v>0</v>
      </c>
      <c r="D34" s="2">
        <v>0</v>
      </c>
      <c r="E34" s="2">
        <v>0</v>
      </c>
      <c r="F34" s="2">
        <v>0.44953750361323819</v>
      </c>
      <c r="G34" s="2">
        <v>0</v>
      </c>
      <c r="H34" s="2">
        <v>0</v>
      </c>
      <c r="I34" s="2">
        <v>9.7194272905861518E-4</v>
      </c>
      <c r="J34" s="2">
        <v>0</v>
      </c>
      <c r="K34" s="2">
        <v>1.6079125619528028E-3</v>
      </c>
      <c r="L34" s="2">
        <v>0</v>
      </c>
      <c r="M34" s="2">
        <v>8.2620234939572443E-4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0.53379459761487358</v>
      </c>
    </row>
    <row r="35" spans="1:23" x14ac:dyDescent="0.2">
      <c r="A35" s="2" t="s">
        <v>31</v>
      </c>
      <c r="B35" s="2">
        <v>5.4821066281178187E-3</v>
      </c>
      <c r="C35" s="2">
        <v>0</v>
      </c>
      <c r="D35" s="2">
        <v>0</v>
      </c>
      <c r="E35" s="2">
        <v>0</v>
      </c>
      <c r="F35" s="2">
        <v>5.2478445967798361E-2</v>
      </c>
      <c r="G35" s="2">
        <v>0</v>
      </c>
      <c r="H35" s="2">
        <v>0</v>
      </c>
      <c r="I35" s="2">
        <v>1.1346337865189626E-4</v>
      </c>
      <c r="J35" s="2">
        <v>3.4311809294087044E-4</v>
      </c>
      <c r="K35" s="2">
        <v>9.9234513438886196E-4</v>
      </c>
      <c r="L35" s="2">
        <v>0</v>
      </c>
      <c r="M35" s="2">
        <v>9.5393578787730179E-3</v>
      </c>
      <c r="N35" s="2">
        <v>4.3613424740808533E-6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6.8953198423144901E-2</v>
      </c>
    </row>
    <row r="36" spans="1:23" x14ac:dyDescent="0.2">
      <c r="A36" s="2" t="s">
        <v>32</v>
      </c>
      <c r="B36" s="2">
        <v>2.2993043590528953E-2</v>
      </c>
      <c r="C36" s="2">
        <v>4.8335174012829473E-4</v>
      </c>
      <c r="D36" s="2">
        <v>0</v>
      </c>
      <c r="E36" s="2">
        <v>0</v>
      </c>
      <c r="F36" s="2">
        <v>8.1364755734273059E-4</v>
      </c>
      <c r="G36" s="2">
        <v>0</v>
      </c>
      <c r="H36" s="2">
        <v>0</v>
      </c>
      <c r="I36" s="2">
        <v>1.7591832072279213E-6</v>
      </c>
      <c r="J36" s="2">
        <v>0</v>
      </c>
      <c r="K36" s="2">
        <v>6.5158531356709275E-4</v>
      </c>
      <c r="L36" s="2">
        <v>5.9290318728058306E-5</v>
      </c>
      <c r="M36" s="2">
        <v>3.588443812375451E-4</v>
      </c>
      <c r="N36" s="2">
        <v>0</v>
      </c>
      <c r="O36" s="2">
        <v>1.5515119074418623E-4</v>
      </c>
      <c r="P36" s="2">
        <v>0</v>
      </c>
      <c r="Q36" s="2">
        <v>0</v>
      </c>
      <c r="R36" s="2">
        <v>1.1361423418721774E-3</v>
      </c>
      <c r="S36" s="2">
        <v>0</v>
      </c>
      <c r="T36" s="2">
        <v>0</v>
      </c>
      <c r="U36" s="2">
        <v>0</v>
      </c>
      <c r="V36" s="2">
        <v>0</v>
      </c>
      <c r="W36" s="2">
        <v>2.6652815617356267E-2</v>
      </c>
    </row>
    <row r="37" spans="1:23" x14ac:dyDescent="0.2">
      <c r="A37" s="2" t="s">
        <v>33</v>
      </c>
      <c r="B37" s="2">
        <v>1.6794248539351981E-3</v>
      </c>
      <c r="C37" s="2">
        <v>0</v>
      </c>
      <c r="D37" s="2">
        <v>0</v>
      </c>
      <c r="E37" s="2">
        <v>0.11125269456904582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5.4240357859109442E-4</v>
      </c>
      <c r="L37" s="2">
        <v>0</v>
      </c>
      <c r="M37" s="2">
        <v>6.3672944978430306E-4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0.11411125245135642</v>
      </c>
    </row>
    <row r="38" spans="1:23" x14ac:dyDescent="0.2">
      <c r="A38" s="2" t="s">
        <v>34</v>
      </c>
      <c r="B38" s="2">
        <v>0</v>
      </c>
      <c r="C38" s="2">
        <v>0</v>
      </c>
      <c r="D38" s="2">
        <v>0</v>
      </c>
      <c r="E38" s="2">
        <v>0</v>
      </c>
      <c r="F38" s="2">
        <v>0</v>
      </c>
      <c r="G38" s="2">
        <v>2.2440026552406186E-4</v>
      </c>
      <c r="H38" s="2">
        <v>0</v>
      </c>
      <c r="I38" s="2">
        <v>0</v>
      </c>
      <c r="J38" s="2">
        <v>0</v>
      </c>
      <c r="K38" s="2">
        <v>1.6689898719984162E-3</v>
      </c>
      <c r="L38" s="2">
        <v>4.572035141353792E-5</v>
      </c>
      <c r="M38" s="2">
        <v>2.5339711231466802E-4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2.1925076012506844E-3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1.6115385236309725E-5</v>
      </c>
      <c r="L39" s="2">
        <v>0</v>
      </c>
      <c r="M39" s="2">
        <v>2.1293874984425888E-5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3.7409260220735612E-5</v>
      </c>
    </row>
    <row r="40" spans="1:23" x14ac:dyDescent="0.2">
      <c r="A40" s="2" t="s">
        <v>36</v>
      </c>
      <c r="B40" s="2">
        <v>2.5572756142391742E-4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1.2561942791703431E-3</v>
      </c>
      <c r="L40" s="2">
        <v>0</v>
      </c>
      <c r="M40" s="2">
        <v>7.9511329191846256E-4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2.3070351325127228E-3</v>
      </c>
    </row>
    <row r="41" spans="1:23" x14ac:dyDescent="0.2">
      <c r="A41" s="2" t="s">
        <v>37</v>
      </c>
      <c r="B41" s="2">
        <v>1.6950370371723118E-4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3.5050962888973638E-5</v>
      </c>
      <c r="L41" s="2">
        <v>0</v>
      </c>
      <c r="M41" s="2">
        <v>5.110529996262213E-5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2.5565996656882697E-4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28.989267260096934</v>
      </c>
      <c r="C43" s="2">
        <v>6.672914129128045E-2</v>
      </c>
      <c r="D43" s="2">
        <v>0.59745658006350599</v>
      </c>
      <c r="E43" s="2">
        <v>1.2293145459347206</v>
      </c>
      <c r="F43" s="2">
        <v>0</v>
      </c>
      <c r="G43" s="2">
        <v>0</v>
      </c>
      <c r="H43" s="2">
        <v>0</v>
      </c>
      <c r="I43" s="2">
        <v>0</v>
      </c>
      <c r="J43" s="2">
        <v>2.5422351976299436E-2</v>
      </c>
      <c r="K43" s="2">
        <v>4.6161439773145692E-3</v>
      </c>
      <c r="L43" s="2">
        <v>3.7578371024825689E-5</v>
      </c>
      <c r="M43" s="2">
        <v>2.3549169720627136E-2</v>
      </c>
      <c r="N43" s="2">
        <v>3.2273934308198306E-3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30.939620164862529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9.1454811216057678E-4</v>
      </c>
      <c r="L44" s="2">
        <v>0</v>
      </c>
      <c r="M44" s="2">
        <v>1.5842642988412862E-4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1.0729745420447053E-3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4.1070059274735332E-4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4.1070059274735332E-4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3.0843065785188754E-3</v>
      </c>
      <c r="L46" s="2">
        <v>0</v>
      </c>
      <c r="M46" s="2">
        <v>7.6075401643298469E-3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1.0691846742848721E-2</v>
      </c>
    </row>
    <row r="47" spans="1:23" x14ac:dyDescent="0.2">
      <c r="A47" s="2" t="s">
        <v>43</v>
      </c>
      <c r="B47" s="2">
        <v>1.4845468764685874E-2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0.21531978720071343</v>
      </c>
      <c r="L47" s="2">
        <v>2.2190862768772374E-2</v>
      </c>
      <c r="M47" s="2">
        <v>0.41597932137199206</v>
      </c>
      <c r="N47" s="2">
        <v>0</v>
      </c>
      <c r="O47" s="2">
        <v>0</v>
      </c>
      <c r="P47" s="2">
        <v>0</v>
      </c>
      <c r="Q47" s="2">
        <v>0</v>
      </c>
      <c r="R47" s="2">
        <v>2.1926090528766638E-4</v>
      </c>
      <c r="S47" s="2">
        <v>0</v>
      </c>
      <c r="T47" s="2">
        <v>0</v>
      </c>
      <c r="U47" s="2">
        <v>0</v>
      </c>
      <c r="V47" s="2">
        <v>0</v>
      </c>
      <c r="W47" s="2">
        <v>0.66855470101145142</v>
      </c>
    </row>
    <row r="48" spans="1:23" x14ac:dyDescent="0.2">
      <c r="A48" s="2" t="s">
        <v>44</v>
      </c>
      <c r="B48" s="2">
        <v>1.7704295013126065E-2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6.923254792580454E-4</v>
      </c>
      <c r="I48" s="2">
        <v>0</v>
      </c>
      <c r="J48" s="2">
        <v>0</v>
      </c>
      <c r="K48" s="2">
        <v>8.5004496504492676E-3</v>
      </c>
      <c r="L48" s="2">
        <v>4.113797855526066E-4</v>
      </c>
      <c r="M48" s="2">
        <v>8.9856981951854289E-3</v>
      </c>
      <c r="N48" s="2">
        <v>0</v>
      </c>
      <c r="O48" s="2">
        <v>9.3206133233876345E-3</v>
      </c>
      <c r="P48" s="2">
        <v>0</v>
      </c>
      <c r="Q48" s="2">
        <v>0</v>
      </c>
      <c r="R48" s="2">
        <v>5.334283490620215E-3</v>
      </c>
      <c r="S48" s="2">
        <v>0</v>
      </c>
      <c r="T48" s="2">
        <v>0</v>
      </c>
      <c r="U48" s="2">
        <v>0</v>
      </c>
      <c r="V48" s="2">
        <v>0</v>
      </c>
      <c r="W48" s="2">
        <v>5.0949044937579263E-2</v>
      </c>
    </row>
    <row r="49" spans="1:23" x14ac:dyDescent="0.2">
      <c r="A49" s="2" t="s">
        <v>45</v>
      </c>
      <c r="B49" s="2">
        <v>0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1.4823765817286162E-2</v>
      </c>
      <c r="L49" s="2">
        <v>0</v>
      </c>
      <c r="M49" s="2">
        <v>6.2679924581730663E-3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2.1091758275459227E-2</v>
      </c>
    </row>
    <row r="50" spans="1:23" x14ac:dyDescent="0.2">
      <c r="A50" s="2" t="s">
        <v>46</v>
      </c>
      <c r="B50" s="2">
        <v>0.26551553890250479</v>
      </c>
      <c r="C50" s="2">
        <v>4.7657389646103944E-3</v>
      </c>
      <c r="D50" s="2">
        <v>7.1048725321340211E-2</v>
      </c>
      <c r="E50" s="2">
        <v>0</v>
      </c>
      <c r="F50" s="2">
        <v>0</v>
      </c>
      <c r="G50" s="2">
        <v>1.3160667331509583E-2</v>
      </c>
      <c r="H50" s="2">
        <v>1.5679210551904792E-2</v>
      </c>
      <c r="I50" s="2">
        <v>0</v>
      </c>
      <c r="J50" s="2">
        <v>0</v>
      </c>
      <c r="K50" s="2">
        <v>5.0111349348036559E-3</v>
      </c>
      <c r="L50" s="2">
        <v>0</v>
      </c>
      <c r="M50" s="2">
        <v>0</v>
      </c>
      <c r="N50" s="2">
        <v>0</v>
      </c>
      <c r="O50" s="2">
        <v>4.2884940372507362E-2</v>
      </c>
      <c r="P50" s="2">
        <v>0</v>
      </c>
      <c r="Q50" s="2">
        <v>0</v>
      </c>
      <c r="R50" s="2">
        <v>6.1659516413613016E-2</v>
      </c>
      <c r="S50" s="2">
        <v>0</v>
      </c>
      <c r="T50" s="2">
        <v>0</v>
      </c>
      <c r="U50" s="2">
        <v>0</v>
      </c>
      <c r="V50" s="2">
        <v>0</v>
      </c>
      <c r="W50" s="2">
        <v>0.47972547279279376</v>
      </c>
    </row>
    <row r="51" spans="1:23" x14ac:dyDescent="0.2">
      <c r="A51" s="2" t="s">
        <v>47</v>
      </c>
      <c r="B51" s="2">
        <v>0.45392049566192272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0.45392049566192272</v>
      </c>
    </row>
  </sheetData>
  <phoneticPr fontId="6" type="noConversion"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113.45330345776948</v>
      </c>
      <c r="C4" s="2">
        <v>15.075227368248861</v>
      </c>
      <c r="D4" s="2">
        <v>1.4910846451117865</v>
      </c>
      <c r="E4" s="2">
        <v>3.2980729758347151</v>
      </c>
      <c r="F4" s="2">
        <v>2.1949126306685831</v>
      </c>
      <c r="G4" s="2">
        <v>0.74828460092922044</v>
      </c>
      <c r="H4" s="2">
        <v>0.95353390124986293</v>
      </c>
      <c r="I4" s="2">
        <v>8.3627819080764939E-3</v>
      </c>
      <c r="J4" s="2">
        <v>4.921440962890232E-3</v>
      </c>
      <c r="K4" s="2">
        <v>0.34231522710822693</v>
      </c>
      <c r="L4" s="2">
        <v>2.3568079375661417E-2</v>
      </c>
      <c r="M4" s="2">
        <v>0.96494261413418614</v>
      </c>
      <c r="N4" s="2">
        <v>0.2260303621490537</v>
      </c>
      <c r="O4" s="2">
        <v>4.6788914819385498E-2</v>
      </c>
      <c r="P4" s="2">
        <v>0</v>
      </c>
      <c r="Q4" s="2">
        <v>0</v>
      </c>
      <c r="R4" s="2">
        <v>0.45168381520062972</v>
      </c>
      <c r="S4" s="2">
        <v>0</v>
      </c>
      <c r="T4" s="2">
        <v>0</v>
      </c>
      <c r="U4" s="2">
        <v>0</v>
      </c>
      <c r="V4" s="2">
        <v>2.60087</v>
      </c>
      <c r="W4" s="2">
        <v>141.88390281547061</v>
      </c>
    </row>
    <row r="5" spans="1:23" x14ac:dyDescent="0.2">
      <c r="A5" s="2" t="s">
        <v>1</v>
      </c>
      <c r="B5" s="2">
        <v>5.7054396158418778E-2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6.697015227978562E-3</v>
      </c>
      <c r="L5" s="2">
        <v>0</v>
      </c>
      <c r="M5" s="2">
        <v>0.12978743504546134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0.19353884643185867</v>
      </c>
    </row>
    <row r="6" spans="1:23" x14ac:dyDescent="0.2">
      <c r="A6" s="2" t="s">
        <v>2</v>
      </c>
      <c r="B6" s="2">
        <v>56.226446642087041</v>
      </c>
      <c r="C6" s="2">
        <v>4.0246794817789793</v>
      </c>
      <c r="D6" s="2">
        <v>0.7615130447990418</v>
      </c>
      <c r="E6" s="2">
        <v>1.855060459298306</v>
      </c>
      <c r="F6" s="2">
        <v>8.5364460873095821E-2</v>
      </c>
      <c r="G6" s="2">
        <v>7.5820484118266404E-2</v>
      </c>
      <c r="H6" s="2">
        <v>0</v>
      </c>
      <c r="I6" s="2">
        <v>3.4628162008505328E-4</v>
      </c>
      <c r="J6" s="2">
        <v>0</v>
      </c>
      <c r="K6" s="2">
        <v>4.283507903514186E-2</v>
      </c>
      <c r="L6" s="2">
        <v>5.6177207545812867E-4</v>
      </c>
      <c r="M6" s="2">
        <v>9.3306229939015189E-2</v>
      </c>
      <c r="N6" s="2">
        <v>0</v>
      </c>
      <c r="O6" s="2">
        <v>0</v>
      </c>
      <c r="P6" s="2">
        <v>0</v>
      </c>
      <c r="Q6" s="2">
        <v>0</v>
      </c>
      <c r="R6" s="2">
        <v>6.0580727889892085E-3</v>
      </c>
      <c r="S6" s="2">
        <v>0</v>
      </c>
      <c r="T6" s="2">
        <v>0</v>
      </c>
      <c r="U6" s="2">
        <v>0</v>
      </c>
      <c r="V6" s="2">
        <v>0</v>
      </c>
      <c r="W6" s="2">
        <v>63.171992008413426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1.4162461515916618E-2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2.6437709820950439E-3</v>
      </c>
      <c r="L8" s="2">
        <v>0</v>
      </c>
      <c r="M8" s="2">
        <v>3.7175614792667629E-2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5.3981847290679286E-2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3.0808111522731033E-5</v>
      </c>
      <c r="G9" s="2">
        <v>0</v>
      </c>
      <c r="H9" s="2">
        <v>0</v>
      </c>
      <c r="I9" s="2">
        <v>1.2497335144788105E-7</v>
      </c>
      <c r="J9" s="2">
        <v>0</v>
      </c>
      <c r="K9" s="2">
        <v>1.2833839718907978E-4</v>
      </c>
      <c r="L9" s="2">
        <v>0</v>
      </c>
      <c r="M9" s="2">
        <v>5.868427525880023E-4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7.4611423465126097E-4</v>
      </c>
    </row>
    <row r="10" spans="1:23" x14ac:dyDescent="0.2">
      <c r="A10" s="2" t="s">
        <v>6</v>
      </c>
      <c r="B10" s="2">
        <v>7.1410844065963475E-3</v>
      </c>
      <c r="C10" s="2">
        <v>0</v>
      </c>
      <c r="D10" s="2">
        <v>0</v>
      </c>
      <c r="E10" s="2">
        <v>2.7478984707541877E-2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5.3909904904091653E-4</v>
      </c>
      <c r="L10" s="2">
        <v>0</v>
      </c>
      <c r="M10" s="2">
        <v>5.0092321823361173E-3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4.0168400345515262E-2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0.23619594699476751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3.6714504201924483E-3</v>
      </c>
      <c r="L13" s="2">
        <v>0</v>
      </c>
      <c r="M13" s="2">
        <v>1.4351439924936713E-3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0.24130254140745364</v>
      </c>
    </row>
    <row r="14" spans="1:23" x14ac:dyDescent="0.2">
      <c r="A14" s="2" t="s">
        <v>10</v>
      </c>
      <c r="B14" s="2">
        <v>1.036545071107978</v>
      </c>
      <c r="C14" s="2">
        <v>0</v>
      </c>
      <c r="D14" s="2">
        <v>0</v>
      </c>
      <c r="E14" s="2">
        <v>0</v>
      </c>
      <c r="F14" s="2">
        <v>0</v>
      </c>
      <c r="G14" s="2">
        <v>9.4986260160285249E-4</v>
      </c>
      <c r="H14" s="2">
        <v>0</v>
      </c>
      <c r="I14" s="2">
        <v>0</v>
      </c>
      <c r="J14" s="2">
        <v>0</v>
      </c>
      <c r="K14" s="2">
        <v>5.5010503886046471E-4</v>
      </c>
      <c r="L14" s="2">
        <v>0</v>
      </c>
      <c r="M14" s="2">
        <v>1.2849698015862127E-3</v>
      </c>
      <c r="N14" s="2">
        <v>9.2620314190260057E-4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1.0402562116919303</v>
      </c>
    </row>
    <row r="15" spans="1:23" x14ac:dyDescent="0.2">
      <c r="A15" s="2" t="s">
        <v>11</v>
      </c>
      <c r="B15" s="2">
        <v>3.0466375252449388E-2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8.9447973798449564E-5</v>
      </c>
      <c r="L15" s="2">
        <v>0</v>
      </c>
      <c r="M15" s="2">
        <v>1.3338493835706002E-3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3.188967260981844E-2</v>
      </c>
    </row>
    <row r="16" spans="1:23" x14ac:dyDescent="0.2">
      <c r="A16" s="2" t="s">
        <v>12</v>
      </c>
      <c r="B16" s="2">
        <v>1.0329994128159553E-2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1.4852252692881688E-4</v>
      </c>
      <c r="L16" s="2">
        <v>0</v>
      </c>
      <c r="M16" s="2">
        <v>3.5148900417705216E-5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1.0513665555506074E-2</v>
      </c>
    </row>
    <row r="17" spans="1:23" x14ac:dyDescent="0.2">
      <c r="A17" s="2" t="s">
        <v>13</v>
      </c>
      <c r="B17" s="2">
        <v>1.0646242906202722E-2</v>
      </c>
      <c r="C17" s="2">
        <v>0</v>
      </c>
      <c r="D17" s="2">
        <v>0</v>
      </c>
      <c r="E17" s="2">
        <v>0</v>
      </c>
      <c r="F17" s="2">
        <v>0</v>
      </c>
      <c r="G17" s="2">
        <v>3.7534893127854659E-4</v>
      </c>
      <c r="H17" s="2">
        <v>2.2608217909617187E-4</v>
      </c>
      <c r="I17" s="2">
        <v>0</v>
      </c>
      <c r="J17" s="2">
        <v>0</v>
      </c>
      <c r="K17" s="2">
        <v>1.3497699246186037E-3</v>
      </c>
      <c r="L17" s="2">
        <v>0</v>
      </c>
      <c r="M17" s="2">
        <v>8.5935978284410494E-4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1.3456803724040149E-2</v>
      </c>
    </row>
    <row r="18" spans="1:23" x14ac:dyDescent="0.2">
      <c r="A18" s="2" t="s">
        <v>14</v>
      </c>
      <c r="B18" s="2">
        <v>7.9548943162515411E-3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7.9799259755234211E-4</v>
      </c>
      <c r="L18" s="2">
        <v>0</v>
      </c>
      <c r="M18" s="2">
        <v>6.1664737574921425E-5</v>
      </c>
      <c r="N18" s="2">
        <v>1.2171151287456445E-3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1.0031666780124448E-2</v>
      </c>
    </row>
    <row r="19" spans="1:23" x14ac:dyDescent="0.2">
      <c r="A19" s="2" t="s">
        <v>15</v>
      </c>
      <c r="B19" s="2">
        <v>4.6908318997888139E-4</v>
      </c>
      <c r="C19" s="2">
        <v>0</v>
      </c>
      <c r="D19" s="2">
        <v>0</v>
      </c>
      <c r="E19" s="2">
        <v>0</v>
      </c>
      <c r="F19" s="2">
        <v>2.2934078056623602E-4</v>
      </c>
      <c r="G19" s="2">
        <v>0</v>
      </c>
      <c r="H19" s="2">
        <v>0</v>
      </c>
      <c r="I19" s="2">
        <v>9.3032271549291138E-7</v>
      </c>
      <c r="J19" s="2">
        <v>0</v>
      </c>
      <c r="K19" s="2">
        <v>4.7835220770475203E-5</v>
      </c>
      <c r="L19" s="2">
        <v>0</v>
      </c>
      <c r="M19" s="2">
        <v>6.1664737574921409E-4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1.3638368897802996E-3</v>
      </c>
    </row>
    <row r="20" spans="1:23" x14ac:dyDescent="0.2">
      <c r="A20" s="2" t="s">
        <v>16</v>
      </c>
      <c r="B20" s="2">
        <v>3.805284389747624E-5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3.805284389747624E-5</v>
      </c>
    </row>
    <row r="21" spans="1:23" x14ac:dyDescent="0.2">
      <c r="A21" s="2" t="s">
        <v>17</v>
      </c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4.6668508068756294E-6</v>
      </c>
      <c r="L21" s="2">
        <v>0</v>
      </c>
      <c r="M21" s="2">
        <v>1.1099652763485858E-4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1.1566337844173422E-4</v>
      </c>
    </row>
    <row r="22" spans="1:23" x14ac:dyDescent="0.2">
      <c r="A22" s="2" t="s">
        <v>18</v>
      </c>
      <c r="B22" s="2">
        <v>0.13375151820586254</v>
      </c>
      <c r="C22" s="2">
        <v>0</v>
      </c>
      <c r="D22" s="2">
        <v>0</v>
      </c>
      <c r="E22" s="2">
        <v>0</v>
      </c>
      <c r="F22" s="2">
        <v>1.5251161907654694E-2</v>
      </c>
      <c r="G22" s="2">
        <v>0</v>
      </c>
      <c r="H22" s="2">
        <v>0</v>
      </c>
      <c r="I22" s="2">
        <v>6.1866460580278608E-5</v>
      </c>
      <c r="J22" s="2">
        <v>0</v>
      </c>
      <c r="K22" s="2">
        <v>1.538116245099426E-4</v>
      </c>
      <c r="L22" s="2">
        <v>0</v>
      </c>
      <c r="M22" s="2">
        <v>1.7266126520977998E-4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0.14939101946381725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7.1169474804853362E-5</v>
      </c>
      <c r="L23" s="2">
        <v>0</v>
      </c>
      <c r="M23" s="2">
        <v>4.5220807554942382E-5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1.1639028235979574E-4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</row>
    <row r="25" spans="1:23" x14ac:dyDescent="0.2">
      <c r="A25" s="2" t="s">
        <v>21</v>
      </c>
      <c r="B25" s="2">
        <v>9.0867614908704937</v>
      </c>
      <c r="C25" s="2">
        <v>9.8465093432765176</v>
      </c>
      <c r="D25" s="2">
        <v>0</v>
      </c>
      <c r="E25" s="2">
        <v>0</v>
      </c>
      <c r="F25" s="2">
        <v>0</v>
      </c>
      <c r="G25" s="2">
        <v>5.6126155499549191E-2</v>
      </c>
      <c r="H25" s="2">
        <v>0</v>
      </c>
      <c r="I25" s="2">
        <v>0</v>
      </c>
      <c r="J25" s="2">
        <v>0</v>
      </c>
      <c r="K25" s="2">
        <v>1.6771106182975387E-3</v>
      </c>
      <c r="L25" s="2">
        <v>4.6477545811284037E-4</v>
      </c>
      <c r="M25" s="2">
        <v>5.2197144865918487E-3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18.996758590209559</v>
      </c>
    </row>
    <row r="26" spans="1:23" x14ac:dyDescent="0.2">
      <c r="A26" s="2" t="s">
        <v>22</v>
      </c>
      <c r="B26" s="2">
        <v>6.085841356479485E-2</v>
      </c>
      <c r="C26" s="2">
        <v>0</v>
      </c>
      <c r="D26" s="2">
        <v>0</v>
      </c>
      <c r="E26" s="2">
        <v>0</v>
      </c>
      <c r="F26" s="2">
        <v>3.1000877110177884E-2</v>
      </c>
      <c r="G26" s="2">
        <v>1.3283549059916731E-3</v>
      </c>
      <c r="H26" s="2">
        <v>0</v>
      </c>
      <c r="I26" s="2">
        <v>0</v>
      </c>
      <c r="J26" s="2">
        <v>0</v>
      </c>
      <c r="K26" s="2">
        <v>1.3445451001990814E-2</v>
      </c>
      <c r="L26" s="2">
        <v>0</v>
      </c>
      <c r="M26" s="2">
        <v>1.483247802318399E-3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0.10811634438527362</v>
      </c>
    </row>
    <row r="27" spans="1:23" x14ac:dyDescent="0.2">
      <c r="A27" s="2" t="s">
        <v>23</v>
      </c>
      <c r="B27" s="2">
        <v>6.053484417125784E-3</v>
      </c>
      <c r="C27" s="2">
        <v>0</v>
      </c>
      <c r="D27" s="2">
        <v>0</v>
      </c>
      <c r="E27" s="2">
        <v>0</v>
      </c>
      <c r="F27" s="2">
        <v>4.3698944635117967E-3</v>
      </c>
      <c r="G27" s="2">
        <v>5.7964577716000283E-3</v>
      </c>
      <c r="H27" s="2">
        <v>0</v>
      </c>
      <c r="I27" s="2">
        <v>0</v>
      </c>
      <c r="J27" s="2">
        <v>0</v>
      </c>
      <c r="K27" s="2">
        <v>1.0846484379960044E-3</v>
      </c>
      <c r="L27" s="2">
        <v>0</v>
      </c>
      <c r="M27" s="2">
        <v>5.7245971548096808E-4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1.7876944805714581E-2</v>
      </c>
    </row>
    <row r="28" spans="1:23" x14ac:dyDescent="0.2">
      <c r="A28" s="2" t="s">
        <v>24</v>
      </c>
      <c r="B28" s="2">
        <v>0.11682736181867374</v>
      </c>
      <c r="C28" s="2">
        <v>0</v>
      </c>
      <c r="D28" s="2">
        <v>0</v>
      </c>
      <c r="E28" s="2">
        <v>0</v>
      </c>
      <c r="F28" s="2">
        <v>9.7970214585183818E-2</v>
      </c>
      <c r="G28" s="2">
        <v>0</v>
      </c>
      <c r="H28" s="2">
        <v>0</v>
      </c>
      <c r="I28" s="2">
        <v>0</v>
      </c>
      <c r="J28" s="2">
        <v>0</v>
      </c>
      <c r="K28" s="2">
        <v>1.771282105826093E-3</v>
      </c>
      <c r="L28" s="2">
        <v>0</v>
      </c>
      <c r="M28" s="2">
        <v>1.4190449633832583E-3</v>
      </c>
      <c r="N28" s="2">
        <v>0</v>
      </c>
      <c r="O28" s="2">
        <v>0</v>
      </c>
      <c r="P28" s="2">
        <v>0</v>
      </c>
      <c r="Q28" s="2">
        <v>0</v>
      </c>
      <c r="R28" s="2">
        <v>7.0401696506961514E-2</v>
      </c>
      <c r="S28" s="2">
        <v>0</v>
      </c>
      <c r="T28" s="2">
        <v>0</v>
      </c>
      <c r="U28" s="2">
        <v>0</v>
      </c>
      <c r="V28" s="2">
        <v>0</v>
      </c>
      <c r="W28" s="2">
        <v>0.28838959998002844</v>
      </c>
    </row>
    <row r="29" spans="1:23" x14ac:dyDescent="0.2">
      <c r="A29" s="2" t="s">
        <v>25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8.146501143746814E-5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8.146501143746814E-5</v>
      </c>
    </row>
    <row r="30" spans="1:23" x14ac:dyDescent="0.2">
      <c r="A30" s="2" t="s">
        <v>26</v>
      </c>
      <c r="B30" s="2">
        <v>2.5741018044616606E-3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1.8529798744390962E-2</v>
      </c>
      <c r="L30" s="2">
        <v>0</v>
      </c>
      <c r="M30" s="2">
        <v>5.0445087734753424E-3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2.6148409322327964E-2</v>
      </c>
    </row>
    <row r="31" spans="1:23" x14ac:dyDescent="0.2">
      <c r="A31" s="2" t="s">
        <v>27</v>
      </c>
      <c r="B31" s="2">
        <v>5.6379450325875773</v>
      </c>
      <c r="C31" s="2">
        <v>0</v>
      </c>
      <c r="D31" s="2">
        <v>4.0275862546214618E-2</v>
      </c>
      <c r="E31" s="2">
        <v>0</v>
      </c>
      <c r="F31" s="2">
        <v>1.3292553418155613E-2</v>
      </c>
      <c r="G31" s="2">
        <v>3.4723606234401051E-2</v>
      </c>
      <c r="H31" s="2">
        <v>1.3847909771536493E-3</v>
      </c>
      <c r="I31" s="2">
        <v>5.3921349536183228E-5</v>
      </c>
      <c r="J31" s="2">
        <v>0</v>
      </c>
      <c r="K31" s="2">
        <v>1.3451847437008486E-2</v>
      </c>
      <c r="L31" s="2">
        <v>4.647754581128403E-5</v>
      </c>
      <c r="M31" s="2">
        <v>2.0834089346888001E-2</v>
      </c>
      <c r="N31" s="2">
        <v>6.9465235642695027E-5</v>
      </c>
      <c r="O31" s="2">
        <v>0</v>
      </c>
      <c r="P31" s="2">
        <v>0</v>
      </c>
      <c r="Q31" s="2">
        <v>0</v>
      </c>
      <c r="R31" s="2">
        <v>4.364109307707865E-3</v>
      </c>
      <c r="S31" s="2">
        <v>0</v>
      </c>
      <c r="T31" s="2">
        <v>0</v>
      </c>
      <c r="U31" s="2">
        <v>0</v>
      </c>
      <c r="V31" s="2">
        <v>2.60087</v>
      </c>
      <c r="W31" s="2">
        <v>8.3673117559860959</v>
      </c>
    </row>
    <row r="32" spans="1:23" x14ac:dyDescent="0.2">
      <c r="A32" s="2" t="s">
        <v>28</v>
      </c>
      <c r="B32" s="2">
        <v>0.11085638560100314</v>
      </c>
      <c r="C32" s="2">
        <v>1.1944062796089927</v>
      </c>
      <c r="D32" s="2">
        <v>0</v>
      </c>
      <c r="E32" s="2">
        <v>0</v>
      </c>
      <c r="F32" s="2">
        <v>1.3763925169146083</v>
      </c>
      <c r="G32" s="2">
        <v>0.45958029553036078</v>
      </c>
      <c r="H32" s="2">
        <v>0.69787444418208466</v>
      </c>
      <c r="I32" s="2">
        <v>5.5833472824092989E-3</v>
      </c>
      <c r="J32" s="2">
        <v>0</v>
      </c>
      <c r="K32" s="2">
        <v>3.02668609079919E-3</v>
      </c>
      <c r="L32" s="2">
        <v>0</v>
      </c>
      <c r="M32" s="2">
        <v>2.424291604002966E-2</v>
      </c>
      <c r="N32" s="2">
        <v>0.22241505448506532</v>
      </c>
      <c r="O32" s="2">
        <v>0</v>
      </c>
      <c r="P32" s="2">
        <v>0</v>
      </c>
      <c r="Q32" s="2">
        <v>0</v>
      </c>
      <c r="R32" s="2">
        <v>0.33191635297208405</v>
      </c>
      <c r="S32" s="2">
        <v>0</v>
      </c>
      <c r="T32" s="2">
        <v>0</v>
      </c>
      <c r="U32" s="2">
        <v>0</v>
      </c>
      <c r="V32" s="2">
        <v>0</v>
      </c>
      <c r="W32" s="2">
        <v>4.4262942787074371</v>
      </c>
    </row>
    <row r="33" spans="1:23" x14ac:dyDescent="0.2">
      <c r="A33" s="2" t="s">
        <v>29</v>
      </c>
      <c r="B33" s="2">
        <v>0.89357441236143487</v>
      </c>
      <c r="C33" s="2">
        <v>0</v>
      </c>
      <c r="D33" s="2">
        <v>9.3592459733614852E-2</v>
      </c>
      <c r="E33" s="2">
        <v>8.941739411589332E-2</v>
      </c>
      <c r="F33" s="2">
        <v>3.8220023315997505E-2</v>
      </c>
      <c r="G33" s="2">
        <v>0</v>
      </c>
      <c r="H33" s="2">
        <v>0</v>
      </c>
      <c r="I33" s="2">
        <v>1.5503983107475282E-4</v>
      </c>
      <c r="J33" s="2">
        <v>0</v>
      </c>
      <c r="K33" s="2">
        <v>1.7570693287886747E-4</v>
      </c>
      <c r="L33" s="2">
        <v>1.075045842243613E-5</v>
      </c>
      <c r="M33" s="2">
        <v>5.5806587505303898E-4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1.1157038526243697</v>
      </c>
    </row>
    <row r="34" spans="1:23" x14ac:dyDescent="0.2">
      <c r="A34" s="2" t="s">
        <v>30</v>
      </c>
      <c r="B34" s="2">
        <v>1.7550651988420974E-2</v>
      </c>
      <c r="C34" s="2">
        <v>0</v>
      </c>
      <c r="D34" s="2">
        <v>0</v>
      </c>
      <c r="E34" s="2">
        <v>0</v>
      </c>
      <c r="F34" s="2">
        <v>0.42754472782426262</v>
      </c>
      <c r="G34" s="2">
        <v>0</v>
      </c>
      <c r="H34" s="2">
        <v>0</v>
      </c>
      <c r="I34" s="2">
        <v>1.7343386169790683E-3</v>
      </c>
      <c r="J34" s="2">
        <v>0</v>
      </c>
      <c r="K34" s="2">
        <v>4.6398608530425316E-3</v>
      </c>
      <c r="L34" s="2">
        <v>0</v>
      </c>
      <c r="M34" s="2">
        <v>6.8690406675957466E-4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0.45215648334946479</v>
      </c>
    </row>
    <row r="35" spans="1:23" x14ac:dyDescent="0.2">
      <c r="A35" s="2" t="s">
        <v>31</v>
      </c>
      <c r="B35" s="2">
        <v>1.5001587715323519E-2</v>
      </c>
      <c r="C35" s="2">
        <v>0</v>
      </c>
      <c r="D35" s="2">
        <v>0</v>
      </c>
      <c r="E35" s="2">
        <v>0</v>
      </c>
      <c r="F35" s="2">
        <v>0.10464299978134733</v>
      </c>
      <c r="G35" s="2">
        <v>0</v>
      </c>
      <c r="H35" s="2">
        <v>0</v>
      </c>
      <c r="I35" s="2">
        <v>4.2448516776453089E-4</v>
      </c>
      <c r="J35" s="2">
        <v>6.7838764160943273E-5</v>
      </c>
      <c r="K35" s="2">
        <v>6.714042694158406E-3</v>
      </c>
      <c r="L35" s="2">
        <v>0</v>
      </c>
      <c r="M35" s="2">
        <v>8.330083849870884E-3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0.13518103797262562</v>
      </c>
    </row>
    <row r="36" spans="1:23" x14ac:dyDescent="0.2">
      <c r="A36" s="2" t="s">
        <v>32</v>
      </c>
      <c r="B36" s="2">
        <v>1.8659451888700239E-2</v>
      </c>
      <c r="C36" s="2">
        <v>8.2194152875627669E-4</v>
      </c>
      <c r="D36" s="2">
        <v>0</v>
      </c>
      <c r="E36" s="2">
        <v>0</v>
      </c>
      <c r="F36" s="2">
        <v>6.0305158249891755E-4</v>
      </c>
      <c r="G36" s="2">
        <v>0</v>
      </c>
      <c r="H36" s="2">
        <v>0</v>
      </c>
      <c r="I36" s="2">
        <v>2.4462835803886102E-6</v>
      </c>
      <c r="J36" s="2">
        <v>0</v>
      </c>
      <c r="K36" s="2">
        <v>5.8880101013414181E-4</v>
      </c>
      <c r="L36" s="2">
        <v>5.2297342852001331E-5</v>
      </c>
      <c r="M36" s="2">
        <v>1.4026672307042128E-4</v>
      </c>
      <c r="N36" s="2">
        <v>0</v>
      </c>
      <c r="O36" s="2">
        <v>0</v>
      </c>
      <c r="P36" s="2">
        <v>0</v>
      </c>
      <c r="Q36" s="2">
        <v>0</v>
      </c>
      <c r="R36" s="2">
        <v>2.396240544876963E-3</v>
      </c>
      <c r="S36" s="2">
        <v>0</v>
      </c>
      <c r="T36" s="2">
        <v>0</v>
      </c>
      <c r="U36" s="2">
        <v>0</v>
      </c>
      <c r="V36" s="2">
        <v>0</v>
      </c>
      <c r="W36" s="2">
        <v>2.3264496904469353E-2</v>
      </c>
    </row>
    <row r="37" spans="1:23" x14ac:dyDescent="0.2">
      <c r="A37" s="2" t="s">
        <v>33</v>
      </c>
      <c r="B37" s="2">
        <v>8.1488245554677836E-3</v>
      </c>
      <c r="C37" s="2">
        <v>0</v>
      </c>
      <c r="D37" s="2">
        <v>0</v>
      </c>
      <c r="E37" s="2">
        <v>8.4035829958666056E-2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3.8229286192989536E-4</v>
      </c>
      <c r="L37" s="2">
        <v>0</v>
      </c>
      <c r="M37" s="2">
        <v>4.6766536976820404E-4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9.3034612745831941E-2</v>
      </c>
    </row>
    <row r="38" spans="1:23" x14ac:dyDescent="0.2">
      <c r="A38" s="2" t="s">
        <v>34</v>
      </c>
      <c r="B38" s="2">
        <v>4.7579662529943995E-3</v>
      </c>
      <c r="C38" s="2">
        <v>0</v>
      </c>
      <c r="D38" s="2">
        <v>0</v>
      </c>
      <c r="E38" s="2">
        <v>0</v>
      </c>
      <c r="F38" s="2">
        <v>0</v>
      </c>
      <c r="G38" s="2">
        <v>2.8541839141711515E-4</v>
      </c>
      <c r="H38" s="2">
        <v>0</v>
      </c>
      <c r="I38" s="2">
        <v>0</v>
      </c>
      <c r="J38" s="2">
        <v>0</v>
      </c>
      <c r="K38" s="2">
        <v>1.6149637217193113E-3</v>
      </c>
      <c r="L38" s="2">
        <v>4.647754581128403E-5</v>
      </c>
      <c r="M38" s="2">
        <v>4.0916608872212858E-4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7.1139920006642382E-3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1.9445211695315125E-5</v>
      </c>
      <c r="L39" s="2">
        <v>0</v>
      </c>
      <c r="M39" s="2">
        <v>3.6998842544952854E-5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5.6444054240267975E-5</v>
      </c>
    </row>
    <row r="40" spans="1:23" x14ac:dyDescent="0.2">
      <c r="A40" s="2" t="s">
        <v>36</v>
      </c>
      <c r="B40" s="2">
        <v>2.7988036782320005E-5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9.5320427730434727E-4</v>
      </c>
      <c r="L40" s="2">
        <v>0</v>
      </c>
      <c r="M40" s="2">
        <v>5.2826125189182687E-4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1.5094535659784941E-3</v>
      </c>
    </row>
    <row r="41" spans="1:23" x14ac:dyDescent="0.2">
      <c r="A41" s="2" t="s">
        <v>37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4.3168369963599562E-5</v>
      </c>
      <c r="L41" s="2">
        <v>0</v>
      </c>
      <c r="M41" s="2">
        <v>4.2754218051945523E-5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8.5922588015545077E-5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38.968251129402049</v>
      </c>
      <c r="C43" s="2">
        <v>0</v>
      </c>
      <c r="D43" s="2">
        <v>0.54142610214763642</v>
      </c>
      <c r="E43" s="2">
        <v>1.2420803077543079</v>
      </c>
      <c r="F43" s="2">
        <v>0</v>
      </c>
      <c r="G43" s="2">
        <v>8.333092563238742E-2</v>
      </c>
      <c r="H43" s="2">
        <v>0.24947910559767877</v>
      </c>
      <c r="I43" s="2">
        <v>0</v>
      </c>
      <c r="J43" s="2">
        <v>4.8536021987292885E-3</v>
      </c>
      <c r="K43" s="2">
        <v>4.3540551315447897E-3</v>
      </c>
      <c r="L43" s="2">
        <v>0</v>
      </c>
      <c r="M43" s="2">
        <v>9.7072148750967299E-2</v>
      </c>
      <c r="N43" s="2">
        <v>1.4025241576974198E-3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41.192249900773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1.0344852621907647E-3</v>
      </c>
      <c r="L44" s="2">
        <v>0</v>
      </c>
      <c r="M44" s="2">
        <v>1.0154126787337062E-4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1.1360265300641352E-3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6.1462425126552046E-4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6.1462425126552046E-4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6.4850279779082322E-4</v>
      </c>
      <c r="L46" s="2">
        <v>0</v>
      </c>
      <c r="M46" s="2">
        <v>1.0935717805795275E-2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1.1584220603586099E-2</v>
      </c>
    </row>
    <row r="47" spans="1:23" x14ac:dyDescent="0.2">
      <c r="A47" s="2" t="s">
        <v>43</v>
      </c>
      <c r="B47" s="2">
        <v>1.1711635832315617E-2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0.18737886955240046</v>
      </c>
      <c r="L47" s="2">
        <v>2.2385528949193444E-2</v>
      </c>
      <c r="M47" s="2">
        <v>0.49439619994458761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0.71587223427849711</v>
      </c>
    </row>
    <row r="48" spans="1:23" x14ac:dyDescent="0.2">
      <c r="A48" s="2" t="s">
        <v>44</v>
      </c>
      <c r="B48" s="2">
        <v>2.2479147470855311E-2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5.3665308239807495E-3</v>
      </c>
      <c r="L48" s="2">
        <v>0</v>
      </c>
      <c r="M48" s="2">
        <v>1.2676825639604809E-2</v>
      </c>
      <c r="N48" s="2">
        <v>0</v>
      </c>
      <c r="O48" s="2">
        <v>9.6214511311746003E-3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5.0143955065615475E-2</v>
      </c>
    </row>
    <row r="49" spans="1:23" x14ac:dyDescent="0.2">
      <c r="A49" s="2" t="s">
        <v>45</v>
      </c>
      <c r="B49" s="2">
        <v>3.4992539562964764E-3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1.4990309564192041E-2</v>
      </c>
      <c r="L49" s="2">
        <v>0</v>
      </c>
      <c r="M49" s="2">
        <v>7.9230160247530067E-3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2.6412579545241524E-2</v>
      </c>
    </row>
    <row r="50" spans="1:23" x14ac:dyDescent="0.2">
      <c r="A50" s="2" t="s">
        <v>46</v>
      </c>
      <c r="B50" s="2">
        <v>0.24745060657973475</v>
      </c>
      <c r="C50" s="2">
        <v>0</v>
      </c>
      <c r="D50" s="2">
        <v>0</v>
      </c>
      <c r="E50" s="2">
        <v>0</v>
      </c>
      <c r="F50" s="2">
        <v>0</v>
      </c>
      <c r="G50" s="2">
        <v>2.9967691312365274E-2</v>
      </c>
      <c r="H50" s="2">
        <v>4.569478313849672E-3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3.5304332925632995E-2</v>
      </c>
      <c r="P50" s="2">
        <v>0</v>
      </c>
      <c r="Q50" s="2">
        <v>0</v>
      </c>
      <c r="R50" s="2">
        <v>3.6547343080010092E-2</v>
      </c>
      <c r="S50" s="2">
        <v>0</v>
      </c>
      <c r="T50" s="2">
        <v>0</v>
      </c>
      <c r="U50" s="2">
        <v>0</v>
      </c>
      <c r="V50" s="2">
        <v>0</v>
      </c>
      <c r="W50" s="2">
        <v>0.35383945221159285</v>
      </c>
    </row>
    <row r="51" spans="1:23" x14ac:dyDescent="0.2">
      <c r="A51" s="2" t="s">
        <v>47</v>
      </c>
      <c r="B51" s="2">
        <v>0.44911276795147032</v>
      </c>
      <c r="C51" s="2">
        <v>8.8103220556139689E-3</v>
      </c>
      <c r="D51" s="2">
        <v>5.427717588527866E-2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1.8631307625779031E-3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0.51406339665494094</v>
      </c>
    </row>
  </sheetData>
  <phoneticPr fontId="6" type="noConversion"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132.56785494580021</v>
      </c>
      <c r="C4" s="2">
        <v>17.229655249983278</v>
      </c>
      <c r="D4" s="2">
        <v>0.79247862597412899</v>
      </c>
      <c r="E4" s="2">
        <v>2.0299485222484432</v>
      </c>
      <c r="F4" s="2">
        <v>1.8927873678156422</v>
      </c>
      <c r="G4" s="2">
        <v>0.60105203450716371</v>
      </c>
      <c r="H4" s="2">
        <v>0.55666342293435911</v>
      </c>
      <c r="I4" s="2">
        <v>0</v>
      </c>
      <c r="J4" s="2">
        <v>1.4032245682095751E-3</v>
      </c>
      <c r="K4" s="2">
        <v>0.28357876165992746</v>
      </c>
      <c r="L4" s="2">
        <v>3.6761882629723519E-2</v>
      </c>
      <c r="M4" s="2">
        <v>0.87409947318333869</v>
      </c>
      <c r="N4" s="2">
        <v>1.6151427131775906E-2</v>
      </c>
      <c r="O4" s="2">
        <v>4.6878549050445625E-2</v>
      </c>
      <c r="P4" s="2">
        <v>0</v>
      </c>
      <c r="Q4" s="2">
        <v>0</v>
      </c>
      <c r="R4" s="2">
        <v>0.46967905934151682</v>
      </c>
      <c r="S4" s="2">
        <v>0</v>
      </c>
      <c r="T4" s="2">
        <v>0</v>
      </c>
      <c r="U4" s="2">
        <v>0</v>
      </c>
      <c r="V4" s="2">
        <v>3.1861384000000004</v>
      </c>
      <c r="W4" s="2">
        <v>160.58513094682823</v>
      </c>
    </row>
    <row r="5" spans="1:23" x14ac:dyDescent="0.2">
      <c r="A5" s="2" t="s">
        <v>1</v>
      </c>
      <c r="B5" s="2">
        <v>6.2551686735490247E-2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0.11771485409258201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0.18026654082807225</v>
      </c>
    </row>
    <row r="6" spans="1:23" x14ac:dyDescent="0.2">
      <c r="A6" s="2" t="s">
        <v>2</v>
      </c>
      <c r="B6" s="2">
        <v>75.494074069235424</v>
      </c>
      <c r="C6" s="2">
        <v>4.4437611098065313</v>
      </c>
      <c r="D6" s="2">
        <v>0.42829372252371706</v>
      </c>
      <c r="E6" s="2">
        <v>0.11055187691944025</v>
      </c>
      <c r="F6" s="2">
        <v>0.18331146255112007</v>
      </c>
      <c r="G6" s="2">
        <v>7.2004900130318697E-2</v>
      </c>
      <c r="H6" s="2">
        <v>0</v>
      </c>
      <c r="I6" s="2">
        <v>0</v>
      </c>
      <c r="J6" s="2">
        <v>0</v>
      </c>
      <c r="K6" s="2">
        <v>2.7910277937434228E-2</v>
      </c>
      <c r="L6" s="2">
        <v>2.5690776886364426E-4</v>
      </c>
      <c r="M6" s="2">
        <v>6.20070086903435E-2</v>
      </c>
      <c r="N6" s="2">
        <v>0</v>
      </c>
      <c r="O6" s="2">
        <v>0</v>
      </c>
      <c r="P6" s="2">
        <v>0</v>
      </c>
      <c r="Q6" s="2">
        <v>0</v>
      </c>
      <c r="R6" s="2">
        <v>6.8842251226167356E-2</v>
      </c>
      <c r="S6" s="2">
        <v>0</v>
      </c>
      <c r="T6" s="2">
        <v>0</v>
      </c>
      <c r="U6" s="2">
        <v>0</v>
      </c>
      <c r="V6" s="2">
        <v>0</v>
      </c>
      <c r="W6" s="2">
        <v>80.89101358678937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8.7801142567354769E-3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1.428410062156068E-3</v>
      </c>
      <c r="L8" s="2">
        <v>0</v>
      </c>
      <c r="M8" s="2">
        <v>3.8395234134292515E-2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4.8603758453184057E-2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6.6578473624402825E-5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3.6416896463384454E-4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4.3074743825824739E-4</v>
      </c>
    </row>
    <row r="10" spans="1:23" x14ac:dyDescent="0.2">
      <c r="A10" s="2" t="s">
        <v>6</v>
      </c>
      <c r="B10" s="2">
        <v>6.9170749621900738E-3</v>
      </c>
      <c r="C10" s="2">
        <v>0</v>
      </c>
      <c r="D10" s="2">
        <v>0</v>
      </c>
      <c r="E10" s="2">
        <v>3.1346018874349262E-3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6.9299293650154701E-4</v>
      </c>
      <c r="L10" s="2">
        <v>0</v>
      </c>
      <c r="M10" s="2">
        <v>6.6907659089923974E-3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1.7435435695118944E-2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0.19012981086965158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1.0321542005146483E-3</v>
      </c>
      <c r="L13" s="2">
        <v>0</v>
      </c>
      <c r="M13" s="2">
        <v>1.2999195322980456E-3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0.19246188460246427</v>
      </c>
    </row>
    <row r="14" spans="1:23" x14ac:dyDescent="0.2">
      <c r="A14" s="2" t="s">
        <v>10</v>
      </c>
      <c r="B14" s="2">
        <v>0.70414128225362438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1.1092222302624328E-3</v>
      </c>
      <c r="L14" s="2">
        <v>0</v>
      </c>
      <c r="M14" s="2">
        <v>1.1319107942321391E-3</v>
      </c>
      <c r="N14" s="2">
        <v>9.5539275626593519E-4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0.70733780803438484</v>
      </c>
    </row>
    <row r="15" spans="1:23" x14ac:dyDescent="0.2">
      <c r="A15" s="2" t="s">
        <v>11</v>
      </c>
      <c r="B15" s="2">
        <v>3.9003894912004011E-2</v>
      </c>
      <c r="C15" s="2">
        <v>0</v>
      </c>
      <c r="D15" s="2">
        <v>0</v>
      </c>
      <c r="E15" s="2">
        <v>0</v>
      </c>
      <c r="F15" s="2">
        <v>0</v>
      </c>
      <c r="G15" s="2">
        <v>1.204656313065476E-3</v>
      </c>
      <c r="H15" s="2">
        <v>0</v>
      </c>
      <c r="I15" s="2">
        <v>0</v>
      </c>
      <c r="J15" s="2">
        <v>0</v>
      </c>
      <c r="K15" s="2">
        <v>1.5870362730583385E-4</v>
      </c>
      <c r="L15" s="2">
        <v>0</v>
      </c>
      <c r="M15" s="2">
        <v>5.8921720120532145E-4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4.0956472053580641E-2</v>
      </c>
    </row>
    <row r="16" spans="1:23" x14ac:dyDescent="0.2">
      <c r="A16" s="2" t="s">
        <v>12</v>
      </c>
      <c r="B16" s="2">
        <v>1.4746003589853753E-2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1.4709116677126061E-4</v>
      </c>
      <c r="L16" s="2">
        <v>0</v>
      </c>
      <c r="M16" s="2">
        <v>3.6826075075332591E-5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1.4929920831700347E-2</v>
      </c>
    </row>
    <row r="17" spans="1:23" x14ac:dyDescent="0.2">
      <c r="A17" s="2" t="s">
        <v>13</v>
      </c>
      <c r="B17" s="2">
        <v>2.2750070565230769E-2</v>
      </c>
      <c r="C17" s="2">
        <v>0</v>
      </c>
      <c r="D17" s="2">
        <v>0</v>
      </c>
      <c r="E17" s="2">
        <v>0</v>
      </c>
      <c r="F17" s="2">
        <v>0</v>
      </c>
      <c r="G17" s="2">
        <v>7.0449521093196183E-5</v>
      </c>
      <c r="H17" s="2">
        <v>1.6330563539663283E-4</v>
      </c>
      <c r="I17" s="2">
        <v>0</v>
      </c>
      <c r="J17" s="2">
        <v>8.2217635547954016E-6</v>
      </c>
      <c r="K17" s="2">
        <v>1.432203465930695E-3</v>
      </c>
      <c r="L17" s="2">
        <v>0</v>
      </c>
      <c r="M17" s="2">
        <v>9.0837651852487041E-4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2.5332627469730959E-2</v>
      </c>
    </row>
    <row r="18" spans="1:23" x14ac:dyDescent="0.2">
      <c r="A18" s="2" t="s">
        <v>14</v>
      </c>
      <c r="B18" s="2">
        <v>8.1759713390655055E-3</v>
      </c>
      <c r="C18" s="2">
        <v>0</v>
      </c>
      <c r="D18" s="2">
        <v>4.2769119151072286E-5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4.4127350031378189E-4</v>
      </c>
      <c r="L18" s="2">
        <v>0</v>
      </c>
      <c r="M18" s="2">
        <v>7.1606257090924485E-4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9.3760765294396056E-3</v>
      </c>
    </row>
    <row r="19" spans="1:23" x14ac:dyDescent="0.2">
      <c r="A19" s="2" t="s">
        <v>15</v>
      </c>
      <c r="B19" s="2">
        <v>9.0365999010723981E-4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1.8967018873136234E-4</v>
      </c>
      <c r="L19" s="2">
        <v>0</v>
      </c>
      <c r="M19" s="2">
        <v>3.9690325358969567E-4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1.4902334324282977E-3</v>
      </c>
    </row>
    <row r="20" spans="1:23" x14ac:dyDescent="0.2">
      <c r="A20" s="2" t="s">
        <v>16</v>
      </c>
      <c r="B20" s="2">
        <v>0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8.9028864098394578E-5</v>
      </c>
      <c r="L20" s="2">
        <v>0</v>
      </c>
      <c r="M20" s="2">
        <v>3.2734288955851185E-5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1.2176315305424576E-4</v>
      </c>
    </row>
    <row r="21" spans="1:23" x14ac:dyDescent="0.2">
      <c r="A21" s="2" t="s">
        <v>17</v>
      </c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1.0064132463296779E-4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1.0064132463296779E-4</v>
      </c>
    </row>
    <row r="22" spans="1:23" x14ac:dyDescent="0.2">
      <c r="A22" s="2" t="s">
        <v>18</v>
      </c>
      <c r="B22" s="2">
        <v>0.16223760199607504</v>
      </c>
      <c r="C22" s="2">
        <v>0</v>
      </c>
      <c r="D22" s="2">
        <v>0</v>
      </c>
      <c r="E22" s="2">
        <v>0</v>
      </c>
      <c r="F22" s="2">
        <v>1.9060465877614754E-2</v>
      </c>
      <c r="G22" s="2">
        <v>0</v>
      </c>
      <c r="H22" s="2">
        <v>0</v>
      </c>
      <c r="I22" s="2">
        <v>0</v>
      </c>
      <c r="J22" s="2">
        <v>0</v>
      </c>
      <c r="K22" s="2">
        <v>1.7418690801859808E-4</v>
      </c>
      <c r="L22" s="2">
        <v>0</v>
      </c>
      <c r="M22" s="2">
        <v>3.4780182015591894E-4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0.18182005660186432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7.7416403563821364E-5</v>
      </c>
      <c r="L23" s="2">
        <v>0</v>
      </c>
      <c r="M23" s="2">
        <v>4.9101433433776774E-5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1.2651783699759814E-4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</row>
    <row r="25" spans="1:23" x14ac:dyDescent="0.2">
      <c r="A25" s="2" t="s">
        <v>21</v>
      </c>
      <c r="B25" s="2">
        <v>11.463410568601965</v>
      </c>
      <c r="C25" s="2">
        <v>11.682973525535976</v>
      </c>
      <c r="D25" s="2">
        <v>0</v>
      </c>
      <c r="E25" s="2">
        <v>0</v>
      </c>
      <c r="F25" s="2">
        <v>0</v>
      </c>
      <c r="G25" s="2">
        <v>8.1880032134637709E-2</v>
      </c>
      <c r="H25" s="2">
        <v>0</v>
      </c>
      <c r="I25" s="2">
        <v>0</v>
      </c>
      <c r="J25" s="2">
        <v>0</v>
      </c>
      <c r="K25" s="2">
        <v>1.0257673472206332E-3</v>
      </c>
      <c r="L25" s="2">
        <v>3.6127654996449972E-4</v>
      </c>
      <c r="M25" s="2">
        <v>3.0565642312526046E-3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23.232707734401014</v>
      </c>
    </row>
    <row r="26" spans="1:23" x14ac:dyDescent="0.2">
      <c r="A26" s="2" t="s">
        <v>22</v>
      </c>
      <c r="B26" s="2">
        <v>0</v>
      </c>
      <c r="C26" s="2">
        <v>0</v>
      </c>
      <c r="D26" s="2">
        <v>0</v>
      </c>
      <c r="E26" s="2">
        <v>0</v>
      </c>
      <c r="F26" s="2">
        <v>4.8574376674710054E-2</v>
      </c>
      <c r="G26" s="2">
        <v>8.463091819637206E-3</v>
      </c>
      <c r="H26" s="2">
        <v>0</v>
      </c>
      <c r="I26" s="2">
        <v>0</v>
      </c>
      <c r="J26" s="2">
        <v>0</v>
      </c>
      <c r="K26" s="2">
        <v>3.4114025340423126E-3</v>
      </c>
      <c r="L26" s="2">
        <v>0</v>
      </c>
      <c r="M26" s="2">
        <v>2.053746197828883E-3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6.2502617226218457E-2</v>
      </c>
    </row>
    <row r="27" spans="1:23" x14ac:dyDescent="0.2">
      <c r="A27" s="2" t="s">
        <v>23</v>
      </c>
      <c r="B27" s="2">
        <v>0</v>
      </c>
      <c r="C27" s="2">
        <v>0</v>
      </c>
      <c r="D27" s="2">
        <v>0</v>
      </c>
      <c r="E27" s="2">
        <v>0</v>
      </c>
      <c r="F27" s="2">
        <v>4.2815669171185596E-3</v>
      </c>
      <c r="G27" s="2">
        <v>1.6682202613843424E-2</v>
      </c>
      <c r="H27" s="2">
        <v>0</v>
      </c>
      <c r="I27" s="2">
        <v>0</v>
      </c>
      <c r="J27" s="2">
        <v>0</v>
      </c>
      <c r="K27" s="2">
        <v>6.31318640636593E-4</v>
      </c>
      <c r="L27" s="2">
        <v>0</v>
      </c>
      <c r="M27" s="2">
        <v>1.3704960036095464E-3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2.2965584175208123E-2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1.3691247628263464E-4</v>
      </c>
      <c r="L28" s="2">
        <v>0</v>
      </c>
      <c r="M28" s="2">
        <v>1.5183337649318595E-4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2.8874585277582058E-4</v>
      </c>
    </row>
    <row r="29" spans="1:23" x14ac:dyDescent="0.2">
      <c r="A29" s="2" t="s">
        <v>25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6.8456238141317318E-5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6.8456238141317318E-5</v>
      </c>
    </row>
    <row r="30" spans="1:23" x14ac:dyDescent="0.2">
      <c r="A30" s="2" t="s">
        <v>26</v>
      </c>
      <c r="B30" s="2">
        <v>0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8.412511042699659E-3</v>
      </c>
      <c r="L30" s="2">
        <v>0</v>
      </c>
      <c r="M30" s="2">
        <v>9.2778184267678331E-3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1.769032946946749E-2</v>
      </c>
    </row>
    <row r="31" spans="1:23" x14ac:dyDescent="0.2">
      <c r="A31" s="2" t="s">
        <v>27</v>
      </c>
      <c r="B31" s="2">
        <v>6.3140105172682857</v>
      </c>
      <c r="C31" s="2">
        <v>0</v>
      </c>
      <c r="D31" s="2">
        <v>6.9913481714710346E-2</v>
      </c>
      <c r="E31" s="2">
        <v>1.2104538085964554E-5</v>
      </c>
      <c r="F31" s="2">
        <v>6.8043200044139692E-3</v>
      </c>
      <c r="G31" s="2">
        <v>4.7789783356293698E-2</v>
      </c>
      <c r="H31" s="2">
        <v>0</v>
      </c>
      <c r="I31" s="2">
        <v>0</v>
      </c>
      <c r="J31" s="2">
        <v>0</v>
      </c>
      <c r="K31" s="2">
        <v>3.7856621342708652E-3</v>
      </c>
      <c r="L31" s="2">
        <v>0</v>
      </c>
      <c r="M31" s="2">
        <v>2.4681653872711797E-2</v>
      </c>
      <c r="N31" s="2">
        <v>3.0170297566292691E-4</v>
      </c>
      <c r="O31" s="2">
        <v>0</v>
      </c>
      <c r="P31" s="2">
        <v>0</v>
      </c>
      <c r="Q31" s="2">
        <v>0</v>
      </c>
      <c r="R31" s="2">
        <v>5.7154214384530812E-3</v>
      </c>
      <c r="S31" s="2">
        <v>0</v>
      </c>
      <c r="T31" s="2">
        <v>0</v>
      </c>
      <c r="U31" s="2">
        <v>0</v>
      </c>
      <c r="V31" s="2">
        <v>3.1861384000000004</v>
      </c>
      <c r="W31" s="2">
        <v>9.6591530473028886</v>
      </c>
    </row>
    <row r="32" spans="1:23" x14ac:dyDescent="0.2">
      <c r="A32" s="2" t="s">
        <v>28</v>
      </c>
      <c r="B32" s="2">
        <v>0.18783160077951053</v>
      </c>
      <c r="C32" s="2">
        <v>1.1005862642751119</v>
      </c>
      <c r="D32" s="2">
        <v>0</v>
      </c>
      <c r="E32" s="2">
        <v>0</v>
      </c>
      <c r="F32" s="2">
        <v>1.2853753111108159</v>
      </c>
      <c r="G32" s="2">
        <v>0.22961664255873335</v>
      </c>
      <c r="H32" s="2">
        <v>0.37536651502895924</v>
      </c>
      <c r="I32" s="2">
        <v>0</v>
      </c>
      <c r="J32" s="2">
        <v>0</v>
      </c>
      <c r="K32" s="2">
        <v>2.767636427406614E-3</v>
      </c>
      <c r="L32" s="2">
        <v>0</v>
      </c>
      <c r="M32" s="2">
        <v>3.173589314269773E-2</v>
      </c>
      <c r="N32" s="2">
        <v>1.3048653697421588E-2</v>
      </c>
      <c r="O32" s="2">
        <v>0</v>
      </c>
      <c r="P32" s="2">
        <v>0</v>
      </c>
      <c r="Q32" s="2">
        <v>0</v>
      </c>
      <c r="R32" s="2">
        <v>0.33276240967639942</v>
      </c>
      <c r="S32" s="2">
        <v>0</v>
      </c>
      <c r="T32" s="2">
        <v>0</v>
      </c>
      <c r="U32" s="2">
        <v>0</v>
      </c>
      <c r="V32" s="2">
        <v>0</v>
      </c>
      <c r="W32" s="2">
        <v>3.5590909266970558</v>
      </c>
    </row>
    <row r="33" spans="1:23" x14ac:dyDescent="0.2">
      <c r="A33" s="2" t="s">
        <v>29</v>
      </c>
      <c r="B33" s="2">
        <v>0.88007148218008846</v>
      </c>
      <c r="C33" s="2">
        <v>0</v>
      </c>
      <c r="D33" s="2">
        <v>0</v>
      </c>
      <c r="E33" s="2">
        <v>3.1931963393578192E-2</v>
      </c>
      <c r="F33" s="2">
        <v>4.8404452567044403E-3</v>
      </c>
      <c r="G33" s="2">
        <v>0</v>
      </c>
      <c r="H33" s="2">
        <v>0</v>
      </c>
      <c r="I33" s="2">
        <v>0</v>
      </c>
      <c r="J33" s="2">
        <v>0</v>
      </c>
      <c r="K33" s="2">
        <v>1.7031608784040704E-4</v>
      </c>
      <c r="L33" s="2">
        <v>2.007091944247221E-5</v>
      </c>
      <c r="M33" s="2">
        <v>1.3748401361457498E-3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0.91840911797379976</v>
      </c>
    </row>
    <row r="34" spans="1:23" x14ac:dyDescent="0.2">
      <c r="A34" s="2" t="s">
        <v>30</v>
      </c>
      <c r="B34" s="2">
        <v>2.8165811071409922E-2</v>
      </c>
      <c r="C34" s="2">
        <v>0</v>
      </c>
      <c r="D34" s="2">
        <v>0</v>
      </c>
      <c r="E34" s="2">
        <v>0</v>
      </c>
      <c r="F34" s="2">
        <v>0.24758441874601497</v>
      </c>
      <c r="G34" s="2">
        <v>0</v>
      </c>
      <c r="H34" s="2">
        <v>0</v>
      </c>
      <c r="I34" s="2">
        <v>0</v>
      </c>
      <c r="J34" s="2">
        <v>0</v>
      </c>
      <c r="K34" s="2">
        <v>1.9547641899864895E-3</v>
      </c>
      <c r="L34" s="2">
        <v>0</v>
      </c>
      <c r="M34" s="2">
        <v>1.0024875992729427E-3</v>
      </c>
      <c r="N34" s="2">
        <v>0</v>
      </c>
      <c r="O34" s="2">
        <v>0</v>
      </c>
      <c r="P34" s="2">
        <v>0</v>
      </c>
      <c r="Q34" s="2">
        <v>0</v>
      </c>
      <c r="R34" s="2">
        <v>2.286168575381232E-4</v>
      </c>
      <c r="S34" s="2">
        <v>0</v>
      </c>
      <c r="T34" s="2">
        <v>0</v>
      </c>
      <c r="U34" s="2">
        <v>0</v>
      </c>
      <c r="V34" s="2">
        <v>0</v>
      </c>
      <c r="W34" s="2">
        <v>0.27893609846422246</v>
      </c>
    </row>
    <row r="35" spans="1:23" x14ac:dyDescent="0.2">
      <c r="A35" s="2" t="s">
        <v>31</v>
      </c>
      <c r="B35" s="2">
        <v>5.5735905810055698E-3</v>
      </c>
      <c r="C35" s="2">
        <v>0</v>
      </c>
      <c r="D35" s="2">
        <v>0</v>
      </c>
      <c r="E35" s="2">
        <v>0</v>
      </c>
      <c r="F35" s="2">
        <v>9.2446721587060007E-2</v>
      </c>
      <c r="G35" s="2">
        <v>0</v>
      </c>
      <c r="H35" s="2">
        <v>0</v>
      </c>
      <c r="I35" s="2">
        <v>0</v>
      </c>
      <c r="J35" s="2">
        <v>0</v>
      </c>
      <c r="K35" s="2">
        <v>1.7573523608987451E-3</v>
      </c>
      <c r="L35" s="2">
        <v>0</v>
      </c>
      <c r="M35" s="2">
        <v>5.0549925720073195E-3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0.10483265710097164</v>
      </c>
    </row>
    <row r="36" spans="1:23" x14ac:dyDescent="0.2">
      <c r="A36" s="2" t="s">
        <v>32</v>
      </c>
      <c r="B36" s="2">
        <v>1.9225780350935012E-2</v>
      </c>
      <c r="C36" s="2">
        <v>0</v>
      </c>
      <c r="D36" s="2">
        <v>0</v>
      </c>
      <c r="E36" s="2">
        <v>1.1855448101542492E-5</v>
      </c>
      <c r="F36" s="2">
        <v>4.4170061644532383E-4</v>
      </c>
      <c r="G36" s="2">
        <v>0</v>
      </c>
      <c r="H36" s="2">
        <v>0</v>
      </c>
      <c r="I36" s="2">
        <v>0</v>
      </c>
      <c r="J36" s="2">
        <v>0</v>
      </c>
      <c r="K36" s="2">
        <v>1.4399451062870776E-3</v>
      </c>
      <c r="L36" s="2">
        <v>7.6269493881394397E-5</v>
      </c>
      <c r="M36" s="2">
        <v>2.2259316489978806E-3</v>
      </c>
      <c r="N36" s="2">
        <v>0</v>
      </c>
      <c r="O36" s="2">
        <v>0</v>
      </c>
      <c r="P36" s="2">
        <v>0</v>
      </c>
      <c r="Q36" s="2">
        <v>0</v>
      </c>
      <c r="R36" s="2">
        <v>4.437167433743049E-3</v>
      </c>
      <c r="S36" s="2">
        <v>0</v>
      </c>
      <c r="T36" s="2">
        <v>0</v>
      </c>
      <c r="U36" s="2">
        <v>0</v>
      </c>
      <c r="V36" s="2">
        <v>0</v>
      </c>
      <c r="W36" s="2">
        <v>2.785865009839128E-2</v>
      </c>
    </row>
    <row r="37" spans="1:23" x14ac:dyDescent="0.2">
      <c r="A37" s="2" t="s">
        <v>33</v>
      </c>
      <c r="B37" s="2">
        <v>8.4214575099392109E-3</v>
      </c>
      <c r="C37" s="2">
        <v>0</v>
      </c>
      <c r="D37" s="2">
        <v>0</v>
      </c>
      <c r="E37" s="2">
        <v>1.2315074704863833E-2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4.219193994228265E-4</v>
      </c>
      <c r="L37" s="2">
        <v>0</v>
      </c>
      <c r="M37" s="2">
        <v>4.9101433433776788E-4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2.1649465948563641E-2</v>
      </c>
    </row>
    <row r="38" spans="1:23" x14ac:dyDescent="0.2">
      <c r="A38" s="2" t="s">
        <v>34</v>
      </c>
      <c r="B38" s="2">
        <v>8.7214585408276306E-3</v>
      </c>
      <c r="C38" s="2">
        <v>0</v>
      </c>
      <c r="D38" s="2">
        <v>0</v>
      </c>
      <c r="E38" s="2">
        <v>0</v>
      </c>
      <c r="F38" s="2">
        <v>0</v>
      </c>
      <c r="G38" s="2">
        <v>2.4093126261309522E-4</v>
      </c>
      <c r="H38" s="2">
        <v>0</v>
      </c>
      <c r="I38" s="2">
        <v>0</v>
      </c>
      <c r="J38" s="2">
        <v>0</v>
      </c>
      <c r="K38" s="2">
        <v>2.0360514137285016E-3</v>
      </c>
      <c r="L38" s="2">
        <v>1.2042551665483324E-5</v>
      </c>
      <c r="M38" s="2">
        <v>1.9476901928731456E-3</v>
      </c>
      <c r="N38" s="2">
        <v>0</v>
      </c>
      <c r="O38" s="2">
        <v>0</v>
      </c>
      <c r="P38" s="2">
        <v>0</v>
      </c>
      <c r="Q38" s="2">
        <v>0</v>
      </c>
      <c r="R38" s="2">
        <v>5.0009937586464447E-4</v>
      </c>
      <c r="S38" s="2">
        <v>0</v>
      </c>
      <c r="T38" s="2">
        <v>0</v>
      </c>
      <c r="U38" s="2">
        <v>0</v>
      </c>
      <c r="V38" s="2">
        <v>0</v>
      </c>
      <c r="W38" s="2">
        <v>1.3458273337572501E-2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1.9354100890955341E-5</v>
      </c>
      <c r="L39" s="2">
        <v>0</v>
      </c>
      <c r="M39" s="2">
        <v>1.2275358358444194E-5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3.1629459249399534E-5</v>
      </c>
    </row>
    <row r="40" spans="1:23" x14ac:dyDescent="0.2">
      <c r="A40" s="2" t="s">
        <v>36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6.232020486887619E-4</v>
      </c>
      <c r="L40" s="2">
        <v>0</v>
      </c>
      <c r="M40" s="2">
        <v>1.8003858925718156E-4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8.0324063794594345E-4</v>
      </c>
    </row>
    <row r="41" spans="1:23" x14ac:dyDescent="0.2">
      <c r="A41" s="2" t="s">
        <v>37</v>
      </c>
      <c r="B41" s="2">
        <v>4.7918736090906015E-2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5.8062302672866026E-5</v>
      </c>
      <c r="L41" s="2">
        <v>0</v>
      </c>
      <c r="M41" s="2">
        <v>1.4730430030133036E-4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4.8124102693880212E-2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36.142883886037147</v>
      </c>
      <c r="C43" s="2">
        <v>0</v>
      </c>
      <c r="D43" s="2">
        <v>0.23875395139660543</v>
      </c>
      <c r="E43" s="2">
        <v>1.871985748695431</v>
      </c>
      <c r="F43" s="2">
        <v>0</v>
      </c>
      <c r="G43" s="2">
        <v>0.11084194903625315</v>
      </c>
      <c r="H43" s="2">
        <v>0.1764427029635133</v>
      </c>
      <c r="I43" s="2">
        <v>0</v>
      </c>
      <c r="J43" s="2">
        <v>1.3950028046547797E-3</v>
      </c>
      <c r="K43" s="2">
        <v>4.2888687574357039E-3</v>
      </c>
      <c r="L43" s="2">
        <v>0</v>
      </c>
      <c r="M43" s="2">
        <v>3.366730329308748E-2</v>
      </c>
      <c r="N43" s="2">
        <v>8.3387350217947851E-4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38.581093286486308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2.5160331158241935E-4</v>
      </c>
      <c r="L44" s="2">
        <v>0</v>
      </c>
      <c r="M44" s="2">
        <v>4.5009647314295389E-5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2.9661295889671477E-4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7.6642239528183147E-4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7.6642239528183147E-4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5.2966615074633277E-6</v>
      </c>
      <c r="F46" s="2">
        <v>0</v>
      </c>
      <c r="G46" s="2">
        <v>0</v>
      </c>
      <c r="H46" s="2">
        <v>2.2557089008614902E-5</v>
      </c>
      <c r="I46" s="2">
        <v>0</v>
      </c>
      <c r="J46" s="2">
        <v>0</v>
      </c>
      <c r="K46" s="2">
        <v>7.8877769747116074E-3</v>
      </c>
      <c r="L46" s="2">
        <v>3.1019347653360251E-4</v>
      </c>
      <c r="M46" s="2">
        <v>1.4052895066215553E-2</v>
      </c>
      <c r="N46" s="2">
        <v>1.1992748597865739E-4</v>
      </c>
      <c r="O46" s="2">
        <v>1.1850955171186833E-5</v>
      </c>
      <c r="P46" s="2">
        <v>0</v>
      </c>
      <c r="Q46" s="2">
        <v>0</v>
      </c>
      <c r="R46" s="2">
        <v>1.472185044412089E-3</v>
      </c>
      <c r="S46" s="2">
        <v>0</v>
      </c>
      <c r="T46" s="2">
        <v>0</v>
      </c>
      <c r="U46" s="2">
        <v>0</v>
      </c>
      <c r="V46" s="2">
        <v>0</v>
      </c>
      <c r="W46" s="2">
        <v>2.3882682753538775E-2</v>
      </c>
    </row>
    <row r="47" spans="1:23" x14ac:dyDescent="0.2">
      <c r="A47" s="2" t="s">
        <v>43</v>
      </c>
      <c r="B47" s="2">
        <v>1.2832252369646689E-2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0.20111483155212084</v>
      </c>
      <c r="L47" s="2">
        <v>3.5271773289642101E-2</v>
      </c>
      <c r="M47" s="2">
        <v>0.50022466027668966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0.74944351748809934</v>
      </c>
    </row>
    <row r="48" spans="1:23" x14ac:dyDescent="0.2">
      <c r="A48" s="2" t="s">
        <v>44</v>
      </c>
      <c r="B48" s="2">
        <v>3.2777606076965421E-2</v>
      </c>
      <c r="C48" s="2">
        <v>1.5460897700275474E-3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5.565352001442132E-3</v>
      </c>
      <c r="L48" s="2">
        <v>4.5334857973032024E-4</v>
      </c>
      <c r="M48" s="2">
        <v>1.0664139637893649E-2</v>
      </c>
      <c r="N48" s="2">
        <v>8.918767142673202E-4</v>
      </c>
      <c r="O48" s="2">
        <v>9.5507591200530949E-3</v>
      </c>
      <c r="P48" s="2">
        <v>0</v>
      </c>
      <c r="Q48" s="2">
        <v>0</v>
      </c>
      <c r="R48" s="2">
        <v>8.6891631532294601E-3</v>
      </c>
      <c r="S48" s="2">
        <v>0</v>
      </c>
      <c r="T48" s="2">
        <v>0</v>
      </c>
      <c r="U48" s="2">
        <v>0</v>
      </c>
      <c r="V48" s="2">
        <v>0</v>
      </c>
      <c r="W48" s="2">
        <v>7.0138335053608947E-2</v>
      </c>
    </row>
    <row r="49" spans="1:23" x14ac:dyDescent="0.2">
      <c r="A49" s="2" t="s">
        <v>45</v>
      </c>
      <c r="B49" s="2">
        <v>0</v>
      </c>
      <c r="C49" s="2">
        <v>7.8826059562942224E-4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7.8826059562942224E-4</v>
      </c>
    </row>
    <row r="50" spans="1:23" x14ac:dyDescent="0.2">
      <c r="A50" s="2" t="s">
        <v>46</v>
      </c>
      <c r="B50" s="2">
        <v>0.2488066960607874</v>
      </c>
      <c r="C50" s="2">
        <v>0</v>
      </c>
      <c r="D50" s="2">
        <v>0</v>
      </c>
      <c r="E50" s="2">
        <v>0</v>
      </c>
      <c r="F50" s="2">
        <v>0</v>
      </c>
      <c r="G50" s="2">
        <v>3.2257395760674795E-2</v>
      </c>
      <c r="H50" s="2">
        <v>4.6683422174812247E-3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3.5037648140553004E-2</v>
      </c>
      <c r="P50" s="2">
        <v>0</v>
      </c>
      <c r="Q50" s="2">
        <v>0</v>
      </c>
      <c r="R50" s="2">
        <v>4.7031745135709582E-2</v>
      </c>
      <c r="S50" s="2">
        <v>0</v>
      </c>
      <c r="T50" s="2">
        <v>0</v>
      </c>
      <c r="U50" s="2">
        <v>0</v>
      </c>
      <c r="V50" s="2">
        <v>0</v>
      </c>
      <c r="W50" s="2">
        <v>0.367801827315206</v>
      </c>
    </row>
    <row r="51" spans="1:23" x14ac:dyDescent="0.2">
      <c r="A51" s="2" t="s">
        <v>47</v>
      </c>
      <c r="B51" s="2">
        <v>0.45279226157536734</v>
      </c>
      <c r="C51" s="2">
        <v>0</v>
      </c>
      <c r="D51" s="2">
        <v>5.5474701219945015E-2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2.2782908346683371E-3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0.51054525362998071</v>
      </c>
    </row>
  </sheetData>
  <phoneticPr fontId="6" type="noConversion"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143.83701149497736</v>
      </c>
      <c r="C4" s="2">
        <v>16.589027328334407</v>
      </c>
      <c r="D4" s="2">
        <v>2.4972485171049046</v>
      </c>
      <c r="E4" s="2">
        <v>9.6056234365565929E-2</v>
      </c>
      <c r="F4" s="2">
        <v>1.8320392200743543</v>
      </c>
      <c r="G4" s="2">
        <v>0.28185349904933182</v>
      </c>
      <c r="H4" s="2">
        <v>0.35176320190550531</v>
      </c>
      <c r="I4" s="2">
        <v>6.0234412844020835E-3</v>
      </c>
      <c r="J4" s="2">
        <v>7.3655069244177949E-6</v>
      </c>
      <c r="K4" s="2">
        <v>0.42597117145886026</v>
      </c>
      <c r="L4" s="2">
        <v>4.3884404737891167E-2</v>
      </c>
      <c r="M4" s="2">
        <v>0.8579708002778117</v>
      </c>
      <c r="N4" s="2">
        <v>6.3489692270606163E-3</v>
      </c>
      <c r="O4" s="2">
        <v>6.8797238352099707E-2</v>
      </c>
      <c r="P4" s="2">
        <v>0</v>
      </c>
      <c r="Q4" s="2">
        <v>0</v>
      </c>
      <c r="R4" s="2">
        <v>0.55539273106155806</v>
      </c>
      <c r="S4" s="2">
        <v>0</v>
      </c>
      <c r="T4" s="2">
        <v>0</v>
      </c>
      <c r="U4" s="2">
        <v>0</v>
      </c>
      <c r="V4" s="2">
        <v>3.2567542000000005</v>
      </c>
      <c r="W4" s="2">
        <v>170.706149817718</v>
      </c>
    </row>
    <row r="5" spans="1:23" x14ac:dyDescent="0.2">
      <c r="A5" s="2" t="s">
        <v>1</v>
      </c>
      <c r="B5" s="2">
        <v>5.7886698216994707E-2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0.11492737354649743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0.17281407176349214</v>
      </c>
    </row>
    <row r="6" spans="1:23" x14ac:dyDescent="0.2">
      <c r="A6" s="2" t="s">
        <v>2</v>
      </c>
      <c r="B6" s="2">
        <v>87.845842672103245</v>
      </c>
      <c r="C6" s="2">
        <v>0</v>
      </c>
      <c r="D6" s="2">
        <v>1.3068036091895692</v>
      </c>
      <c r="E6" s="2">
        <v>0</v>
      </c>
      <c r="F6" s="2">
        <v>0</v>
      </c>
      <c r="G6" s="2">
        <v>0</v>
      </c>
      <c r="H6" s="2">
        <v>0</v>
      </c>
      <c r="I6" s="2">
        <v>4.2706030143049465E-3</v>
      </c>
      <c r="J6" s="2">
        <v>0</v>
      </c>
      <c r="K6" s="2">
        <v>1.491255413976259E-2</v>
      </c>
      <c r="L6" s="2">
        <v>2.2063328264562579E-4</v>
      </c>
      <c r="M6" s="2">
        <v>3.4114247484033015E-2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89.20616431921357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1.377925322779149E-3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6.6987484642986772E-8</v>
      </c>
      <c r="J8" s="2">
        <v>0</v>
      </c>
      <c r="K8" s="2">
        <v>5.7424997890782543E-5</v>
      </c>
      <c r="L8" s="2">
        <v>0</v>
      </c>
      <c r="M8" s="2">
        <v>2.8279315029579862E-2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2.9714732337734438E-2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3.5275482140712924E-5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1.1305655861034072E-3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1.1658410682441201E-3</v>
      </c>
    </row>
    <row r="10" spans="1:23" x14ac:dyDescent="0.2">
      <c r="A10" s="2" t="s">
        <v>6</v>
      </c>
      <c r="B10" s="2">
        <v>9.0448946479220228E-3</v>
      </c>
      <c r="C10" s="2">
        <v>0</v>
      </c>
      <c r="D10" s="2">
        <v>0</v>
      </c>
      <c r="E10" s="2">
        <v>2.932078562724504E-3</v>
      </c>
      <c r="F10" s="2">
        <v>0</v>
      </c>
      <c r="G10" s="2">
        <v>0</v>
      </c>
      <c r="H10" s="2">
        <v>0</v>
      </c>
      <c r="I10" s="2">
        <v>4.3971522353843953E-7</v>
      </c>
      <c r="J10" s="2">
        <v>0</v>
      </c>
      <c r="K10" s="2">
        <v>7.7523747152556416E-4</v>
      </c>
      <c r="L10" s="2">
        <v>0</v>
      </c>
      <c r="M10" s="2">
        <v>3.7786688716744754E-3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1.6531319269070106E-2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0.22849968185274727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1.143659943717488E-5</v>
      </c>
      <c r="J13" s="2">
        <v>0</v>
      </c>
      <c r="K13" s="2">
        <v>1.0049374630886946E-3</v>
      </c>
      <c r="L13" s="2">
        <v>0</v>
      </c>
      <c r="M13" s="2">
        <v>9.0293493118325842E-4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0.2304189908464564</v>
      </c>
    </row>
    <row r="14" spans="1:23" x14ac:dyDescent="0.2">
      <c r="A14" s="2" t="s">
        <v>10</v>
      </c>
      <c r="B14" s="2">
        <v>0.71492604460523668</v>
      </c>
      <c r="C14" s="2">
        <v>0</v>
      </c>
      <c r="D14" s="2">
        <v>0</v>
      </c>
      <c r="E14" s="2">
        <v>0</v>
      </c>
      <c r="F14" s="2">
        <v>0</v>
      </c>
      <c r="G14" s="2">
        <v>8.6237627964513483E-4</v>
      </c>
      <c r="H14" s="2">
        <v>0</v>
      </c>
      <c r="I14" s="2">
        <v>3.5782644129119648E-5</v>
      </c>
      <c r="J14" s="2">
        <v>0</v>
      </c>
      <c r="K14" s="2">
        <v>1.3674327622742594E-3</v>
      </c>
      <c r="L14" s="2">
        <v>0</v>
      </c>
      <c r="M14" s="2">
        <v>1.3126701100395269E-3</v>
      </c>
      <c r="N14" s="2">
        <v>9.9166169764796914E-4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0.71949596809897265</v>
      </c>
    </row>
    <row r="15" spans="1:23" x14ac:dyDescent="0.2">
      <c r="A15" s="2" t="s">
        <v>11</v>
      </c>
      <c r="B15" s="2">
        <v>3.1727233209721525E-2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1.5879744537379752E-6</v>
      </c>
      <c r="J15" s="2">
        <v>0</v>
      </c>
      <c r="K15" s="2">
        <v>1.0408280867704336E-4</v>
      </c>
      <c r="L15" s="2">
        <v>0</v>
      </c>
      <c r="M15" s="2">
        <v>3.2627060538554706E-4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3.2159174598237847E-2</v>
      </c>
    </row>
    <row r="16" spans="1:23" x14ac:dyDescent="0.2">
      <c r="A16" s="2" t="s">
        <v>12</v>
      </c>
      <c r="B16" s="2">
        <v>1.1789919461711181E-2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5.9009529110432824E-7</v>
      </c>
      <c r="J16" s="2">
        <v>0</v>
      </c>
      <c r="K16" s="2">
        <v>1.471515570951303E-4</v>
      </c>
      <c r="L16" s="2">
        <v>0</v>
      </c>
      <c r="M16" s="2">
        <v>3.414459823802237E-5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1.1971805712335439E-2</v>
      </c>
    </row>
    <row r="17" spans="1:23" x14ac:dyDescent="0.2">
      <c r="A17" s="2" t="s">
        <v>13</v>
      </c>
      <c r="B17" s="2">
        <v>2.206423593094493E-2</v>
      </c>
      <c r="C17" s="2">
        <v>0</v>
      </c>
      <c r="D17" s="2">
        <v>0</v>
      </c>
      <c r="E17" s="2">
        <v>0</v>
      </c>
      <c r="F17" s="2">
        <v>0</v>
      </c>
      <c r="G17" s="2">
        <v>1.4137316059756307E-5</v>
      </c>
      <c r="H17" s="2">
        <v>9.500200737034527E-5</v>
      </c>
      <c r="I17" s="2">
        <v>1.0800023034277462E-6</v>
      </c>
      <c r="J17" s="2">
        <v>7.3655069244177949E-6</v>
      </c>
      <c r="K17" s="2">
        <v>1.022882774929564E-3</v>
      </c>
      <c r="L17" s="2">
        <v>0</v>
      </c>
      <c r="M17" s="2">
        <v>6.2977814527907935E-4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2.3834481683811519E-2</v>
      </c>
    </row>
    <row r="18" spans="1:23" x14ac:dyDescent="0.2">
      <c r="A18" s="2" t="s">
        <v>14</v>
      </c>
      <c r="B18" s="2">
        <v>1.0732874259356578E-2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5.5320399676424123E-3</v>
      </c>
      <c r="I18" s="2">
        <v>5.2535374253537744E-7</v>
      </c>
      <c r="J18" s="2">
        <v>0</v>
      </c>
      <c r="K18" s="2">
        <v>6.7833278758486876E-4</v>
      </c>
      <c r="L18" s="2">
        <v>0</v>
      </c>
      <c r="M18" s="2">
        <v>2.1966358199794396E-3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1.9140408188305837E-2</v>
      </c>
    </row>
    <row r="19" spans="1:23" x14ac:dyDescent="0.2">
      <c r="A19" s="2" t="s">
        <v>15</v>
      </c>
      <c r="B19" s="2">
        <v>5.984874122317794E-4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2.9294818356991304E-8</v>
      </c>
      <c r="J19" s="2">
        <v>0</v>
      </c>
      <c r="K19" s="2">
        <v>1.0408280867704336E-4</v>
      </c>
      <c r="L19" s="2">
        <v>0</v>
      </c>
      <c r="M19" s="2">
        <v>1.289907044547512E-4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8.3159022018193095E-4</v>
      </c>
    </row>
    <row r="20" spans="1:23" x14ac:dyDescent="0.2">
      <c r="A20" s="2" t="s">
        <v>16</v>
      </c>
      <c r="B20" s="2">
        <v>0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4.665781078626082E-5</v>
      </c>
      <c r="L20" s="2">
        <v>0</v>
      </c>
      <c r="M20" s="2">
        <v>1.8969221243345758E-5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6.5627032029606574E-5</v>
      </c>
    </row>
    <row r="21" spans="1:23" x14ac:dyDescent="0.2">
      <c r="A21" s="2" t="s">
        <v>17</v>
      </c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6.4603122627130365E-5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6.4603122627130365E-5</v>
      </c>
    </row>
    <row r="22" spans="1:23" x14ac:dyDescent="0.2">
      <c r="A22" s="2" t="s">
        <v>18</v>
      </c>
      <c r="B22" s="2">
        <v>9.9257347776693094E-2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4.9679129463731083E-6</v>
      </c>
      <c r="J22" s="2">
        <v>0</v>
      </c>
      <c r="K22" s="2">
        <v>6.4603122627130365E-5</v>
      </c>
      <c r="L22" s="2">
        <v>0</v>
      </c>
      <c r="M22" s="2">
        <v>1.9727990093079589E-4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9.9524198713197398E-2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2.1534374209043449E-5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2.1534374209043449E-5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</row>
    <row r="25" spans="1:23" x14ac:dyDescent="0.2">
      <c r="A25" s="2" t="s">
        <v>21</v>
      </c>
      <c r="B25" s="2">
        <v>12.975203527071219</v>
      </c>
      <c r="C25" s="2">
        <v>16.000846986116247</v>
      </c>
      <c r="D25" s="2">
        <v>0</v>
      </c>
      <c r="E25" s="2">
        <v>0</v>
      </c>
      <c r="F25" s="2">
        <v>0</v>
      </c>
      <c r="G25" s="2">
        <v>8.1289567343598781E-2</v>
      </c>
      <c r="H25" s="2">
        <v>0</v>
      </c>
      <c r="I25" s="2">
        <v>6.2847072195683069E-4</v>
      </c>
      <c r="J25" s="2">
        <v>0</v>
      </c>
      <c r="K25" s="2">
        <v>1.4607483838467807E-3</v>
      </c>
      <c r="L25" s="2">
        <v>3.5525698053109249E-4</v>
      </c>
      <c r="M25" s="2">
        <v>4.7005730241010792E-3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29.064485129641501</v>
      </c>
    </row>
    <row r="26" spans="1:23" x14ac:dyDescent="0.2">
      <c r="A26" s="2" t="s">
        <v>22</v>
      </c>
      <c r="B26" s="2">
        <v>1.2351948483236246</v>
      </c>
      <c r="C26" s="2">
        <v>3.8032473842415596E-3</v>
      </c>
      <c r="D26" s="2">
        <v>3.0538814126515604E-2</v>
      </c>
      <c r="E26" s="2">
        <v>2.9786684955289626E-2</v>
      </c>
      <c r="F26" s="2">
        <v>0.17427146441976413</v>
      </c>
      <c r="G26" s="2">
        <v>1.4137316059756307E-5</v>
      </c>
      <c r="H26" s="2">
        <v>0</v>
      </c>
      <c r="I26" s="2">
        <v>0</v>
      </c>
      <c r="J26" s="2">
        <v>0</v>
      </c>
      <c r="K26" s="2">
        <v>1.4597769742873002E-3</v>
      </c>
      <c r="L26" s="2">
        <v>4.8687186627036536E-7</v>
      </c>
      <c r="M26" s="2">
        <v>2.200949084733542E-3</v>
      </c>
      <c r="N26" s="2">
        <v>0</v>
      </c>
      <c r="O26" s="2">
        <v>0</v>
      </c>
      <c r="P26" s="2">
        <v>0</v>
      </c>
      <c r="Q26" s="2">
        <v>0</v>
      </c>
      <c r="R26" s="2">
        <v>9.5315965509320654E-3</v>
      </c>
      <c r="S26" s="2">
        <v>0</v>
      </c>
      <c r="T26" s="2">
        <v>0</v>
      </c>
      <c r="U26" s="2">
        <v>0</v>
      </c>
      <c r="V26" s="2">
        <v>0</v>
      </c>
      <c r="W26" s="2">
        <v>1.4868020060073146</v>
      </c>
    </row>
    <row r="27" spans="1:23" x14ac:dyDescent="0.2">
      <c r="A27" s="2" t="s">
        <v>23</v>
      </c>
      <c r="B27" s="2">
        <v>3.4193144463611335E-3</v>
      </c>
      <c r="C27" s="2">
        <v>0</v>
      </c>
      <c r="D27" s="2">
        <v>0</v>
      </c>
      <c r="E27" s="2">
        <v>0</v>
      </c>
      <c r="F27" s="2">
        <v>3.2100688748048761E-3</v>
      </c>
      <c r="G27" s="2">
        <v>8.9347837497659836E-3</v>
      </c>
      <c r="H27" s="2">
        <v>0</v>
      </c>
      <c r="I27" s="2">
        <v>0</v>
      </c>
      <c r="J27" s="2">
        <v>0</v>
      </c>
      <c r="K27" s="2">
        <v>5.0616787805747392E-4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1.6070334948989465E-2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3.943075735143856E-4</v>
      </c>
      <c r="L28" s="2">
        <v>0</v>
      </c>
      <c r="M28" s="2">
        <v>4.2449423190160705E-4</v>
      </c>
      <c r="N28" s="2">
        <v>0</v>
      </c>
      <c r="O28" s="2">
        <v>0</v>
      </c>
      <c r="P28" s="2">
        <v>0</v>
      </c>
      <c r="Q28" s="2">
        <v>0</v>
      </c>
      <c r="R28" s="2">
        <v>2.6363990460024866E-2</v>
      </c>
      <c r="S28" s="2">
        <v>0</v>
      </c>
      <c r="T28" s="2">
        <v>0</v>
      </c>
      <c r="U28" s="2">
        <v>0</v>
      </c>
      <c r="V28" s="2">
        <v>0</v>
      </c>
      <c r="W28" s="2">
        <v>2.7182792265440858E-2</v>
      </c>
    </row>
    <row r="29" spans="1:23" x14ac:dyDescent="0.2">
      <c r="A29" s="2" t="s">
        <v>25</v>
      </c>
      <c r="B29" s="2">
        <v>0</v>
      </c>
      <c r="C29" s="2">
        <v>0</v>
      </c>
      <c r="D29" s="2">
        <v>0</v>
      </c>
      <c r="E29" s="2">
        <v>4.0356019948480321E-4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3.3558091362926435E-4</v>
      </c>
      <c r="L29" s="2">
        <v>0</v>
      </c>
      <c r="M29" s="2">
        <v>1.5695585045101437E-4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8.9609696356508198E-4</v>
      </c>
    </row>
    <row r="30" spans="1:23" x14ac:dyDescent="0.2">
      <c r="A30" s="2" t="s">
        <v>26</v>
      </c>
      <c r="B30" s="2">
        <v>9.2313531988648129E-4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2.1924619690445275E-3</v>
      </c>
      <c r="L30" s="2">
        <v>0</v>
      </c>
      <c r="M30" s="2">
        <v>3.7419701618889556E-3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6.8575674508199649E-3</v>
      </c>
    </row>
    <row r="31" spans="1:23" x14ac:dyDescent="0.2">
      <c r="A31" s="2" t="s">
        <v>27</v>
      </c>
      <c r="B31" s="2">
        <v>3.4862704008232233</v>
      </c>
      <c r="C31" s="2">
        <v>9.2763923156729423E-3</v>
      </c>
      <c r="D31" s="2">
        <v>2.219073381960527E-2</v>
      </c>
      <c r="E31" s="2">
        <v>3.2360936624274028E-4</v>
      </c>
      <c r="F31" s="2">
        <v>2.4153122621746147E-2</v>
      </c>
      <c r="G31" s="2">
        <v>3.9117953537345714E-2</v>
      </c>
      <c r="H31" s="2">
        <v>0</v>
      </c>
      <c r="I31" s="2">
        <v>1.549050428587041E-4</v>
      </c>
      <c r="J31" s="2">
        <v>0</v>
      </c>
      <c r="K31" s="2">
        <v>4.091531099718256E-3</v>
      </c>
      <c r="L31" s="2">
        <v>7.4790943269703678E-6</v>
      </c>
      <c r="M31" s="2">
        <v>1.9731783937328263E-2</v>
      </c>
      <c r="N31" s="2">
        <v>0</v>
      </c>
      <c r="O31" s="2">
        <v>0</v>
      </c>
      <c r="P31" s="2">
        <v>0</v>
      </c>
      <c r="Q31" s="2">
        <v>0</v>
      </c>
      <c r="R31" s="2">
        <v>9.0089710190069845E-3</v>
      </c>
      <c r="S31" s="2">
        <v>0</v>
      </c>
      <c r="T31" s="2">
        <v>0</v>
      </c>
      <c r="U31" s="2">
        <v>0</v>
      </c>
      <c r="V31" s="2">
        <v>3.2567542000000005</v>
      </c>
      <c r="W31" s="2">
        <v>6.8710810826770761</v>
      </c>
    </row>
    <row r="32" spans="1:23" x14ac:dyDescent="0.2">
      <c r="A32" s="2" t="s">
        <v>28</v>
      </c>
      <c r="B32" s="2">
        <v>2.068689411545244E-2</v>
      </c>
      <c r="C32" s="2">
        <v>0.56961899780865888</v>
      </c>
      <c r="D32" s="2">
        <v>0</v>
      </c>
      <c r="E32" s="2">
        <v>0</v>
      </c>
      <c r="F32" s="2">
        <v>1.3361506023330683</v>
      </c>
      <c r="G32" s="2">
        <v>0</v>
      </c>
      <c r="H32" s="2">
        <v>0.34613615993049257</v>
      </c>
      <c r="I32" s="2">
        <v>9.8879776894297967E-7</v>
      </c>
      <c r="J32" s="2">
        <v>0</v>
      </c>
      <c r="K32" s="2">
        <v>2.042176487490954E-3</v>
      </c>
      <c r="L32" s="2">
        <v>0</v>
      </c>
      <c r="M32" s="2">
        <v>1.7022979143778486E-2</v>
      </c>
      <c r="N32" s="2">
        <v>0</v>
      </c>
      <c r="O32" s="2">
        <v>0</v>
      </c>
      <c r="P32" s="2">
        <v>0</v>
      </c>
      <c r="Q32" s="2">
        <v>0</v>
      </c>
      <c r="R32" s="2">
        <v>0.4141212001648828</v>
      </c>
      <c r="S32" s="2">
        <v>0</v>
      </c>
      <c r="T32" s="2">
        <v>0</v>
      </c>
      <c r="U32" s="2">
        <v>0</v>
      </c>
      <c r="V32" s="2">
        <v>0</v>
      </c>
      <c r="W32" s="2">
        <v>2.7057799987815931</v>
      </c>
    </row>
    <row r="33" spans="1:23" x14ac:dyDescent="0.2">
      <c r="A33" s="2" t="s">
        <v>29</v>
      </c>
      <c r="B33" s="2">
        <v>0.97928520712502576</v>
      </c>
      <c r="C33" s="2">
        <v>0</v>
      </c>
      <c r="D33" s="2">
        <v>0</v>
      </c>
      <c r="E33" s="2">
        <v>6.8633225171537528E-3</v>
      </c>
      <c r="F33" s="2">
        <v>3.3017851283707301E-3</v>
      </c>
      <c r="G33" s="2">
        <v>0</v>
      </c>
      <c r="H33" s="2">
        <v>0</v>
      </c>
      <c r="I33" s="2">
        <v>4.6808139615351415E-5</v>
      </c>
      <c r="J33" s="2">
        <v>0</v>
      </c>
      <c r="K33" s="2">
        <v>1.9739843024956498E-4</v>
      </c>
      <c r="L33" s="2">
        <v>2.2437282980911099E-5</v>
      </c>
      <c r="M33" s="2">
        <v>1.7413745101391414E-3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0.99145833313353515</v>
      </c>
    </row>
    <row r="34" spans="1:23" x14ac:dyDescent="0.2">
      <c r="A34" s="2" t="s">
        <v>30</v>
      </c>
      <c r="B34" s="2">
        <v>2.2265032404608129E-2</v>
      </c>
      <c r="C34" s="2">
        <v>0</v>
      </c>
      <c r="D34" s="2">
        <v>0</v>
      </c>
      <c r="E34" s="2">
        <v>0</v>
      </c>
      <c r="F34" s="2">
        <v>0.20330671376978487</v>
      </c>
      <c r="G34" s="2">
        <v>0</v>
      </c>
      <c r="H34" s="2">
        <v>0</v>
      </c>
      <c r="I34" s="2">
        <v>1.0942591150281485E-6</v>
      </c>
      <c r="J34" s="2">
        <v>0</v>
      </c>
      <c r="K34" s="2">
        <v>3.4634451852878223E-3</v>
      </c>
      <c r="L34" s="2">
        <v>4.4874565961822198E-5</v>
      </c>
      <c r="M34" s="2">
        <v>1.2785255118015046E-3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0.23035968569655921</v>
      </c>
    </row>
    <row r="35" spans="1:23" x14ac:dyDescent="0.2">
      <c r="A35" s="2" t="s">
        <v>31</v>
      </c>
      <c r="B35" s="2">
        <v>1.4023433759746937E-2</v>
      </c>
      <c r="C35" s="2">
        <v>0</v>
      </c>
      <c r="D35" s="2">
        <v>0</v>
      </c>
      <c r="E35" s="2">
        <v>0</v>
      </c>
      <c r="F35" s="2">
        <v>8.4643519396640693E-2</v>
      </c>
      <c r="G35" s="2">
        <v>0</v>
      </c>
      <c r="H35" s="2">
        <v>0</v>
      </c>
      <c r="I35" s="2">
        <v>6.8920942654548212E-7</v>
      </c>
      <c r="J35" s="2">
        <v>0</v>
      </c>
      <c r="K35" s="2">
        <v>1.0874858975566943E-3</v>
      </c>
      <c r="L35" s="2">
        <v>2.6176830144396287E-5</v>
      </c>
      <c r="M35" s="2">
        <v>3.6686473884630704E-3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0.10344995248197833</v>
      </c>
    </row>
    <row r="36" spans="1:23" x14ac:dyDescent="0.2">
      <c r="A36" s="2" t="s">
        <v>32</v>
      </c>
      <c r="B36" s="2">
        <v>2.8736316586457908E-2</v>
      </c>
      <c r="C36" s="2">
        <v>0</v>
      </c>
      <c r="D36" s="2">
        <v>0</v>
      </c>
      <c r="E36" s="2">
        <v>0</v>
      </c>
      <c r="F36" s="2">
        <v>4.8327410532776713E-4</v>
      </c>
      <c r="G36" s="2">
        <v>2.8274632119512615E-5</v>
      </c>
      <c r="H36" s="2">
        <v>0</v>
      </c>
      <c r="I36" s="2">
        <v>1.4123031929905508E-6</v>
      </c>
      <c r="J36" s="2">
        <v>0</v>
      </c>
      <c r="K36" s="2">
        <v>1.9488608659184328E-3</v>
      </c>
      <c r="L36" s="2">
        <v>8.2270037596674035E-5</v>
      </c>
      <c r="M36" s="2">
        <v>1.5668576747003601E-3</v>
      </c>
      <c r="N36" s="2">
        <v>0</v>
      </c>
      <c r="O36" s="2">
        <v>0</v>
      </c>
      <c r="P36" s="2">
        <v>0</v>
      </c>
      <c r="Q36" s="2">
        <v>0</v>
      </c>
      <c r="R36" s="2">
        <v>7.4456495774734184E-3</v>
      </c>
      <c r="S36" s="2">
        <v>0</v>
      </c>
      <c r="T36" s="2">
        <v>0</v>
      </c>
      <c r="U36" s="2">
        <v>0</v>
      </c>
      <c r="V36" s="2">
        <v>0</v>
      </c>
      <c r="W36" s="2">
        <v>4.029291578278707E-2</v>
      </c>
    </row>
    <row r="37" spans="1:23" x14ac:dyDescent="0.2">
      <c r="A37" s="2" t="s">
        <v>33</v>
      </c>
      <c r="B37" s="2">
        <v>7.9177364030308221E-3</v>
      </c>
      <c r="C37" s="2">
        <v>0</v>
      </c>
      <c r="D37" s="2">
        <v>0</v>
      </c>
      <c r="E37" s="2">
        <v>1.1227557674190158E-2</v>
      </c>
      <c r="F37" s="2">
        <v>2.48339394270619E-3</v>
      </c>
      <c r="G37" s="2">
        <v>0</v>
      </c>
      <c r="H37" s="2">
        <v>0</v>
      </c>
      <c r="I37" s="2">
        <v>3.8913283717536781E-7</v>
      </c>
      <c r="J37" s="2">
        <v>0</v>
      </c>
      <c r="K37" s="2">
        <v>2.5841249050852146E-4</v>
      </c>
      <c r="L37" s="2">
        <v>0</v>
      </c>
      <c r="M37" s="2">
        <v>4.3249824434828338E-4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2.2319987887621153E-2</v>
      </c>
    </row>
    <row r="38" spans="1:23" x14ac:dyDescent="0.2">
      <c r="A38" s="2" t="s">
        <v>34</v>
      </c>
      <c r="B38" s="2">
        <v>5.9606547576141692E-4</v>
      </c>
      <c r="C38" s="2">
        <v>0</v>
      </c>
      <c r="D38" s="2">
        <v>0</v>
      </c>
      <c r="E38" s="2">
        <v>0</v>
      </c>
      <c r="F38" s="2">
        <v>0</v>
      </c>
      <c r="G38" s="2">
        <v>7.0686580298781528E-5</v>
      </c>
      <c r="H38" s="2">
        <v>0</v>
      </c>
      <c r="I38" s="2">
        <v>2.9294818356991304E-8</v>
      </c>
      <c r="J38" s="2">
        <v>0</v>
      </c>
      <c r="K38" s="2">
        <v>1.4607483838467807E-3</v>
      </c>
      <c r="L38" s="2">
        <v>1.4958188653940736E-5</v>
      </c>
      <c r="M38" s="2">
        <v>1.1495348073467533E-3</v>
      </c>
      <c r="N38" s="2">
        <v>0</v>
      </c>
      <c r="O38" s="2">
        <v>0</v>
      </c>
      <c r="P38" s="2">
        <v>0</v>
      </c>
      <c r="Q38" s="2">
        <v>0</v>
      </c>
      <c r="R38" s="2">
        <v>5.2993947170629305E-4</v>
      </c>
      <c r="S38" s="2">
        <v>0</v>
      </c>
      <c r="T38" s="2">
        <v>0</v>
      </c>
      <c r="U38" s="2">
        <v>0</v>
      </c>
      <c r="V38" s="2">
        <v>0</v>
      </c>
      <c r="W38" s="2">
        <v>3.8219622024323234E-3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2.1534374209043449E-5</v>
      </c>
      <c r="L39" s="2">
        <v>0</v>
      </c>
      <c r="M39" s="2">
        <v>2.2763065492014913E-5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4.4297439701058359E-5</v>
      </c>
    </row>
    <row r="40" spans="1:23" x14ac:dyDescent="0.2">
      <c r="A40" s="2" t="s">
        <v>36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2.5123436577217364E-4</v>
      </c>
      <c r="L40" s="2">
        <v>0</v>
      </c>
      <c r="M40" s="2">
        <v>2.5039372041216402E-4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5.0162808618433772E-4</v>
      </c>
    </row>
    <row r="41" spans="1:23" x14ac:dyDescent="0.2">
      <c r="A41" s="2" t="s">
        <v>37</v>
      </c>
      <c r="B41" s="2">
        <v>2.4528094327582312E-2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1.2054817753901923E-6</v>
      </c>
      <c r="J41" s="2">
        <v>0</v>
      </c>
      <c r="K41" s="2">
        <v>7.8959372099825996E-5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2.460825918145753E-2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35.436218408618359</v>
      </c>
      <c r="C43" s="2">
        <v>0</v>
      </c>
      <c r="D43" s="2">
        <v>1.1231138228145903</v>
      </c>
      <c r="E43" s="2">
        <v>0</v>
      </c>
      <c r="F43" s="2">
        <v>0</v>
      </c>
      <c r="G43" s="2">
        <v>6.629579002230751E-2</v>
      </c>
      <c r="H43" s="2">
        <v>0</v>
      </c>
      <c r="I43" s="2">
        <v>8.6033930690181126E-4</v>
      </c>
      <c r="J43" s="2">
        <v>0</v>
      </c>
      <c r="K43" s="2">
        <v>4.1489560976090386E-3</v>
      </c>
      <c r="L43" s="2">
        <v>0</v>
      </c>
      <c r="M43" s="2">
        <v>2.2259210679884192E-2</v>
      </c>
      <c r="N43" s="2">
        <v>5.3573075294126469E-3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36.658253835069068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3.0507030129478226E-4</v>
      </c>
      <c r="L44" s="2">
        <v>0</v>
      </c>
      <c r="M44" s="2">
        <v>4.9319975232698972E-5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3.5439027652748125E-4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7.393468478438252E-4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7.393468478438252E-4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1.0151311201819977E-2</v>
      </c>
      <c r="L46" s="2">
        <v>3.566621381574475E-4</v>
      </c>
      <c r="M46" s="2">
        <v>2.3678124249643061E-2</v>
      </c>
      <c r="N46" s="2">
        <v>0</v>
      </c>
      <c r="O46" s="2">
        <v>4.7472244476217749E-5</v>
      </c>
      <c r="P46" s="2">
        <v>0</v>
      </c>
      <c r="Q46" s="2">
        <v>0</v>
      </c>
      <c r="R46" s="2">
        <v>3.2762445133011704E-3</v>
      </c>
      <c r="S46" s="2">
        <v>0</v>
      </c>
      <c r="T46" s="2">
        <v>0</v>
      </c>
      <c r="U46" s="2">
        <v>0</v>
      </c>
      <c r="V46" s="2">
        <v>0</v>
      </c>
      <c r="W46" s="2">
        <v>3.7509814347397877E-2</v>
      </c>
    </row>
    <row r="47" spans="1:23" x14ac:dyDescent="0.2">
      <c r="A47" s="2" t="s">
        <v>43</v>
      </c>
      <c r="B47" s="2">
        <v>1.3417201574503067E-2</v>
      </c>
      <c r="C47" s="2">
        <v>5.694525522800983E-4</v>
      </c>
      <c r="D47" s="2">
        <v>1.8040501090291561E-3</v>
      </c>
      <c r="E47" s="2">
        <v>1.2021211685270636E-3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0.22706871802814999</v>
      </c>
      <c r="L47" s="2">
        <v>4.2135049865937732E-2</v>
      </c>
      <c r="M47" s="2">
        <v>0.52269788687751018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0.80889448017593724</v>
      </c>
    </row>
    <row r="48" spans="1:23" x14ac:dyDescent="0.2">
      <c r="A48" s="2" t="s">
        <v>44</v>
      </c>
      <c r="B48" s="2">
        <v>1.7876293548262461E-2</v>
      </c>
      <c r="C48" s="2">
        <v>4.2902974230454172E-4</v>
      </c>
      <c r="D48" s="2">
        <v>1.2797487045594785E-2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1.3368413165996178E-2</v>
      </c>
      <c r="L48" s="2">
        <v>6.1811959908828753E-4</v>
      </c>
      <c r="M48" s="2">
        <v>3.2403553277030532E-2</v>
      </c>
      <c r="N48" s="2">
        <v>0</v>
      </c>
      <c r="O48" s="2">
        <v>1.2715819419593044E-2</v>
      </c>
      <c r="P48" s="2">
        <v>0</v>
      </c>
      <c r="Q48" s="2">
        <v>0</v>
      </c>
      <c r="R48" s="2">
        <v>1.1315349683103028E-2</v>
      </c>
      <c r="S48" s="2">
        <v>0</v>
      </c>
      <c r="T48" s="2">
        <v>0</v>
      </c>
      <c r="U48" s="2">
        <v>0</v>
      </c>
      <c r="V48" s="2">
        <v>0</v>
      </c>
      <c r="W48" s="2">
        <v>0.10152406548097284</v>
      </c>
    </row>
    <row r="49" spans="1:23" x14ac:dyDescent="0.2">
      <c r="A49" s="2" t="s">
        <v>45</v>
      </c>
      <c r="B49" s="2">
        <v>0</v>
      </c>
      <c r="C49" s="2">
        <v>4.4832224150026575E-3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2.2576530950936639E-2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2.7059753365939299E-2</v>
      </c>
    </row>
    <row r="50" spans="1:23" x14ac:dyDescent="0.2">
      <c r="A50" s="2" t="s">
        <v>46</v>
      </c>
      <c r="B50" s="2">
        <v>0.13537999322606079</v>
      </c>
      <c r="C50" s="2">
        <v>0</v>
      </c>
      <c r="D50" s="2">
        <v>0</v>
      </c>
      <c r="E50" s="2">
        <v>0</v>
      </c>
      <c r="F50" s="2">
        <v>0</v>
      </c>
      <c r="G50" s="2">
        <v>8.5225792272130882E-2</v>
      </c>
      <c r="H50" s="2">
        <v>0</v>
      </c>
      <c r="I50" s="2">
        <v>0</v>
      </c>
      <c r="J50" s="2">
        <v>0</v>
      </c>
      <c r="K50" s="2">
        <v>7.6901030378773438E-2</v>
      </c>
      <c r="L50" s="2">
        <v>0</v>
      </c>
      <c r="M50" s="2">
        <v>5.2053956736492051E-5</v>
      </c>
      <c r="N50" s="2">
        <v>0</v>
      </c>
      <c r="O50" s="2">
        <v>5.26420651793486E-2</v>
      </c>
      <c r="P50" s="2">
        <v>0</v>
      </c>
      <c r="Q50" s="2">
        <v>0</v>
      </c>
      <c r="R50" s="2">
        <v>7.3799789621127432E-2</v>
      </c>
      <c r="S50" s="2">
        <v>0</v>
      </c>
      <c r="T50" s="2">
        <v>0</v>
      </c>
      <c r="U50" s="2">
        <v>0</v>
      </c>
      <c r="V50" s="2">
        <v>0</v>
      </c>
      <c r="W50" s="2">
        <v>0.42400072463417765</v>
      </c>
    </row>
    <row r="51" spans="1:23" x14ac:dyDescent="0.2">
      <c r="A51" s="2" t="s">
        <v>47</v>
      </c>
      <c r="B51" s="2">
        <v>0.40132157702858268</v>
      </c>
      <c r="C51" s="2">
        <v>0</v>
      </c>
      <c r="D51" s="2">
        <v>0</v>
      </c>
      <c r="E51" s="2">
        <v>4.3317299921953288E-2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2.9089445839643468E-2</v>
      </c>
      <c r="L51" s="2">
        <v>0</v>
      </c>
      <c r="M51" s="2">
        <v>1.0762506350266394E-2</v>
      </c>
      <c r="N51" s="2">
        <v>0</v>
      </c>
      <c r="O51" s="2">
        <v>3.3918815086818399E-3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0.48788271064912764</v>
      </c>
    </row>
  </sheetData>
  <phoneticPr fontId="6" type="noConversion"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173.08775879831481</v>
      </c>
      <c r="C4" s="2">
        <v>18.032801790005188</v>
      </c>
      <c r="D4" s="2">
        <v>2.5204306422850098</v>
      </c>
      <c r="E4" s="2">
        <v>2.2605515271321917</v>
      </c>
      <c r="F4" s="2">
        <v>1.9233963338782571</v>
      </c>
      <c r="G4" s="2">
        <v>0.20021160989925316</v>
      </c>
      <c r="H4" s="2">
        <v>0.39328120568547753</v>
      </c>
      <c r="I4" s="2">
        <v>1.1149319480465239E-3</v>
      </c>
      <c r="J4" s="2">
        <v>0</v>
      </c>
      <c r="K4" s="2">
        <v>0.47249801431801963</v>
      </c>
      <c r="L4" s="2">
        <v>6.3552009819302147E-2</v>
      </c>
      <c r="M4" s="2">
        <v>0.9663541553752798</v>
      </c>
      <c r="N4" s="2">
        <v>1.7961807218427491E-2</v>
      </c>
      <c r="O4" s="2">
        <v>0.10636673931749085</v>
      </c>
      <c r="P4" s="2">
        <v>0</v>
      </c>
      <c r="Q4" s="2">
        <v>0</v>
      </c>
      <c r="R4" s="2">
        <v>0.77557845775459378</v>
      </c>
      <c r="S4" s="2">
        <v>0</v>
      </c>
      <c r="T4" s="2">
        <v>0</v>
      </c>
      <c r="U4" s="2">
        <v>0</v>
      </c>
      <c r="V4" s="2">
        <v>3.2064804000000007</v>
      </c>
      <c r="W4" s="2">
        <v>204.02833842295135</v>
      </c>
    </row>
    <row r="5" spans="1:23" x14ac:dyDescent="0.2">
      <c r="A5" s="2" t="s">
        <v>1</v>
      </c>
      <c r="B5" s="2">
        <v>8.9259574435192071E-2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1.746144941092604E-2</v>
      </c>
      <c r="L5" s="2">
        <v>0</v>
      </c>
      <c r="M5" s="2">
        <v>0.10692635686940477</v>
      </c>
      <c r="N5" s="2">
        <v>0</v>
      </c>
      <c r="O5" s="2">
        <v>0</v>
      </c>
      <c r="P5" s="2">
        <v>0</v>
      </c>
      <c r="Q5" s="2">
        <v>0</v>
      </c>
      <c r="R5" s="2">
        <v>4.5891236899805099E-3</v>
      </c>
      <c r="S5" s="2">
        <v>0</v>
      </c>
      <c r="T5" s="2">
        <v>0</v>
      </c>
      <c r="U5" s="2">
        <v>0</v>
      </c>
      <c r="V5" s="2">
        <v>0</v>
      </c>
      <c r="W5" s="2">
        <v>0.21823650440550341</v>
      </c>
    </row>
    <row r="6" spans="1:23" x14ac:dyDescent="0.2">
      <c r="A6" s="2" t="s">
        <v>2</v>
      </c>
      <c r="B6" s="2">
        <v>93.93796951070577</v>
      </c>
      <c r="C6" s="2">
        <v>0</v>
      </c>
      <c r="D6" s="2">
        <v>0.92514240813897919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1.1657610635913362E-2</v>
      </c>
      <c r="L6" s="2">
        <v>1.9540616700773072E-4</v>
      </c>
      <c r="M6" s="2">
        <v>2.8736027747601076E-2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94.903700963395266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2.7059988326393531E-3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1.5643027385794082E-4</v>
      </c>
      <c r="L8" s="2">
        <v>0</v>
      </c>
      <c r="M8" s="2">
        <v>2.0480061660430343E-2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2.3342490766927636E-2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4.3254492028457119E-4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4.3254492028457119E-4</v>
      </c>
    </row>
    <row r="10" spans="1:23" x14ac:dyDescent="0.2">
      <c r="A10" s="2" t="s">
        <v>6</v>
      </c>
      <c r="B10" s="2">
        <v>0.7059314248748394</v>
      </c>
      <c r="C10" s="2">
        <v>0</v>
      </c>
      <c r="D10" s="2">
        <v>0.26313922875904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6.1861062843822031E-4</v>
      </c>
      <c r="L10" s="2">
        <v>0</v>
      </c>
      <c r="M10" s="2">
        <v>1.8430174864299119E-3</v>
      </c>
      <c r="N10" s="2">
        <v>1.2469735459118289E-3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0.97277925529465936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0.25087276987147383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8.2125893775418925E-4</v>
      </c>
      <c r="L13" s="2">
        <v>0</v>
      </c>
      <c r="M13" s="2">
        <v>3.9493231852069546E-4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0.2520889611277487</v>
      </c>
    </row>
    <row r="14" spans="1:23" x14ac:dyDescent="0.2">
      <c r="A14" s="2" t="s">
        <v>10</v>
      </c>
      <c r="B14" s="2">
        <v>2.0736960332184843E-3</v>
      </c>
      <c r="C14" s="2">
        <v>0</v>
      </c>
      <c r="D14" s="2">
        <v>0</v>
      </c>
      <c r="E14" s="2">
        <v>0</v>
      </c>
      <c r="F14" s="2">
        <v>0</v>
      </c>
      <c r="G14" s="2">
        <v>1.8907537521902508E-3</v>
      </c>
      <c r="H14" s="2">
        <v>0</v>
      </c>
      <c r="I14" s="2">
        <v>0</v>
      </c>
      <c r="J14" s="2">
        <v>0</v>
      </c>
      <c r="K14" s="2">
        <v>1.7420644134179768E-4</v>
      </c>
      <c r="L14" s="2">
        <v>0</v>
      </c>
      <c r="M14" s="2">
        <v>4.5135122116650898E-5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4.1837913488671835E-3</v>
      </c>
    </row>
    <row r="15" spans="1:23" x14ac:dyDescent="0.2">
      <c r="A15" s="2" t="s">
        <v>11</v>
      </c>
      <c r="B15" s="2">
        <v>1.8970550104447939E-2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1.0665700490314146E-4</v>
      </c>
      <c r="L15" s="2">
        <v>0</v>
      </c>
      <c r="M15" s="2">
        <v>1.4668914687911543E-4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1.9223896256230194E-2</v>
      </c>
    </row>
    <row r="16" spans="1:23" x14ac:dyDescent="0.2">
      <c r="A16" s="2" t="s">
        <v>12</v>
      </c>
      <c r="B16" s="2">
        <v>1.1744502137808694E-2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1.2087793889022697E-4</v>
      </c>
      <c r="L16" s="2">
        <v>0</v>
      </c>
      <c r="M16" s="2">
        <v>6.0180162822201207E-5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1.1925560239521122E-2</v>
      </c>
    </row>
    <row r="17" spans="1:23" x14ac:dyDescent="0.2">
      <c r="A17" s="2" t="s">
        <v>13</v>
      </c>
      <c r="B17" s="2">
        <v>0</v>
      </c>
      <c r="C17" s="2">
        <v>0</v>
      </c>
      <c r="D17" s="2">
        <v>0</v>
      </c>
      <c r="E17" s="2">
        <v>0</v>
      </c>
      <c r="F17" s="2">
        <v>0</v>
      </c>
      <c r="G17" s="2">
        <v>3.2212841703982051E-4</v>
      </c>
      <c r="H17" s="2">
        <v>0</v>
      </c>
      <c r="I17" s="2">
        <v>0</v>
      </c>
      <c r="J17" s="2">
        <v>0</v>
      </c>
      <c r="K17" s="2">
        <v>1.0310177140637007E-3</v>
      </c>
      <c r="L17" s="2">
        <v>0</v>
      </c>
      <c r="M17" s="2">
        <v>7.1087817333725185E-4</v>
      </c>
      <c r="N17" s="2">
        <v>0</v>
      </c>
      <c r="O17" s="2">
        <v>0</v>
      </c>
      <c r="P17" s="2">
        <v>0</v>
      </c>
      <c r="Q17" s="2">
        <v>0</v>
      </c>
      <c r="R17" s="2">
        <v>6.8032807587878746E-2</v>
      </c>
      <c r="S17" s="2">
        <v>0</v>
      </c>
      <c r="T17" s="2">
        <v>0</v>
      </c>
      <c r="U17" s="2">
        <v>0</v>
      </c>
      <c r="V17" s="2">
        <v>0</v>
      </c>
      <c r="W17" s="2">
        <v>7.0096831892319522E-2</v>
      </c>
    </row>
    <row r="18" spans="1:23" x14ac:dyDescent="0.2">
      <c r="A18" s="2" t="s">
        <v>14</v>
      </c>
      <c r="B18" s="2">
        <v>1.3801463056849659E-2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5.6172689248987846E-4</v>
      </c>
      <c r="L18" s="2">
        <v>0</v>
      </c>
      <c r="M18" s="2">
        <v>2.9337829375823089E-3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1.7296972886921846E-2</v>
      </c>
    </row>
    <row r="19" spans="1:23" x14ac:dyDescent="0.2">
      <c r="A19" s="2" t="s">
        <v>15</v>
      </c>
      <c r="B19" s="2">
        <v>6.8177330392513353E-4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1.5643027385794082E-4</v>
      </c>
      <c r="L19" s="2">
        <v>0</v>
      </c>
      <c r="M19" s="2">
        <v>1.8806300881937877E-4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1.0262665866024531E-3</v>
      </c>
    </row>
    <row r="20" spans="1:23" x14ac:dyDescent="0.2">
      <c r="A20" s="2" t="s">
        <v>16</v>
      </c>
      <c r="B20" s="2">
        <v>0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2.8441867974171054E-5</v>
      </c>
      <c r="L20" s="2">
        <v>0</v>
      </c>
      <c r="M20" s="2">
        <v>7.5225203527751509E-6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3.5964388326946205E-5</v>
      </c>
    </row>
    <row r="21" spans="1:23" x14ac:dyDescent="0.2">
      <c r="A21" s="2" t="s">
        <v>17</v>
      </c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6.3994202941884866E-5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6.3994202941884866E-5</v>
      </c>
    </row>
    <row r="22" spans="1:23" x14ac:dyDescent="0.2">
      <c r="A22" s="2" t="s">
        <v>18</v>
      </c>
      <c r="B22" s="2">
        <v>0.10741861408979478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2.6308727876108226E-4</v>
      </c>
      <c r="L22" s="2">
        <v>0</v>
      </c>
      <c r="M22" s="2">
        <v>5.0777012381232264E-4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0.10818947149236818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7.1104669935427634E-6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7.1104669935427634E-6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</row>
    <row r="25" spans="1:23" x14ac:dyDescent="0.2">
      <c r="A25" s="2" t="s">
        <v>21</v>
      </c>
      <c r="B25" s="2">
        <v>13.290855272744084</v>
      </c>
      <c r="C25" s="2">
        <v>17.741830480872483</v>
      </c>
      <c r="D25" s="2">
        <v>0</v>
      </c>
      <c r="E25" s="2">
        <v>0</v>
      </c>
      <c r="F25" s="2">
        <v>0</v>
      </c>
      <c r="G25" s="2">
        <v>8.2310813345348913E-2</v>
      </c>
      <c r="H25" s="2">
        <v>0</v>
      </c>
      <c r="I25" s="2">
        <v>0</v>
      </c>
      <c r="J25" s="2">
        <v>0</v>
      </c>
      <c r="K25" s="2">
        <v>1.2941049928247828E-3</v>
      </c>
      <c r="L25" s="2">
        <v>4.0555996926132799E-4</v>
      </c>
      <c r="M25" s="2">
        <v>5.7246379884618899E-3</v>
      </c>
      <c r="N25" s="2">
        <v>3.6177627566577751E-3</v>
      </c>
      <c r="O25" s="2">
        <v>0</v>
      </c>
      <c r="P25" s="2">
        <v>0</v>
      </c>
      <c r="Q25" s="2">
        <v>0</v>
      </c>
      <c r="R25" s="2">
        <v>2.6509697401141024E-3</v>
      </c>
      <c r="S25" s="2">
        <v>0</v>
      </c>
      <c r="T25" s="2">
        <v>0</v>
      </c>
      <c r="U25" s="2">
        <v>0</v>
      </c>
      <c r="V25" s="2">
        <v>0</v>
      </c>
      <c r="W25" s="2">
        <v>31.128689602409235</v>
      </c>
    </row>
    <row r="26" spans="1:23" x14ac:dyDescent="0.2">
      <c r="A26" s="2" t="s">
        <v>22</v>
      </c>
      <c r="B26" s="2">
        <v>1.2362936282178003</v>
      </c>
      <c r="C26" s="2">
        <v>0</v>
      </c>
      <c r="D26" s="2">
        <v>7.8776182143737328E-2</v>
      </c>
      <c r="E26" s="2">
        <v>2.2113326309634185E-2</v>
      </c>
      <c r="F26" s="2">
        <v>0.10767005428275243</v>
      </c>
      <c r="G26" s="2">
        <v>0</v>
      </c>
      <c r="H26" s="2">
        <v>2.3382971226101869E-2</v>
      </c>
      <c r="I26" s="2">
        <v>0</v>
      </c>
      <c r="J26" s="2">
        <v>0</v>
      </c>
      <c r="K26" s="2">
        <v>1.7562853474050626E-3</v>
      </c>
      <c r="L26" s="2">
        <v>1.4747635245866471E-5</v>
      </c>
      <c r="M26" s="2">
        <v>2.0415923133248752E-3</v>
      </c>
      <c r="N26" s="2">
        <v>0</v>
      </c>
      <c r="O26" s="2">
        <v>0</v>
      </c>
      <c r="P26" s="2">
        <v>0</v>
      </c>
      <c r="Q26" s="2">
        <v>0</v>
      </c>
      <c r="R26" s="2">
        <v>1.9475441061036276E-2</v>
      </c>
      <c r="S26" s="2">
        <v>0</v>
      </c>
      <c r="T26" s="2">
        <v>0</v>
      </c>
      <c r="U26" s="2">
        <v>0</v>
      </c>
      <c r="V26" s="2">
        <v>0</v>
      </c>
      <c r="W26" s="2">
        <v>1.4915242285370383</v>
      </c>
    </row>
    <row r="27" spans="1:23" x14ac:dyDescent="0.2">
      <c r="A27" s="2" t="s">
        <v>23</v>
      </c>
      <c r="B27" s="2">
        <v>5.1026836516263026E-3</v>
      </c>
      <c r="C27" s="2">
        <v>0</v>
      </c>
      <c r="D27" s="2">
        <v>0</v>
      </c>
      <c r="E27" s="2">
        <v>0</v>
      </c>
      <c r="F27" s="2">
        <v>1.7587192813852293E-3</v>
      </c>
      <c r="G27" s="2">
        <v>2.1716113275655176E-3</v>
      </c>
      <c r="H27" s="2">
        <v>3.8194540371852483E-4</v>
      </c>
      <c r="I27" s="2">
        <v>0</v>
      </c>
      <c r="J27" s="2">
        <v>0</v>
      </c>
      <c r="K27" s="2">
        <v>4.0174138513516616E-4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9.8167010494307396E-3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3.1997101470942433E-5</v>
      </c>
      <c r="L28" s="2">
        <v>0</v>
      </c>
      <c r="M28" s="2">
        <v>2.6996261994378514E-5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5.8993363465320947E-5</v>
      </c>
    </row>
    <row r="29" spans="1:23" x14ac:dyDescent="0.2">
      <c r="A29" s="2" t="s">
        <v>25</v>
      </c>
      <c r="B29" s="2">
        <v>0</v>
      </c>
      <c r="C29" s="2">
        <v>0</v>
      </c>
      <c r="D29" s="2">
        <v>0</v>
      </c>
      <c r="E29" s="2">
        <v>1.2397678738348443E-4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1.350988728773125E-4</v>
      </c>
      <c r="L29" s="2">
        <v>0</v>
      </c>
      <c r="M29" s="2">
        <v>2.0247196495783885E-5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2.7932285675658081E-4</v>
      </c>
    </row>
    <row r="30" spans="1:23" x14ac:dyDescent="0.2">
      <c r="A30" s="2" t="s">
        <v>26</v>
      </c>
      <c r="B30" s="2">
        <v>2.0587635773148565E-4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2.1686924330305429E-4</v>
      </c>
      <c r="L30" s="2">
        <v>0</v>
      </c>
      <c r="M30" s="2">
        <v>1.6872663746486573E-5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4.396182647810265E-4</v>
      </c>
    </row>
    <row r="31" spans="1:23" x14ac:dyDescent="0.2">
      <c r="A31" s="2" t="s">
        <v>27</v>
      </c>
      <c r="B31" s="2">
        <v>3.6384136146115793</v>
      </c>
      <c r="C31" s="2">
        <v>9.0408367508696026E-3</v>
      </c>
      <c r="D31" s="2">
        <v>0</v>
      </c>
      <c r="E31" s="2">
        <v>0</v>
      </c>
      <c r="F31" s="2">
        <v>4.9898687899903151E-3</v>
      </c>
      <c r="G31" s="2">
        <v>4.575624080300407E-2</v>
      </c>
      <c r="H31" s="2">
        <v>5.2799422701844468E-4</v>
      </c>
      <c r="I31" s="2">
        <v>3.0669589976333768E-6</v>
      </c>
      <c r="J31" s="2">
        <v>0</v>
      </c>
      <c r="K31" s="2">
        <v>3.8858702119711208E-3</v>
      </c>
      <c r="L31" s="2">
        <v>7.3738176229332357E-6</v>
      </c>
      <c r="M31" s="2">
        <v>2.7667829857507008E-2</v>
      </c>
      <c r="N31" s="2">
        <v>3.078947026942787E-5</v>
      </c>
      <c r="O31" s="2">
        <v>0</v>
      </c>
      <c r="P31" s="2">
        <v>0</v>
      </c>
      <c r="Q31" s="2">
        <v>0</v>
      </c>
      <c r="R31" s="2">
        <v>1.1023834562850726E-2</v>
      </c>
      <c r="S31" s="2">
        <v>0</v>
      </c>
      <c r="T31" s="2">
        <v>0</v>
      </c>
      <c r="U31" s="2">
        <v>0</v>
      </c>
      <c r="V31" s="2">
        <v>3.2064804000000007</v>
      </c>
      <c r="W31" s="2">
        <v>6.9478277200616807</v>
      </c>
    </row>
    <row r="32" spans="1:23" x14ac:dyDescent="0.2">
      <c r="A32" s="2" t="s">
        <v>28</v>
      </c>
      <c r="B32" s="2">
        <v>0.29160597913467962</v>
      </c>
      <c r="C32" s="2">
        <v>0.27643121080024513</v>
      </c>
      <c r="D32" s="2">
        <v>0</v>
      </c>
      <c r="E32" s="2">
        <v>0</v>
      </c>
      <c r="F32" s="2">
        <v>1.4651973965902234</v>
      </c>
      <c r="G32" s="2">
        <v>0</v>
      </c>
      <c r="H32" s="2">
        <v>0.155037296450353</v>
      </c>
      <c r="I32" s="2">
        <v>9.0056483004037212E-4</v>
      </c>
      <c r="J32" s="2">
        <v>0</v>
      </c>
      <c r="K32" s="2">
        <v>1.8629423523082046E-3</v>
      </c>
      <c r="L32" s="2">
        <v>0</v>
      </c>
      <c r="M32" s="2">
        <v>1.2649117973191414E-2</v>
      </c>
      <c r="N32" s="2">
        <v>0</v>
      </c>
      <c r="O32" s="2">
        <v>0</v>
      </c>
      <c r="P32" s="2">
        <v>0</v>
      </c>
      <c r="Q32" s="2">
        <v>0</v>
      </c>
      <c r="R32" s="2">
        <v>0.49216171878098558</v>
      </c>
      <c r="S32" s="2">
        <v>0</v>
      </c>
      <c r="T32" s="2">
        <v>0</v>
      </c>
      <c r="U32" s="2">
        <v>0</v>
      </c>
      <c r="V32" s="2">
        <v>0</v>
      </c>
      <c r="W32" s="2">
        <v>2.6958462269120265</v>
      </c>
    </row>
    <row r="33" spans="1:23" x14ac:dyDescent="0.2">
      <c r="A33" s="2" t="s">
        <v>29</v>
      </c>
      <c r="B33" s="2">
        <v>1.1283056466146342</v>
      </c>
      <c r="C33" s="2">
        <v>0</v>
      </c>
      <c r="D33" s="2">
        <v>0</v>
      </c>
      <c r="E33" s="2">
        <v>2.8357202409170237E-2</v>
      </c>
      <c r="F33" s="2">
        <v>3.2867441063479635E-2</v>
      </c>
      <c r="G33" s="2">
        <v>0</v>
      </c>
      <c r="H33" s="2">
        <v>3.4778107138203731E-3</v>
      </c>
      <c r="I33" s="2">
        <v>2.0201552053038898E-5</v>
      </c>
      <c r="J33" s="2">
        <v>0</v>
      </c>
      <c r="K33" s="2">
        <v>2.2042447679982571E-4</v>
      </c>
      <c r="L33" s="2">
        <v>2.2121452868799709E-5</v>
      </c>
      <c r="M33" s="2">
        <v>1.0569141095649087E-3</v>
      </c>
      <c r="N33" s="2">
        <v>0</v>
      </c>
      <c r="O33" s="2">
        <v>0</v>
      </c>
      <c r="P33" s="2">
        <v>0</v>
      </c>
      <c r="Q33" s="2">
        <v>0</v>
      </c>
      <c r="R33" s="2">
        <v>8.6353370742330675E-3</v>
      </c>
      <c r="S33" s="2">
        <v>0</v>
      </c>
      <c r="T33" s="2">
        <v>0</v>
      </c>
      <c r="U33" s="2">
        <v>0</v>
      </c>
      <c r="V33" s="2">
        <v>0</v>
      </c>
      <c r="W33" s="2">
        <v>1.2029630994666243</v>
      </c>
    </row>
    <row r="34" spans="1:23" x14ac:dyDescent="0.2">
      <c r="A34" s="2" t="s">
        <v>30</v>
      </c>
      <c r="B34" s="2">
        <v>2.6963757421358749E-3</v>
      </c>
      <c r="C34" s="2">
        <v>0</v>
      </c>
      <c r="D34" s="2">
        <v>0</v>
      </c>
      <c r="E34" s="2">
        <v>0</v>
      </c>
      <c r="F34" s="2">
        <v>0.19322812629473701</v>
      </c>
      <c r="G34" s="2">
        <v>0</v>
      </c>
      <c r="H34" s="2">
        <v>2.0446095774275884E-2</v>
      </c>
      <c r="I34" s="2">
        <v>1.1876519513384487E-4</v>
      </c>
      <c r="J34" s="2">
        <v>0</v>
      </c>
      <c r="K34" s="2">
        <v>9.5635781063150183E-4</v>
      </c>
      <c r="L34" s="2">
        <v>0</v>
      </c>
      <c r="M34" s="2">
        <v>1.4668914687911543E-4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0.21759240996379325</v>
      </c>
    </row>
    <row r="35" spans="1:23" x14ac:dyDescent="0.2">
      <c r="A35" s="2" t="s">
        <v>31</v>
      </c>
      <c r="B35" s="2">
        <v>1.054932407142211E-2</v>
      </c>
      <c r="C35" s="2">
        <v>0</v>
      </c>
      <c r="D35" s="2">
        <v>0</v>
      </c>
      <c r="E35" s="2">
        <v>0</v>
      </c>
      <c r="F35" s="2">
        <v>0.1113705168589435</v>
      </c>
      <c r="G35" s="2">
        <v>0</v>
      </c>
      <c r="H35" s="2">
        <v>1.1784476192949492E-2</v>
      </c>
      <c r="I35" s="2">
        <v>6.8452463006002083E-5</v>
      </c>
      <c r="J35" s="2">
        <v>0</v>
      </c>
      <c r="K35" s="2">
        <v>1.0985671505023571E-3</v>
      </c>
      <c r="L35" s="2">
        <v>0</v>
      </c>
      <c r="M35" s="2">
        <v>5.0739399779468376E-3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0.13994527671477028</v>
      </c>
    </row>
    <row r="36" spans="1:23" x14ac:dyDescent="0.2">
      <c r="A36" s="2" t="s">
        <v>32</v>
      </c>
      <c r="B36" s="2">
        <v>3.1980590827712291E-2</v>
      </c>
      <c r="C36" s="2">
        <v>0</v>
      </c>
      <c r="D36" s="2">
        <v>0</v>
      </c>
      <c r="E36" s="2">
        <v>0</v>
      </c>
      <c r="F36" s="2">
        <v>4.053394815398295E-4</v>
      </c>
      <c r="G36" s="2">
        <v>0</v>
      </c>
      <c r="H36" s="2">
        <v>4.2890287348837261E-5</v>
      </c>
      <c r="I36" s="2">
        <v>2.4913672529794945E-7</v>
      </c>
      <c r="J36" s="2">
        <v>0</v>
      </c>
      <c r="K36" s="2">
        <v>1.6567388094954638E-3</v>
      </c>
      <c r="L36" s="2">
        <v>5.8990540983465886E-5</v>
      </c>
      <c r="M36" s="2">
        <v>1.6135806156702698E-3</v>
      </c>
      <c r="N36" s="2">
        <v>0</v>
      </c>
      <c r="O36" s="2">
        <v>0</v>
      </c>
      <c r="P36" s="2">
        <v>0</v>
      </c>
      <c r="Q36" s="2">
        <v>0</v>
      </c>
      <c r="R36" s="2">
        <v>5.118208904180693E-3</v>
      </c>
      <c r="S36" s="2">
        <v>0</v>
      </c>
      <c r="T36" s="2">
        <v>0</v>
      </c>
      <c r="U36" s="2">
        <v>0</v>
      </c>
      <c r="V36" s="2">
        <v>0</v>
      </c>
      <c r="W36" s="2">
        <v>4.0876588603656144E-2</v>
      </c>
    </row>
    <row r="37" spans="1:23" x14ac:dyDescent="0.2">
      <c r="A37" s="2" t="s">
        <v>33</v>
      </c>
      <c r="B37" s="2">
        <v>6.445715733937948E-3</v>
      </c>
      <c r="C37" s="2">
        <v>0</v>
      </c>
      <c r="D37" s="2">
        <v>0</v>
      </c>
      <c r="E37" s="2">
        <v>1.0530382014795316E-2</v>
      </c>
      <c r="F37" s="2">
        <v>5.9088712352056184E-3</v>
      </c>
      <c r="G37" s="2">
        <v>0</v>
      </c>
      <c r="H37" s="2">
        <v>6.2523686126623968E-4</v>
      </c>
      <c r="I37" s="2">
        <v>3.631812090334762E-6</v>
      </c>
      <c r="J37" s="2">
        <v>0</v>
      </c>
      <c r="K37" s="2">
        <v>3.5196811618036679E-4</v>
      </c>
      <c r="L37" s="2">
        <v>0</v>
      </c>
      <c r="M37" s="2">
        <v>4.0621609904985809E-4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2.4272021872525688E-2</v>
      </c>
    </row>
    <row r="38" spans="1:23" x14ac:dyDescent="0.2">
      <c r="A38" s="2" t="s">
        <v>34</v>
      </c>
      <c r="B38" s="2">
        <v>0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1.1625613534442419E-3</v>
      </c>
      <c r="L38" s="2">
        <v>1.4747635245866471E-5</v>
      </c>
      <c r="M38" s="2">
        <v>6.8831061227892616E-4</v>
      </c>
      <c r="N38" s="2">
        <v>0</v>
      </c>
      <c r="O38" s="2">
        <v>0</v>
      </c>
      <c r="P38" s="2">
        <v>0</v>
      </c>
      <c r="Q38" s="2">
        <v>0</v>
      </c>
      <c r="R38" s="2">
        <v>3.1496670179573493E-4</v>
      </c>
      <c r="S38" s="2">
        <v>0</v>
      </c>
      <c r="T38" s="2">
        <v>0</v>
      </c>
      <c r="U38" s="2">
        <v>0</v>
      </c>
      <c r="V38" s="2">
        <v>0</v>
      </c>
      <c r="W38" s="2">
        <v>2.1805863027647694E-3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2.1331400980628292E-5</v>
      </c>
      <c r="L39" s="2">
        <v>0</v>
      </c>
      <c r="M39" s="2">
        <v>2.2567561058325449E-5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4.3898962038953741E-5</v>
      </c>
    </row>
    <row r="40" spans="1:23" x14ac:dyDescent="0.2">
      <c r="A40" s="2" t="s">
        <v>36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4.1240708562548028E-4</v>
      </c>
      <c r="L40" s="2">
        <v>0</v>
      </c>
      <c r="M40" s="2">
        <v>1.1659906546801484E-4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5.2900615109349508E-4</v>
      </c>
    </row>
    <row r="41" spans="1:23" x14ac:dyDescent="0.2">
      <c r="A41" s="2" t="s">
        <v>37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1.1732270539345561E-4</v>
      </c>
      <c r="L41" s="2">
        <v>0</v>
      </c>
      <c r="M41" s="2">
        <v>4.137386194026333E-5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1.5869656733371896E-4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57.695644510550991</v>
      </c>
      <c r="C43" s="2">
        <v>0</v>
      </c>
      <c r="D43" s="2">
        <v>1.241378881557702</v>
      </c>
      <c r="E43" s="2">
        <v>2.1008471070772852</v>
      </c>
      <c r="F43" s="2">
        <v>0</v>
      </c>
      <c r="G43" s="2">
        <v>6.7760062254104581E-2</v>
      </c>
      <c r="H43" s="2">
        <v>0.1775744885486249</v>
      </c>
      <c r="I43" s="2">
        <v>0</v>
      </c>
      <c r="J43" s="2">
        <v>0</v>
      </c>
      <c r="K43" s="2">
        <v>4.8457832560993928E-3</v>
      </c>
      <c r="L43" s="2">
        <v>0</v>
      </c>
      <c r="M43" s="2">
        <v>8.2850960784407544E-3</v>
      </c>
      <c r="N43" s="2">
        <v>1.3066281445588458E-2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61.30940221076883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4.1951755261902308E-4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4.1951755261902308E-4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8.5325603922513165E-4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8.5325603922513165E-4</v>
      </c>
    </row>
    <row r="46" spans="1:23" x14ac:dyDescent="0.2">
      <c r="A46" s="2" t="s">
        <v>42</v>
      </c>
      <c r="B46" s="2">
        <v>1.3412530775772416E-2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8.4353734769723483E-3</v>
      </c>
      <c r="L46" s="2">
        <v>0</v>
      </c>
      <c r="M46" s="2">
        <v>2.4194541388024824E-2</v>
      </c>
      <c r="N46" s="2">
        <v>0</v>
      </c>
      <c r="O46" s="2">
        <v>1.0828399951895222E-4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4.6150729640288546E-2</v>
      </c>
    </row>
    <row r="47" spans="1:23" x14ac:dyDescent="0.2">
      <c r="A47" s="2" t="s">
        <v>43</v>
      </c>
      <c r="B47" s="2">
        <v>2.2824204765626438E-2</v>
      </c>
      <c r="C47" s="2">
        <v>9.9166933354278316E-4</v>
      </c>
      <c r="D47" s="2">
        <v>0</v>
      </c>
      <c r="E47" s="2">
        <v>6.6989627466320116E-3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0.26766932158484502</v>
      </c>
      <c r="L47" s="2">
        <v>6.2325547742269942E-2</v>
      </c>
      <c r="M47" s="2">
        <v>0.64780395529940871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1.0083136614723249</v>
      </c>
    </row>
    <row r="48" spans="1:23" x14ac:dyDescent="0.2">
      <c r="A48" s="2" t="s">
        <v>44</v>
      </c>
      <c r="B48" s="2">
        <v>3.8222800253312739E-3</v>
      </c>
      <c r="C48" s="2">
        <v>4.816058206778606E-4</v>
      </c>
      <c r="D48" s="2">
        <v>2.3075288058416838E-3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1.2234733203122888E-2</v>
      </c>
      <c r="L48" s="2">
        <v>5.0751485879620866E-4</v>
      </c>
      <c r="M48" s="2">
        <v>2.3926333956195162E-2</v>
      </c>
      <c r="N48" s="2">
        <v>0</v>
      </c>
      <c r="O48" s="2">
        <v>3.1083995952263629E-2</v>
      </c>
      <c r="P48" s="2">
        <v>0</v>
      </c>
      <c r="Q48" s="2">
        <v>0</v>
      </c>
      <c r="R48" s="2">
        <v>3.2742948255982757E-2</v>
      </c>
      <c r="S48" s="2">
        <v>0</v>
      </c>
      <c r="T48" s="2">
        <v>0</v>
      </c>
      <c r="U48" s="2">
        <v>0</v>
      </c>
      <c r="V48" s="2">
        <v>0</v>
      </c>
      <c r="W48" s="2">
        <v>0.10710694087821146</v>
      </c>
    </row>
    <row r="49" spans="1:23" x14ac:dyDescent="0.2">
      <c r="A49" s="2" t="s">
        <v>45</v>
      </c>
      <c r="B49" s="2">
        <v>0</v>
      </c>
      <c r="C49" s="2">
        <v>4.0259864273669479E-3</v>
      </c>
      <c r="D49" s="2">
        <v>9.6864128797095449E-3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2.5067724873751931E-2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3.701350245198945E-2</v>
      </c>
      <c r="S49" s="2">
        <v>0</v>
      </c>
      <c r="T49" s="2">
        <v>0</v>
      </c>
      <c r="U49" s="2">
        <v>0</v>
      </c>
      <c r="V49" s="2">
        <v>0</v>
      </c>
      <c r="W49" s="2">
        <v>7.579362663281787E-2</v>
      </c>
    </row>
    <row r="50" spans="1:23" x14ac:dyDescent="0.2">
      <c r="A50" s="2" t="s">
        <v>46</v>
      </c>
      <c r="B50" s="2">
        <v>0.16404113092358671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8.3914906743079415E-2</v>
      </c>
      <c r="L50" s="2">
        <v>0</v>
      </c>
      <c r="M50" s="2">
        <v>1.2311554482857251E-2</v>
      </c>
      <c r="N50" s="2">
        <v>0</v>
      </c>
      <c r="O50" s="2">
        <v>5.8858861929867758E-2</v>
      </c>
      <c r="P50" s="2">
        <v>0</v>
      </c>
      <c r="Q50" s="2">
        <v>0</v>
      </c>
      <c r="R50" s="2">
        <v>9.3819598943566174E-2</v>
      </c>
      <c r="S50" s="2">
        <v>0</v>
      </c>
      <c r="T50" s="2">
        <v>0</v>
      </c>
      <c r="U50" s="2">
        <v>0</v>
      </c>
      <c r="V50" s="2">
        <v>0</v>
      </c>
      <c r="W50" s="2">
        <v>0.41294605302295734</v>
      </c>
    </row>
    <row r="51" spans="1:23" x14ac:dyDescent="0.2">
      <c r="A51" s="2" t="s">
        <v>47</v>
      </c>
      <c r="B51" s="2">
        <v>0.40412955612022977</v>
      </c>
      <c r="C51" s="2">
        <v>0</v>
      </c>
      <c r="D51" s="2">
        <v>0</v>
      </c>
      <c r="E51" s="2">
        <v>9.1880569787291172E-2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2.0245899202848375E-2</v>
      </c>
      <c r="L51" s="2">
        <v>0</v>
      </c>
      <c r="M51" s="2">
        <v>2.9106226667381403E-2</v>
      </c>
      <c r="N51" s="2">
        <v>0</v>
      </c>
      <c r="O51" s="2">
        <v>1.6315597435840511E-2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0.56167784921359121</v>
      </c>
    </row>
  </sheetData>
  <phoneticPr fontId="6" type="noConversion"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168.86046091787048</v>
      </c>
      <c r="C4" s="2">
        <v>17.844351085432635</v>
      </c>
      <c r="D4" s="2">
        <v>2.6960134694154112</v>
      </c>
      <c r="E4" s="2">
        <v>2.5297711796218372</v>
      </c>
      <c r="F4" s="2">
        <v>2.2681117971890625</v>
      </c>
      <c r="G4" s="2">
        <v>0.2536171536488645</v>
      </c>
      <c r="H4" s="2">
        <v>0.84850833895998201</v>
      </c>
      <c r="I4" s="2">
        <v>0</v>
      </c>
      <c r="J4" s="2">
        <v>0</v>
      </c>
      <c r="K4" s="2">
        <v>0.54143364365716451</v>
      </c>
      <c r="L4" s="2">
        <v>6.0017419191011376E-2</v>
      </c>
      <c r="M4" s="2">
        <v>1.024156038085279</v>
      </c>
      <c r="N4" s="2">
        <v>1.3741629850314912E-2</v>
      </c>
      <c r="O4" s="2">
        <v>0.19035838852499831</v>
      </c>
      <c r="P4" s="2">
        <v>7.5435748426792219E-4</v>
      </c>
      <c r="Q4" s="2">
        <v>0</v>
      </c>
      <c r="R4" s="2">
        <v>0.84482849169867935</v>
      </c>
      <c r="S4" s="2">
        <v>0</v>
      </c>
      <c r="T4" s="2">
        <v>0</v>
      </c>
      <c r="U4" s="2">
        <v>0</v>
      </c>
      <c r="V4" s="2">
        <v>3.7490306000000002</v>
      </c>
      <c r="W4" s="2">
        <v>201.72515451063003</v>
      </c>
    </row>
    <row r="5" spans="1:23" x14ac:dyDescent="0.2">
      <c r="A5" s="2" t="s">
        <v>1</v>
      </c>
      <c r="B5" s="2">
        <v>8.2296222605049596E-2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2.3780137670800342E-2</v>
      </c>
      <c r="L5" s="2">
        <v>0</v>
      </c>
      <c r="M5" s="2">
        <v>0.11371784042235047</v>
      </c>
      <c r="N5" s="2">
        <v>0</v>
      </c>
      <c r="O5" s="2">
        <v>1.0345027916022556E-2</v>
      </c>
      <c r="P5" s="2">
        <v>0</v>
      </c>
      <c r="Q5" s="2">
        <v>0</v>
      </c>
      <c r="R5" s="2">
        <v>2.5080234456847221E-3</v>
      </c>
      <c r="S5" s="2">
        <v>0</v>
      </c>
      <c r="T5" s="2">
        <v>0</v>
      </c>
      <c r="U5" s="2">
        <v>0</v>
      </c>
      <c r="V5" s="2">
        <v>0</v>
      </c>
      <c r="W5" s="2">
        <v>0.23264725205990769</v>
      </c>
    </row>
    <row r="6" spans="1:23" x14ac:dyDescent="0.2">
      <c r="A6" s="2" t="s">
        <v>2</v>
      </c>
      <c r="B6" s="2">
        <v>93.365429598890515</v>
      </c>
      <c r="C6" s="2">
        <v>0</v>
      </c>
      <c r="D6" s="2">
        <v>0.93303734902452684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1.136246347896239E-2</v>
      </c>
      <c r="L6" s="2">
        <v>5.670213232827853E-5</v>
      </c>
      <c r="M6" s="2">
        <v>2.7522478027813047E-2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94.337408591554151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1.9420990720446544E-3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2.1224569461507847E-4</v>
      </c>
      <c r="L8" s="2">
        <v>0</v>
      </c>
      <c r="M8" s="2">
        <v>3.8006496306009427E-2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4.0160841072669158E-2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</row>
    <row r="10" spans="1:23" x14ac:dyDescent="0.2">
      <c r="A10" s="2" t="s">
        <v>6</v>
      </c>
      <c r="B10" s="2">
        <v>0.73024353122902552</v>
      </c>
      <c r="C10" s="2">
        <v>0</v>
      </c>
      <c r="D10" s="2">
        <v>0.32302726504131818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9.8438089399062261E-4</v>
      </c>
      <c r="L10" s="2">
        <v>0</v>
      </c>
      <c r="M10" s="2">
        <v>3.5512874874597472E-3</v>
      </c>
      <c r="N10" s="2">
        <v>9.7466398587966606E-4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1.0587811286376738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0.28257780369859775</v>
      </c>
      <c r="C13" s="2">
        <v>3.7449980516998141E-5</v>
      </c>
      <c r="D13" s="2">
        <v>1.5317616347885925E-3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8.4166396140462148E-4</v>
      </c>
      <c r="L13" s="2">
        <v>0</v>
      </c>
      <c r="M13" s="2">
        <v>4.8251188688311797E-4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0.28547119116219111</v>
      </c>
    </row>
    <row r="14" spans="1:23" x14ac:dyDescent="0.2">
      <c r="A14" s="2" t="s">
        <v>10</v>
      </c>
      <c r="B14" s="2">
        <v>1.7952267399037197E-3</v>
      </c>
      <c r="C14" s="2">
        <v>0</v>
      </c>
      <c r="D14" s="2">
        <v>0</v>
      </c>
      <c r="E14" s="2">
        <v>0</v>
      </c>
      <c r="F14" s="2">
        <v>0</v>
      </c>
      <c r="G14" s="2">
        <v>1.5508532115713304E-3</v>
      </c>
      <c r="H14" s="2">
        <v>0</v>
      </c>
      <c r="I14" s="2">
        <v>0</v>
      </c>
      <c r="J14" s="2">
        <v>0</v>
      </c>
      <c r="K14" s="2">
        <v>2.5615859694923265E-4</v>
      </c>
      <c r="L14" s="2">
        <v>0</v>
      </c>
      <c r="M14" s="2">
        <v>4.8251188688311797E-4</v>
      </c>
      <c r="N14" s="2">
        <v>0</v>
      </c>
      <c r="O14" s="2">
        <v>2.6515602760932168E-4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4.3499064629167221E-3</v>
      </c>
    </row>
    <row r="15" spans="1:23" x14ac:dyDescent="0.2">
      <c r="A15" s="2" t="s">
        <v>11</v>
      </c>
      <c r="B15" s="2">
        <v>1.738952524215789E-2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8.7825804668308365E-5</v>
      </c>
      <c r="L15" s="2">
        <v>0</v>
      </c>
      <c r="M15" s="2">
        <v>1.5440380380259773E-4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1.7631754850628796E-2</v>
      </c>
    </row>
    <row r="16" spans="1:23" x14ac:dyDescent="0.2">
      <c r="A16" s="2" t="s">
        <v>12</v>
      </c>
      <c r="B16" s="2">
        <v>1.0646526791945572E-2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8.7825804668308365E-5</v>
      </c>
      <c r="L16" s="2">
        <v>0</v>
      </c>
      <c r="M16" s="2">
        <v>2.7020665665454607E-5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1.0761373262279335E-2</v>
      </c>
    </row>
    <row r="17" spans="1:23" x14ac:dyDescent="0.2">
      <c r="A17" s="2" t="s">
        <v>13</v>
      </c>
      <c r="B17" s="2">
        <v>0</v>
      </c>
      <c r="C17" s="2">
        <v>0</v>
      </c>
      <c r="D17" s="2">
        <v>0</v>
      </c>
      <c r="E17" s="2">
        <v>0</v>
      </c>
      <c r="F17" s="2">
        <v>0</v>
      </c>
      <c r="G17" s="2">
        <v>1.5795727154893177E-4</v>
      </c>
      <c r="H17" s="2">
        <v>0</v>
      </c>
      <c r="I17" s="2">
        <v>0</v>
      </c>
      <c r="J17" s="2">
        <v>0</v>
      </c>
      <c r="K17" s="2">
        <v>8.1238869318185202E-4</v>
      </c>
      <c r="L17" s="2">
        <v>0</v>
      </c>
      <c r="M17" s="2">
        <v>7.7973920920311869E-4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1.7500851739339026E-3</v>
      </c>
    </row>
    <row r="18" spans="1:23" x14ac:dyDescent="0.2">
      <c r="A18" s="2" t="s">
        <v>14</v>
      </c>
      <c r="B18" s="2">
        <v>1.9134741996696975E-2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2.7693377933150048E-2</v>
      </c>
      <c r="I18" s="2">
        <v>0</v>
      </c>
      <c r="J18" s="2">
        <v>0</v>
      </c>
      <c r="K18" s="2">
        <v>5.4891127917692714E-4</v>
      </c>
      <c r="L18" s="2">
        <v>0</v>
      </c>
      <c r="M18" s="2">
        <v>3.5937485335054619E-3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5.0970779742529407E-2</v>
      </c>
    </row>
    <row r="19" spans="1:23" x14ac:dyDescent="0.2">
      <c r="A19" s="2" t="s">
        <v>15</v>
      </c>
      <c r="B19" s="2">
        <v>1.011037299486636E-3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2.7079623106061743E-4</v>
      </c>
      <c r="L19" s="2">
        <v>0</v>
      </c>
      <c r="M19" s="2">
        <v>1.0113449149070153E-3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2.2931784454542688E-3</v>
      </c>
    </row>
    <row r="20" spans="1:23" x14ac:dyDescent="0.2">
      <c r="A20" s="2" t="s">
        <v>16</v>
      </c>
      <c r="B20" s="2">
        <v>0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3.293467675061563E-5</v>
      </c>
      <c r="L20" s="2">
        <v>0</v>
      </c>
      <c r="M20" s="2">
        <v>2.7020665665454607E-5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5.9955342416070234E-5</v>
      </c>
    </row>
    <row r="21" spans="1:23" x14ac:dyDescent="0.2">
      <c r="A21" s="2" t="s">
        <v>17</v>
      </c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</row>
    <row r="22" spans="1:23" x14ac:dyDescent="0.2">
      <c r="A22" s="2" t="s">
        <v>18</v>
      </c>
      <c r="B22" s="2">
        <v>6.3457104134013925E-2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1.8662983492015523E-4</v>
      </c>
      <c r="L22" s="2">
        <v>0</v>
      </c>
      <c r="M22" s="2">
        <v>4.7479169669298815E-4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6.4118525665627063E-2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0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1.4637634111384722E-5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1.4637634111384722E-5</v>
      </c>
    </row>
    <row r="25" spans="1:23" x14ac:dyDescent="0.2">
      <c r="A25" s="2" t="s">
        <v>21</v>
      </c>
      <c r="B25" s="2">
        <v>17.803960402366396</v>
      </c>
      <c r="C25" s="2">
        <v>17.531950889611085</v>
      </c>
      <c r="D25" s="2">
        <v>0</v>
      </c>
      <c r="E25" s="2">
        <v>0</v>
      </c>
      <c r="F25" s="2">
        <v>0</v>
      </c>
      <c r="G25" s="2">
        <v>0.11371487576327188</v>
      </c>
      <c r="H25" s="2">
        <v>0</v>
      </c>
      <c r="I25" s="2">
        <v>0</v>
      </c>
      <c r="J25" s="2">
        <v>0</v>
      </c>
      <c r="K25" s="2">
        <v>1.4344881429157027E-3</v>
      </c>
      <c r="L25" s="2">
        <v>0</v>
      </c>
      <c r="M25" s="2">
        <v>6.1452713913433907E-3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35.457205927275012</v>
      </c>
    </row>
    <row r="26" spans="1:23" x14ac:dyDescent="0.2">
      <c r="A26" s="2" t="s">
        <v>22</v>
      </c>
      <c r="B26" s="2">
        <v>1.3400299628779959</v>
      </c>
      <c r="C26" s="2">
        <v>0</v>
      </c>
      <c r="D26" s="2">
        <v>2.1413832803784047E-2</v>
      </c>
      <c r="E26" s="2">
        <v>1.036931277067463E-2</v>
      </c>
      <c r="F26" s="2">
        <v>0.5502191873845701</v>
      </c>
      <c r="G26" s="2">
        <v>0</v>
      </c>
      <c r="H26" s="2">
        <v>0</v>
      </c>
      <c r="I26" s="2">
        <v>0</v>
      </c>
      <c r="J26" s="2">
        <v>0</v>
      </c>
      <c r="K26" s="2">
        <v>1.826044855395244E-3</v>
      </c>
      <c r="L26" s="2">
        <v>1.3230497543264988E-4</v>
      </c>
      <c r="M26" s="2">
        <v>2.1489824712480478E-3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1.9261396281391006</v>
      </c>
    </row>
    <row r="27" spans="1:23" x14ac:dyDescent="0.2">
      <c r="A27" s="2" t="s">
        <v>23</v>
      </c>
      <c r="B27" s="2">
        <v>8.5970461355135488E-3</v>
      </c>
      <c r="C27" s="2">
        <v>0</v>
      </c>
      <c r="D27" s="2">
        <v>0</v>
      </c>
      <c r="E27" s="2">
        <v>0</v>
      </c>
      <c r="F27" s="2">
        <v>4.111150008788653E-3</v>
      </c>
      <c r="G27" s="2">
        <v>1.3440727833618193E-2</v>
      </c>
      <c r="H27" s="2">
        <v>0</v>
      </c>
      <c r="I27" s="2">
        <v>0</v>
      </c>
      <c r="J27" s="2">
        <v>0</v>
      </c>
      <c r="K27" s="2">
        <v>1.2112642227170857E-3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2.7360188200637479E-2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</row>
    <row r="29" spans="1:23" x14ac:dyDescent="0.2">
      <c r="A29" s="2" t="s">
        <v>25</v>
      </c>
      <c r="B29" s="2">
        <v>2.6144863023923147E-4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4.135131636466184E-4</v>
      </c>
      <c r="L29" s="2">
        <v>0</v>
      </c>
      <c r="M29" s="2">
        <v>3.8581372912891351E-5</v>
      </c>
      <c r="N29" s="2">
        <v>0</v>
      </c>
      <c r="O29" s="2">
        <v>0</v>
      </c>
      <c r="P29" s="2">
        <v>0</v>
      </c>
      <c r="Q29" s="2">
        <v>0</v>
      </c>
      <c r="R29" s="2">
        <v>9.3850622202935038E-2</v>
      </c>
      <c r="S29" s="2">
        <v>0</v>
      </c>
      <c r="T29" s="2">
        <v>0</v>
      </c>
      <c r="U29" s="2">
        <v>0</v>
      </c>
      <c r="V29" s="2">
        <v>0</v>
      </c>
      <c r="W29" s="2">
        <v>9.4564165369733777E-2</v>
      </c>
    </row>
    <row r="30" spans="1:23" x14ac:dyDescent="0.2">
      <c r="A30" s="2" t="s">
        <v>26</v>
      </c>
      <c r="B30" s="2">
        <v>2.2406262956486063</v>
      </c>
      <c r="C30" s="2">
        <v>9.0607774241463854E-3</v>
      </c>
      <c r="D30" s="2">
        <v>0</v>
      </c>
      <c r="E30" s="2">
        <v>0</v>
      </c>
      <c r="F30" s="2">
        <v>4.9881953439969004E-3</v>
      </c>
      <c r="G30" s="2">
        <v>4.5462974702174357E-2</v>
      </c>
      <c r="H30" s="2">
        <v>0</v>
      </c>
      <c r="I30" s="2">
        <v>0</v>
      </c>
      <c r="J30" s="2">
        <v>0</v>
      </c>
      <c r="K30" s="2">
        <v>2.3822749516278635E-3</v>
      </c>
      <c r="L30" s="2">
        <v>0</v>
      </c>
      <c r="M30" s="2">
        <v>2.2199721974077678E-2</v>
      </c>
      <c r="N30" s="2">
        <v>6.3136128639978362E-5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2.324783376173269</v>
      </c>
    </row>
    <row r="31" spans="1:23" x14ac:dyDescent="0.2">
      <c r="A31" s="2" t="s">
        <v>27</v>
      </c>
      <c r="B31" s="2">
        <v>0.17833610523170682</v>
      </c>
      <c r="C31" s="2">
        <v>0.30330196841688628</v>
      </c>
      <c r="D31" s="2">
        <v>0</v>
      </c>
      <c r="E31" s="2">
        <v>0</v>
      </c>
      <c r="F31" s="2">
        <v>1.4860587489442281</v>
      </c>
      <c r="G31" s="2">
        <v>0</v>
      </c>
      <c r="H31" s="2">
        <v>0.63975429636568459</v>
      </c>
      <c r="I31" s="2">
        <v>0</v>
      </c>
      <c r="J31" s="2">
        <v>0</v>
      </c>
      <c r="K31" s="2">
        <v>2.0456093670660146E-3</v>
      </c>
      <c r="L31" s="2">
        <v>0</v>
      </c>
      <c r="M31" s="2">
        <v>1.8134726756615104E-2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3.7490306000000002</v>
      </c>
      <c r="W31" s="2">
        <v>6.3766620550821873</v>
      </c>
    </row>
    <row r="32" spans="1:23" x14ac:dyDescent="0.2">
      <c r="A32" s="2" t="s">
        <v>28</v>
      </c>
      <c r="B32" s="2">
        <v>0.81069820595558395</v>
      </c>
      <c r="C32" s="2">
        <v>0</v>
      </c>
      <c r="D32" s="2">
        <v>0</v>
      </c>
      <c r="E32" s="2">
        <v>6.3930589830788625E-4</v>
      </c>
      <c r="F32" s="2">
        <v>3.5296452417237917E-2</v>
      </c>
      <c r="G32" s="2">
        <v>0</v>
      </c>
      <c r="H32" s="2">
        <v>0</v>
      </c>
      <c r="I32" s="2">
        <v>0</v>
      </c>
      <c r="J32" s="2">
        <v>0</v>
      </c>
      <c r="K32" s="2">
        <v>1.4637634111384722E-5</v>
      </c>
      <c r="L32" s="2">
        <v>2.2680852931311408E-5</v>
      </c>
      <c r="M32" s="2">
        <v>1.3240126176072759E-3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0.84799529537577967</v>
      </c>
    </row>
    <row r="33" spans="1:23" x14ac:dyDescent="0.2">
      <c r="A33" s="2" t="s">
        <v>29</v>
      </c>
      <c r="B33" s="2">
        <v>6.4735846176995518E-4</v>
      </c>
      <c r="C33" s="2">
        <v>0</v>
      </c>
      <c r="D33" s="2">
        <v>0</v>
      </c>
      <c r="E33" s="2">
        <v>0</v>
      </c>
      <c r="F33" s="2">
        <v>0.18027989094959523</v>
      </c>
      <c r="G33" s="2">
        <v>0</v>
      </c>
      <c r="H33" s="2">
        <v>0</v>
      </c>
      <c r="I33" s="2">
        <v>0</v>
      </c>
      <c r="J33" s="2">
        <v>0</v>
      </c>
      <c r="K33" s="2">
        <v>1.0575690645475463E-3</v>
      </c>
      <c r="L33" s="2">
        <v>0</v>
      </c>
      <c r="M33" s="2">
        <v>1.0808266266181843E-4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0.18209290113857454</v>
      </c>
    </row>
    <row r="34" spans="1:23" x14ac:dyDescent="0.2">
      <c r="A34" s="2" t="s">
        <v>30</v>
      </c>
      <c r="B34" s="2">
        <v>6.2071452924592685E-3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4.7572310862000351E-4</v>
      </c>
      <c r="L34" s="2">
        <v>0</v>
      </c>
      <c r="M34" s="2">
        <v>2.5476627627428629E-4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6.9376346773535585E-3</v>
      </c>
    </row>
    <row r="35" spans="1:23" x14ac:dyDescent="0.2">
      <c r="A35" s="2" t="s">
        <v>31</v>
      </c>
      <c r="B35" s="2">
        <v>8.9252937674081084E-3</v>
      </c>
      <c r="C35" s="2">
        <v>0</v>
      </c>
      <c r="D35" s="2">
        <v>0</v>
      </c>
      <c r="E35" s="2">
        <v>0</v>
      </c>
      <c r="F35" s="2">
        <v>2.6834188855573691E-3</v>
      </c>
      <c r="G35" s="2">
        <v>0</v>
      </c>
      <c r="H35" s="2">
        <v>0</v>
      </c>
      <c r="I35" s="2">
        <v>0</v>
      </c>
      <c r="J35" s="2">
        <v>0</v>
      </c>
      <c r="K35" s="2">
        <v>2.6603899997441737E-3</v>
      </c>
      <c r="L35" s="2">
        <v>1.0206383819090133E-4</v>
      </c>
      <c r="M35" s="2">
        <v>1.6019394644519516E-3</v>
      </c>
      <c r="N35" s="2">
        <v>0</v>
      </c>
      <c r="O35" s="2">
        <v>0</v>
      </c>
      <c r="P35" s="2">
        <v>0</v>
      </c>
      <c r="Q35" s="2">
        <v>0</v>
      </c>
      <c r="R35" s="2">
        <v>0.5926201791454665</v>
      </c>
      <c r="S35" s="2">
        <v>0</v>
      </c>
      <c r="T35" s="2">
        <v>0</v>
      </c>
      <c r="U35" s="2">
        <v>0</v>
      </c>
      <c r="V35" s="2">
        <v>0</v>
      </c>
      <c r="W35" s="2">
        <v>0.608593285100819</v>
      </c>
    </row>
    <row r="36" spans="1:23" x14ac:dyDescent="0.2">
      <c r="A36" s="2" t="s">
        <v>32</v>
      </c>
      <c r="B36" s="2">
        <v>0</v>
      </c>
      <c r="C36" s="2">
        <v>0</v>
      </c>
      <c r="D36" s="2">
        <v>0</v>
      </c>
      <c r="E36" s="2">
        <v>0</v>
      </c>
      <c r="F36" s="2">
        <v>4.4747532550883234E-3</v>
      </c>
      <c r="G36" s="2">
        <v>0</v>
      </c>
      <c r="H36" s="2">
        <v>0</v>
      </c>
      <c r="I36" s="2">
        <v>0</v>
      </c>
      <c r="J36" s="2">
        <v>0</v>
      </c>
      <c r="K36" s="2">
        <v>1.0978225583538546E-5</v>
      </c>
      <c r="L36" s="2">
        <v>0</v>
      </c>
      <c r="M36" s="2">
        <v>5.0181236235844268E-5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4.5359127169077064E-3</v>
      </c>
    </row>
    <row r="37" spans="1:23" x14ac:dyDescent="0.2">
      <c r="A37" s="2" t="s">
        <v>33</v>
      </c>
      <c r="B37" s="2">
        <v>4.5463908790346974E-3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2.085862860872323E-4</v>
      </c>
      <c r="L37" s="2">
        <v>0</v>
      </c>
      <c r="M37" s="2">
        <v>2.3160570570389667E-5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4.7781377356923196E-3</v>
      </c>
    </row>
    <row r="38" spans="1:23" x14ac:dyDescent="0.2">
      <c r="A38" s="2" t="s">
        <v>34</v>
      </c>
      <c r="B38" s="2">
        <v>4.9439226159054628E-4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2.2212609764026316E-3</v>
      </c>
      <c r="L38" s="2">
        <v>3.4021279396967108E-5</v>
      </c>
      <c r="M38" s="2">
        <v>3.5512874874597469E-4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3.1048032661361194E-3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4.0253493806307987E-5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4.0253493806307987E-5</v>
      </c>
    </row>
    <row r="40" spans="1:23" x14ac:dyDescent="0.2">
      <c r="A40" s="2" t="s">
        <v>36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3.5130321867323346E-4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3.5130321867323346E-4</v>
      </c>
    </row>
    <row r="41" spans="1:23" x14ac:dyDescent="0.2">
      <c r="A41" s="2" t="s">
        <v>37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3.0880760760519551E-5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3.0880760760519551E-5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51.12502193504303</v>
      </c>
      <c r="C43" s="2">
        <v>0</v>
      </c>
      <c r="D43" s="2">
        <v>1.4170032609109933</v>
      </c>
      <c r="E43" s="2">
        <v>2.4131381094034348</v>
      </c>
      <c r="F43" s="2">
        <v>0</v>
      </c>
      <c r="G43" s="2">
        <v>7.9289764866679796E-2</v>
      </c>
      <c r="H43" s="2">
        <v>0.18106066466114737</v>
      </c>
      <c r="I43" s="2">
        <v>0</v>
      </c>
      <c r="J43" s="2">
        <v>0</v>
      </c>
      <c r="K43" s="2">
        <v>5.0865778537061909E-3</v>
      </c>
      <c r="L43" s="2">
        <v>0</v>
      </c>
      <c r="M43" s="2">
        <v>8.9741710063614075E-3</v>
      </c>
      <c r="N43" s="2">
        <v>1.2703829735795268E-2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55.242278313481151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4.3912902334154172E-4</v>
      </c>
      <c r="L44" s="2">
        <v>0</v>
      </c>
      <c r="M44" s="2">
        <v>6.1761521521039103E-5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5.0089054486258076E-4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7.428599311527749E-4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7.428599311527749E-4</v>
      </c>
    </row>
    <row r="46" spans="1:23" x14ac:dyDescent="0.2">
      <c r="A46" s="2" t="s">
        <v>42</v>
      </c>
      <c r="B46" s="2">
        <v>1.295756553097239E-2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9.2271104728581452E-3</v>
      </c>
      <c r="L46" s="2">
        <v>0</v>
      </c>
      <c r="M46" s="2">
        <v>2.6823061327759152E-2</v>
      </c>
      <c r="N46" s="2">
        <v>0</v>
      </c>
      <c r="O46" s="2">
        <v>0</v>
      </c>
      <c r="P46" s="2">
        <v>0</v>
      </c>
      <c r="Q46" s="2">
        <v>0</v>
      </c>
      <c r="R46" s="2">
        <v>8.5151244735995526E-3</v>
      </c>
      <c r="S46" s="2">
        <v>0</v>
      </c>
      <c r="T46" s="2">
        <v>0</v>
      </c>
      <c r="U46" s="2">
        <v>0</v>
      </c>
      <c r="V46" s="2">
        <v>0</v>
      </c>
      <c r="W46" s="2">
        <v>5.7522861805189236E-2</v>
      </c>
    </row>
    <row r="47" spans="1:23" x14ac:dyDescent="0.2">
      <c r="A47" s="2" t="s">
        <v>43</v>
      </c>
      <c r="B47" s="2">
        <v>0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0.25962533304276364</v>
      </c>
      <c r="L47" s="2">
        <v>5.9669646112731269E-2</v>
      </c>
      <c r="M47" s="2">
        <v>0.66757148921420784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0.98686646836970282</v>
      </c>
    </row>
    <row r="48" spans="1:23" x14ac:dyDescent="0.2">
      <c r="A48" s="2" t="s">
        <v>44</v>
      </c>
      <c r="B48" s="2">
        <v>5.033772511821669E-3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3.1402241845391997E-2</v>
      </c>
      <c r="L48" s="2">
        <v>0</v>
      </c>
      <c r="M48" s="2">
        <v>2.6981027758340544E-2</v>
      </c>
      <c r="N48" s="2">
        <v>0</v>
      </c>
      <c r="O48" s="2">
        <v>3.9384043240184199E-2</v>
      </c>
      <c r="P48" s="2">
        <v>0</v>
      </c>
      <c r="Q48" s="2">
        <v>0</v>
      </c>
      <c r="R48" s="2">
        <v>2.5124797171471223E-2</v>
      </c>
      <c r="S48" s="2">
        <v>0</v>
      </c>
      <c r="T48" s="2">
        <v>0</v>
      </c>
      <c r="U48" s="2">
        <v>0</v>
      </c>
      <c r="V48" s="2">
        <v>0</v>
      </c>
      <c r="W48" s="2">
        <v>0.12792588252720963</v>
      </c>
    </row>
    <row r="49" spans="1:23" x14ac:dyDescent="0.2">
      <c r="A49" s="2" t="s">
        <v>45</v>
      </c>
      <c r="B49" s="2">
        <v>3.4837373227549186E-2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2.7192604155501732E-2</v>
      </c>
      <c r="L49" s="2">
        <v>0</v>
      </c>
      <c r="M49" s="2">
        <v>1.9649830681206355E-4</v>
      </c>
      <c r="N49" s="2">
        <v>0</v>
      </c>
      <c r="O49" s="2">
        <v>7.3432805019583514E-3</v>
      </c>
      <c r="P49" s="2">
        <v>0</v>
      </c>
      <c r="Q49" s="2">
        <v>0</v>
      </c>
      <c r="R49" s="2">
        <v>4.9012417044580932E-3</v>
      </c>
      <c r="S49" s="2">
        <v>0</v>
      </c>
      <c r="T49" s="2">
        <v>0</v>
      </c>
      <c r="U49" s="2">
        <v>0</v>
      </c>
      <c r="V49" s="2">
        <v>0</v>
      </c>
      <c r="W49" s="2">
        <v>7.4470997896279423E-2</v>
      </c>
    </row>
    <row r="50" spans="1:23" x14ac:dyDescent="0.2">
      <c r="A50" s="2" t="s">
        <v>46</v>
      </c>
      <c r="B50" s="2">
        <v>0.20839471822984693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0.11641918996219185</v>
      </c>
      <c r="L50" s="2">
        <v>0</v>
      </c>
      <c r="M50" s="2">
        <v>1.6630403321186212E-2</v>
      </c>
      <c r="N50" s="2">
        <v>0</v>
      </c>
      <c r="O50" s="2">
        <v>8.9785458263748674E-2</v>
      </c>
      <c r="P50" s="2">
        <v>7.5435748426792219E-4</v>
      </c>
      <c r="Q50" s="2">
        <v>0</v>
      </c>
      <c r="R50" s="2">
        <v>0.11730850355506428</v>
      </c>
      <c r="S50" s="2">
        <v>0</v>
      </c>
      <c r="T50" s="2">
        <v>0</v>
      </c>
      <c r="U50" s="2">
        <v>0</v>
      </c>
      <c r="V50" s="2">
        <v>0</v>
      </c>
      <c r="W50" s="2">
        <v>0.54929263081630586</v>
      </c>
    </row>
    <row r="51" spans="1:23" x14ac:dyDescent="0.2">
      <c r="A51" s="2" t="s">
        <v>47</v>
      </c>
      <c r="B51" s="2">
        <v>0.49496208811954368</v>
      </c>
      <c r="C51" s="2">
        <v>0</v>
      </c>
      <c r="D51" s="2">
        <v>0</v>
      </c>
      <c r="E51" s="2">
        <v>0.10562445154941962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3.5465700404051607E-2</v>
      </c>
      <c r="L51" s="2">
        <v>0</v>
      </c>
      <c r="M51" s="2">
        <v>3.4670993818744555E-2</v>
      </c>
      <c r="N51" s="2">
        <v>0</v>
      </c>
      <c r="O51" s="2">
        <v>4.3235422575475212E-2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0.71395865646723466</v>
      </c>
    </row>
  </sheetData>
  <phoneticPr fontId="6" type="noConversion"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166.24033929251078</v>
      </c>
      <c r="C4" s="2">
        <v>17.886390176442674</v>
      </c>
      <c r="D4" s="2">
        <v>2.4280093817101625</v>
      </c>
      <c r="E4" s="2">
        <v>2.7710083139021808</v>
      </c>
      <c r="F4" s="2">
        <v>2.2843380243366549</v>
      </c>
      <c r="G4" s="2">
        <v>0.29299310481250995</v>
      </c>
      <c r="H4" s="2">
        <v>0.44835237887905222</v>
      </c>
      <c r="I4" s="2">
        <v>0</v>
      </c>
      <c r="J4" s="2">
        <v>3.278791400568087E-5</v>
      </c>
      <c r="K4" s="2">
        <v>0.67366838406737628</v>
      </c>
      <c r="L4" s="2">
        <v>6.5946994500951941E-2</v>
      </c>
      <c r="M4" s="2">
        <v>1.1032455429574137</v>
      </c>
      <c r="N4" s="2">
        <v>4.7689494545392293E-2</v>
      </c>
      <c r="O4" s="2">
        <v>0.18987262446519659</v>
      </c>
      <c r="P4" s="2">
        <v>7.6426800649838464E-4</v>
      </c>
      <c r="Q4" s="2">
        <v>0</v>
      </c>
      <c r="R4" s="2">
        <v>0.85293749051111134</v>
      </c>
      <c r="S4" s="2">
        <v>0</v>
      </c>
      <c r="T4" s="2">
        <v>0</v>
      </c>
      <c r="U4" s="2">
        <v>0</v>
      </c>
      <c r="V4" s="2">
        <v>3.9126384000000005</v>
      </c>
      <c r="W4" s="2">
        <v>199.19822665956198</v>
      </c>
    </row>
    <row r="5" spans="1:23" x14ac:dyDescent="0.2">
      <c r="A5" s="2" t="s">
        <v>1</v>
      </c>
      <c r="B5" s="2">
        <v>5.1347877268523863E-2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2.9416021097546659E-2</v>
      </c>
      <c r="L5" s="2">
        <v>0</v>
      </c>
      <c r="M5" s="2">
        <v>0.11707170512561432</v>
      </c>
      <c r="N5" s="2">
        <v>0</v>
      </c>
      <c r="O5" s="2">
        <v>1.3030817000699144E-2</v>
      </c>
      <c r="P5" s="2">
        <v>0</v>
      </c>
      <c r="Q5" s="2">
        <v>0</v>
      </c>
      <c r="R5" s="2">
        <v>2.8552189297419428E-3</v>
      </c>
      <c r="S5" s="2">
        <v>0</v>
      </c>
      <c r="T5" s="2">
        <v>0</v>
      </c>
      <c r="U5" s="2">
        <v>0</v>
      </c>
      <c r="V5" s="2">
        <v>0</v>
      </c>
      <c r="W5" s="2">
        <v>0.21372163942212591</v>
      </c>
    </row>
    <row r="6" spans="1:23" x14ac:dyDescent="0.2">
      <c r="A6" s="2" t="s">
        <v>2</v>
      </c>
      <c r="B6" s="2">
        <v>93.03333418689877</v>
      </c>
      <c r="C6" s="2">
        <v>2.5036258696368686E-6</v>
      </c>
      <c r="D6" s="2">
        <v>0.74405246832313721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9.1789960987496883E-6</v>
      </c>
      <c r="K6" s="2">
        <v>9.947371354838485E-3</v>
      </c>
      <c r="L6" s="2">
        <v>4.4182994818868767E-5</v>
      </c>
      <c r="M6" s="2">
        <v>2.4603420587612695E-2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93.811993312781127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2.8871264538091464E-3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1.3161060582766101E-7</v>
      </c>
      <c r="K8" s="2">
        <v>1.4262775104364005E-4</v>
      </c>
      <c r="L8" s="2">
        <v>0</v>
      </c>
      <c r="M8" s="2">
        <v>4.4817003622791354E-2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4.7846889438249968E-2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5.8355473467176242E-3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5.8355473467176242E-3</v>
      </c>
    </row>
    <row r="10" spans="1:23" x14ac:dyDescent="0.2">
      <c r="A10" s="2" t="s">
        <v>6</v>
      </c>
      <c r="B10" s="2">
        <v>0.62584873995613677</v>
      </c>
      <c r="C10" s="2">
        <v>0</v>
      </c>
      <c r="D10" s="2">
        <v>0.31036332416700935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1.1642476669370011E-6</v>
      </c>
      <c r="K10" s="2">
        <v>1.26170702846297E-3</v>
      </c>
      <c r="L10" s="2">
        <v>0</v>
      </c>
      <c r="M10" s="2">
        <v>6.3249803499907144E-3</v>
      </c>
      <c r="N10" s="2">
        <v>4.4584276844613599E-4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0.94424575851771297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0.26045516680879632</v>
      </c>
      <c r="C13" s="2">
        <v>5.1067594773099902E-5</v>
      </c>
      <c r="D13" s="2">
        <v>1.4067044298130657E-3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8.6728014609509927E-7</v>
      </c>
      <c r="K13" s="2">
        <v>9.3988030815937175E-4</v>
      </c>
      <c r="L13" s="2">
        <v>0</v>
      </c>
      <c r="M13" s="2">
        <v>3.8025179485063232E-4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0.26323393821653857</v>
      </c>
    </row>
    <row r="14" spans="1:23" x14ac:dyDescent="0.2">
      <c r="A14" s="2" t="s">
        <v>10</v>
      </c>
      <c r="B14" s="2">
        <v>2.5089974646459474E-3</v>
      </c>
      <c r="C14" s="2">
        <v>0</v>
      </c>
      <c r="D14" s="2">
        <v>0</v>
      </c>
      <c r="E14" s="2">
        <v>0</v>
      </c>
      <c r="F14" s="2">
        <v>0</v>
      </c>
      <c r="G14" s="2">
        <v>1.4964392211735927E-3</v>
      </c>
      <c r="H14" s="2">
        <v>0</v>
      </c>
      <c r="I14" s="2">
        <v>0</v>
      </c>
      <c r="J14" s="2">
        <v>1.9235396236350453E-7</v>
      </c>
      <c r="K14" s="2">
        <v>2.0845594383301239E-4</v>
      </c>
      <c r="L14" s="2">
        <v>0</v>
      </c>
      <c r="M14" s="2">
        <v>2.0405591367231952E-3</v>
      </c>
      <c r="N14" s="2">
        <v>0</v>
      </c>
      <c r="O14" s="2">
        <v>3.0004435087540102E-4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6.5546884712135121E-3</v>
      </c>
    </row>
    <row r="15" spans="1:23" x14ac:dyDescent="0.2">
      <c r="A15" s="2" t="s">
        <v>11</v>
      </c>
      <c r="B15" s="2">
        <v>1.6335503492894844E-2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1.6873154593289869E-8</v>
      </c>
      <c r="K15" s="2">
        <v>1.8285609108158983E-5</v>
      </c>
      <c r="L15" s="2">
        <v>0</v>
      </c>
      <c r="M15" s="2">
        <v>6.0237908095149681E-5</v>
      </c>
      <c r="N15" s="2">
        <v>0</v>
      </c>
      <c r="O15" s="2">
        <v>0</v>
      </c>
      <c r="P15" s="2">
        <v>0</v>
      </c>
      <c r="Q15" s="2">
        <v>0</v>
      </c>
      <c r="R15" s="2">
        <v>6.0286870515492274E-4</v>
      </c>
      <c r="S15" s="2">
        <v>0</v>
      </c>
      <c r="T15" s="2">
        <v>0</v>
      </c>
      <c r="U15" s="2">
        <v>0</v>
      </c>
      <c r="V15" s="2">
        <v>0</v>
      </c>
      <c r="W15" s="2">
        <v>1.7016912588407668E-2</v>
      </c>
    </row>
    <row r="16" spans="1:23" x14ac:dyDescent="0.2">
      <c r="A16" s="2" t="s">
        <v>12</v>
      </c>
      <c r="B16" s="2">
        <v>1.1560688317868635E-2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1.0123892755973922E-7</v>
      </c>
      <c r="K16" s="2">
        <v>1.097136546489539E-4</v>
      </c>
      <c r="L16" s="2">
        <v>0</v>
      </c>
      <c r="M16" s="2">
        <v>6.0237908095149681E-5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1.1730741119540297E-2</v>
      </c>
    </row>
    <row r="17" spans="1:23" x14ac:dyDescent="0.2">
      <c r="A17" s="2" t="s">
        <v>13</v>
      </c>
      <c r="B17" s="2">
        <v>0</v>
      </c>
      <c r="C17" s="2">
        <v>0</v>
      </c>
      <c r="D17" s="2">
        <v>0</v>
      </c>
      <c r="E17" s="2">
        <v>0</v>
      </c>
      <c r="F17" s="2">
        <v>0</v>
      </c>
      <c r="G17" s="2">
        <v>2.3775202579393533E-4</v>
      </c>
      <c r="H17" s="2">
        <v>0</v>
      </c>
      <c r="I17" s="2">
        <v>0</v>
      </c>
      <c r="J17" s="2">
        <v>3.5771087737774519E-7</v>
      </c>
      <c r="K17" s="2">
        <v>3.8765491309297051E-4</v>
      </c>
      <c r="L17" s="2">
        <v>0</v>
      </c>
      <c r="M17" s="2">
        <v>3.0570738358288458E-3</v>
      </c>
      <c r="N17" s="2">
        <v>0</v>
      </c>
      <c r="O17" s="2">
        <v>0</v>
      </c>
      <c r="P17" s="2">
        <v>0</v>
      </c>
      <c r="Q17" s="2">
        <v>0</v>
      </c>
      <c r="R17" s="2">
        <v>6.6708732809533849E-2</v>
      </c>
      <c r="S17" s="2">
        <v>0</v>
      </c>
      <c r="T17" s="2">
        <v>0</v>
      </c>
      <c r="U17" s="2">
        <v>0</v>
      </c>
      <c r="V17" s="2">
        <v>0</v>
      </c>
      <c r="W17" s="2">
        <v>7.0391571295126978E-2</v>
      </c>
    </row>
    <row r="18" spans="1:23" x14ac:dyDescent="0.2">
      <c r="A18" s="2" t="s">
        <v>14</v>
      </c>
      <c r="B18" s="2">
        <v>1.9154581986731152E-2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6.9854860016220053E-7</v>
      </c>
      <c r="K18" s="2">
        <v>7.5702421707778188E-4</v>
      </c>
      <c r="L18" s="2">
        <v>0</v>
      </c>
      <c r="M18" s="2">
        <v>2.5525813555319671E-3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2.2464886107941062E-2</v>
      </c>
    </row>
    <row r="19" spans="1:23" x14ac:dyDescent="0.2">
      <c r="A19" s="2" t="s">
        <v>15</v>
      </c>
      <c r="B19" s="2">
        <v>1.993213250216203E-3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3.6446013921506108E-7</v>
      </c>
      <c r="K19" s="2">
        <v>3.9496915673623402E-4</v>
      </c>
      <c r="L19" s="2">
        <v>0</v>
      </c>
      <c r="M19" s="2">
        <v>1.2913501547897708E-3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3.6798970218814226E-3</v>
      </c>
    </row>
    <row r="20" spans="1:23" x14ac:dyDescent="0.2">
      <c r="A20" s="2" t="s">
        <v>16</v>
      </c>
      <c r="B20" s="2">
        <v>0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6.0743356535843522E-8</v>
      </c>
      <c r="K20" s="2">
        <v>6.5828192789372324E-5</v>
      </c>
      <c r="L20" s="2">
        <v>0</v>
      </c>
      <c r="M20" s="2">
        <v>1.505947702378742E-5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8.0948413169695585E-5</v>
      </c>
    </row>
    <row r="21" spans="1:23" x14ac:dyDescent="0.2">
      <c r="A21" s="2" t="s">
        <v>17</v>
      </c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</row>
    <row r="22" spans="1:23" x14ac:dyDescent="0.2">
      <c r="A22" s="2" t="s">
        <v>18</v>
      </c>
      <c r="B22" s="2">
        <v>6.969222957566551E-2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3.3746309186579742E-9</v>
      </c>
      <c r="K22" s="2">
        <v>3.6571218216317963E-6</v>
      </c>
      <c r="L22" s="2">
        <v>0</v>
      </c>
      <c r="M22" s="2">
        <v>3.5389771005900431E-4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7.0049787782177061E-2</v>
      </c>
    </row>
    <row r="23" spans="1:23" x14ac:dyDescent="0.2">
      <c r="A23" s="2" t="s">
        <v>19</v>
      </c>
      <c r="B23" s="2">
        <v>4.4582954948708763E-4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4.4582954948708763E-4</v>
      </c>
    </row>
    <row r="24" spans="1:23" x14ac:dyDescent="0.2">
      <c r="A24" s="2" t="s">
        <v>20</v>
      </c>
      <c r="B24" s="2">
        <v>3.0879968795642437E-5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2.024778551194784E-8</v>
      </c>
      <c r="K24" s="2">
        <v>2.1942730929790775E-5</v>
      </c>
      <c r="L24" s="2">
        <v>0</v>
      </c>
      <c r="M24" s="2">
        <v>3.7648692559468551E-6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5.6607816766892017E-5</v>
      </c>
    </row>
    <row r="25" spans="1:23" x14ac:dyDescent="0.2">
      <c r="A25" s="2" t="s">
        <v>21</v>
      </c>
      <c r="B25" s="2">
        <v>13.361654868316576</v>
      </c>
      <c r="C25" s="2">
        <v>17.593381863699907</v>
      </c>
      <c r="D25" s="2">
        <v>0</v>
      </c>
      <c r="E25" s="2">
        <v>0</v>
      </c>
      <c r="F25" s="2">
        <v>0</v>
      </c>
      <c r="G25" s="2">
        <v>8.343697564038928E-2</v>
      </c>
      <c r="H25" s="2">
        <v>0</v>
      </c>
      <c r="I25" s="2">
        <v>0</v>
      </c>
      <c r="J25" s="2">
        <v>2.1631384188597608E-6</v>
      </c>
      <c r="K25" s="2">
        <v>2.3442150876659819E-3</v>
      </c>
      <c r="L25" s="2">
        <v>0</v>
      </c>
      <c r="M25" s="2">
        <v>5.1164573188317748E-3</v>
      </c>
      <c r="N25" s="2">
        <v>0</v>
      </c>
      <c r="O25" s="2">
        <v>0</v>
      </c>
      <c r="P25" s="2">
        <v>0</v>
      </c>
      <c r="Q25" s="2">
        <v>0</v>
      </c>
      <c r="R25" s="2">
        <v>2.1781908434075684E-2</v>
      </c>
      <c r="S25" s="2">
        <v>0</v>
      </c>
      <c r="T25" s="2">
        <v>0</v>
      </c>
      <c r="U25" s="2">
        <v>0</v>
      </c>
      <c r="V25" s="2">
        <v>0</v>
      </c>
      <c r="W25" s="2">
        <v>31.067718451635862</v>
      </c>
    </row>
    <row r="26" spans="1:23" x14ac:dyDescent="0.2">
      <c r="A26" s="2" t="s">
        <v>22</v>
      </c>
      <c r="B26" s="2">
        <v>1.1844304116423578</v>
      </c>
      <c r="C26" s="2">
        <v>0</v>
      </c>
      <c r="D26" s="2">
        <v>8.6833798038964442E-4</v>
      </c>
      <c r="E26" s="2">
        <v>0</v>
      </c>
      <c r="F26" s="2">
        <v>0.69732295337939287</v>
      </c>
      <c r="G26" s="2">
        <v>0</v>
      </c>
      <c r="H26" s="2">
        <v>0</v>
      </c>
      <c r="I26" s="2">
        <v>0</v>
      </c>
      <c r="J26" s="2">
        <v>1.5995750554438797E-6</v>
      </c>
      <c r="K26" s="2">
        <v>1.7111602860763278E-3</v>
      </c>
      <c r="L26" s="2">
        <v>0</v>
      </c>
      <c r="M26" s="2">
        <v>1.2516969231318659E-3</v>
      </c>
      <c r="N26" s="2">
        <v>0</v>
      </c>
      <c r="O26" s="2">
        <v>0</v>
      </c>
      <c r="P26" s="2">
        <v>0</v>
      </c>
      <c r="Q26" s="2">
        <v>0</v>
      </c>
      <c r="R26" s="2">
        <v>3.9894181271556195E-2</v>
      </c>
      <c r="S26" s="2">
        <v>0</v>
      </c>
      <c r="T26" s="2">
        <v>0</v>
      </c>
      <c r="U26" s="2">
        <v>0</v>
      </c>
      <c r="V26" s="2">
        <v>0</v>
      </c>
      <c r="W26" s="2">
        <v>1.9254803410579604</v>
      </c>
    </row>
    <row r="27" spans="1:23" x14ac:dyDescent="0.2">
      <c r="A27" s="2" t="s">
        <v>23</v>
      </c>
      <c r="B27" s="2">
        <v>5.7962842529330812E-3</v>
      </c>
      <c r="C27" s="2">
        <v>0</v>
      </c>
      <c r="D27" s="2">
        <v>0</v>
      </c>
      <c r="E27" s="2">
        <v>0</v>
      </c>
      <c r="F27" s="2">
        <v>5.0598669996152722E-3</v>
      </c>
      <c r="G27" s="2">
        <v>1.085268070682905E-2</v>
      </c>
      <c r="H27" s="2">
        <v>0</v>
      </c>
      <c r="I27" s="2">
        <v>0</v>
      </c>
      <c r="J27" s="2">
        <v>6.0405893443977736E-7</v>
      </c>
      <c r="K27" s="2">
        <v>6.4619766077565961E-4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2.2355633679087501E-2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</row>
    <row r="29" spans="1:23" x14ac:dyDescent="0.2">
      <c r="A29" s="2" t="s">
        <v>25</v>
      </c>
      <c r="B29" s="2">
        <v>3.6144629695160954E-4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1.5692033771759576E-7</v>
      </c>
      <c r="K29" s="2">
        <v>1.678669900897663E-4</v>
      </c>
      <c r="L29" s="2">
        <v>0</v>
      </c>
      <c r="M29" s="2">
        <v>1.6122559899824969E-5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5.4559276727891848E-4</v>
      </c>
    </row>
    <row r="30" spans="1:23" x14ac:dyDescent="0.2">
      <c r="A30" s="2" t="s">
        <v>26</v>
      </c>
      <c r="B30" s="2">
        <v>3.6144629695160954E-4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1.5692033771759576E-7</v>
      </c>
      <c r="K30" s="2">
        <v>1.678669900897663E-4</v>
      </c>
      <c r="L30" s="2">
        <v>0</v>
      </c>
      <c r="M30" s="2">
        <v>1.6122559899824969E-5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5.4559276727891848E-4</v>
      </c>
    </row>
    <row r="31" spans="1:23" x14ac:dyDescent="0.2">
      <c r="A31" s="2" t="s">
        <v>27</v>
      </c>
      <c r="B31" s="2">
        <v>3.3358870713688575</v>
      </c>
      <c r="C31" s="2">
        <v>0</v>
      </c>
      <c r="D31" s="2">
        <v>0</v>
      </c>
      <c r="E31" s="2">
        <v>0</v>
      </c>
      <c r="F31" s="2">
        <v>1.1930817428748013E-2</v>
      </c>
      <c r="G31" s="2">
        <v>6.6360786023071938E-2</v>
      </c>
      <c r="H31" s="2">
        <v>0</v>
      </c>
      <c r="I31" s="2">
        <v>0</v>
      </c>
      <c r="J31" s="2">
        <v>2.0450263367067318E-6</v>
      </c>
      <c r="K31" s="2">
        <v>2.2162158239088688E-3</v>
      </c>
      <c r="L31" s="2">
        <v>5.1546827288680219E-5</v>
      </c>
      <c r="M31" s="2">
        <v>2.8277932981416828E-2</v>
      </c>
      <c r="N31" s="2">
        <v>0</v>
      </c>
      <c r="O31" s="2">
        <v>2.4991035807090363E-3</v>
      </c>
      <c r="P31" s="2">
        <v>0</v>
      </c>
      <c r="Q31" s="2">
        <v>0</v>
      </c>
      <c r="R31" s="2">
        <v>5.3262139516295791E-2</v>
      </c>
      <c r="S31" s="2">
        <v>0</v>
      </c>
      <c r="T31" s="2">
        <v>0</v>
      </c>
      <c r="U31" s="2">
        <v>0</v>
      </c>
      <c r="V31" s="2">
        <v>3.9126384000000005</v>
      </c>
      <c r="W31" s="2">
        <v>7.4131260585766334</v>
      </c>
    </row>
    <row r="32" spans="1:23" x14ac:dyDescent="0.2">
      <c r="A32" s="2" t="s">
        <v>28</v>
      </c>
      <c r="B32" s="2">
        <v>0.11576012946061183</v>
      </c>
      <c r="C32" s="2">
        <v>0.29295474152212431</v>
      </c>
      <c r="D32" s="2">
        <v>0</v>
      </c>
      <c r="E32" s="2">
        <v>0</v>
      </c>
      <c r="F32" s="2">
        <v>1.3545578018680409</v>
      </c>
      <c r="G32" s="2">
        <v>0</v>
      </c>
      <c r="H32" s="2">
        <v>0.27143341062508969</v>
      </c>
      <c r="I32" s="2">
        <v>0</v>
      </c>
      <c r="J32" s="2">
        <v>1.2789851181713721E-6</v>
      </c>
      <c r="K32" s="2">
        <v>1.3860491703984509E-3</v>
      </c>
      <c r="L32" s="2">
        <v>0</v>
      </c>
      <c r="M32" s="2">
        <v>1.4012843370634192E-2</v>
      </c>
      <c r="N32" s="2">
        <v>0</v>
      </c>
      <c r="O32" s="2">
        <v>0</v>
      </c>
      <c r="P32" s="2">
        <v>0</v>
      </c>
      <c r="Q32" s="2">
        <v>0</v>
      </c>
      <c r="R32" s="2">
        <v>0.3032691703757589</v>
      </c>
      <c r="S32" s="2">
        <v>0</v>
      </c>
      <c r="T32" s="2">
        <v>0</v>
      </c>
      <c r="U32" s="2">
        <v>0</v>
      </c>
      <c r="V32" s="2">
        <v>0</v>
      </c>
      <c r="W32" s="2">
        <v>2.3533754253777768</v>
      </c>
    </row>
    <row r="33" spans="1:23" x14ac:dyDescent="0.2">
      <c r="A33" s="2" t="s">
        <v>29</v>
      </c>
      <c r="B33" s="2">
        <v>0.77400844103314692</v>
      </c>
      <c r="C33" s="2">
        <v>0</v>
      </c>
      <c r="D33" s="2">
        <v>0</v>
      </c>
      <c r="E33" s="2">
        <v>0</v>
      </c>
      <c r="F33" s="2">
        <v>1.9660200466091345E-2</v>
      </c>
      <c r="G33" s="2">
        <v>0</v>
      </c>
      <c r="H33" s="2">
        <v>0</v>
      </c>
      <c r="I33" s="2">
        <v>0</v>
      </c>
      <c r="J33" s="2">
        <v>1.3498523674631895E-7</v>
      </c>
      <c r="K33" s="2">
        <v>1.4628487286527187E-4</v>
      </c>
      <c r="L33" s="2">
        <v>7.7320240933020318E-5</v>
      </c>
      <c r="M33" s="2">
        <v>1.1671094693435251E-3</v>
      </c>
      <c r="N33" s="2">
        <v>0</v>
      </c>
      <c r="O33" s="2">
        <v>0</v>
      </c>
      <c r="P33" s="2">
        <v>0</v>
      </c>
      <c r="Q33" s="2">
        <v>0</v>
      </c>
      <c r="R33" s="2">
        <v>0.18253815924777747</v>
      </c>
      <c r="S33" s="2">
        <v>0</v>
      </c>
      <c r="T33" s="2">
        <v>0</v>
      </c>
      <c r="U33" s="2">
        <v>0</v>
      </c>
      <c r="V33" s="2">
        <v>0</v>
      </c>
      <c r="W33" s="2">
        <v>0.97759765031539425</v>
      </c>
    </row>
    <row r="34" spans="1:23" x14ac:dyDescent="0.2">
      <c r="A34" s="2" t="s">
        <v>30</v>
      </c>
      <c r="B34" s="2">
        <v>6.1421633335441792E-3</v>
      </c>
      <c r="C34" s="2">
        <v>0</v>
      </c>
      <c r="D34" s="2">
        <v>0</v>
      </c>
      <c r="E34" s="2">
        <v>0</v>
      </c>
      <c r="F34" s="2">
        <v>0.18757101445746219</v>
      </c>
      <c r="G34" s="2">
        <v>0</v>
      </c>
      <c r="H34" s="2">
        <v>0</v>
      </c>
      <c r="I34" s="2">
        <v>0</v>
      </c>
      <c r="J34" s="2">
        <v>6.7492618373159474E-7</v>
      </c>
      <c r="K34" s="2">
        <v>7.3142436432635928E-4</v>
      </c>
      <c r="L34" s="2">
        <v>0</v>
      </c>
      <c r="M34" s="2">
        <v>1.4306503172598049E-4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0.19458834211324241</v>
      </c>
    </row>
    <row r="35" spans="1:23" x14ac:dyDescent="0.2">
      <c r="A35" s="2" t="s">
        <v>31</v>
      </c>
      <c r="B35" s="2">
        <v>6.4075047895532867E-4</v>
      </c>
      <c r="C35" s="2">
        <v>0</v>
      </c>
      <c r="D35" s="2">
        <v>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5.6018873249722374E-7</v>
      </c>
      <c r="K35" s="2">
        <v>6.0708222239087828E-4</v>
      </c>
      <c r="L35" s="2">
        <v>0</v>
      </c>
      <c r="M35" s="2">
        <v>1.3553529321408677E-4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1.3839281832927909E-3</v>
      </c>
    </row>
    <row r="36" spans="1:23" x14ac:dyDescent="0.2">
      <c r="A36" s="2" t="s">
        <v>32</v>
      </c>
      <c r="B36" s="2">
        <v>5.5387572076567981E-3</v>
      </c>
      <c r="C36" s="2">
        <v>0</v>
      </c>
      <c r="D36" s="2">
        <v>0</v>
      </c>
      <c r="E36" s="2">
        <v>0</v>
      </c>
      <c r="F36" s="2">
        <v>2.8719107177126685E-3</v>
      </c>
      <c r="G36" s="2">
        <v>0</v>
      </c>
      <c r="H36" s="2">
        <v>0</v>
      </c>
      <c r="I36" s="2">
        <v>0</v>
      </c>
      <c r="J36" s="2">
        <v>1.9066664690417552E-6</v>
      </c>
      <c r="K36" s="2">
        <v>2.0662738292219649E-3</v>
      </c>
      <c r="L36" s="2">
        <v>9.2047905872643263E-5</v>
      </c>
      <c r="M36" s="2">
        <v>1.1106364305043218E-3</v>
      </c>
      <c r="N36" s="2">
        <v>0</v>
      </c>
      <c r="O36" s="2">
        <v>0</v>
      </c>
      <c r="P36" s="2">
        <v>0</v>
      </c>
      <c r="Q36" s="2">
        <v>0</v>
      </c>
      <c r="R36" s="2">
        <v>4.4559860815798638E-3</v>
      </c>
      <c r="S36" s="2">
        <v>0</v>
      </c>
      <c r="T36" s="2">
        <v>0</v>
      </c>
      <c r="U36" s="2">
        <v>0</v>
      </c>
      <c r="V36" s="2">
        <v>0</v>
      </c>
      <c r="W36" s="2">
        <v>1.6137518839017304E-2</v>
      </c>
    </row>
    <row r="37" spans="1:23" x14ac:dyDescent="0.2">
      <c r="A37" s="2" t="s">
        <v>33</v>
      </c>
      <c r="B37" s="2">
        <v>4.579596981490539E-3</v>
      </c>
      <c r="C37" s="2">
        <v>0</v>
      </c>
      <c r="D37" s="2">
        <v>0</v>
      </c>
      <c r="E37" s="2">
        <v>0</v>
      </c>
      <c r="F37" s="2">
        <v>5.3634590195921891E-3</v>
      </c>
      <c r="G37" s="2">
        <v>0</v>
      </c>
      <c r="H37" s="2">
        <v>0</v>
      </c>
      <c r="I37" s="2">
        <v>0</v>
      </c>
      <c r="J37" s="2">
        <v>2.1260174787545235E-7</v>
      </c>
      <c r="K37" s="2">
        <v>2.3039867476280318E-4</v>
      </c>
      <c r="L37" s="2">
        <v>0</v>
      </c>
      <c r="M37" s="2">
        <v>2.258921553568112E-5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1.0196256493129087E-2</v>
      </c>
    </row>
    <row r="38" spans="1:23" x14ac:dyDescent="0.2">
      <c r="A38" s="2" t="s">
        <v>34</v>
      </c>
      <c r="B38" s="2">
        <v>2.2799710294115993E-4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2.6254628547159036E-6</v>
      </c>
      <c r="K38" s="2">
        <v>2.8452407772295374E-3</v>
      </c>
      <c r="L38" s="2">
        <v>3.3137246114151579E-5</v>
      </c>
      <c r="M38" s="2">
        <v>5.3837630360040016E-4</v>
      </c>
      <c r="N38" s="2">
        <v>0</v>
      </c>
      <c r="O38" s="2">
        <v>0</v>
      </c>
      <c r="P38" s="2">
        <v>0</v>
      </c>
      <c r="Q38" s="2">
        <v>0</v>
      </c>
      <c r="R38" s="2">
        <v>3.4075187682669548E-4</v>
      </c>
      <c r="S38" s="2">
        <v>0</v>
      </c>
      <c r="T38" s="2">
        <v>0</v>
      </c>
      <c r="U38" s="2">
        <v>0</v>
      </c>
      <c r="V38" s="2">
        <v>0</v>
      </c>
      <c r="W38" s="2">
        <v>3.98812876956666E-3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0</v>
      </c>
    </row>
    <row r="40" spans="1:23" x14ac:dyDescent="0.2">
      <c r="A40" s="2" t="s">
        <v>36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1.0123892755973922E-7</v>
      </c>
      <c r="K40" s="2">
        <v>1.097136546489539E-4</v>
      </c>
      <c r="L40" s="2">
        <v>0</v>
      </c>
      <c r="M40" s="2">
        <v>3.7648692559468551E-6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1.1357976283246049E-4</v>
      </c>
    </row>
    <row r="41" spans="1:23" x14ac:dyDescent="0.2">
      <c r="A41" s="2" t="s">
        <v>37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52.890044611374314</v>
      </c>
      <c r="C43" s="2">
        <v>0</v>
      </c>
      <c r="D43" s="2">
        <v>1.3713185468098135</v>
      </c>
      <c r="E43" s="2">
        <v>2.7710083139021808</v>
      </c>
      <c r="F43" s="2">
        <v>0</v>
      </c>
      <c r="G43" s="2">
        <v>0.13060847119525212</v>
      </c>
      <c r="H43" s="2">
        <v>0.17691896825396253</v>
      </c>
      <c r="I43" s="2">
        <v>0</v>
      </c>
      <c r="J43" s="2">
        <v>4.6738638223412938E-6</v>
      </c>
      <c r="K43" s="2">
        <v>5.0651137229600386E-3</v>
      </c>
      <c r="L43" s="2">
        <v>0</v>
      </c>
      <c r="M43" s="2">
        <v>6.9559825122018784E-3</v>
      </c>
      <c r="N43" s="2">
        <v>1.6424421166597491E-2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57.368349102801105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9.111503480376527E-8</v>
      </c>
      <c r="K44" s="2">
        <v>9.8742289184058506E-5</v>
      </c>
      <c r="L44" s="2">
        <v>0</v>
      </c>
      <c r="M44" s="2">
        <v>3.7648692559468544E-5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1.3648209677833082E-4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6.44554505463673E-7</v>
      </c>
      <c r="K45" s="2">
        <v>6.9851026793167311E-4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6.9915482243713674E-4</v>
      </c>
    </row>
    <row r="46" spans="1:23" x14ac:dyDescent="0.2">
      <c r="A46" s="2" t="s">
        <v>42</v>
      </c>
      <c r="B46" s="2">
        <v>1.6244458211508068E-2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2.2738320413710399E-2</v>
      </c>
      <c r="L46" s="2">
        <v>0</v>
      </c>
      <c r="M46" s="2">
        <v>2.3953331845981949E-2</v>
      </c>
      <c r="N46" s="2">
        <v>0</v>
      </c>
      <c r="O46" s="2">
        <v>0</v>
      </c>
      <c r="P46" s="2">
        <v>0</v>
      </c>
      <c r="Q46" s="2">
        <v>0</v>
      </c>
      <c r="R46" s="2">
        <v>9.1098785259327922E-3</v>
      </c>
      <c r="S46" s="2">
        <v>0</v>
      </c>
      <c r="T46" s="2">
        <v>0</v>
      </c>
      <c r="U46" s="2">
        <v>0</v>
      </c>
      <c r="V46" s="2">
        <v>0</v>
      </c>
      <c r="W46" s="2">
        <v>7.2045988997133215E-2</v>
      </c>
    </row>
    <row r="47" spans="1:23" x14ac:dyDescent="0.2">
      <c r="A47" s="2" t="s">
        <v>43</v>
      </c>
      <c r="B47" s="2">
        <v>6.0760534524727195E-3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0.35582272167604606</v>
      </c>
      <c r="L47" s="2">
        <v>6.5648759285924577E-2</v>
      </c>
      <c r="M47" s="2">
        <v>0.67511388269310157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1.1026614171075448</v>
      </c>
    </row>
    <row r="48" spans="1:23" x14ac:dyDescent="0.2">
      <c r="A48" s="2" t="s">
        <v>44</v>
      </c>
      <c r="B48" s="2">
        <v>0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4.6874998269402203E-2</v>
      </c>
      <c r="L48" s="2">
        <v>0</v>
      </c>
      <c r="M48" s="2">
        <v>2.9652097003939046E-2</v>
      </c>
      <c r="N48" s="2">
        <v>0</v>
      </c>
      <c r="O48" s="2">
        <v>5.6509262478039585E-2</v>
      </c>
      <c r="P48" s="2">
        <v>0</v>
      </c>
      <c r="Q48" s="2">
        <v>0</v>
      </c>
      <c r="R48" s="2">
        <v>5.0432023201854435E-2</v>
      </c>
      <c r="S48" s="2">
        <v>0</v>
      </c>
      <c r="T48" s="2">
        <v>0</v>
      </c>
      <c r="U48" s="2">
        <v>0</v>
      </c>
      <c r="V48" s="2">
        <v>0</v>
      </c>
      <c r="W48" s="2">
        <v>0.18346838095323528</v>
      </c>
    </row>
    <row r="49" spans="1:23" x14ac:dyDescent="0.2">
      <c r="A49" s="2" t="s">
        <v>45</v>
      </c>
      <c r="B49" s="2">
        <v>6.664543453395598E-2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7.166202250356718E-2</v>
      </c>
      <c r="L49" s="2">
        <v>0</v>
      </c>
      <c r="M49" s="2">
        <v>3.4607469034446628E-2</v>
      </c>
      <c r="N49" s="2">
        <v>0</v>
      </c>
      <c r="O49" s="2">
        <v>1.4879467521729986E-2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0.18779439359369976</v>
      </c>
    </row>
    <row r="50" spans="1:23" x14ac:dyDescent="0.2">
      <c r="A50" s="2" t="s">
        <v>46</v>
      </c>
      <c r="B50" s="2">
        <v>0.11458376911571438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7.8825647008667496E-2</v>
      </c>
      <c r="L50" s="2">
        <v>0</v>
      </c>
      <c r="M50" s="2">
        <v>3.0634342852548211E-2</v>
      </c>
      <c r="N50" s="2">
        <v>0</v>
      </c>
      <c r="O50" s="2">
        <v>6.306402580041634E-2</v>
      </c>
      <c r="P50" s="2">
        <v>7.6426800649838464E-4</v>
      </c>
      <c r="Q50" s="2">
        <v>0</v>
      </c>
      <c r="R50" s="2">
        <v>0.10804515224375452</v>
      </c>
      <c r="S50" s="2">
        <v>0</v>
      </c>
      <c r="T50" s="2">
        <v>0</v>
      </c>
      <c r="U50" s="2">
        <v>0</v>
      </c>
      <c r="V50" s="2">
        <v>0</v>
      </c>
      <c r="W50" s="2">
        <v>0.39591720502759931</v>
      </c>
    </row>
    <row r="51" spans="1:23" x14ac:dyDescent="0.2">
      <c r="A51" s="2" t="s">
        <v>47</v>
      </c>
      <c r="B51" s="2">
        <v>0.25576058105749333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3.2831178431367528E-2</v>
      </c>
      <c r="L51" s="2">
        <v>0</v>
      </c>
      <c r="M51" s="2">
        <v>4.20108648126606E-2</v>
      </c>
      <c r="N51" s="2">
        <v>3.0819230610348667E-2</v>
      </c>
      <c r="O51" s="2">
        <v>3.9589903732727097E-2</v>
      </c>
      <c r="P51" s="2">
        <v>0</v>
      </c>
      <c r="Q51" s="2">
        <v>0</v>
      </c>
      <c r="R51" s="2">
        <v>9.6413192912682445E-3</v>
      </c>
      <c r="S51" s="2">
        <v>0</v>
      </c>
      <c r="T51" s="2">
        <v>0</v>
      </c>
      <c r="U51" s="2">
        <v>0</v>
      </c>
      <c r="V51" s="2">
        <v>0</v>
      </c>
      <c r="W51" s="2">
        <v>0.41065307793586547</v>
      </c>
    </row>
  </sheetData>
  <phoneticPr fontId="6" type="noConversion"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123.71594359627696</v>
      </c>
      <c r="C4" s="2">
        <v>14.78912980082907</v>
      </c>
      <c r="D4" s="2">
        <v>0.77446483405036604</v>
      </c>
      <c r="E4" s="2">
        <v>1.3203508147463394</v>
      </c>
      <c r="F4" s="2">
        <v>1.8202082279427056</v>
      </c>
      <c r="G4" s="2">
        <v>7.3149292831657803E-2</v>
      </c>
      <c r="H4" s="2">
        <v>1.0682961019921022</v>
      </c>
      <c r="I4" s="2">
        <v>0</v>
      </c>
      <c r="J4" s="2">
        <v>0</v>
      </c>
      <c r="K4" s="2">
        <v>0.37033463939190392</v>
      </c>
      <c r="L4" s="2">
        <v>2.9360574181481709E-2</v>
      </c>
      <c r="M4" s="2">
        <v>0.64302632080071631</v>
      </c>
      <c r="N4" s="2">
        <v>2.9063243637703844E-2</v>
      </c>
      <c r="O4" s="2">
        <v>0.16463736233586115</v>
      </c>
      <c r="P4" s="2">
        <v>0</v>
      </c>
      <c r="Q4" s="2">
        <v>0</v>
      </c>
      <c r="R4" s="2">
        <v>0.82500100061617943</v>
      </c>
      <c r="S4" s="2">
        <v>0</v>
      </c>
      <c r="T4" s="2">
        <v>0</v>
      </c>
      <c r="U4" s="2">
        <v>0</v>
      </c>
      <c r="V4" s="2">
        <v>2.5566988000000004</v>
      </c>
      <c r="W4" s="2">
        <v>148.17966460963299</v>
      </c>
    </row>
    <row r="5" spans="1:23" x14ac:dyDescent="0.2">
      <c r="A5" s="2" t="s">
        <v>1</v>
      </c>
      <c r="B5" s="2">
        <v>4.5163384370509235E-2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3.1978211171558038E-2</v>
      </c>
      <c r="L5" s="2">
        <v>0</v>
      </c>
      <c r="M5" s="2">
        <v>9.6359829395019539E-2</v>
      </c>
      <c r="N5" s="2">
        <v>0</v>
      </c>
      <c r="O5" s="2">
        <v>1.075121466543439E-2</v>
      </c>
      <c r="P5" s="2">
        <v>0</v>
      </c>
      <c r="Q5" s="2">
        <v>0</v>
      </c>
      <c r="R5" s="2">
        <v>4.0471811128901039E-3</v>
      </c>
      <c r="S5" s="2">
        <v>0</v>
      </c>
      <c r="T5" s="2">
        <v>0</v>
      </c>
      <c r="U5" s="2">
        <v>0</v>
      </c>
      <c r="V5" s="2">
        <v>0</v>
      </c>
      <c r="W5" s="2">
        <v>0.18829982071541129</v>
      </c>
    </row>
    <row r="6" spans="1:23" x14ac:dyDescent="0.2">
      <c r="A6" s="2" t="s">
        <v>2</v>
      </c>
      <c r="B6" s="2">
        <v>70.855225379701508</v>
      </c>
      <c r="C6" s="2">
        <v>2.362964458468638E-6</v>
      </c>
      <c r="D6" s="2">
        <v>1.380698144139377E-6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6.4096729378735366E-3</v>
      </c>
      <c r="L6" s="2">
        <v>4.1700658110244628E-5</v>
      </c>
      <c r="M6" s="2">
        <v>1.8409462533575179E-2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70.88008995949366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2.2035648175961582E-3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7.2719141920769454E-5</v>
      </c>
      <c r="L8" s="2">
        <v>0</v>
      </c>
      <c r="M8" s="2">
        <v>4.8198996689354623E-2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5.0475280648871551E-2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5.7315037848415333E-4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5.7315037848415333E-4</v>
      </c>
    </row>
    <row r="10" spans="1:23" x14ac:dyDescent="0.2">
      <c r="A10" s="2" t="s">
        <v>6</v>
      </c>
      <c r="B10" s="2">
        <v>0.51471898465283128</v>
      </c>
      <c r="C10" s="2">
        <v>0</v>
      </c>
      <c r="D10" s="2">
        <v>0.2601649513001828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1.3366470848293812E-3</v>
      </c>
      <c r="L10" s="2">
        <v>0</v>
      </c>
      <c r="M10" s="2">
        <v>2.2447093446736118E-3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0.77846529238251705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1.4299284213011062E-3</v>
      </c>
      <c r="C13" s="2">
        <v>4.8198460038207013E-5</v>
      </c>
      <c r="D13" s="2">
        <v>1.4148417903297171E-3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4.6055456549820648E-4</v>
      </c>
      <c r="L13" s="2">
        <v>0</v>
      </c>
      <c r="M13" s="2">
        <v>1.2095105819160503E-4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3.4744742953588419E-3</v>
      </c>
    </row>
    <row r="14" spans="1:23" x14ac:dyDescent="0.2">
      <c r="A14" s="2" t="s">
        <v>10</v>
      </c>
      <c r="B14" s="2">
        <v>3.0966602754291478E-4</v>
      </c>
      <c r="C14" s="2">
        <v>0</v>
      </c>
      <c r="D14" s="2">
        <v>0</v>
      </c>
      <c r="E14" s="2">
        <v>1.5504385110550739E-6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1.5582673268736309E-4</v>
      </c>
      <c r="L14" s="2">
        <v>0</v>
      </c>
      <c r="M14" s="2">
        <v>6.6167343598936862E-4</v>
      </c>
      <c r="N14" s="2">
        <v>0</v>
      </c>
      <c r="O14" s="2">
        <v>7.1692895004831998E-6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1.135885924231185E-3</v>
      </c>
    </row>
    <row r="15" spans="1:23" x14ac:dyDescent="0.2">
      <c r="A15" s="2" t="s">
        <v>11</v>
      </c>
      <c r="B15" s="2">
        <v>1.5139025617112731E-2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9.6958855894359281E-5</v>
      </c>
      <c r="L15" s="2">
        <v>0</v>
      </c>
      <c r="M15" s="2">
        <v>3.9131224709048686E-5</v>
      </c>
      <c r="N15" s="2">
        <v>0</v>
      </c>
      <c r="O15" s="2">
        <v>0</v>
      </c>
      <c r="P15" s="2">
        <v>0</v>
      </c>
      <c r="Q15" s="2">
        <v>0</v>
      </c>
      <c r="R15" s="2">
        <v>5.1951962524317578E-4</v>
      </c>
      <c r="S15" s="2">
        <v>0</v>
      </c>
      <c r="T15" s="2">
        <v>0</v>
      </c>
      <c r="U15" s="2">
        <v>0</v>
      </c>
      <c r="V15" s="2">
        <v>0</v>
      </c>
      <c r="W15" s="2">
        <v>1.5794635322959317E-2</v>
      </c>
    </row>
    <row r="16" spans="1:23" x14ac:dyDescent="0.2">
      <c r="A16" s="2" t="s">
        <v>12</v>
      </c>
      <c r="B16" s="2">
        <v>8.7380466713138944E-3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1.1773575358600768E-4</v>
      </c>
      <c r="L16" s="2">
        <v>0</v>
      </c>
      <c r="M16" s="2">
        <v>4.9803376902425608E-5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8.9055858018023265E-3</v>
      </c>
    </row>
    <row r="17" spans="1:23" x14ac:dyDescent="0.2">
      <c r="A17" s="2" t="s">
        <v>13</v>
      </c>
      <c r="B17" s="2">
        <v>0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4.8825709575373781E-4</v>
      </c>
      <c r="L17" s="2">
        <v>0</v>
      </c>
      <c r="M17" s="2">
        <v>2.9704156938232412E-3</v>
      </c>
      <c r="N17" s="2">
        <v>0</v>
      </c>
      <c r="O17" s="2">
        <v>0</v>
      </c>
      <c r="P17" s="2">
        <v>0</v>
      </c>
      <c r="Q17" s="2">
        <v>0</v>
      </c>
      <c r="R17" s="2">
        <v>6.0190059438887958E-2</v>
      </c>
      <c r="S17" s="2">
        <v>0</v>
      </c>
      <c r="T17" s="2">
        <v>0</v>
      </c>
      <c r="U17" s="2">
        <v>0</v>
      </c>
      <c r="V17" s="2">
        <v>0</v>
      </c>
      <c r="W17" s="2">
        <v>6.3648732228464941E-2</v>
      </c>
    </row>
    <row r="18" spans="1:23" x14ac:dyDescent="0.2">
      <c r="A18" s="2" t="s">
        <v>14</v>
      </c>
      <c r="B18" s="2">
        <v>3.0280327562184524E-2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1.4197546755959748E-4</v>
      </c>
      <c r="L18" s="2">
        <v>0</v>
      </c>
      <c r="M18" s="2">
        <v>1.6114949811999143E-3</v>
      </c>
      <c r="N18" s="2">
        <v>1.6759207269599927E-3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3.3709718737904022E-2</v>
      </c>
    </row>
    <row r="19" spans="1:23" x14ac:dyDescent="0.2">
      <c r="A19" s="2" t="s">
        <v>15</v>
      </c>
      <c r="B19" s="2">
        <v>1.0616833801098098E-3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2.7702530255531226E-5</v>
      </c>
      <c r="L19" s="2">
        <v>0</v>
      </c>
      <c r="M19" s="2">
        <v>2.4545950044766905E-4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1.3348454108130102E-3</v>
      </c>
    </row>
    <row r="20" spans="1:23" x14ac:dyDescent="0.2">
      <c r="A20" s="2" t="s">
        <v>16</v>
      </c>
      <c r="B20" s="2">
        <v>0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7.6181958202710883E-5</v>
      </c>
      <c r="L20" s="2">
        <v>0</v>
      </c>
      <c r="M20" s="2">
        <v>2.4901688451212804E-5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1.0108364665392368E-4</v>
      </c>
    </row>
    <row r="21" spans="1:23" x14ac:dyDescent="0.2">
      <c r="A21" s="2" t="s">
        <v>17</v>
      </c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</row>
    <row r="22" spans="1:23" x14ac:dyDescent="0.2">
      <c r="A22" s="2" t="s">
        <v>18</v>
      </c>
      <c r="B22" s="2">
        <v>4.7956338277190091E-2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2">
        <v>0</v>
      </c>
      <c r="M22" s="2">
        <v>1.24508442256064E-4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4.8080846719446159E-2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0</v>
      </c>
    </row>
    <row r="24" spans="1:23" x14ac:dyDescent="0.2">
      <c r="A24" s="2" t="s">
        <v>20</v>
      </c>
      <c r="B24" s="2">
        <v>8.9256678527075428E-5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2.423971397358982E-5</v>
      </c>
      <c r="L24" s="2">
        <v>0</v>
      </c>
      <c r="M24" s="2">
        <v>7.1147681289179428E-6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1.206111606295832E-4</v>
      </c>
    </row>
    <row r="25" spans="1:23" x14ac:dyDescent="0.2">
      <c r="A25" s="2" t="s">
        <v>21</v>
      </c>
      <c r="B25" s="2">
        <v>5.1745465829962951</v>
      </c>
      <c r="C25" s="2">
        <v>14.318937824651698</v>
      </c>
      <c r="D25" s="2">
        <v>0</v>
      </c>
      <c r="E25" s="2">
        <v>0</v>
      </c>
      <c r="F25" s="2">
        <v>0</v>
      </c>
      <c r="G25" s="2">
        <v>6.0195678181581801E-3</v>
      </c>
      <c r="H25" s="2">
        <v>0</v>
      </c>
      <c r="I25" s="2">
        <v>0</v>
      </c>
      <c r="J25" s="2">
        <v>0</v>
      </c>
      <c r="K25" s="2">
        <v>5.6097623767450728E-4</v>
      </c>
      <c r="L25" s="2">
        <v>0</v>
      </c>
      <c r="M25" s="2">
        <v>2.8281203312448826E-3</v>
      </c>
      <c r="N25" s="2">
        <v>0</v>
      </c>
      <c r="O25" s="2">
        <v>0</v>
      </c>
      <c r="P25" s="2">
        <v>0</v>
      </c>
      <c r="Q25" s="2">
        <v>0</v>
      </c>
      <c r="R25" s="2">
        <v>2.1918780379307327E-2</v>
      </c>
      <c r="S25" s="2">
        <v>0</v>
      </c>
      <c r="T25" s="2">
        <v>0</v>
      </c>
      <c r="U25" s="2">
        <v>0</v>
      </c>
      <c r="V25" s="2">
        <v>0</v>
      </c>
      <c r="W25" s="2">
        <v>19.524811852414381</v>
      </c>
    </row>
    <row r="26" spans="1:23" x14ac:dyDescent="0.2">
      <c r="A26" s="2" t="s">
        <v>22</v>
      </c>
      <c r="B26" s="2">
        <v>1.0982634532424658</v>
      </c>
      <c r="C26" s="2">
        <v>0</v>
      </c>
      <c r="D26" s="2">
        <v>0</v>
      </c>
      <c r="E26" s="2">
        <v>0</v>
      </c>
      <c r="F26" s="2">
        <v>0</v>
      </c>
      <c r="G26" s="2">
        <v>2.9041774561289468E-4</v>
      </c>
      <c r="H26" s="2">
        <v>0</v>
      </c>
      <c r="I26" s="2">
        <v>0</v>
      </c>
      <c r="J26" s="2">
        <v>0</v>
      </c>
      <c r="K26" s="2">
        <v>9.3826588665894665E-4</v>
      </c>
      <c r="L26" s="2">
        <v>0</v>
      </c>
      <c r="M26" s="2">
        <v>1.4174992307722204E-3</v>
      </c>
      <c r="N26" s="2">
        <v>0</v>
      </c>
      <c r="O26" s="2">
        <v>0</v>
      </c>
      <c r="P26" s="2">
        <v>0</v>
      </c>
      <c r="Q26" s="2">
        <v>0</v>
      </c>
      <c r="R26" s="2">
        <v>3.1915226281135932E-2</v>
      </c>
      <c r="S26" s="2">
        <v>0</v>
      </c>
      <c r="T26" s="2">
        <v>0</v>
      </c>
      <c r="U26" s="2">
        <v>0</v>
      </c>
      <c r="V26" s="2">
        <v>0</v>
      </c>
      <c r="W26" s="2">
        <v>1.1328248623866459</v>
      </c>
    </row>
    <row r="27" spans="1:23" x14ac:dyDescent="0.2">
      <c r="A27" s="2" t="s">
        <v>23</v>
      </c>
      <c r="B27" s="2">
        <v>5.4797395404139072E-3</v>
      </c>
      <c r="C27" s="2">
        <v>0</v>
      </c>
      <c r="D27" s="2">
        <v>0</v>
      </c>
      <c r="E27" s="2">
        <v>0</v>
      </c>
      <c r="F27" s="2">
        <v>4.2880033016521393E-3</v>
      </c>
      <c r="G27" s="2">
        <v>8.91054446766836E-3</v>
      </c>
      <c r="H27" s="2">
        <v>0</v>
      </c>
      <c r="I27" s="2">
        <v>0</v>
      </c>
      <c r="J27" s="2">
        <v>0</v>
      </c>
      <c r="K27" s="2">
        <v>4.4476240081885144E-4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3.5356602231686779E-4</v>
      </c>
      <c r="S27" s="2">
        <v>0</v>
      </c>
      <c r="T27" s="2">
        <v>0</v>
      </c>
      <c r="U27" s="2">
        <v>0</v>
      </c>
      <c r="V27" s="2">
        <v>0</v>
      </c>
      <c r="W27" s="2">
        <v>1.9476615732870125E-2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</row>
    <row r="29" spans="1:23" x14ac:dyDescent="0.2">
      <c r="A29" s="2" t="s">
        <v>25</v>
      </c>
      <c r="B29" s="2">
        <v>2.8992315017606856E-4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1.005284878563157E-4</v>
      </c>
      <c r="L29" s="2">
        <v>0</v>
      </c>
      <c r="M29" s="2">
        <v>2.1209464799584339E-5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4.116611028319686E-4</v>
      </c>
    </row>
    <row r="30" spans="1:23" x14ac:dyDescent="0.2">
      <c r="A30" s="2" t="s">
        <v>26</v>
      </c>
      <c r="B30" s="2">
        <v>2.8992315017606856E-4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1.005284878563157E-4</v>
      </c>
      <c r="L30" s="2">
        <v>0</v>
      </c>
      <c r="M30" s="2">
        <v>2.1209464799584339E-5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4.116611028319686E-4</v>
      </c>
    </row>
    <row r="31" spans="1:23" x14ac:dyDescent="0.2">
      <c r="A31" s="2" t="s">
        <v>27</v>
      </c>
      <c r="B31" s="2">
        <v>1.7221942749750832</v>
      </c>
      <c r="C31" s="2">
        <v>0</v>
      </c>
      <c r="D31" s="2">
        <v>0</v>
      </c>
      <c r="E31" s="2">
        <v>0</v>
      </c>
      <c r="F31" s="2">
        <v>1.1622828868327495E-2</v>
      </c>
      <c r="G31" s="2">
        <v>5.2671218408884071E-2</v>
      </c>
      <c r="H31" s="2">
        <v>0</v>
      </c>
      <c r="I31" s="2">
        <v>0</v>
      </c>
      <c r="J31" s="2">
        <v>0</v>
      </c>
      <c r="K31" s="2">
        <v>1.4682341035431549E-3</v>
      </c>
      <c r="L31" s="2">
        <v>9.3826480748050397E-5</v>
      </c>
      <c r="M31" s="2">
        <v>1.3365091930172358E-2</v>
      </c>
      <c r="N31" s="2">
        <v>0</v>
      </c>
      <c r="O31" s="2">
        <v>3.1975031172155081E-3</v>
      </c>
      <c r="P31" s="2">
        <v>0</v>
      </c>
      <c r="Q31" s="2">
        <v>0</v>
      </c>
      <c r="R31" s="2">
        <v>4.6929939480300213E-2</v>
      </c>
      <c r="S31" s="2">
        <v>0</v>
      </c>
      <c r="T31" s="2">
        <v>0</v>
      </c>
      <c r="U31" s="2">
        <v>0</v>
      </c>
      <c r="V31" s="2">
        <v>2.5566988000000004</v>
      </c>
      <c r="W31" s="2">
        <v>4.4082417173642749</v>
      </c>
    </row>
    <row r="32" spans="1:23" x14ac:dyDescent="0.2">
      <c r="A32" s="2" t="s">
        <v>28</v>
      </c>
      <c r="B32" s="2">
        <v>8.8572431762605264E-2</v>
      </c>
      <c r="C32" s="2">
        <v>0.30606378270517892</v>
      </c>
      <c r="D32" s="2">
        <v>0</v>
      </c>
      <c r="E32" s="2">
        <v>0</v>
      </c>
      <c r="F32" s="2">
        <v>1.5512079691232161</v>
      </c>
      <c r="G32" s="2">
        <v>0</v>
      </c>
      <c r="H32" s="2">
        <v>0.89280411865259279</v>
      </c>
      <c r="I32" s="2">
        <v>0</v>
      </c>
      <c r="J32" s="2">
        <v>0</v>
      </c>
      <c r="K32" s="2">
        <v>8.34538723947878E-4</v>
      </c>
      <c r="L32" s="2">
        <v>0</v>
      </c>
      <c r="M32" s="2">
        <v>1.3215681799465079E-2</v>
      </c>
      <c r="N32" s="2">
        <v>0</v>
      </c>
      <c r="O32" s="2">
        <v>0</v>
      </c>
      <c r="P32" s="2">
        <v>0</v>
      </c>
      <c r="Q32" s="2">
        <v>0</v>
      </c>
      <c r="R32" s="2">
        <v>0.32269590436533263</v>
      </c>
      <c r="S32" s="2">
        <v>0</v>
      </c>
      <c r="T32" s="2">
        <v>0</v>
      </c>
      <c r="U32" s="2">
        <v>0</v>
      </c>
      <c r="V32" s="2">
        <v>0</v>
      </c>
      <c r="W32" s="2">
        <v>3.1753944271323387</v>
      </c>
    </row>
    <row r="33" spans="1:23" x14ac:dyDescent="0.2">
      <c r="A33" s="2" t="s">
        <v>29</v>
      </c>
      <c r="B33" s="2">
        <v>0.64502459523422995</v>
      </c>
      <c r="C33" s="2">
        <v>0</v>
      </c>
      <c r="D33" s="2">
        <v>0</v>
      </c>
      <c r="E33" s="2">
        <v>0</v>
      </c>
      <c r="F33" s="2">
        <v>2.1078522175487662E-3</v>
      </c>
      <c r="G33" s="2">
        <v>0</v>
      </c>
      <c r="H33" s="2">
        <v>0</v>
      </c>
      <c r="I33" s="2">
        <v>0</v>
      </c>
      <c r="J33" s="2">
        <v>0</v>
      </c>
      <c r="K33" s="2">
        <v>1.246613861498905E-4</v>
      </c>
      <c r="L33" s="2">
        <v>0</v>
      </c>
      <c r="M33" s="2">
        <v>4.8736161683087908E-4</v>
      </c>
      <c r="N33" s="2">
        <v>0</v>
      </c>
      <c r="O33" s="2">
        <v>0</v>
      </c>
      <c r="P33" s="2">
        <v>0</v>
      </c>
      <c r="Q33" s="2">
        <v>0</v>
      </c>
      <c r="R33" s="2">
        <v>0.16748323156649048</v>
      </c>
      <c r="S33" s="2">
        <v>0</v>
      </c>
      <c r="T33" s="2">
        <v>0</v>
      </c>
      <c r="U33" s="2">
        <v>0</v>
      </c>
      <c r="V33" s="2">
        <v>0</v>
      </c>
      <c r="W33" s="2">
        <v>0.81522770202124983</v>
      </c>
    </row>
    <row r="34" spans="1:23" x14ac:dyDescent="0.2">
      <c r="A34" s="2" t="s">
        <v>30</v>
      </c>
      <c r="B34" s="2">
        <v>6.092033169192196E-3</v>
      </c>
      <c r="C34" s="2">
        <v>0</v>
      </c>
      <c r="D34" s="2">
        <v>0</v>
      </c>
      <c r="E34" s="2">
        <v>0</v>
      </c>
      <c r="F34" s="2">
        <v>0.17836711335279459</v>
      </c>
      <c r="G34" s="2">
        <v>0</v>
      </c>
      <c r="H34" s="2">
        <v>0</v>
      </c>
      <c r="I34" s="2">
        <v>0</v>
      </c>
      <c r="J34" s="2">
        <v>0</v>
      </c>
      <c r="K34" s="2">
        <v>7.2719141920769446E-4</v>
      </c>
      <c r="L34" s="2">
        <v>0</v>
      </c>
      <c r="M34" s="2">
        <v>9.2491985675933268E-5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0.18527882992687039</v>
      </c>
    </row>
    <row r="35" spans="1:23" x14ac:dyDescent="0.2">
      <c r="A35" s="2" t="s">
        <v>31</v>
      </c>
      <c r="B35" s="2">
        <v>6.0475116113174656E-4</v>
      </c>
      <c r="C35" s="2">
        <v>0</v>
      </c>
      <c r="D35" s="2">
        <v>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6.7871199126051478E-4</v>
      </c>
      <c r="L35" s="2">
        <v>0</v>
      </c>
      <c r="M35" s="2">
        <v>1.1027890599822812E-4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1.3937420583904896E-3</v>
      </c>
    </row>
    <row r="36" spans="1:23" x14ac:dyDescent="0.2">
      <c r="A36" s="2" t="s">
        <v>32</v>
      </c>
      <c r="B36" s="2">
        <v>9.5758450728898031E-3</v>
      </c>
      <c r="C36" s="2">
        <v>0</v>
      </c>
      <c r="D36" s="2">
        <v>0</v>
      </c>
      <c r="E36" s="2">
        <v>0</v>
      </c>
      <c r="F36" s="2">
        <v>1.1066224142131022E-3</v>
      </c>
      <c r="G36" s="2">
        <v>0</v>
      </c>
      <c r="H36" s="2">
        <v>0</v>
      </c>
      <c r="I36" s="2">
        <v>0</v>
      </c>
      <c r="J36" s="2">
        <v>0</v>
      </c>
      <c r="K36" s="2">
        <v>1.6205980199485764E-3</v>
      </c>
      <c r="L36" s="2">
        <v>6.6026042007887302E-5</v>
      </c>
      <c r="M36" s="2">
        <v>7.4349326947192494E-4</v>
      </c>
      <c r="N36" s="2">
        <v>0</v>
      </c>
      <c r="O36" s="2">
        <v>0</v>
      </c>
      <c r="P36" s="2">
        <v>0</v>
      </c>
      <c r="Q36" s="2">
        <v>0</v>
      </c>
      <c r="R36" s="2">
        <v>1.8059491734643729E-3</v>
      </c>
      <c r="S36" s="2">
        <v>0</v>
      </c>
      <c r="T36" s="2">
        <v>0</v>
      </c>
      <c r="U36" s="2">
        <v>0</v>
      </c>
      <c r="V36" s="2">
        <v>0</v>
      </c>
      <c r="W36" s="2">
        <v>1.4918533991995667E-2</v>
      </c>
    </row>
    <row r="37" spans="1:23" x14ac:dyDescent="0.2">
      <c r="A37" s="2" t="s">
        <v>33</v>
      </c>
      <c r="B37" s="2">
        <v>4.9715739626781628E-3</v>
      </c>
      <c r="C37" s="2">
        <v>0</v>
      </c>
      <c r="D37" s="2">
        <v>0</v>
      </c>
      <c r="E37" s="2">
        <v>0</v>
      </c>
      <c r="F37" s="2">
        <v>4.5121211531903285E-3</v>
      </c>
      <c r="G37" s="2">
        <v>0</v>
      </c>
      <c r="H37" s="2">
        <v>0</v>
      </c>
      <c r="I37" s="2">
        <v>0</v>
      </c>
      <c r="J37" s="2">
        <v>0</v>
      </c>
      <c r="K37" s="2">
        <v>1.7314081409707012E-4</v>
      </c>
      <c r="L37" s="2">
        <v>0</v>
      </c>
      <c r="M37" s="2">
        <v>3.5573840644589712E-5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9.6924097706101511E-3</v>
      </c>
    </row>
    <row r="38" spans="1:23" x14ac:dyDescent="0.2">
      <c r="A38" s="2" t="s">
        <v>34</v>
      </c>
      <c r="B38" s="2">
        <v>0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2.358177888002095E-3</v>
      </c>
      <c r="L38" s="2">
        <v>2.4325383897642698E-5</v>
      </c>
      <c r="M38" s="2">
        <v>3.4506625425252029E-4</v>
      </c>
      <c r="N38" s="2">
        <v>0</v>
      </c>
      <c r="O38" s="2">
        <v>0</v>
      </c>
      <c r="P38" s="2">
        <v>0</v>
      </c>
      <c r="Q38" s="2">
        <v>0</v>
      </c>
      <c r="R38" s="2">
        <v>2.7212932750833016E-4</v>
      </c>
      <c r="S38" s="2">
        <v>0</v>
      </c>
      <c r="T38" s="2">
        <v>0</v>
      </c>
      <c r="U38" s="2">
        <v>0</v>
      </c>
      <c r="V38" s="2">
        <v>0</v>
      </c>
      <c r="W38" s="2">
        <v>2.9996988536605883E-3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2.7702530255531226E-5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2.7702530255531226E-5</v>
      </c>
    </row>
    <row r="40" spans="1:23" x14ac:dyDescent="0.2">
      <c r="A40" s="2" t="s">
        <v>36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9.3496039612417879E-5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9.3496039612417879E-5</v>
      </c>
    </row>
    <row r="41" spans="1:23" x14ac:dyDescent="0.2">
      <c r="A41" s="2" t="s">
        <v>37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43.112141120904056</v>
      </c>
      <c r="C43" s="2">
        <v>0</v>
      </c>
      <c r="D43" s="2">
        <v>0.51215391664514576</v>
      </c>
      <c r="E43" s="2">
        <v>1.3100699896158927</v>
      </c>
      <c r="F43" s="2">
        <v>0</v>
      </c>
      <c r="G43" s="2">
        <v>5.257544391334302E-3</v>
      </c>
      <c r="H43" s="2">
        <v>0.16904676544260827</v>
      </c>
      <c r="I43" s="2">
        <v>0</v>
      </c>
      <c r="J43" s="2">
        <v>0</v>
      </c>
      <c r="K43" s="2">
        <v>4.1346026406380351E-3</v>
      </c>
      <c r="L43" s="2">
        <v>0</v>
      </c>
      <c r="M43" s="2">
        <v>5.3854186015711326E-3</v>
      </c>
      <c r="N43" s="2">
        <v>6.7239479528246127E-3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45.124913306194067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9.6958855894359281E-5</v>
      </c>
      <c r="L44" s="2">
        <v>0</v>
      </c>
      <c r="M44" s="2">
        <v>2.8459072515671771E-5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1.2541792841003105E-4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5.782903190842142E-4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5.782903190842142E-4</v>
      </c>
    </row>
    <row r="46" spans="1:23" x14ac:dyDescent="0.2">
      <c r="A46" s="2" t="s">
        <v>42</v>
      </c>
      <c r="B46" s="2">
        <v>1.2070643500872655E-2</v>
      </c>
      <c r="C46" s="2">
        <v>3.6964396632935805E-2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1.5883047105400349E-2</v>
      </c>
      <c r="L46" s="2">
        <v>0</v>
      </c>
      <c r="M46" s="2">
        <v>8.5528867792442047E-3</v>
      </c>
      <c r="N46" s="2">
        <v>0</v>
      </c>
      <c r="O46" s="2">
        <v>2.4986397091863845E-3</v>
      </c>
      <c r="P46" s="2">
        <v>0</v>
      </c>
      <c r="Q46" s="2">
        <v>0</v>
      </c>
      <c r="R46" s="2">
        <v>6.8976343783697493E-3</v>
      </c>
      <c r="S46" s="2">
        <v>0</v>
      </c>
      <c r="T46" s="2">
        <v>0</v>
      </c>
      <c r="U46" s="2">
        <v>0</v>
      </c>
      <c r="V46" s="2">
        <v>0</v>
      </c>
      <c r="W46" s="2">
        <v>8.286724810600915E-2</v>
      </c>
    </row>
    <row r="47" spans="1:23" x14ac:dyDescent="0.2">
      <c r="A47" s="2" t="s">
        <v>43</v>
      </c>
      <c r="B47" s="2">
        <v>1.9395647060150398E-3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0.13701665254173681</v>
      </c>
      <c r="L47" s="2">
        <v>2.9134695616717884E-2</v>
      </c>
      <c r="M47" s="2">
        <v>0.27872235475916801</v>
      </c>
      <c r="N47" s="2">
        <v>2.1376402431297925E-3</v>
      </c>
      <c r="O47" s="2">
        <v>5.5426522546753903E-4</v>
      </c>
      <c r="P47" s="2">
        <v>0</v>
      </c>
      <c r="Q47" s="2">
        <v>0</v>
      </c>
      <c r="R47" s="2">
        <v>2.7923961663026221E-2</v>
      </c>
      <c r="S47" s="2">
        <v>0</v>
      </c>
      <c r="T47" s="2">
        <v>0</v>
      </c>
      <c r="U47" s="2">
        <v>0</v>
      </c>
      <c r="V47" s="2">
        <v>0</v>
      </c>
      <c r="W47" s="2">
        <v>0.47742913475526128</v>
      </c>
    </row>
    <row r="48" spans="1:23" x14ac:dyDescent="0.2">
      <c r="A48" s="2" t="s">
        <v>44</v>
      </c>
      <c r="B48" s="2">
        <v>0</v>
      </c>
      <c r="C48" s="2">
        <v>4.4179948119559012E-2</v>
      </c>
      <c r="D48" s="2">
        <v>7.2974361656364122E-4</v>
      </c>
      <c r="E48" s="2">
        <v>0</v>
      </c>
      <c r="F48" s="2">
        <v>6.6995717511762948E-2</v>
      </c>
      <c r="G48" s="2">
        <v>0</v>
      </c>
      <c r="H48" s="2">
        <v>0</v>
      </c>
      <c r="I48" s="2">
        <v>0</v>
      </c>
      <c r="J48" s="2">
        <v>0</v>
      </c>
      <c r="K48" s="2">
        <v>3.0983578262768069E-2</v>
      </c>
      <c r="L48" s="2">
        <v>0</v>
      </c>
      <c r="M48" s="2">
        <v>4.9783461343997137E-2</v>
      </c>
      <c r="N48" s="2">
        <v>1.6099667647061443E-3</v>
      </c>
      <c r="O48" s="2">
        <v>4.5076398263904173E-2</v>
      </c>
      <c r="P48" s="2">
        <v>0</v>
      </c>
      <c r="Q48" s="2">
        <v>0</v>
      </c>
      <c r="R48" s="2">
        <v>8.4177235494162297E-3</v>
      </c>
      <c r="S48" s="2">
        <v>0</v>
      </c>
      <c r="T48" s="2">
        <v>0</v>
      </c>
      <c r="U48" s="2">
        <v>0</v>
      </c>
      <c r="V48" s="2">
        <v>0</v>
      </c>
      <c r="W48" s="2">
        <v>0.24777653743267733</v>
      </c>
    </row>
    <row r="49" spans="1:23" x14ac:dyDescent="0.2">
      <c r="A49" s="2" t="s">
        <v>45</v>
      </c>
      <c r="B49" s="2">
        <v>0</v>
      </c>
      <c r="C49" s="2">
        <v>8.2933287295202329E-2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5.0407804716772572E-2</v>
      </c>
      <c r="L49" s="2">
        <v>0</v>
      </c>
      <c r="M49" s="2">
        <v>4.0072747945650598E-2</v>
      </c>
      <c r="N49" s="2">
        <v>0</v>
      </c>
      <c r="O49" s="2">
        <v>1.3205707589479497E-2</v>
      </c>
      <c r="P49" s="2">
        <v>0</v>
      </c>
      <c r="Q49" s="2">
        <v>0</v>
      </c>
      <c r="R49" s="2">
        <v>4.1011979484527842E-3</v>
      </c>
      <c r="S49" s="2">
        <v>0</v>
      </c>
      <c r="T49" s="2">
        <v>0</v>
      </c>
      <c r="U49" s="2">
        <v>0</v>
      </c>
      <c r="V49" s="2">
        <v>0</v>
      </c>
      <c r="W49" s="2">
        <v>0.19072074549555781</v>
      </c>
    </row>
    <row r="50" spans="1:23" x14ac:dyDescent="0.2">
      <c r="A50" s="2" t="s">
        <v>46</v>
      </c>
      <c r="B50" s="2">
        <v>0.1034552974234611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6.4452178969012577E-3</v>
      </c>
      <c r="I50" s="2">
        <v>0</v>
      </c>
      <c r="J50" s="2">
        <v>0</v>
      </c>
      <c r="K50" s="2">
        <v>4.8698526796961114E-2</v>
      </c>
      <c r="L50" s="2">
        <v>0</v>
      </c>
      <c r="M50" s="2">
        <v>2.5739242177883797E-2</v>
      </c>
      <c r="N50" s="2">
        <v>1.634261757159915E-2</v>
      </c>
      <c r="O50" s="2">
        <v>4.1806093821133622E-2</v>
      </c>
      <c r="P50" s="2">
        <v>0</v>
      </c>
      <c r="Q50" s="2">
        <v>0</v>
      </c>
      <c r="R50" s="2">
        <v>0.11055444558716282</v>
      </c>
      <c r="S50" s="2">
        <v>0</v>
      </c>
      <c r="T50" s="2">
        <v>0</v>
      </c>
      <c r="U50" s="2">
        <v>0</v>
      </c>
      <c r="V50" s="2">
        <v>0</v>
      </c>
      <c r="W50" s="2">
        <v>0.35304144127510284</v>
      </c>
    </row>
    <row r="51" spans="1:23" x14ac:dyDescent="0.2">
      <c r="A51" s="2" t="s">
        <v>47</v>
      </c>
      <c r="B51" s="2">
        <v>0.20811625614745993</v>
      </c>
      <c r="C51" s="2">
        <v>0</v>
      </c>
      <c r="D51" s="2">
        <v>0</v>
      </c>
      <c r="E51" s="2">
        <v>1.0279274691935601E-2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3.0896980726165819E-2</v>
      </c>
      <c r="L51" s="2">
        <v>0</v>
      </c>
      <c r="M51" s="2">
        <v>3.0990219893835557E-2</v>
      </c>
      <c r="N51" s="2">
        <v>0</v>
      </c>
      <c r="O51" s="2">
        <v>4.7540370654539553E-2</v>
      </c>
      <c r="P51" s="2">
        <v>0</v>
      </c>
      <c r="Q51" s="2">
        <v>0</v>
      </c>
      <c r="R51" s="2">
        <v>8.9745507168740926E-3</v>
      </c>
      <c r="S51" s="2">
        <v>0</v>
      </c>
      <c r="T51" s="2">
        <v>0</v>
      </c>
      <c r="U51" s="2">
        <v>0</v>
      </c>
      <c r="V51" s="2">
        <v>0</v>
      </c>
      <c r="W51" s="2">
        <v>0.33679765283081053</v>
      </c>
    </row>
  </sheetData>
  <phoneticPr fontId="6" type="noConversion"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106.58500537414791</v>
      </c>
      <c r="C4" s="2">
        <v>13.124392655265844</v>
      </c>
      <c r="D4" s="2">
        <v>1.9801140391137317</v>
      </c>
      <c r="E4" s="2">
        <v>0.83815445498068253</v>
      </c>
      <c r="F4" s="2">
        <v>3.2799885998960008</v>
      </c>
      <c r="G4" s="2">
        <v>3.5567389024306138E-2</v>
      </c>
      <c r="H4" s="2">
        <v>1.7274794962303888</v>
      </c>
      <c r="I4" s="2">
        <v>0</v>
      </c>
      <c r="J4" s="2">
        <v>0</v>
      </c>
      <c r="K4" s="2">
        <v>0.47073814860697483</v>
      </c>
      <c r="L4" s="2">
        <v>3.8774617747045062E-2</v>
      </c>
      <c r="M4" s="2">
        <v>0.63404350810996901</v>
      </c>
      <c r="N4" s="2">
        <v>3.5363405248835647E-2</v>
      </c>
      <c r="O4" s="2">
        <v>0.13335171641989052</v>
      </c>
      <c r="P4" s="2">
        <v>0</v>
      </c>
      <c r="Q4" s="2">
        <v>0</v>
      </c>
      <c r="R4" s="2">
        <v>0.69579924728415277</v>
      </c>
      <c r="S4" s="2">
        <v>0</v>
      </c>
      <c r="T4" s="2">
        <v>0</v>
      </c>
      <c r="U4" s="2">
        <v>0</v>
      </c>
      <c r="V4" s="2">
        <v>2.7394862</v>
      </c>
      <c r="W4" s="2">
        <v>132.31825885207573</v>
      </c>
    </row>
    <row r="5" spans="1:23" x14ac:dyDescent="0.2">
      <c r="A5" s="2" t="s">
        <v>1</v>
      </c>
      <c r="B5" s="2">
        <v>4.5631893448083841E-2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4.5958671776699773E-2</v>
      </c>
      <c r="L5" s="2">
        <v>0</v>
      </c>
      <c r="M5" s="2">
        <v>0.10148202006444772</v>
      </c>
      <c r="N5" s="2">
        <v>0</v>
      </c>
      <c r="O5" s="2">
        <v>1.0894160155308837E-2</v>
      </c>
      <c r="P5" s="2">
        <v>0</v>
      </c>
      <c r="Q5" s="2">
        <v>0</v>
      </c>
      <c r="R5" s="2">
        <v>4.9367155061465747E-3</v>
      </c>
      <c r="S5" s="2">
        <v>0</v>
      </c>
      <c r="T5" s="2">
        <v>0</v>
      </c>
      <c r="U5" s="2">
        <v>0</v>
      </c>
      <c r="V5" s="2">
        <v>0</v>
      </c>
      <c r="W5" s="2">
        <v>0.20890346095068674</v>
      </c>
    </row>
    <row r="6" spans="1:23" x14ac:dyDescent="0.2">
      <c r="A6" s="2" t="s">
        <v>2</v>
      </c>
      <c r="B6" s="2">
        <v>60.907266539635927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6.8040110157605738E-3</v>
      </c>
      <c r="L6" s="2">
        <v>8.5928368526880122E-5</v>
      </c>
      <c r="M6" s="2">
        <v>1.8906449225938104E-2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60.933062928246152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7.1538621007571055E-4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9.0580791812480753E-5</v>
      </c>
      <c r="L8" s="2">
        <v>0</v>
      </c>
      <c r="M8" s="2">
        <v>4.0816024332330975E-2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4.1621991334219163E-2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</row>
    <row r="10" spans="1:23" x14ac:dyDescent="0.2">
      <c r="A10" s="2" t="s">
        <v>6</v>
      </c>
      <c r="B10" s="2">
        <v>1.2159682975997408E-2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1.0695501187089076E-3</v>
      </c>
      <c r="L10" s="2">
        <v>0</v>
      </c>
      <c r="M10" s="2">
        <v>1.5570438116779769E-3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1.4786276906384293E-2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2.0697681805194598E-2</v>
      </c>
      <c r="C13" s="2">
        <v>5.0688046412600352E-5</v>
      </c>
      <c r="D13" s="2">
        <v>1.5226042195624616E-3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5.2606536783402294E-4</v>
      </c>
      <c r="L13" s="2">
        <v>0</v>
      </c>
      <c r="M13" s="2">
        <v>9.6644098655874463E-5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2.2893683537659557E-2</v>
      </c>
    </row>
    <row r="14" spans="1:23" x14ac:dyDescent="0.2">
      <c r="A14" s="2" t="s">
        <v>10</v>
      </c>
      <c r="B14" s="2">
        <v>0.34339975724784211</v>
      </c>
      <c r="C14" s="2">
        <v>0</v>
      </c>
      <c r="D14" s="2">
        <v>0.26207101521996928</v>
      </c>
      <c r="E14" s="2">
        <v>1.5564083489057982E-6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6.3406554268736527E-4</v>
      </c>
      <c r="L14" s="2">
        <v>1.0311404223225615E-5</v>
      </c>
      <c r="M14" s="2">
        <v>9.8075863080405914E-4</v>
      </c>
      <c r="N14" s="2">
        <v>5.8264025070646106E-4</v>
      </c>
      <c r="O14" s="2">
        <v>3.598447134379255E-6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0.60768370315171583</v>
      </c>
    </row>
    <row r="15" spans="1:23" x14ac:dyDescent="0.2">
      <c r="A15" s="2" t="s">
        <v>11</v>
      </c>
      <c r="B15" s="2">
        <v>1.4800515640184211E-2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2.1948422631485717E-4</v>
      </c>
      <c r="L15" s="2">
        <v>0</v>
      </c>
      <c r="M15" s="2">
        <v>3.2214699551958157E-5</v>
      </c>
      <c r="N15" s="2">
        <v>0</v>
      </c>
      <c r="O15" s="2">
        <v>0</v>
      </c>
      <c r="P15" s="2">
        <v>0</v>
      </c>
      <c r="Q15" s="2">
        <v>0</v>
      </c>
      <c r="R15" s="2">
        <v>6.9535999128285191E-4</v>
      </c>
      <c r="S15" s="2">
        <v>0</v>
      </c>
      <c r="T15" s="2">
        <v>0</v>
      </c>
      <c r="U15" s="2">
        <v>0</v>
      </c>
      <c r="V15" s="2">
        <v>0</v>
      </c>
      <c r="W15" s="2">
        <v>1.5747574557333877E-2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1.498066941514105E-4</v>
      </c>
      <c r="L16" s="2">
        <v>0</v>
      </c>
      <c r="M16" s="2">
        <v>7.8747043349231048E-5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2.2855373750064155E-4</v>
      </c>
    </row>
    <row r="17" spans="1:23" x14ac:dyDescent="0.2">
      <c r="A17" s="2" t="s">
        <v>13</v>
      </c>
      <c r="B17" s="2">
        <v>0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5.190976146176782E-4</v>
      </c>
      <c r="L17" s="2">
        <v>0</v>
      </c>
      <c r="M17" s="2">
        <v>6.7292927952979239E-4</v>
      </c>
      <c r="N17" s="2">
        <v>0</v>
      </c>
      <c r="O17" s="2">
        <v>0</v>
      </c>
      <c r="P17" s="2">
        <v>0</v>
      </c>
      <c r="Q17" s="2">
        <v>0</v>
      </c>
      <c r="R17" s="2">
        <v>5.9726456394116376E-2</v>
      </c>
      <c r="S17" s="2">
        <v>0</v>
      </c>
      <c r="T17" s="2">
        <v>0</v>
      </c>
      <c r="U17" s="2">
        <v>0</v>
      </c>
      <c r="V17" s="2">
        <v>0</v>
      </c>
      <c r="W17" s="2">
        <v>6.0918483288263846E-2</v>
      </c>
    </row>
    <row r="18" spans="1:23" x14ac:dyDescent="0.2">
      <c r="A18" s="2" t="s">
        <v>14</v>
      </c>
      <c r="B18" s="2">
        <v>2.1216328084969115E-2</v>
      </c>
      <c r="C18" s="2">
        <v>0</v>
      </c>
      <c r="D18" s="2">
        <v>0</v>
      </c>
      <c r="E18" s="2">
        <v>0</v>
      </c>
      <c r="F18" s="2">
        <v>8.4671795273489024E-3</v>
      </c>
      <c r="G18" s="2">
        <v>0</v>
      </c>
      <c r="H18" s="2">
        <v>0</v>
      </c>
      <c r="I18" s="2">
        <v>0</v>
      </c>
      <c r="J18" s="2">
        <v>0</v>
      </c>
      <c r="K18" s="2">
        <v>1.7767770701678919E-4</v>
      </c>
      <c r="L18" s="2">
        <v>0</v>
      </c>
      <c r="M18" s="2">
        <v>1.625052621843222E-3</v>
      </c>
      <c r="N18" s="2">
        <v>1.6168266957104296E-3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3.310306463688846E-2</v>
      </c>
    </row>
    <row r="19" spans="1:23" x14ac:dyDescent="0.2">
      <c r="A19" s="2" t="s">
        <v>15</v>
      </c>
      <c r="B19" s="2">
        <v>1.0938179192479891E-3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4.1806519298068033E-5</v>
      </c>
      <c r="L19" s="2">
        <v>0</v>
      </c>
      <c r="M19" s="2">
        <v>2.4697936323167914E-4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1.3826038017777363E-3</v>
      </c>
    </row>
    <row r="20" spans="1:23" x14ac:dyDescent="0.2">
      <c r="A20" s="2" t="s">
        <v>16</v>
      </c>
      <c r="B20" s="2">
        <v>0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7.6645285379791408E-5</v>
      </c>
      <c r="L20" s="2">
        <v>6.8742694821504098E-6</v>
      </c>
      <c r="M20" s="2">
        <v>3.9373521674615524E-5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1.2289307653655734E-4</v>
      </c>
    </row>
    <row r="21" spans="1:23" x14ac:dyDescent="0.2">
      <c r="A21" s="2" t="s">
        <v>17</v>
      </c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</row>
    <row r="22" spans="1:23" x14ac:dyDescent="0.2">
      <c r="A22" s="2" t="s">
        <v>18</v>
      </c>
      <c r="B22" s="2">
        <v>5.1756090274249295E-2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2">
        <v>0</v>
      </c>
      <c r="M22" s="2">
        <v>1.7539114200510551E-4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5.1931481416254401E-2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0</v>
      </c>
    </row>
    <row r="24" spans="1:23" x14ac:dyDescent="0.2">
      <c r="A24" s="2" t="s">
        <v>20</v>
      </c>
      <c r="B24" s="2">
        <v>1.4628629246537393E-5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2.4387136257206353E-5</v>
      </c>
      <c r="L24" s="2">
        <v>0</v>
      </c>
      <c r="M24" s="2">
        <v>2.863528849062947E-5</v>
      </c>
      <c r="N24" s="2">
        <v>3.6415015669153819E-6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7.1292555561288591E-5</v>
      </c>
    </row>
    <row r="25" spans="1:23" x14ac:dyDescent="0.2">
      <c r="A25" s="2" t="s">
        <v>21</v>
      </c>
      <c r="B25" s="2">
        <v>4.0160362310141702</v>
      </c>
      <c r="C25" s="2">
        <v>12.686821037510374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4.9122660175229945E-4</v>
      </c>
      <c r="L25" s="2">
        <v>0</v>
      </c>
      <c r="M25" s="2">
        <v>2.7597259282844148E-3</v>
      </c>
      <c r="N25" s="2">
        <v>0</v>
      </c>
      <c r="O25" s="2">
        <v>0</v>
      </c>
      <c r="P25" s="2">
        <v>0</v>
      </c>
      <c r="Q25" s="2">
        <v>0</v>
      </c>
      <c r="R25" s="2">
        <v>1.5571096947655287E-2</v>
      </c>
      <c r="S25" s="2">
        <v>0</v>
      </c>
      <c r="T25" s="2">
        <v>0</v>
      </c>
      <c r="U25" s="2">
        <v>0</v>
      </c>
      <c r="V25" s="2">
        <v>0</v>
      </c>
      <c r="W25" s="2">
        <v>16.721679318002238</v>
      </c>
    </row>
    <row r="26" spans="1:23" x14ac:dyDescent="0.2">
      <c r="A26" s="2" t="s">
        <v>22</v>
      </c>
      <c r="B26" s="2">
        <v>0.9798127773117592</v>
      </c>
      <c r="C26" s="2">
        <v>0</v>
      </c>
      <c r="D26" s="2">
        <v>0</v>
      </c>
      <c r="E26" s="2">
        <v>0</v>
      </c>
      <c r="F26" s="2">
        <v>0</v>
      </c>
      <c r="G26" s="2">
        <v>2.6503270509915154E-5</v>
      </c>
      <c r="H26" s="2">
        <v>0</v>
      </c>
      <c r="I26" s="2">
        <v>0</v>
      </c>
      <c r="J26" s="2">
        <v>0</v>
      </c>
      <c r="K26" s="2">
        <v>8.6100325242904484E-4</v>
      </c>
      <c r="L26" s="2">
        <v>0</v>
      </c>
      <c r="M26" s="2">
        <v>1.0847982866717058E-3</v>
      </c>
      <c r="N26" s="2">
        <v>0</v>
      </c>
      <c r="O26" s="2">
        <v>0</v>
      </c>
      <c r="P26" s="2">
        <v>0</v>
      </c>
      <c r="Q26" s="2">
        <v>0</v>
      </c>
      <c r="R26" s="2">
        <v>1.2477182340082054E-2</v>
      </c>
      <c r="S26" s="2">
        <v>0</v>
      </c>
      <c r="T26" s="2">
        <v>0</v>
      </c>
      <c r="U26" s="2">
        <v>0</v>
      </c>
      <c r="V26" s="2">
        <v>0</v>
      </c>
      <c r="W26" s="2">
        <v>0.99426226446145194</v>
      </c>
    </row>
    <row r="27" spans="1:23" x14ac:dyDescent="0.2">
      <c r="A27" s="2" t="s">
        <v>23</v>
      </c>
      <c r="B27" s="2">
        <v>1.5660915189075952E-3</v>
      </c>
      <c r="C27" s="2">
        <v>0</v>
      </c>
      <c r="D27" s="2">
        <v>0</v>
      </c>
      <c r="E27" s="2">
        <v>0</v>
      </c>
      <c r="F27" s="2">
        <v>5.5874788759155214E-3</v>
      </c>
      <c r="G27" s="2">
        <v>0</v>
      </c>
      <c r="H27" s="2">
        <v>0</v>
      </c>
      <c r="I27" s="2">
        <v>0</v>
      </c>
      <c r="J27" s="2">
        <v>0</v>
      </c>
      <c r="K27" s="2">
        <v>4.1178416420519534E-4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2.6993904101139059E-4</v>
      </c>
      <c r="S27" s="2">
        <v>0</v>
      </c>
      <c r="T27" s="2">
        <v>0</v>
      </c>
      <c r="U27" s="2">
        <v>0</v>
      </c>
      <c r="V27" s="2">
        <v>0</v>
      </c>
      <c r="W27" s="2">
        <v>7.8352936000397021E-3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</row>
    <row r="29" spans="1:23" x14ac:dyDescent="0.2">
      <c r="A29" s="2" t="s">
        <v>25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1.0294604105129883E-4</v>
      </c>
      <c r="L29" s="2">
        <v>0</v>
      </c>
      <c r="M29" s="2">
        <v>1.6301613597525629E-5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1.1924765464882447E-4</v>
      </c>
    </row>
    <row r="30" spans="1:23" x14ac:dyDescent="0.2">
      <c r="A30" s="2" t="s">
        <v>26</v>
      </c>
      <c r="B30" s="2">
        <v>0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1.0294604105129883E-4</v>
      </c>
      <c r="L30" s="2">
        <v>0</v>
      </c>
      <c r="M30" s="2">
        <v>1.6301613597525629E-5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1.1924765464882447E-4</v>
      </c>
    </row>
    <row r="31" spans="1:23" x14ac:dyDescent="0.2">
      <c r="A31" s="2" t="s">
        <v>27</v>
      </c>
      <c r="B31" s="2">
        <v>1.6854691719668824</v>
      </c>
      <c r="C31" s="2">
        <v>0</v>
      </c>
      <c r="D31" s="2">
        <v>0</v>
      </c>
      <c r="E31" s="2">
        <v>0</v>
      </c>
      <c r="F31" s="2">
        <v>9.6210435082332325E-3</v>
      </c>
      <c r="G31" s="2">
        <v>3.5540885753796221E-2</v>
      </c>
      <c r="H31" s="2">
        <v>0</v>
      </c>
      <c r="I31" s="2">
        <v>0</v>
      </c>
      <c r="J31" s="2">
        <v>0</v>
      </c>
      <c r="K31" s="2">
        <v>1.5990993631511028E-3</v>
      </c>
      <c r="L31" s="2">
        <v>6.1868425339353688E-5</v>
      </c>
      <c r="M31" s="2">
        <v>1.3036215085359066E-2</v>
      </c>
      <c r="N31" s="2">
        <v>0</v>
      </c>
      <c r="O31" s="2">
        <v>2.9651204387285057E-3</v>
      </c>
      <c r="P31" s="2">
        <v>0</v>
      </c>
      <c r="Q31" s="2">
        <v>0</v>
      </c>
      <c r="R31" s="2">
        <v>7.4254513354847396E-2</v>
      </c>
      <c r="S31" s="2">
        <v>0</v>
      </c>
      <c r="T31" s="2">
        <v>0</v>
      </c>
      <c r="U31" s="2">
        <v>0</v>
      </c>
      <c r="V31" s="2">
        <v>2.7394862</v>
      </c>
      <c r="W31" s="2">
        <v>4.5620341178963368</v>
      </c>
    </row>
    <row r="32" spans="1:23" x14ac:dyDescent="0.2">
      <c r="A32" s="2" t="s">
        <v>28</v>
      </c>
      <c r="B32" s="2">
        <v>0.23569269745946964</v>
      </c>
      <c r="C32" s="2">
        <v>0.31452584010649276</v>
      </c>
      <c r="D32" s="2">
        <v>0</v>
      </c>
      <c r="E32" s="2">
        <v>0</v>
      </c>
      <c r="F32" s="2">
        <v>3.0393669930633176</v>
      </c>
      <c r="G32" s="2">
        <v>0</v>
      </c>
      <c r="H32" s="2">
        <v>1.5670464250132519</v>
      </c>
      <c r="I32" s="2">
        <v>0</v>
      </c>
      <c r="J32" s="2">
        <v>0</v>
      </c>
      <c r="K32" s="2">
        <v>9.0232404151663521E-4</v>
      </c>
      <c r="L32" s="2">
        <v>0</v>
      </c>
      <c r="M32" s="2">
        <v>1.3530173811822421E-2</v>
      </c>
      <c r="N32" s="2">
        <v>0</v>
      </c>
      <c r="O32" s="2">
        <v>0</v>
      </c>
      <c r="P32" s="2">
        <v>0</v>
      </c>
      <c r="Q32" s="2">
        <v>0</v>
      </c>
      <c r="R32" s="2">
        <v>0.19065280903851622</v>
      </c>
      <c r="S32" s="2">
        <v>0</v>
      </c>
      <c r="T32" s="2">
        <v>0</v>
      </c>
      <c r="U32" s="2">
        <v>0</v>
      </c>
      <c r="V32" s="2">
        <v>0</v>
      </c>
      <c r="W32" s="2">
        <v>5.3617172625343867</v>
      </c>
    </row>
    <row r="33" spans="1:23" x14ac:dyDescent="0.2">
      <c r="A33" s="2" t="s">
        <v>29</v>
      </c>
      <c r="B33" s="2">
        <v>0.64740864301143075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1.2541955789420413E-4</v>
      </c>
      <c r="L33" s="2">
        <v>0</v>
      </c>
      <c r="M33" s="2">
        <v>6.9440574589776471E-4</v>
      </c>
      <c r="N33" s="2">
        <v>0</v>
      </c>
      <c r="O33" s="2">
        <v>0</v>
      </c>
      <c r="P33" s="2">
        <v>0</v>
      </c>
      <c r="Q33" s="2">
        <v>0</v>
      </c>
      <c r="R33" s="2">
        <v>0.1607771636987565</v>
      </c>
      <c r="S33" s="2">
        <v>0</v>
      </c>
      <c r="T33" s="2">
        <v>0</v>
      </c>
      <c r="U33" s="2">
        <v>0</v>
      </c>
      <c r="V33" s="2">
        <v>0</v>
      </c>
      <c r="W33" s="2">
        <v>0.80900563201397924</v>
      </c>
    </row>
    <row r="34" spans="1:23" x14ac:dyDescent="0.2">
      <c r="A34" s="2" t="s">
        <v>30</v>
      </c>
      <c r="B34" s="2">
        <v>6.7337430018612901E-3</v>
      </c>
      <c r="C34" s="2">
        <v>0</v>
      </c>
      <c r="D34" s="2">
        <v>0</v>
      </c>
      <c r="E34" s="2">
        <v>0</v>
      </c>
      <c r="F34" s="2">
        <v>0.15963327962475093</v>
      </c>
      <c r="G34" s="2">
        <v>0</v>
      </c>
      <c r="H34" s="2">
        <v>0</v>
      </c>
      <c r="I34" s="2">
        <v>0</v>
      </c>
      <c r="J34" s="2">
        <v>0</v>
      </c>
      <c r="K34" s="2">
        <v>7.6645285379791414E-4</v>
      </c>
      <c r="L34" s="2">
        <v>1.0311404223225615E-5</v>
      </c>
      <c r="M34" s="2">
        <v>1.4317644245314732E-4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0.16728696332708654</v>
      </c>
    </row>
    <row r="35" spans="1:23" x14ac:dyDescent="0.2">
      <c r="A35" s="2" t="s">
        <v>31</v>
      </c>
      <c r="B35" s="2">
        <v>6.0707970647311412E-4</v>
      </c>
      <c r="C35" s="2">
        <v>0</v>
      </c>
      <c r="D35" s="2">
        <v>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5.4348475087488452E-4</v>
      </c>
      <c r="L35" s="2">
        <v>0</v>
      </c>
      <c r="M35" s="2">
        <v>8.9485276533217103E-5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1.2400497338812158E-3</v>
      </c>
    </row>
    <row r="36" spans="1:23" x14ac:dyDescent="0.2">
      <c r="A36" s="2" t="s">
        <v>32</v>
      </c>
      <c r="B36" s="2">
        <v>7.0745270088692037E-3</v>
      </c>
      <c r="C36" s="2">
        <v>0</v>
      </c>
      <c r="D36" s="2">
        <v>0</v>
      </c>
      <c r="E36" s="2">
        <v>0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1.4179377795261413E-3</v>
      </c>
      <c r="L36" s="2">
        <v>4.4682751633977657E-5</v>
      </c>
      <c r="M36" s="2">
        <v>5.0827637070867296E-4</v>
      </c>
      <c r="N36" s="2">
        <v>0</v>
      </c>
      <c r="O36" s="2">
        <v>0</v>
      </c>
      <c r="P36" s="2">
        <v>0</v>
      </c>
      <c r="Q36" s="2">
        <v>0</v>
      </c>
      <c r="R36" s="2">
        <v>1.9122399760278428E-3</v>
      </c>
      <c r="S36" s="2">
        <v>0</v>
      </c>
      <c r="T36" s="2">
        <v>0</v>
      </c>
      <c r="U36" s="2">
        <v>0</v>
      </c>
      <c r="V36" s="2">
        <v>0</v>
      </c>
      <c r="W36" s="2">
        <v>1.0957663886765839E-2</v>
      </c>
    </row>
    <row r="37" spans="1:23" x14ac:dyDescent="0.2">
      <c r="A37" s="2" t="s">
        <v>33</v>
      </c>
      <c r="B37" s="2">
        <v>4.9348503747047631E-3</v>
      </c>
      <c r="C37" s="2">
        <v>0</v>
      </c>
      <c r="D37" s="2">
        <v>0</v>
      </c>
      <c r="E37" s="2">
        <v>0</v>
      </c>
      <c r="F37" s="2">
        <v>4.7278667411592848E-3</v>
      </c>
      <c r="G37" s="2">
        <v>0</v>
      </c>
      <c r="H37" s="2">
        <v>0</v>
      </c>
      <c r="I37" s="2">
        <v>0</v>
      </c>
      <c r="J37" s="2">
        <v>0</v>
      </c>
      <c r="K37" s="2">
        <v>1.8812933684130622E-4</v>
      </c>
      <c r="L37" s="2">
        <v>0</v>
      </c>
      <c r="M37" s="2">
        <v>3.2214699551958157E-5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9.8830611522573147E-3</v>
      </c>
    </row>
    <row r="38" spans="1:23" x14ac:dyDescent="0.2">
      <c r="A38" s="2" t="s">
        <v>34</v>
      </c>
      <c r="B38" s="2">
        <v>0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3.0623275385834843E-3</v>
      </c>
      <c r="L38" s="2">
        <v>1.374853896430082E-5</v>
      </c>
      <c r="M38" s="2">
        <v>4.6532343797272885E-4</v>
      </c>
      <c r="N38" s="2">
        <v>0</v>
      </c>
      <c r="O38" s="2">
        <v>0</v>
      </c>
      <c r="P38" s="2">
        <v>0</v>
      </c>
      <c r="Q38" s="2">
        <v>0</v>
      </c>
      <c r="R38" s="2">
        <v>3.2284571023846693E-4</v>
      </c>
      <c r="S38" s="2">
        <v>0</v>
      </c>
      <c r="T38" s="2">
        <v>0</v>
      </c>
      <c r="U38" s="2">
        <v>0</v>
      </c>
      <c r="V38" s="2">
        <v>0</v>
      </c>
      <c r="W38" s="2">
        <v>3.864245225758981E-3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4.5290395906240376E-5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4.5290395906240376E-5</v>
      </c>
    </row>
    <row r="40" spans="1:23" x14ac:dyDescent="0.2">
      <c r="A40" s="2" t="s">
        <v>36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7.002591982426397E-4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7.002591982426397E-4</v>
      </c>
    </row>
    <row r="41" spans="1:23" x14ac:dyDescent="0.2">
      <c r="A41" s="2" t="s">
        <v>37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37.169773390240806</v>
      </c>
      <c r="C43" s="2">
        <v>0</v>
      </c>
      <c r="D43" s="2">
        <v>1.7160990469579298</v>
      </c>
      <c r="E43" s="2">
        <v>0.82453687726531188</v>
      </c>
      <c r="F43" s="2">
        <v>0</v>
      </c>
      <c r="G43" s="2">
        <v>0</v>
      </c>
      <c r="H43" s="2">
        <v>0.16004230030410999</v>
      </c>
      <c r="I43" s="2">
        <v>0</v>
      </c>
      <c r="J43" s="2">
        <v>0</v>
      </c>
      <c r="K43" s="2">
        <v>4.3165231175255258E-3</v>
      </c>
      <c r="L43" s="2">
        <v>0</v>
      </c>
      <c r="M43" s="2">
        <v>6.6759410356110049E-3</v>
      </c>
      <c r="N43" s="2">
        <v>8.3700724472450354E-3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39.889814151368533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9.4064668420653109E-5</v>
      </c>
      <c r="L44" s="2">
        <v>0</v>
      </c>
      <c r="M44" s="2">
        <v>2.5055877429300783E-5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1.191205458499539E-4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6.1316228303833127E-4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6.1316228303833127E-4</v>
      </c>
    </row>
    <row r="46" spans="1:23" x14ac:dyDescent="0.2">
      <c r="A46" s="2" t="s">
        <v>42</v>
      </c>
      <c r="B46" s="2">
        <v>2.4362428866839796E-2</v>
      </c>
      <c r="C46" s="2">
        <v>0</v>
      </c>
      <c r="D46" s="2">
        <v>0</v>
      </c>
      <c r="E46" s="2">
        <v>0</v>
      </c>
      <c r="F46" s="2">
        <v>1.3770547366817824E-3</v>
      </c>
      <c r="G46" s="2">
        <v>0</v>
      </c>
      <c r="H46" s="2">
        <v>0</v>
      </c>
      <c r="I46" s="2">
        <v>0</v>
      </c>
      <c r="J46" s="2">
        <v>0</v>
      </c>
      <c r="K46" s="2">
        <v>2.8320907282650493E-2</v>
      </c>
      <c r="L46" s="2">
        <v>9.1380926492223109E-4</v>
      </c>
      <c r="M46" s="2">
        <v>9.5289895775461445E-3</v>
      </c>
      <c r="N46" s="2">
        <v>1.8496229254430188E-2</v>
      </c>
      <c r="O46" s="2">
        <v>3.4123108475307912E-3</v>
      </c>
      <c r="P46" s="2">
        <v>0</v>
      </c>
      <c r="Q46" s="2">
        <v>0</v>
      </c>
      <c r="R46" s="2">
        <v>1.0473755544887879E-2</v>
      </c>
      <c r="S46" s="2">
        <v>0</v>
      </c>
      <c r="T46" s="2">
        <v>0</v>
      </c>
      <c r="U46" s="2">
        <v>0</v>
      </c>
      <c r="V46" s="2">
        <v>0</v>
      </c>
      <c r="W46" s="2">
        <v>9.68854853754893E-2</v>
      </c>
    </row>
    <row r="47" spans="1:23" x14ac:dyDescent="0.2">
      <c r="A47" s="2" t="s">
        <v>43</v>
      </c>
      <c r="B47" s="2">
        <v>2.2975835255818443E-3</v>
      </c>
      <c r="C47" s="2">
        <v>0</v>
      </c>
      <c r="D47" s="2">
        <v>4.2137271627012063E-4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0.14828645759200987</v>
      </c>
      <c r="L47" s="2">
        <v>3.75370329438902E-2</v>
      </c>
      <c r="M47" s="2">
        <v>0.26723660530046212</v>
      </c>
      <c r="N47" s="2">
        <v>3.2322278698457339E-3</v>
      </c>
      <c r="O47" s="2">
        <v>0</v>
      </c>
      <c r="P47" s="2">
        <v>0</v>
      </c>
      <c r="Q47" s="2">
        <v>0</v>
      </c>
      <c r="R47" s="2">
        <v>2.8959406517923635E-2</v>
      </c>
      <c r="S47" s="2">
        <v>0</v>
      </c>
      <c r="T47" s="2">
        <v>0</v>
      </c>
      <c r="U47" s="2">
        <v>0</v>
      </c>
      <c r="V47" s="2">
        <v>0</v>
      </c>
      <c r="W47" s="2">
        <v>0.48797068646598352</v>
      </c>
    </row>
    <row r="48" spans="1:23" x14ac:dyDescent="0.2">
      <c r="A48" s="2" t="s">
        <v>44</v>
      </c>
      <c r="B48" s="2">
        <v>4.5699209800196547E-3</v>
      </c>
      <c r="C48" s="2">
        <v>3.4064099942508405E-2</v>
      </c>
      <c r="D48" s="2">
        <v>0</v>
      </c>
      <c r="E48" s="2">
        <v>0</v>
      </c>
      <c r="F48" s="2">
        <v>5.1207703818593915E-2</v>
      </c>
      <c r="G48" s="2">
        <v>0</v>
      </c>
      <c r="H48" s="2">
        <v>0</v>
      </c>
      <c r="I48" s="2">
        <v>0</v>
      </c>
      <c r="J48" s="2">
        <v>0</v>
      </c>
      <c r="K48" s="2">
        <v>5.9531108921704504E-2</v>
      </c>
      <c r="L48" s="2">
        <v>9.0050375839519669E-5</v>
      </c>
      <c r="M48" s="2">
        <v>4.2591130875253951E-2</v>
      </c>
      <c r="N48" s="2">
        <v>3.0617672293308828E-3</v>
      </c>
      <c r="O48" s="2">
        <v>1.0748725396427395E-3</v>
      </c>
      <c r="P48" s="2">
        <v>0</v>
      </c>
      <c r="Q48" s="2">
        <v>0</v>
      </c>
      <c r="R48" s="2">
        <v>8.5170939652780223E-3</v>
      </c>
      <c r="S48" s="2">
        <v>0</v>
      </c>
      <c r="T48" s="2">
        <v>0</v>
      </c>
      <c r="U48" s="2">
        <v>0</v>
      </c>
      <c r="V48" s="2">
        <v>0</v>
      </c>
      <c r="W48" s="2">
        <v>0.20470774864817162</v>
      </c>
    </row>
    <row r="49" spans="1:23" x14ac:dyDescent="0.2">
      <c r="A49" s="2" t="s">
        <v>45</v>
      </c>
      <c r="B49" s="2">
        <v>0</v>
      </c>
      <c r="C49" s="2">
        <v>8.8930989660056886E-2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7.5882936793204889E-2</v>
      </c>
      <c r="L49" s="2">
        <v>0</v>
      </c>
      <c r="M49" s="2">
        <v>4.2975540950039977E-2</v>
      </c>
      <c r="N49" s="2">
        <v>0</v>
      </c>
      <c r="O49" s="2">
        <v>1.4157091061056637E-2</v>
      </c>
      <c r="P49" s="2">
        <v>0</v>
      </c>
      <c r="Q49" s="2">
        <v>0</v>
      </c>
      <c r="R49" s="2">
        <v>4.3944647732085985E-3</v>
      </c>
      <c r="S49" s="2">
        <v>0</v>
      </c>
      <c r="T49" s="2">
        <v>0</v>
      </c>
      <c r="U49" s="2">
        <v>0</v>
      </c>
      <c r="V49" s="2">
        <v>0</v>
      </c>
      <c r="W49" s="2">
        <v>0.22634102323756697</v>
      </c>
    </row>
    <row r="50" spans="1:23" x14ac:dyDescent="0.2">
      <c r="A50" s="2" t="s">
        <v>46</v>
      </c>
      <c r="B50" s="2">
        <v>0.11397875783940091</v>
      </c>
      <c r="C50" s="2">
        <v>0</v>
      </c>
      <c r="D50" s="2">
        <v>0</v>
      </c>
      <c r="E50" s="2">
        <v>5.1696501508490048E-3</v>
      </c>
      <c r="F50" s="2">
        <v>0</v>
      </c>
      <c r="G50" s="2">
        <v>0</v>
      </c>
      <c r="H50" s="2">
        <v>3.907709130268158E-4</v>
      </c>
      <c r="I50" s="2">
        <v>0</v>
      </c>
      <c r="J50" s="2">
        <v>0</v>
      </c>
      <c r="K50" s="2">
        <v>5.3796778534717024E-2</v>
      </c>
      <c r="L50" s="2">
        <v>0</v>
      </c>
      <c r="M50" s="2">
        <v>2.7159590497725844E-2</v>
      </c>
      <c r="N50" s="2">
        <v>0</v>
      </c>
      <c r="O50" s="2">
        <v>4.820740389024597E-2</v>
      </c>
      <c r="P50" s="2">
        <v>0</v>
      </c>
      <c r="Q50" s="2">
        <v>0</v>
      </c>
      <c r="R50" s="2">
        <v>0.11060417698959495</v>
      </c>
      <c r="S50" s="2">
        <v>0</v>
      </c>
      <c r="T50" s="2">
        <v>0</v>
      </c>
      <c r="U50" s="2">
        <v>0</v>
      </c>
      <c r="V50" s="2">
        <v>0</v>
      </c>
      <c r="W50" s="2">
        <v>0.35930712881556054</v>
      </c>
    </row>
    <row r="51" spans="1:23" x14ac:dyDescent="0.2">
      <c r="A51" s="2" t="s">
        <v>47</v>
      </c>
      <c r="B51" s="2">
        <v>0.2659351584497196</v>
      </c>
      <c r="C51" s="2">
        <v>0</v>
      </c>
      <c r="D51" s="2">
        <v>0</v>
      </c>
      <c r="E51" s="2">
        <v>8.4463711561727581E-3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3.2283728700340929E-2</v>
      </c>
      <c r="L51" s="2">
        <v>0</v>
      </c>
      <c r="M51" s="2">
        <v>3.8735992559919656E-2</v>
      </c>
      <c r="N51" s="2">
        <v>0</v>
      </c>
      <c r="O51" s="2">
        <v>5.2637159040242645E-2</v>
      </c>
      <c r="P51" s="2">
        <v>0</v>
      </c>
      <c r="Q51" s="2">
        <v>0</v>
      </c>
      <c r="R51" s="2">
        <v>1.1254027494578772E-2</v>
      </c>
      <c r="S51" s="2">
        <v>0</v>
      </c>
      <c r="T51" s="2">
        <v>0</v>
      </c>
      <c r="U51" s="2">
        <v>0</v>
      </c>
      <c r="V51" s="2">
        <v>0</v>
      </c>
      <c r="W51" s="2">
        <v>0.40929243740097432</v>
      </c>
    </row>
  </sheetData>
  <phoneticPr fontId="6" type="noConversion"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8.4693453316505583</v>
      </c>
      <c r="C4" s="2">
        <v>9.8881584381032436E-2</v>
      </c>
      <c r="D4" s="2">
        <v>8.0626974963434947E-2</v>
      </c>
      <c r="E4" s="2">
        <v>1.8404467794386938E-3</v>
      </c>
      <c r="F4" s="2">
        <v>1.0168587738692485</v>
      </c>
      <c r="G4" s="2">
        <v>0</v>
      </c>
      <c r="H4" s="2">
        <v>1.0083458883880236E-3</v>
      </c>
      <c r="I4" s="2">
        <v>0</v>
      </c>
      <c r="J4" s="2">
        <v>4.4015508609753651</v>
      </c>
      <c r="K4" s="2">
        <v>0.19279297097161152</v>
      </c>
      <c r="L4" s="2">
        <v>6.8204656759719273E-3</v>
      </c>
      <c r="M4" s="2">
        <v>0.45515894906319149</v>
      </c>
      <c r="N4" s="2">
        <v>0.22747816508615812</v>
      </c>
      <c r="O4" s="2">
        <v>3.190639578197306E-2</v>
      </c>
      <c r="P4" s="2">
        <v>8.0749498039269868E-2</v>
      </c>
      <c r="Q4" s="2">
        <v>0</v>
      </c>
      <c r="R4" s="2">
        <v>2.0875092765654051</v>
      </c>
      <c r="S4" s="2">
        <v>0</v>
      </c>
      <c r="T4" s="2">
        <v>0</v>
      </c>
      <c r="U4" s="2">
        <v>0</v>
      </c>
      <c r="V4" s="2">
        <v>1.5111200000000001E-3</v>
      </c>
      <c r="W4" s="2">
        <v>17.154039159691045</v>
      </c>
    </row>
    <row r="5" spans="1:23" x14ac:dyDescent="0.2">
      <c r="A5" s="2" t="s">
        <v>1</v>
      </c>
      <c r="B5" s="2">
        <v>2.7287654733932069E-2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5.0099638191103135E-2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7.7387292925035212E-2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3.2884240965013016</v>
      </c>
      <c r="K7" s="2">
        <v>8.3692060936056412E-2</v>
      </c>
      <c r="L7" s="2">
        <v>0</v>
      </c>
      <c r="M7" s="2">
        <v>0.30051606650003626</v>
      </c>
      <c r="N7" s="2">
        <v>0.19011093160091846</v>
      </c>
      <c r="O7" s="2">
        <v>0</v>
      </c>
      <c r="P7" s="2">
        <v>4.6471850239850954E-2</v>
      </c>
      <c r="Q7" s="2">
        <v>0</v>
      </c>
      <c r="R7" s="2">
        <v>0.84799120218955082</v>
      </c>
      <c r="S7" s="2">
        <v>0</v>
      </c>
      <c r="T7" s="2">
        <v>0</v>
      </c>
      <c r="U7" s="2">
        <v>0</v>
      </c>
      <c r="V7" s="2">
        <v>0</v>
      </c>
      <c r="W7" s="2">
        <v>4.7572062079677142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</row>
    <row r="10" spans="1:23" x14ac:dyDescent="0.2">
      <c r="A10" s="2" t="s">
        <v>6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4.9328485011850651E-2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1.2625009330580925E-3</v>
      </c>
      <c r="L13" s="2">
        <v>7.9420049525708513E-4</v>
      </c>
      <c r="M13" s="2">
        <v>1.3461971024340878E-4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5.1519806150409242E-2</v>
      </c>
    </row>
    <row r="14" spans="1:23" x14ac:dyDescent="0.2">
      <c r="A14" s="2" t="s">
        <v>10</v>
      </c>
      <c r="B14" s="2">
        <v>1.2480403545295598E-2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2.45167917704969E-4</v>
      </c>
      <c r="L14" s="2">
        <v>0</v>
      </c>
      <c r="M14" s="2">
        <v>2.2681381483434935E-5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1.2748252844484002E-2</v>
      </c>
    </row>
    <row r="15" spans="1:23" x14ac:dyDescent="0.2">
      <c r="A15" s="2" t="s">
        <v>11</v>
      </c>
      <c r="B15" s="2">
        <v>2.5949663382023548E-3</v>
      </c>
      <c r="C15" s="2">
        <v>0</v>
      </c>
      <c r="D15" s="2">
        <v>0</v>
      </c>
      <c r="E15" s="2">
        <v>1.7855496650394287E-3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4.125366032214889E-4</v>
      </c>
      <c r="L15" s="2">
        <v>0</v>
      </c>
      <c r="M15" s="2">
        <v>2.1212802826234118E-5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4.8142654092895067E-3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</row>
    <row r="17" spans="1:23" x14ac:dyDescent="0.2">
      <c r="A17" s="2" t="s">
        <v>13</v>
      </c>
      <c r="B17" s="2">
        <v>2.6448474462270749E-3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2.7688962844847354E-4</v>
      </c>
      <c r="L17" s="2">
        <v>0</v>
      </c>
      <c r="M17" s="2">
        <v>2.0396925794455883E-4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3.1257063326201075E-3</v>
      </c>
    </row>
    <row r="18" spans="1:23" x14ac:dyDescent="0.2">
      <c r="A18" s="2" t="s">
        <v>14</v>
      </c>
      <c r="B18" s="2">
        <v>2.3595557103404568E-3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5.3371199462611705E-5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2.4129269098030685E-3</v>
      </c>
    </row>
    <row r="19" spans="1:23" x14ac:dyDescent="0.2">
      <c r="A19" s="2" t="s">
        <v>15</v>
      </c>
      <c r="B19" s="2">
        <v>9.867232970514634E-4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1.6208173372593576E-5</v>
      </c>
      <c r="L19" s="2">
        <v>2.3211705076800674E-5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1.0261431755008577E-3</v>
      </c>
    </row>
    <row r="20" spans="1:23" x14ac:dyDescent="0.2">
      <c r="A20" s="2" t="s">
        <v>16</v>
      </c>
      <c r="B20" s="2">
        <v>3.6314844204220667E-2</v>
      </c>
      <c r="C20" s="2">
        <v>0</v>
      </c>
      <c r="D20" s="2">
        <v>0</v>
      </c>
      <c r="E20" s="2">
        <v>0</v>
      </c>
      <c r="F20" s="2">
        <v>4.8549810833009265E-3</v>
      </c>
      <c r="G20" s="2">
        <v>0</v>
      </c>
      <c r="H20" s="2">
        <v>0</v>
      </c>
      <c r="I20" s="2">
        <v>0</v>
      </c>
      <c r="J20" s="2">
        <v>0</v>
      </c>
      <c r="K20" s="2">
        <v>2.1958215830966059E-4</v>
      </c>
      <c r="L20" s="2">
        <v>0</v>
      </c>
      <c r="M20" s="2">
        <v>5.7111392224476455E-6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4.1395118585053702E-2</v>
      </c>
    </row>
    <row r="21" spans="1:23" x14ac:dyDescent="0.2">
      <c r="A21" s="2" t="s">
        <v>17</v>
      </c>
      <c r="B21" s="2">
        <v>1.5733425656036911E-4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9.0302680218735631E-5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2.4763693677910473E-4</v>
      </c>
    </row>
    <row r="22" spans="1:23" x14ac:dyDescent="0.2">
      <c r="A22" s="2" t="s">
        <v>18</v>
      </c>
      <c r="B22" s="2">
        <v>0.15773913004725112</v>
      </c>
      <c r="C22" s="2">
        <v>8.9546583124933077E-2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7.718177796473131E-5</v>
      </c>
      <c r="L22" s="2">
        <v>0</v>
      </c>
      <c r="M22" s="2">
        <v>8.1587703177823505E-6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0.24737105372046672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3.8590888982365655E-5</v>
      </c>
      <c r="L23" s="2">
        <v>6.0030271750346563E-6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4.4593916157400308E-5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</row>
    <row r="25" spans="1:23" x14ac:dyDescent="0.2">
      <c r="A25" s="2" t="s">
        <v>21</v>
      </c>
      <c r="B25" s="2">
        <v>1.2824643906016056E-3</v>
      </c>
      <c r="C25" s="2">
        <v>0</v>
      </c>
      <c r="D25" s="2">
        <v>0</v>
      </c>
      <c r="E25" s="2">
        <v>0</v>
      </c>
      <c r="F25" s="2">
        <v>4.348242432731391E-4</v>
      </c>
      <c r="G25" s="2">
        <v>0</v>
      </c>
      <c r="H25" s="2">
        <v>0</v>
      </c>
      <c r="I25" s="2">
        <v>0</v>
      </c>
      <c r="J25" s="2">
        <v>1.1120704373471997</v>
      </c>
      <c r="K25" s="2">
        <v>3.8590888982365655E-5</v>
      </c>
      <c r="L25" s="2">
        <v>0</v>
      </c>
      <c r="M25" s="2">
        <v>1.7133417667342942E-4</v>
      </c>
      <c r="N25" s="2">
        <v>2.2158093946234025E-2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1.1361557449929642</v>
      </c>
    </row>
    <row r="26" spans="1:23" x14ac:dyDescent="0.2">
      <c r="A26" s="2" t="s">
        <v>22</v>
      </c>
      <c r="B26" s="2">
        <v>0.17458877035057377</v>
      </c>
      <c r="C26" s="2">
        <v>3.5486427641844105E-3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4.8641114200043143E-3</v>
      </c>
      <c r="L26" s="2">
        <v>9.404742574220964E-4</v>
      </c>
      <c r="M26" s="2">
        <v>4.97097557921843E-3</v>
      </c>
      <c r="N26" s="2">
        <v>1.2576932452834621E-2</v>
      </c>
      <c r="O26" s="2">
        <v>1.5166895742906859E-3</v>
      </c>
      <c r="P26" s="2">
        <v>2.9740515076553845E-2</v>
      </c>
      <c r="Q26" s="2">
        <v>0</v>
      </c>
      <c r="R26" s="2">
        <v>0.48961601530265175</v>
      </c>
      <c r="S26" s="2">
        <v>0</v>
      </c>
      <c r="T26" s="2">
        <v>0</v>
      </c>
      <c r="U26" s="2">
        <v>0</v>
      </c>
      <c r="V26" s="2">
        <v>0</v>
      </c>
      <c r="W26" s="2">
        <v>0.72236312677773395</v>
      </c>
    </row>
    <row r="27" spans="1:23" x14ac:dyDescent="0.2">
      <c r="A27" s="2" t="s">
        <v>23</v>
      </c>
      <c r="B27" s="2">
        <v>7.8750116855059813E-3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3.0872711185892524E-5</v>
      </c>
      <c r="L27" s="2">
        <v>0</v>
      </c>
      <c r="M27" s="2">
        <v>8.1587703177823505E-6</v>
      </c>
      <c r="N27" s="2">
        <v>0</v>
      </c>
      <c r="O27" s="2">
        <v>0</v>
      </c>
      <c r="P27" s="2">
        <v>0</v>
      </c>
      <c r="Q27" s="2">
        <v>0</v>
      </c>
      <c r="R27" s="2">
        <v>1.4310909493560587E-3</v>
      </c>
      <c r="S27" s="2">
        <v>0</v>
      </c>
      <c r="T27" s="2">
        <v>0</v>
      </c>
      <c r="U27" s="2">
        <v>0</v>
      </c>
      <c r="V27" s="2">
        <v>0</v>
      </c>
      <c r="W27" s="2">
        <v>9.3451341163657154E-3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</row>
    <row r="29" spans="1:23" x14ac:dyDescent="0.2">
      <c r="A29" s="2" t="s">
        <v>25</v>
      </c>
      <c r="B29" s="2">
        <v>7.1482507552841443E-3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4.0793851588911761E-5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7.1890446068730565E-3</v>
      </c>
    </row>
    <row r="30" spans="1:23" x14ac:dyDescent="0.2">
      <c r="A30" s="2" t="s">
        <v>26</v>
      </c>
      <c r="B30" s="2">
        <v>2.0609242437312724E-2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5.7886333473548466E-5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2.0667128770786272E-2</v>
      </c>
    </row>
    <row r="31" spans="1:23" x14ac:dyDescent="0.2">
      <c r="A31" s="2" t="s">
        <v>27</v>
      </c>
      <c r="B31" s="2">
        <v>1.9557387862866336E-2</v>
      </c>
      <c r="C31" s="2">
        <v>0</v>
      </c>
      <c r="D31" s="2">
        <v>0</v>
      </c>
      <c r="E31" s="2">
        <v>0</v>
      </c>
      <c r="F31" s="2">
        <v>1.3214651636109709E-2</v>
      </c>
      <c r="G31" s="2">
        <v>0</v>
      </c>
      <c r="H31" s="2">
        <v>0</v>
      </c>
      <c r="I31" s="2">
        <v>0</v>
      </c>
      <c r="J31" s="2">
        <v>0</v>
      </c>
      <c r="K31" s="2">
        <v>9.9603084463485754E-5</v>
      </c>
      <c r="L31" s="2">
        <v>0</v>
      </c>
      <c r="M31" s="2">
        <v>1.3139699596788478E-4</v>
      </c>
      <c r="N31" s="2">
        <v>0</v>
      </c>
      <c r="O31" s="2">
        <v>0</v>
      </c>
      <c r="P31" s="2">
        <v>0</v>
      </c>
      <c r="Q31" s="2">
        <v>0</v>
      </c>
      <c r="R31" s="2">
        <v>0.51835613266485325</v>
      </c>
      <c r="S31" s="2">
        <v>0</v>
      </c>
      <c r="T31" s="2">
        <v>0</v>
      </c>
      <c r="U31" s="2">
        <v>0</v>
      </c>
      <c r="V31" s="2">
        <v>1.5111200000000001E-3</v>
      </c>
      <c r="W31" s="2">
        <v>0.55287029224426065</v>
      </c>
    </row>
    <row r="32" spans="1:23" x14ac:dyDescent="0.2">
      <c r="A32" s="2" t="s">
        <v>28</v>
      </c>
      <c r="B32" s="2">
        <v>5.0413150993457299E-2</v>
      </c>
      <c r="C32" s="2">
        <v>0</v>
      </c>
      <c r="D32" s="2">
        <v>0</v>
      </c>
      <c r="E32" s="2">
        <v>0</v>
      </c>
      <c r="F32" s="2">
        <v>0.8667051542645271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7.8813721269777523E-3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0.92499967738496214</v>
      </c>
    </row>
    <row r="33" spans="1:23" x14ac:dyDescent="0.2">
      <c r="A33" s="2" t="s">
        <v>29</v>
      </c>
      <c r="B33" s="2">
        <v>0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</v>
      </c>
    </row>
    <row r="34" spans="1:23" x14ac:dyDescent="0.2">
      <c r="A34" s="2" t="s">
        <v>30</v>
      </c>
      <c r="B34" s="2">
        <v>1.6178731032788721E-2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3.9077134183543462E-4</v>
      </c>
      <c r="L34" s="2">
        <v>0</v>
      </c>
      <c r="M34" s="2">
        <v>4.7308629687660962E-4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1.7042588671500766E-2</v>
      </c>
    </row>
    <row r="35" spans="1:23" x14ac:dyDescent="0.2">
      <c r="A35" s="2" t="s">
        <v>31</v>
      </c>
      <c r="B35" s="2">
        <v>2.2270804109918042E-3</v>
      </c>
      <c r="C35" s="2">
        <v>0</v>
      </c>
      <c r="D35" s="2">
        <v>0</v>
      </c>
      <c r="E35" s="2">
        <v>5.4897114399265227E-5</v>
      </c>
      <c r="F35" s="2">
        <v>2.3982089369918038E-3</v>
      </c>
      <c r="G35" s="2">
        <v>0</v>
      </c>
      <c r="H35" s="2">
        <v>0</v>
      </c>
      <c r="I35" s="2">
        <v>0</v>
      </c>
      <c r="J35" s="2">
        <v>0</v>
      </c>
      <c r="K35" s="2">
        <v>4.3769786283799129E-4</v>
      </c>
      <c r="L35" s="2">
        <v>1.3606861596745222E-6</v>
      </c>
      <c r="M35" s="2">
        <v>1.1454913526166422E-4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5.2337941466422027E-3</v>
      </c>
    </row>
    <row r="36" spans="1:23" x14ac:dyDescent="0.2">
      <c r="A36" s="2" t="s">
        <v>32</v>
      </c>
      <c r="B36" s="2">
        <v>1.3047880599862292E-3</v>
      </c>
      <c r="C36" s="2">
        <v>0</v>
      </c>
      <c r="D36" s="2">
        <v>0</v>
      </c>
      <c r="E36" s="2">
        <v>0</v>
      </c>
      <c r="F36" s="2">
        <v>2.9205745579232128E-4</v>
      </c>
      <c r="G36" s="2">
        <v>0</v>
      </c>
      <c r="H36" s="2">
        <v>0</v>
      </c>
      <c r="I36" s="2">
        <v>0</v>
      </c>
      <c r="J36" s="2">
        <v>0</v>
      </c>
      <c r="K36" s="2">
        <v>8.7362054478279372E-4</v>
      </c>
      <c r="L36" s="2">
        <v>0</v>
      </c>
      <c r="M36" s="2">
        <v>4.8626271093982806E-4</v>
      </c>
      <c r="N36" s="2">
        <v>8.3552390445829641E-5</v>
      </c>
      <c r="O36" s="2">
        <v>6.1923396388583527E-6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3.0464735015858601E-3</v>
      </c>
    </row>
    <row r="37" spans="1:23" x14ac:dyDescent="0.2">
      <c r="A37" s="2" t="s">
        <v>33</v>
      </c>
      <c r="B37" s="2">
        <v>6.3804830453620506E-4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9.9796038908397597E-4</v>
      </c>
      <c r="L37" s="2">
        <v>8.2229466243624724E-4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2.4583033560564285E-3</v>
      </c>
    </row>
    <row r="38" spans="1:23" x14ac:dyDescent="0.2">
      <c r="A38" s="2" t="s">
        <v>34</v>
      </c>
      <c r="B38" s="2">
        <v>3.2921463781232561E-4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2.0993443606406916E-4</v>
      </c>
      <c r="L38" s="2">
        <v>0</v>
      </c>
      <c r="M38" s="2">
        <v>1.6317540635564701E-5</v>
      </c>
      <c r="N38" s="2">
        <v>0</v>
      </c>
      <c r="O38" s="2">
        <v>0</v>
      </c>
      <c r="P38" s="2">
        <v>0</v>
      </c>
      <c r="Q38" s="2">
        <v>0</v>
      </c>
      <c r="R38" s="2">
        <v>2.6877936438167667E-2</v>
      </c>
      <c r="S38" s="2">
        <v>0</v>
      </c>
      <c r="T38" s="2">
        <v>0</v>
      </c>
      <c r="U38" s="2">
        <v>0</v>
      </c>
      <c r="V38" s="2">
        <v>0</v>
      </c>
      <c r="W38" s="2">
        <v>2.7433403052679627E-2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4.2735747993694615E-4</v>
      </c>
      <c r="S39" s="2">
        <v>0</v>
      </c>
      <c r="T39" s="2">
        <v>0</v>
      </c>
      <c r="U39" s="2">
        <v>0</v>
      </c>
      <c r="V39" s="2">
        <v>0</v>
      </c>
      <c r="W39" s="2">
        <v>4.2735747993694615E-4</v>
      </c>
    </row>
    <row r="40" spans="1:23" x14ac:dyDescent="0.2">
      <c r="A40" s="2" t="s">
        <v>36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</row>
    <row r="41" spans="1:23" x14ac:dyDescent="0.2">
      <c r="A41" s="2" t="s">
        <v>37</v>
      </c>
      <c r="B41" s="2">
        <v>6.4945652105741073E-4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2.1610897830124764E-4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8.6556549935865837E-4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1.4277848056119114E-4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1.4277848056119114E-4</v>
      </c>
    </row>
    <row r="43" spans="1:23" x14ac:dyDescent="0.2">
      <c r="A43" s="2" t="s">
        <v>39</v>
      </c>
      <c r="B43" s="2">
        <v>7.4840636260733833</v>
      </c>
      <c r="C43" s="2">
        <v>2.0817252574045126E-3</v>
      </c>
      <c r="D43" s="2">
        <v>5.4175156502443471E-2</v>
      </c>
      <c r="E43" s="2">
        <v>0</v>
      </c>
      <c r="F43" s="2">
        <v>0.1289588962492535</v>
      </c>
      <c r="G43" s="2">
        <v>0</v>
      </c>
      <c r="H43" s="2">
        <v>0</v>
      </c>
      <c r="I43" s="2">
        <v>0</v>
      </c>
      <c r="J43" s="2">
        <v>1.0563271268633973E-3</v>
      </c>
      <c r="K43" s="2">
        <v>6.3737182468392962E-4</v>
      </c>
      <c r="L43" s="2">
        <v>0</v>
      </c>
      <c r="M43" s="2">
        <v>7.9013087507199299E-3</v>
      </c>
      <c r="N43" s="2">
        <v>2.5398525964280623E-3</v>
      </c>
      <c r="O43" s="2">
        <v>0</v>
      </c>
      <c r="P43" s="2">
        <v>4.5371327228650744E-3</v>
      </c>
      <c r="Q43" s="2">
        <v>0</v>
      </c>
      <c r="R43" s="2">
        <v>2.6512144771096709E-4</v>
      </c>
      <c r="S43" s="2">
        <v>0</v>
      </c>
      <c r="T43" s="2">
        <v>0</v>
      </c>
      <c r="U43" s="2">
        <v>0</v>
      </c>
      <c r="V43" s="2">
        <v>0</v>
      </c>
      <c r="W43" s="2">
        <v>7.6862165185517561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2.0005516848458358E-4</v>
      </c>
      <c r="L44" s="2">
        <v>0</v>
      </c>
      <c r="M44" s="2">
        <v>4.6199036924442563E-4</v>
      </c>
      <c r="N44" s="2">
        <v>0</v>
      </c>
      <c r="O44" s="2">
        <v>0</v>
      </c>
      <c r="P44" s="2">
        <v>0</v>
      </c>
      <c r="Q44" s="2">
        <v>0</v>
      </c>
      <c r="R44" s="2">
        <v>0.16508819449964229</v>
      </c>
      <c r="S44" s="2">
        <v>0</v>
      </c>
      <c r="T44" s="2">
        <v>0</v>
      </c>
      <c r="U44" s="2">
        <v>0</v>
      </c>
      <c r="V44" s="2">
        <v>0</v>
      </c>
      <c r="W44" s="2">
        <v>0.16575024003737129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2.0341257582604937E-4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2.0341257582604937E-4</v>
      </c>
    </row>
    <row r="46" spans="1:23" x14ac:dyDescent="0.2">
      <c r="A46" s="2" t="s">
        <v>42</v>
      </c>
      <c r="B46" s="2">
        <v>3.4079274516526344E-3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  <c r="O46" s="2">
        <v>1.298019981721972E-3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4.7059474333746064E-3</v>
      </c>
    </row>
    <row r="47" spans="1:23" x14ac:dyDescent="0.2">
      <c r="A47" s="2" t="s">
        <v>43</v>
      </c>
      <c r="B47" s="2">
        <v>1.0770503764186454E-3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6.6625138114744215E-2</v>
      </c>
      <c r="L47" s="2">
        <v>4.232920842444989E-3</v>
      </c>
      <c r="M47" s="2">
        <v>6.6874353753741914E-2</v>
      </c>
      <c r="N47" s="2">
        <v>8.8020992971301884E-6</v>
      </c>
      <c r="O47" s="2">
        <v>6.8714435086998486E-4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0.13950540953751686</v>
      </c>
    </row>
    <row r="48" spans="1:23" x14ac:dyDescent="0.2">
      <c r="A48" s="2" t="s">
        <v>44</v>
      </c>
      <c r="B48" s="2">
        <v>0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1.2924837491224963E-2</v>
      </c>
      <c r="L48" s="2">
        <v>0</v>
      </c>
      <c r="M48" s="2">
        <v>1.2611679149339724E-2</v>
      </c>
      <c r="N48" s="2">
        <v>0</v>
      </c>
      <c r="O48" s="2">
        <v>2.1271125063978217E-3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2.7663629146962507E-2</v>
      </c>
    </row>
    <row r="49" spans="1:23" x14ac:dyDescent="0.2">
      <c r="A49" s="2" t="s">
        <v>45</v>
      </c>
      <c r="B49" s="2">
        <v>0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1.7600604908832536E-2</v>
      </c>
      <c r="L49" s="2">
        <v>0</v>
      </c>
      <c r="M49" s="2">
        <v>1.8605336219491581E-3</v>
      </c>
      <c r="N49" s="2">
        <v>0</v>
      </c>
      <c r="O49" s="2">
        <v>9.4140461923237703E-4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2.0402543150014069E-2</v>
      </c>
    </row>
    <row r="50" spans="1:23" x14ac:dyDescent="0.2">
      <c r="A50" s="2" t="s">
        <v>46</v>
      </c>
      <c r="B50" s="2">
        <v>0.10608947550216033</v>
      </c>
      <c r="C50" s="2">
        <v>3.7046332345104321E-3</v>
      </c>
      <c r="D50" s="2">
        <v>2.645181846099148E-2</v>
      </c>
      <c r="E50" s="2">
        <v>0</v>
      </c>
      <c r="F50" s="2">
        <v>0</v>
      </c>
      <c r="G50" s="2">
        <v>0</v>
      </c>
      <c r="H50" s="2">
        <v>1.0083458883880236E-3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1.9460601470115829E-2</v>
      </c>
      <c r="P50" s="2">
        <v>0</v>
      </c>
      <c r="Q50" s="2">
        <v>0</v>
      </c>
      <c r="R50" s="2">
        <v>3.7456225593535009E-2</v>
      </c>
      <c r="S50" s="2">
        <v>0</v>
      </c>
      <c r="T50" s="2">
        <v>0</v>
      </c>
      <c r="U50" s="2">
        <v>0</v>
      </c>
      <c r="V50" s="2">
        <v>0</v>
      </c>
      <c r="W50" s="2">
        <v>0.1941711001497011</v>
      </c>
    </row>
    <row r="51" spans="1:23" x14ac:dyDescent="0.2">
      <c r="A51" s="2" t="s">
        <v>47</v>
      </c>
      <c r="B51" s="2">
        <v>0.2800117102132374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5.86923093970553E-3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0.28588094115294294</v>
      </c>
    </row>
  </sheetData>
  <phoneticPr fontId="6" type="noConversion"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7.5066529826849919</v>
      </c>
      <c r="C4" s="2">
        <v>1.0517152621349682E-3</v>
      </c>
      <c r="D4" s="2">
        <v>4.4623191832280362E-2</v>
      </c>
      <c r="E4" s="2">
        <v>4.4941667086009216E-6</v>
      </c>
      <c r="F4" s="2">
        <v>0.27032482428038923</v>
      </c>
      <c r="G4" s="2">
        <v>1.9837884207117105E-2</v>
      </c>
      <c r="H4" s="2">
        <v>2.8901099967451522E-3</v>
      </c>
      <c r="I4" s="2">
        <v>0</v>
      </c>
      <c r="J4" s="2">
        <v>3.0812017538926071</v>
      </c>
      <c r="K4" s="2">
        <v>0.30607849990160579</v>
      </c>
      <c r="L4" s="2">
        <v>1.0695437589723609E-2</v>
      </c>
      <c r="M4" s="2">
        <v>1.0721676094855166</v>
      </c>
      <c r="N4" s="2">
        <v>2.827748738427709E-2</v>
      </c>
      <c r="O4" s="2">
        <v>0.10145692891783689</v>
      </c>
      <c r="P4" s="2">
        <v>0.135455956572574</v>
      </c>
      <c r="Q4" s="2">
        <v>0</v>
      </c>
      <c r="R4" s="2">
        <v>3.7125202618052708</v>
      </c>
      <c r="S4" s="2">
        <v>0</v>
      </c>
      <c r="T4" s="2">
        <v>0</v>
      </c>
      <c r="U4" s="2">
        <v>0</v>
      </c>
      <c r="V4" s="2">
        <v>0.30222400000000005</v>
      </c>
      <c r="W4" s="2">
        <v>16.595463137979781</v>
      </c>
    </row>
    <row r="5" spans="1:23" x14ac:dyDescent="0.2">
      <c r="A5" s="2" t="s">
        <v>1</v>
      </c>
      <c r="B5" s="2">
        <v>5.5672878620042041E-2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0.10476975323439158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0.16044263185443364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</row>
    <row r="7" spans="1:23" x14ac:dyDescent="0.2">
      <c r="A7" s="2" t="s">
        <v>3</v>
      </c>
      <c r="B7" s="2">
        <v>0.25348126872778498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3.0787754140764489</v>
      </c>
      <c r="K7" s="2">
        <v>9.1545734841604123E-2</v>
      </c>
      <c r="L7" s="2">
        <v>0</v>
      </c>
      <c r="M7" s="2">
        <v>0.73580495486243991</v>
      </c>
      <c r="N7" s="2">
        <v>1.8187629133753814E-2</v>
      </c>
      <c r="O7" s="2">
        <v>4.4468268871400196E-5</v>
      </c>
      <c r="P7" s="2">
        <v>8.0361681182849642E-2</v>
      </c>
      <c r="Q7" s="2">
        <v>0</v>
      </c>
      <c r="R7" s="2">
        <v>0.50350886188539445</v>
      </c>
      <c r="S7" s="2">
        <v>0</v>
      </c>
      <c r="T7" s="2">
        <v>0</v>
      </c>
      <c r="U7" s="2">
        <v>0</v>
      </c>
      <c r="V7" s="2">
        <v>0</v>
      </c>
      <c r="W7" s="2">
        <v>4.7617100129791474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</row>
    <row r="10" spans="1:23" x14ac:dyDescent="0.2">
      <c r="A10" s="2" t="s">
        <v>6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0.24058438169498392</v>
      </c>
      <c r="C13" s="2">
        <v>0</v>
      </c>
      <c r="D13" s="2">
        <v>0</v>
      </c>
      <c r="E13" s="2">
        <v>0</v>
      </c>
      <c r="F13" s="2">
        <v>1.6587858397960929E-2</v>
      </c>
      <c r="G13" s="2">
        <v>0</v>
      </c>
      <c r="H13" s="2">
        <v>0</v>
      </c>
      <c r="I13" s="2">
        <v>0</v>
      </c>
      <c r="J13" s="2">
        <v>0</v>
      </c>
      <c r="K13" s="2">
        <v>2.574081635134149E-2</v>
      </c>
      <c r="L13" s="2">
        <v>0</v>
      </c>
      <c r="M13" s="2">
        <v>9.6322318558466694E-3</v>
      </c>
      <c r="N13" s="2">
        <v>0</v>
      </c>
      <c r="O13" s="2">
        <v>1.5991938249768026E-2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0.30853722654990107</v>
      </c>
    </row>
    <row r="14" spans="1:23" x14ac:dyDescent="0.2">
      <c r="A14" s="2" t="s">
        <v>10</v>
      </c>
      <c r="B14" s="2">
        <v>3.9176818331264227E-2</v>
      </c>
      <c r="C14" s="2">
        <v>0</v>
      </c>
      <c r="D14" s="2">
        <v>0</v>
      </c>
      <c r="E14" s="2">
        <v>0</v>
      </c>
      <c r="F14" s="2">
        <v>2.7813262572443109E-2</v>
      </c>
      <c r="G14" s="2">
        <v>0</v>
      </c>
      <c r="H14" s="2">
        <v>0</v>
      </c>
      <c r="I14" s="2">
        <v>0</v>
      </c>
      <c r="J14" s="2">
        <v>0</v>
      </c>
      <c r="K14" s="2">
        <v>1.5796047325700075E-2</v>
      </c>
      <c r="L14" s="2">
        <v>0</v>
      </c>
      <c r="M14" s="2">
        <v>1.7302226449240432E-3</v>
      </c>
      <c r="N14" s="2">
        <v>0</v>
      </c>
      <c r="O14" s="2">
        <v>2.2672888021897913E-3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8.6783639676521251E-2</v>
      </c>
    </row>
    <row r="15" spans="1:23" x14ac:dyDescent="0.2">
      <c r="A15" s="2" t="s">
        <v>11</v>
      </c>
      <c r="B15" s="2">
        <v>9.1592742395000554E-3</v>
      </c>
      <c r="C15" s="2">
        <v>0</v>
      </c>
      <c r="D15" s="2">
        <v>0</v>
      </c>
      <c r="E15" s="2">
        <v>0</v>
      </c>
      <c r="F15" s="2">
        <v>1.0214198520911899E-2</v>
      </c>
      <c r="G15" s="2">
        <v>0</v>
      </c>
      <c r="H15" s="2">
        <v>0</v>
      </c>
      <c r="I15" s="2">
        <v>0</v>
      </c>
      <c r="J15" s="2">
        <v>0</v>
      </c>
      <c r="K15" s="2">
        <v>3.1066036631456683E-4</v>
      </c>
      <c r="L15" s="2">
        <v>0</v>
      </c>
      <c r="M15" s="2">
        <v>2.453437401267956E-4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1.9929476866853316E-2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</row>
    <row r="17" spans="1:23" x14ac:dyDescent="0.2">
      <c r="A17" s="2" t="s">
        <v>13</v>
      </c>
      <c r="B17" s="2">
        <v>0.23285496910576436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4.6481622003183417E-3</v>
      </c>
      <c r="L17" s="2">
        <v>0</v>
      </c>
      <c r="M17" s="2">
        <v>3.6252283988884727E-4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0.23786565414597155</v>
      </c>
    </row>
    <row r="18" spans="1:23" x14ac:dyDescent="0.2">
      <c r="A18" s="2" t="s">
        <v>14</v>
      </c>
      <c r="B18" s="2">
        <v>3.1963262825502762E-4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2.8537244621982627E-4</v>
      </c>
      <c r="L18" s="2">
        <v>0</v>
      </c>
      <c r="M18" s="2">
        <v>2.2904852156613529E-4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8.340535960409891E-4</v>
      </c>
    </row>
    <row r="19" spans="1:23" x14ac:dyDescent="0.2">
      <c r="A19" s="2" t="s">
        <v>15</v>
      </c>
      <c r="B19" s="2">
        <v>3.2200484149605295E-2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1.2376878041986131E-2</v>
      </c>
      <c r="L19" s="2">
        <v>0</v>
      </c>
      <c r="M19" s="2">
        <v>2.3435819952410328E-3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4.6920944186832458E-2</v>
      </c>
    </row>
    <row r="20" spans="1:23" x14ac:dyDescent="0.2">
      <c r="A20" s="2" t="s">
        <v>16</v>
      </c>
      <c r="B20" s="2">
        <v>4.7515994806774826E-2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1.6348259290399063E-2</v>
      </c>
      <c r="L20" s="2">
        <v>0</v>
      </c>
      <c r="M20" s="2">
        <v>3.8298157833792784E-3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6.7694069880553168E-2</v>
      </c>
    </row>
    <row r="21" spans="1:23" x14ac:dyDescent="0.2">
      <c r="A21" s="2" t="s">
        <v>17</v>
      </c>
      <c r="B21" s="2">
        <v>1.0134198386707365E-2</v>
      </c>
      <c r="C21" s="2">
        <v>0</v>
      </c>
      <c r="D21" s="2">
        <v>0</v>
      </c>
      <c r="E21" s="2">
        <v>0</v>
      </c>
      <c r="F21" s="2">
        <v>1.3618931361215865E-3</v>
      </c>
      <c r="G21" s="2">
        <v>0</v>
      </c>
      <c r="H21" s="2">
        <v>0</v>
      </c>
      <c r="I21" s="2">
        <v>0</v>
      </c>
      <c r="J21" s="2">
        <v>0</v>
      </c>
      <c r="K21" s="2">
        <v>5.6728079379653738E-4</v>
      </c>
      <c r="L21" s="2">
        <v>0</v>
      </c>
      <c r="M21" s="2">
        <v>2.295977985962699E-4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1.2292970115221758E-2</v>
      </c>
    </row>
    <row r="22" spans="1:23" x14ac:dyDescent="0.2">
      <c r="A22" s="2" t="s">
        <v>18</v>
      </c>
      <c r="B22" s="2">
        <v>0.10620163416104525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1.2224804111553371E-2</v>
      </c>
      <c r="L22" s="2">
        <v>0</v>
      </c>
      <c r="M22" s="2">
        <v>1.895038710586237E-2</v>
      </c>
      <c r="N22" s="2">
        <v>0</v>
      </c>
      <c r="O22" s="2">
        <v>0</v>
      </c>
      <c r="P22" s="2">
        <v>0</v>
      </c>
      <c r="Q22" s="2">
        <v>0</v>
      </c>
      <c r="R22" s="2">
        <v>3.4525445121154135E-3</v>
      </c>
      <c r="S22" s="2">
        <v>0</v>
      </c>
      <c r="T22" s="2">
        <v>0</v>
      </c>
      <c r="U22" s="2">
        <v>0</v>
      </c>
      <c r="V22" s="2">
        <v>0</v>
      </c>
      <c r="W22" s="2">
        <v>0.1408293698905764</v>
      </c>
    </row>
    <row r="23" spans="1:23" x14ac:dyDescent="0.2">
      <c r="A23" s="2" t="s">
        <v>19</v>
      </c>
      <c r="B23" s="2">
        <v>4.2105545229280672E-3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1.2574678074508002E-3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5.4680223303788678E-3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</row>
    <row r="25" spans="1:23" x14ac:dyDescent="0.2">
      <c r="A25" s="2" t="s">
        <v>21</v>
      </c>
      <c r="B25" s="2">
        <v>3.1133497963212907E-3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1.2595462666366693E-4</v>
      </c>
      <c r="L25" s="2">
        <v>0</v>
      </c>
      <c r="M25" s="2">
        <v>4.9471551180791159E-3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8.1864595410640738E-3</v>
      </c>
    </row>
    <row r="26" spans="1:23" x14ac:dyDescent="0.2">
      <c r="A26" s="2" t="s">
        <v>22</v>
      </c>
      <c r="B26" s="2">
        <v>0.82858664871547905</v>
      </c>
      <c r="C26" s="2">
        <v>0</v>
      </c>
      <c r="D26" s="2">
        <v>0</v>
      </c>
      <c r="E26" s="2">
        <v>0</v>
      </c>
      <c r="F26" s="2">
        <v>5.6458607803728092E-2</v>
      </c>
      <c r="G26" s="2">
        <v>0</v>
      </c>
      <c r="H26" s="2">
        <v>0</v>
      </c>
      <c r="I26" s="2">
        <v>0</v>
      </c>
      <c r="J26" s="2">
        <v>0</v>
      </c>
      <c r="K26" s="2">
        <v>2.4476558910550183E-2</v>
      </c>
      <c r="L26" s="2">
        <v>0</v>
      </c>
      <c r="M26" s="2">
        <v>1.0773922472215812E-2</v>
      </c>
      <c r="N26" s="2">
        <v>1.2795090846261448E-4</v>
      </c>
      <c r="O26" s="2">
        <v>4.6312922048983809E-2</v>
      </c>
      <c r="P26" s="2">
        <v>1.2659313846446286E-2</v>
      </c>
      <c r="Q26" s="2">
        <v>0</v>
      </c>
      <c r="R26" s="2">
        <v>0.39403084888866052</v>
      </c>
      <c r="S26" s="2">
        <v>0</v>
      </c>
      <c r="T26" s="2">
        <v>0</v>
      </c>
      <c r="U26" s="2">
        <v>0</v>
      </c>
      <c r="V26" s="2">
        <v>0</v>
      </c>
      <c r="W26" s="2">
        <v>1.3734267735945265</v>
      </c>
    </row>
    <row r="27" spans="1:23" x14ac:dyDescent="0.2">
      <c r="A27" s="2" t="s">
        <v>23</v>
      </c>
      <c r="B27" s="2">
        <v>6.7955805087698681E-3</v>
      </c>
      <c r="C27" s="2">
        <v>0</v>
      </c>
      <c r="D27" s="2">
        <v>0</v>
      </c>
      <c r="E27" s="2">
        <v>0</v>
      </c>
      <c r="F27" s="2">
        <v>4.0393750417366266E-2</v>
      </c>
      <c r="G27" s="2">
        <v>0</v>
      </c>
      <c r="H27" s="2">
        <v>0</v>
      </c>
      <c r="I27" s="2">
        <v>0</v>
      </c>
      <c r="J27" s="2">
        <v>0</v>
      </c>
      <c r="K27" s="2">
        <v>2.297528784059694E-3</v>
      </c>
      <c r="L27" s="2">
        <v>0</v>
      </c>
      <c r="M27" s="2">
        <v>5.0657989565881952E-4</v>
      </c>
      <c r="N27" s="2">
        <v>0</v>
      </c>
      <c r="O27" s="2">
        <v>0</v>
      </c>
      <c r="P27" s="2">
        <v>0</v>
      </c>
      <c r="Q27" s="2">
        <v>0</v>
      </c>
      <c r="R27" s="2">
        <v>5.7564240110059756E-2</v>
      </c>
      <c r="S27" s="2">
        <v>0</v>
      </c>
      <c r="T27" s="2">
        <v>0</v>
      </c>
      <c r="U27" s="2">
        <v>0</v>
      </c>
      <c r="V27" s="2">
        <v>0</v>
      </c>
      <c r="W27" s="2">
        <v>0.1075576797159144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</row>
    <row r="29" spans="1:23" x14ac:dyDescent="0.2">
      <c r="A29" s="2" t="s">
        <v>25</v>
      </c>
      <c r="B29" s="2">
        <v>5.9827499973873322E-2</v>
      </c>
      <c r="C29" s="2">
        <v>0</v>
      </c>
      <c r="D29" s="2">
        <v>0</v>
      </c>
      <c r="E29" s="2">
        <v>0</v>
      </c>
      <c r="F29" s="2">
        <v>8.5458794291629579E-3</v>
      </c>
      <c r="G29" s="2">
        <v>0</v>
      </c>
      <c r="H29" s="2">
        <v>0</v>
      </c>
      <c r="I29" s="2">
        <v>0</v>
      </c>
      <c r="J29" s="2">
        <v>0</v>
      </c>
      <c r="K29" s="2">
        <v>1.4150842957125398E-2</v>
      </c>
      <c r="L29" s="2">
        <v>0</v>
      </c>
      <c r="M29" s="2">
        <v>1.0985540602692341E-3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8.3622776420430922E-2</v>
      </c>
    </row>
    <row r="30" spans="1:23" x14ac:dyDescent="0.2">
      <c r="A30" s="2" t="s">
        <v>26</v>
      </c>
      <c r="B30" s="2">
        <v>1.8146069739250164E-3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9.644050622432585E-4</v>
      </c>
      <c r="L30" s="2">
        <v>0</v>
      </c>
      <c r="M30" s="2">
        <v>4.983773586754758E-3</v>
      </c>
      <c r="N30" s="2">
        <v>0</v>
      </c>
      <c r="O30" s="2">
        <v>0</v>
      </c>
      <c r="P30" s="2">
        <v>0</v>
      </c>
      <c r="Q30" s="2">
        <v>0</v>
      </c>
      <c r="R30" s="2">
        <v>1.2980221499317621E-3</v>
      </c>
      <c r="S30" s="2">
        <v>0</v>
      </c>
      <c r="T30" s="2">
        <v>0</v>
      </c>
      <c r="U30" s="2">
        <v>0</v>
      </c>
      <c r="V30" s="2">
        <v>0</v>
      </c>
      <c r="W30" s="2">
        <v>9.0608077728547946E-3</v>
      </c>
    </row>
    <row r="31" spans="1:23" x14ac:dyDescent="0.2">
      <c r="A31" s="2" t="s">
        <v>27</v>
      </c>
      <c r="B31" s="2">
        <v>4.5121111080650381E-2</v>
      </c>
      <c r="C31" s="2">
        <v>0</v>
      </c>
      <c r="D31" s="2">
        <v>0</v>
      </c>
      <c r="E31" s="2">
        <v>0</v>
      </c>
      <c r="F31" s="2">
        <v>5.3794778876802674E-2</v>
      </c>
      <c r="G31" s="2">
        <v>0</v>
      </c>
      <c r="H31" s="2">
        <v>0</v>
      </c>
      <c r="I31" s="2">
        <v>0</v>
      </c>
      <c r="J31" s="2">
        <v>0</v>
      </c>
      <c r="K31" s="2">
        <v>4.5788455864696087E-4</v>
      </c>
      <c r="L31" s="2">
        <v>0</v>
      </c>
      <c r="M31" s="2">
        <v>3.1883700675880726E-4</v>
      </c>
      <c r="N31" s="2">
        <v>0</v>
      </c>
      <c r="O31" s="2">
        <v>3.2347701052685553E-3</v>
      </c>
      <c r="P31" s="2">
        <v>0</v>
      </c>
      <c r="Q31" s="2">
        <v>0</v>
      </c>
      <c r="R31" s="2">
        <v>1.6471578379226772</v>
      </c>
      <c r="S31" s="2">
        <v>0</v>
      </c>
      <c r="T31" s="2">
        <v>0</v>
      </c>
      <c r="U31" s="2">
        <v>0</v>
      </c>
      <c r="V31" s="2">
        <v>0.30222400000000005</v>
      </c>
      <c r="W31" s="2">
        <v>2.0523092195508044</v>
      </c>
    </row>
    <row r="32" spans="1:23" x14ac:dyDescent="0.2">
      <c r="A32" s="2" t="s">
        <v>28</v>
      </c>
      <c r="B32" s="2">
        <v>2.3661804764588676E-4</v>
      </c>
      <c r="C32" s="2">
        <v>0</v>
      </c>
      <c r="D32" s="2">
        <v>0</v>
      </c>
      <c r="E32" s="2">
        <v>0</v>
      </c>
      <c r="F32" s="2">
        <v>6.6903000311972945E-3</v>
      </c>
      <c r="G32" s="2">
        <v>0</v>
      </c>
      <c r="H32" s="2">
        <v>0</v>
      </c>
      <c r="I32" s="2">
        <v>0</v>
      </c>
      <c r="J32" s="2">
        <v>0</v>
      </c>
      <c r="K32" s="2">
        <v>1.7666903079887272E-5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6.9445849819230682E-3</v>
      </c>
    </row>
    <row r="33" spans="1:23" x14ac:dyDescent="0.2">
      <c r="A33" s="2" t="s">
        <v>29</v>
      </c>
      <c r="B33" s="2">
        <v>1.4847782489779391E-2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8.6602466077878801E-5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1.493438495585727E-2</v>
      </c>
    </row>
    <row r="34" spans="1:23" x14ac:dyDescent="0.2">
      <c r="A34" s="2" t="s">
        <v>30</v>
      </c>
      <c r="B34" s="2">
        <v>4.5434092343552175E-2</v>
      </c>
      <c r="C34" s="2">
        <v>0</v>
      </c>
      <c r="D34" s="2">
        <v>0</v>
      </c>
      <c r="E34" s="2">
        <v>0</v>
      </c>
      <c r="F34" s="2">
        <v>9.2608733256267881E-4</v>
      </c>
      <c r="G34" s="2">
        <v>0</v>
      </c>
      <c r="H34" s="2">
        <v>0</v>
      </c>
      <c r="I34" s="2">
        <v>0</v>
      </c>
      <c r="J34" s="2">
        <v>0</v>
      </c>
      <c r="K34" s="2">
        <v>7.3248365808669888E-4</v>
      </c>
      <c r="L34" s="2">
        <v>0</v>
      </c>
      <c r="M34" s="2">
        <v>1.5752166670200548E-3</v>
      </c>
      <c r="N34" s="2">
        <v>0</v>
      </c>
      <c r="O34" s="2">
        <v>4.6691682314970199E-4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4.9134796824371309E-2</v>
      </c>
    </row>
    <row r="35" spans="1:23" x14ac:dyDescent="0.2">
      <c r="A35" s="2" t="s">
        <v>31</v>
      </c>
      <c r="B35" s="2">
        <v>6.7117591013078235E-3</v>
      </c>
      <c r="C35" s="2">
        <v>0</v>
      </c>
      <c r="D35" s="2">
        <v>0</v>
      </c>
      <c r="E35" s="2">
        <v>0</v>
      </c>
      <c r="F35" s="2">
        <v>1.4682535853198423E-2</v>
      </c>
      <c r="G35" s="2">
        <v>0</v>
      </c>
      <c r="H35" s="2">
        <v>0</v>
      </c>
      <c r="I35" s="2">
        <v>0</v>
      </c>
      <c r="J35" s="2">
        <v>0</v>
      </c>
      <c r="K35" s="2">
        <v>1.1948715449697092E-3</v>
      </c>
      <c r="L35" s="2">
        <v>7.1847971857203141E-7</v>
      </c>
      <c r="M35" s="2">
        <v>4.1985637629429855E-3</v>
      </c>
      <c r="N35" s="2">
        <v>0</v>
      </c>
      <c r="O35" s="2">
        <v>1.6608898423467972E-3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2.8449338584484309E-2</v>
      </c>
    </row>
    <row r="36" spans="1:23" x14ac:dyDescent="0.2">
      <c r="A36" s="2" t="s">
        <v>32</v>
      </c>
      <c r="B36" s="2">
        <v>1.3299097454965618E-3</v>
      </c>
      <c r="C36" s="2">
        <v>0</v>
      </c>
      <c r="D36" s="2">
        <v>0</v>
      </c>
      <c r="E36" s="2">
        <v>0</v>
      </c>
      <c r="F36" s="2">
        <v>3.2855671908933279E-2</v>
      </c>
      <c r="G36" s="2">
        <v>0</v>
      </c>
      <c r="H36" s="2">
        <v>0</v>
      </c>
      <c r="I36" s="2">
        <v>0</v>
      </c>
      <c r="J36" s="2">
        <v>0</v>
      </c>
      <c r="K36" s="2">
        <v>1.2979284796023852E-3</v>
      </c>
      <c r="L36" s="2">
        <v>0</v>
      </c>
      <c r="M36" s="2">
        <v>1.0459699392510134E-3</v>
      </c>
      <c r="N36" s="2">
        <v>0</v>
      </c>
      <c r="O36" s="2">
        <v>3.8539166355213504E-6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3.6533333989918759E-2</v>
      </c>
    </row>
    <row r="37" spans="1:23" x14ac:dyDescent="0.2">
      <c r="A37" s="2" t="s">
        <v>33</v>
      </c>
      <c r="B37" s="2">
        <v>9.0161893667383228E-3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1.1783824354284814E-3</v>
      </c>
      <c r="L37" s="2">
        <v>0</v>
      </c>
      <c r="M37" s="2">
        <v>3.9320911663903453E-4</v>
      </c>
      <c r="N37" s="2">
        <v>0</v>
      </c>
      <c r="O37" s="2">
        <v>2.4815888012592142E-3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1.3069369720065054E-2</v>
      </c>
    </row>
    <row r="38" spans="1:23" x14ac:dyDescent="0.2">
      <c r="A38" s="2" t="s">
        <v>34</v>
      </c>
      <c r="B38" s="2">
        <v>2.4853466238353027E-3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6.6528014441026519E-4</v>
      </c>
      <c r="L38" s="2">
        <v>0</v>
      </c>
      <c r="M38" s="2">
        <v>1.8781246399049583E-3</v>
      </c>
      <c r="N38" s="2">
        <v>0</v>
      </c>
      <c r="O38" s="2">
        <v>0</v>
      </c>
      <c r="P38" s="2">
        <v>0</v>
      </c>
      <c r="Q38" s="2">
        <v>0</v>
      </c>
      <c r="R38" s="2">
        <v>1.071874411790972</v>
      </c>
      <c r="S38" s="2">
        <v>0</v>
      </c>
      <c r="T38" s="2">
        <v>0</v>
      </c>
      <c r="U38" s="2">
        <v>0</v>
      </c>
      <c r="V38" s="2">
        <v>0</v>
      </c>
      <c r="W38" s="2">
        <v>1.0769031631991226</v>
      </c>
    </row>
    <row r="39" spans="1:23" x14ac:dyDescent="0.2">
      <c r="A39" s="2" t="s">
        <v>35</v>
      </c>
      <c r="B39" s="2">
        <v>9.5885286413399014E-5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9.5885286413399014E-5</v>
      </c>
    </row>
    <row r="40" spans="1:23" x14ac:dyDescent="0.2">
      <c r="A40" s="2" t="s">
        <v>36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</row>
    <row r="41" spans="1:23" x14ac:dyDescent="0.2">
      <c r="A41" s="2" t="s">
        <v>37</v>
      </c>
      <c r="B41" s="2">
        <v>1.8428576736936816E-2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8.265997541214945E-3</v>
      </c>
      <c r="L41" s="2">
        <v>0</v>
      </c>
      <c r="M41" s="2">
        <v>0</v>
      </c>
      <c r="N41" s="2">
        <v>0</v>
      </c>
      <c r="O41" s="2">
        <v>1.7983338500501501E-3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2.8492908128201912E-2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4.8972792607312448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2.426339816158341E-3</v>
      </c>
      <c r="K43" s="2">
        <v>9.0953373973631433E-4</v>
      </c>
      <c r="L43" s="2">
        <v>0</v>
      </c>
      <c r="M43" s="2">
        <v>8.089019730449126E-5</v>
      </c>
      <c r="N43" s="2">
        <v>9.5049620643732676E-3</v>
      </c>
      <c r="O43" s="2">
        <v>0</v>
      </c>
      <c r="P43" s="2">
        <v>4.2434961543278076E-2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4.9526359480920954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3.7762139308598284E-4</v>
      </c>
      <c r="L44" s="2">
        <v>0</v>
      </c>
      <c r="M44" s="2">
        <v>6.8915958047556611E-4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1.0667809735615489E-3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4.1870560299332846E-4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4.1870560299332846E-4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4.4941667086009216E-6</v>
      </c>
      <c r="F46" s="2">
        <v>0</v>
      </c>
      <c r="G46" s="2">
        <v>0</v>
      </c>
      <c r="H46" s="2">
        <v>1.91394746148344E-5</v>
      </c>
      <c r="I46" s="2">
        <v>0</v>
      </c>
      <c r="J46" s="2">
        <v>0</v>
      </c>
      <c r="K46" s="2">
        <v>6.692703438697746E-3</v>
      </c>
      <c r="L46" s="2">
        <v>2.6319620264541699E-4</v>
      </c>
      <c r="M46" s="2">
        <v>1.192374726552891E-2</v>
      </c>
      <c r="N46" s="2">
        <v>1.0175732660507708E-4</v>
      </c>
      <c r="O46" s="2">
        <v>1.0055422292027325E-5</v>
      </c>
      <c r="P46" s="2">
        <v>0</v>
      </c>
      <c r="Q46" s="2">
        <v>0</v>
      </c>
      <c r="R46" s="2">
        <v>1.249134951549061E-3</v>
      </c>
      <c r="S46" s="2">
        <v>0</v>
      </c>
      <c r="T46" s="2">
        <v>0</v>
      </c>
      <c r="U46" s="2">
        <v>0</v>
      </c>
      <c r="V46" s="2">
        <v>0</v>
      </c>
      <c r="W46" s="2">
        <v>2.0264228248641672E-2</v>
      </c>
    </row>
    <row r="47" spans="1:23" x14ac:dyDescent="0.2">
      <c r="A47" s="2" t="s">
        <v>43</v>
      </c>
      <c r="B47" s="2">
        <v>3.7294165345730049E-3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5.8449674814102431E-2</v>
      </c>
      <c r="L47" s="2">
        <v>1.0250977826874173E-2</v>
      </c>
      <c r="M47" s="2">
        <v>0.14537947550422242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0.21780954467977204</v>
      </c>
    </row>
    <row r="48" spans="1:23" x14ac:dyDescent="0.2">
      <c r="A48" s="2" t="s">
        <v>44</v>
      </c>
      <c r="B48" s="2">
        <v>1.3053609941397124E-2</v>
      </c>
      <c r="C48" s="2">
        <v>6.1572686989203246E-4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2.2163892641461993E-3</v>
      </c>
      <c r="L48" s="2">
        <v>1.8054508048544627E-4</v>
      </c>
      <c r="M48" s="2">
        <v>4.2469702902275955E-3</v>
      </c>
      <c r="N48" s="2">
        <v>3.5518795108231222E-4</v>
      </c>
      <c r="O48" s="2">
        <v>3.8035689337613931E-3</v>
      </c>
      <c r="P48" s="2">
        <v>0</v>
      </c>
      <c r="Q48" s="2">
        <v>0</v>
      </c>
      <c r="R48" s="2">
        <v>3.4604402241299576E-3</v>
      </c>
      <c r="S48" s="2">
        <v>0</v>
      </c>
      <c r="T48" s="2">
        <v>0</v>
      </c>
      <c r="U48" s="2">
        <v>0</v>
      </c>
      <c r="V48" s="2">
        <v>0</v>
      </c>
      <c r="W48" s="2">
        <v>2.793243855512206E-2</v>
      </c>
    </row>
    <row r="49" spans="1:23" x14ac:dyDescent="0.2">
      <c r="A49" s="2" t="s">
        <v>45</v>
      </c>
      <c r="B49" s="2">
        <v>0</v>
      </c>
      <c r="C49" s="2">
        <v>4.3598839224293578E-4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4.3598839224293578E-4</v>
      </c>
    </row>
    <row r="50" spans="1:23" x14ac:dyDescent="0.2">
      <c r="A50" s="2" t="s">
        <v>46</v>
      </c>
      <c r="B50" s="2">
        <v>0.15301292339372741</v>
      </c>
      <c r="C50" s="2">
        <v>0</v>
      </c>
      <c r="D50" s="2">
        <v>0</v>
      </c>
      <c r="E50" s="2">
        <v>0</v>
      </c>
      <c r="F50" s="2">
        <v>0</v>
      </c>
      <c r="G50" s="2">
        <v>1.9837884207117105E-2</v>
      </c>
      <c r="H50" s="2">
        <v>2.8709705221303177E-3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2.154770372223818E-2</v>
      </c>
      <c r="P50" s="2">
        <v>0</v>
      </c>
      <c r="Q50" s="2">
        <v>0</v>
      </c>
      <c r="R50" s="2">
        <v>2.8923919369780261E-2</v>
      </c>
      <c r="S50" s="2">
        <v>0</v>
      </c>
      <c r="T50" s="2">
        <v>0</v>
      </c>
      <c r="U50" s="2">
        <v>0</v>
      </c>
      <c r="V50" s="2">
        <v>0</v>
      </c>
      <c r="W50" s="2">
        <v>0.22619340121499326</v>
      </c>
    </row>
    <row r="51" spans="1:23" x14ac:dyDescent="0.2">
      <c r="A51" s="2" t="s">
        <v>47</v>
      </c>
      <c r="B51" s="2">
        <v>0.36422072591866983</v>
      </c>
      <c r="C51" s="2">
        <v>0</v>
      </c>
      <c r="D51" s="2">
        <v>4.4623191832280362E-2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1.8326301310223102E-3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0.4106765478819725</v>
      </c>
    </row>
  </sheetData>
  <phoneticPr fontId="6" type="noConversion"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8.8511356524468887</v>
      </c>
      <c r="C4" s="2">
        <v>2.8218818924798362E-3</v>
      </c>
      <c r="D4" s="2">
        <v>5.50247127409168E-3</v>
      </c>
      <c r="E4" s="2">
        <v>3.9853561241570627E-2</v>
      </c>
      <c r="F4" s="2">
        <v>2.5597527773835001E-2</v>
      </c>
      <c r="G4" s="2">
        <v>5.0401141656146613E-2</v>
      </c>
      <c r="H4" s="2">
        <v>0</v>
      </c>
      <c r="I4" s="2">
        <v>0</v>
      </c>
      <c r="J4" s="2">
        <v>3.0074391263640927</v>
      </c>
      <c r="K4" s="2">
        <v>0.46019526885029249</v>
      </c>
      <c r="L4" s="2">
        <v>1.3669674747058703E-2</v>
      </c>
      <c r="M4" s="2">
        <v>1.1569098934160333</v>
      </c>
      <c r="N4" s="2">
        <v>1.6145448413804201E-3</v>
      </c>
      <c r="O4" s="2">
        <v>0.11636123155970644</v>
      </c>
      <c r="P4" s="2">
        <v>0.13888415177230529</v>
      </c>
      <c r="Q4" s="2">
        <v>0</v>
      </c>
      <c r="R4" s="2">
        <v>3.459168283415889</v>
      </c>
      <c r="S4" s="2">
        <v>0</v>
      </c>
      <c r="T4" s="2">
        <v>0</v>
      </c>
      <c r="U4" s="2">
        <v>0</v>
      </c>
      <c r="V4" s="2">
        <v>0.35453200000000001</v>
      </c>
      <c r="W4" s="2">
        <v>17.684086411251769</v>
      </c>
    </row>
    <row r="5" spans="1:23" x14ac:dyDescent="0.2">
      <c r="A5" s="2" t="s">
        <v>1</v>
      </c>
      <c r="B5" s="2">
        <v>5.4495845601773257E-2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0.1081952261421001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0.16269107174387337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</row>
    <row r="7" spans="1:23" x14ac:dyDescent="0.2">
      <c r="A7" s="2" t="s">
        <v>3</v>
      </c>
      <c r="B7" s="2">
        <v>0.24393626881432531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3.0054689592263117</v>
      </c>
      <c r="K7" s="2">
        <v>8.635751528865071E-2</v>
      </c>
      <c r="L7" s="2">
        <v>0</v>
      </c>
      <c r="M7" s="2">
        <v>0.74910469094072407</v>
      </c>
      <c r="N7" s="2">
        <v>8.6048451760680736E-4</v>
      </c>
      <c r="O7" s="2">
        <v>9.2891093878188794E-5</v>
      </c>
      <c r="P7" s="2">
        <v>7.7894029520249444E-2</v>
      </c>
      <c r="Q7" s="2">
        <v>0</v>
      </c>
      <c r="R7" s="2">
        <v>0.35352965246202972</v>
      </c>
      <c r="S7" s="2">
        <v>0</v>
      </c>
      <c r="T7" s="2">
        <v>0</v>
      </c>
      <c r="U7" s="2">
        <v>0</v>
      </c>
      <c r="V7" s="2">
        <v>0</v>
      </c>
      <c r="W7" s="2">
        <v>4.5172444918637762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</row>
    <row r="10" spans="1:23" x14ac:dyDescent="0.2">
      <c r="A10" s="2" t="s">
        <v>6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0.17730295283947189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3.9720382462308967E-2</v>
      </c>
      <c r="L13" s="2">
        <v>0</v>
      </c>
      <c r="M13" s="2">
        <v>7.113887315409617E-3</v>
      </c>
      <c r="N13" s="2">
        <v>0</v>
      </c>
      <c r="O13" s="2">
        <v>1.582364056871147E-2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0.23996086318590196</v>
      </c>
    </row>
    <row r="14" spans="1:23" x14ac:dyDescent="0.2">
      <c r="A14" s="2" t="s">
        <v>10</v>
      </c>
      <c r="B14" s="2">
        <v>6.1596708825902118E-2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2.5232278609496697E-2</v>
      </c>
      <c r="L14" s="2">
        <v>0</v>
      </c>
      <c r="M14" s="2">
        <v>2.4748560834253809E-3</v>
      </c>
      <c r="N14" s="2">
        <v>0</v>
      </c>
      <c r="O14" s="2">
        <v>2.0328858621803635E-3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9.1336729381004553E-2</v>
      </c>
    </row>
    <row r="15" spans="1:23" x14ac:dyDescent="0.2">
      <c r="A15" s="2" t="s">
        <v>11</v>
      </c>
      <c r="B15" s="2">
        <v>2.451486557640168E-2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4.8761253169907578E-4</v>
      </c>
      <c r="L15" s="2">
        <v>0</v>
      </c>
      <c r="M15" s="2">
        <v>2.1182791013626655E-4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2.5214306018237022E-2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</row>
    <row r="17" spans="1:23" x14ac:dyDescent="0.2">
      <c r="A17" s="2" t="s">
        <v>13</v>
      </c>
      <c r="B17" s="2">
        <v>0.3481239834106018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5.4706118282403168E-3</v>
      </c>
      <c r="L17" s="2">
        <v>0</v>
      </c>
      <c r="M17" s="2">
        <v>2.1182791013626655E-4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0.35380642314897837</v>
      </c>
    </row>
    <row r="18" spans="1:23" x14ac:dyDescent="0.2">
      <c r="A18" s="2" t="s">
        <v>14</v>
      </c>
      <c r="B18" s="2">
        <v>0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4.2081629448002437E-4</v>
      </c>
      <c r="L18" s="2">
        <v>0</v>
      </c>
      <c r="M18" s="2">
        <v>4.1659488993465754E-4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8.3741118441468191E-4</v>
      </c>
    </row>
    <row r="19" spans="1:23" x14ac:dyDescent="0.2">
      <c r="A19" s="2" t="s">
        <v>15</v>
      </c>
      <c r="B19" s="2">
        <v>2.3310987120047602E-2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2.0933940744450732E-2</v>
      </c>
      <c r="L19" s="2">
        <v>0</v>
      </c>
      <c r="M19" s="2">
        <v>7.0609303378755509E-4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4.4951020898285891E-2</v>
      </c>
    </row>
    <row r="20" spans="1:23" x14ac:dyDescent="0.2">
      <c r="A20" s="2" t="s">
        <v>16</v>
      </c>
      <c r="B20" s="2">
        <v>5.5943202834276923E-2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2.2543730061429876E-2</v>
      </c>
      <c r="L20" s="2">
        <v>0</v>
      </c>
      <c r="M20" s="2">
        <v>7.4492815064587062E-4</v>
      </c>
      <c r="N20" s="2">
        <v>0</v>
      </c>
      <c r="O20" s="2">
        <v>7.6813789168502292E-4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7.9999998938037692E-2</v>
      </c>
    </row>
    <row r="21" spans="1:23" x14ac:dyDescent="0.2">
      <c r="A21" s="2" t="s">
        <v>17</v>
      </c>
      <c r="B21" s="2">
        <v>5.8641054441070444E-4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7.781761636019498E-4</v>
      </c>
      <c r="L21" s="2">
        <v>0</v>
      </c>
      <c r="M21" s="2">
        <v>2.5066302699458206E-4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1.6152497350072363E-3</v>
      </c>
    </row>
    <row r="22" spans="1:23" x14ac:dyDescent="0.2">
      <c r="A22" s="2" t="s">
        <v>18</v>
      </c>
      <c r="B22" s="2">
        <v>0.13754504413343466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1.1759477562414015E-2</v>
      </c>
      <c r="L22" s="2">
        <v>0</v>
      </c>
      <c r="M22" s="2">
        <v>4.0526209674236729E-2</v>
      </c>
      <c r="N22" s="2">
        <v>0</v>
      </c>
      <c r="O22" s="2">
        <v>0</v>
      </c>
      <c r="P22" s="2">
        <v>0</v>
      </c>
      <c r="Q22" s="2">
        <v>0</v>
      </c>
      <c r="R22" s="2">
        <v>7.1751380155147624E-3</v>
      </c>
      <c r="S22" s="2">
        <v>0</v>
      </c>
      <c r="T22" s="2">
        <v>0</v>
      </c>
      <c r="U22" s="2">
        <v>0</v>
      </c>
      <c r="V22" s="2">
        <v>0</v>
      </c>
      <c r="W22" s="2">
        <v>0.19700586938560016</v>
      </c>
    </row>
    <row r="23" spans="1:23" x14ac:dyDescent="0.2">
      <c r="A23" s="2" t="s">
        <v>19</v>
      </c>
      <c r="B23" s="2">
        <v>2.046082611612582E-3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1.6799253660591449E-3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3.7260079776717269E-3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6.6796237219051479E-5</v>
      </c>
      <c r="L25" s="2">
        <v>0</v>
      </c>
      <c r="M25" s="2">
        <v>3.8234937779596107E-3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3.890290015178662E-3</v>
      </c>
    </row>
    <row r="26" spans="1:23" x14ac:dyDescent="0.2">
      <c r="A26" s="2" t="s">
        <v>22</v>
      </c>
      <c r="B26" s="2">
        <v>1.0017506148488298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3.4516955582944854E-2</v>
      </c>
      <c r="L26" s="2">
        <v>0</v>
      </c>
      <c r="M26" s="2">
        <v>1.2688491817162367E-2</v>
      </c>
      <c r="N26" s="2">
        <v>0</v>
      </c>
      <c r="O26" s="2">
        <v>4.9135562556191913E-2</v>
      </c>
      <c r="P26" s="2">
        <v>8.865287600470154E-3</v>
      </c>
      <c r="Q26" s="2">
        <v>0</v>
      </c>
      <c r="R26" s="2">
        <v>0.35669214857668158</v>
      </c>
      <c r="S26" s="2">
        <v>0</v>
      </c>
      <c r="T26" s="2">
        <v>0</v>
      </c>
      <c r="U26" s="2">
        <v>0</v>
      </c>
      <c r="V26" s="2">
        <v>0</v>
      </c>
      <c r="W26" s="2">
        <v>1.4636490609822808</v>
      </c>
    </row>
    <row r="27" spans="1:23" x14ac:dyDescent="0.2">
      <c r="A27" s="2" t="s">
        <v>23</v>
      </c>
      <c r="B27" s="2">
        <v>1.3847050074514334E-2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1.760080850722007E-3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8.5246986118620444E-2</v>
      </c>
      <c r="S27" s="2">
        <v>0</v>
      </c>
      <c r="T27" s="2">
        <v>0</v>
      </c>
      <c r="U27" s="2">
        <v>0</v>
      </c>
      <c r="V27" s="2">
        <v>0</v>
      </c>
      <c r="W27" s="2">
        <v>0.10085411704385679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1.4695172188191322E-4</v>
      </c>
      <c r="L28" s="2">
        <v>0</v>
      </c>
      <c r="M28" s="2">
        <v>7.2021489446330621E-4</v>
      </c>
      <c r="N28" s="2">
        <v>0</v>
      </c>
      <c r="O28" s="2">
        <v>0</v>
      </c>
      <c r="P28" s="2">
        <v>0</v>
      </c>
      <c r="Q28" s="2">
        <v>0</v>
      </c>
      <c r="R28" s="2">
        <v>4.2577213479441265E-3</v>
      </c>
      <c r="S28" s="2">
        <v>0</v>
      </c>
      <c r="T28" s="2">
        <v>0</v>
      </c>
      <c r="U28" s="2">
        <v>0</v>
      </c>
      <c r="V28" s="2">
        <v>0</v>
      </c>
      <c r="W28" s="2">
        <v>5.1248879642893461E-3</v>
      </c>
    </row>
    <row r="29" spans="1:23" x14ac:dyDescent="0.2">
      <c r="A29" s="2" t="s">
        <v>25</v>
      </c>
      <c r="B29" s="2">
        <v>3.9087989586755245E-2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1.5924222953021872E-2</v>
      </c>
      <c r="L29" s="2">
        <v>0</v>
      </c>
      <c r="M29" s="2">
        <v>7.413976854769329E-4</v>
      </c>
      <c r="N29" s="2">
        <v>0</v>
      </c>
      <c r="O29" s="2">
        <v>0</v>
      </c>
      <c r="P29" s="2">
        <v>0</v>
      </c>
      <c r="Q29" s="2">
        <v>0</v>
      </c>
      <c r="R29" s="2">
        <v>2.1802824293820169E-3</v>
      </c>
      <c r="S29" s="2">
        <v>0</v>
      </c>
      <c r="T29" s="2">
        <v>0</v>
      </c>
      <c r="U29" s="2">
        <v>0</v>
      </c>
      <c r="V29" s="2">
        <v>0</v>
      </c>
      <c r="W29" s="2">
        <v>5.7933892654636061E-2</v>
      </c>
    </row>
    <row r="30" spans="1:23" x14ac:dyDescent="0.2">
      <c r="A30" s="2" t="s">
        <v>26</v>
      </c>
      <c r="B30" s="2">
        <v>8.1169870849040373E-4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5.7110782822289018E-4</v>
      </c>
      <c r="L30" s="2">
        <v>0</v>
      </c>
      <c r="M30" s="2">
        <v>1.5611716977042842E-2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1.6994523513756136E-2</v>
      </c>
    </row>
    <row r="31" spans="1:23" x14ac:dyDescent="0.2">
      <c r="A31" s="2" t="s">
        <v>27</v>
      </c>
      <c r="B31" s="2">
        <v>0.10689733552383936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4.6757366053336047E-4</v>
      </c>
      <c r="L31" s="2">
        <v>0</v>
      </c>
      <c r="M31" s="2">
        <v>1.027365364160893E-3</v>
      </c>
      <c r="N31" s="2">
        <v>0</v>
      </c>
      <c r="O31" s="2">
        <v>1.7685035180655178E-3</v>
      </c>
      <c r="P31" s="2">
        <v>0</v>
      </c>
      <c r="Q31" s="2">
        <v>0</v>
      </c>
      <c r="R31" s="2">
        <v>0.8118754963465793</v>
      </c>
      <c r="S31" s="2">
        <v>0</v>
      </c>
      <c r="T31" s="2">
        <v>0</v>
      </c>
      <c r="U31" s="2">
        <v>0</v>
      </c>
      <c r="V31" s="2">
        <v>0.35453200000000001</v>
      </c>
      <c r="W31" s="2">
        <v>1.2765682744131785</v>
      </c>
    </row>
    <row r="32" spans="1:23" x14ac:dyDescent="0.2">
      <c r="A32" s="2" t="s">
        <v>28</v>
      </c>
      <c r="B32" s="2">
        <v>2.566446062572524E-4</v>
      </c>
      <c r="C32" s="2">
        <v>0</v>
      </c>
      <c r="D32" s="2">
        <v>0</v>
      </c>
      <c r="E32" s="2">
        <v>0</v>
      </c>
      <c r="F32" s="2">
        <v>2.0571903893129514E-2</v>
      </c>
      <c r="G32" s="2">
        <v>0</v>
      </c>
      <c r="H32" s="2">
        <v>0</v>
      </c>
      <c r="I32" s="2">
        <v>0</v>
      </c>
      <c r="J32" s="2">
        <v>0</v>
      </c>
      <c r="K32" s="2">
        <v>1.3359247443810296E-4</v>
      </c>
      <c r="L32" s="2">
        <v>0</v>
      </c>
      <c r="M32" s="2">
        <v>1.7652325844688877E-5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2.0979793299669557E-2</v>
      </c>
    </row>
    <row r="33" spans="1:23" x14ac:dyDescent="0.2">
      <c r="A33" s="2" t="s">
        <v>29</v>
      </c>
      <c r="B33" s="2">
        <v>0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</v>
      </c>
    </row>
    <row r="34" spans="1:23" x14ac:dyDescent="0.2">
      <c r="A34" s="2" t="s">
        <v>30</v>
      </c>
      <c r="B34" s="2">
        <v>5.4951194271810479E-2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5.1767083844764901E-4</v>
      </c>
      <c r="L34" s="2">
        <v>0</v>
      </c>
      <c r="M34" s="2">
        <v>1.1332793192290261E-3</v>
      </c>
      <c r="N34" s="2">
        <v>0</v>
      </c>
      <c r="O34" s="2">
        <v>3.3226429733352149E-4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5.6934408726820679E-2</v>
      </c>
    </row>
    <row r="35" spans="1:23" x14ac:dyDescent="0.2">
      <c r="A35" s="2" t="s">
        <v>31</v>
      </c>
      <c r="B35" s="2">
        <v>2.0733578700719454E-2</v>
      </c>
      <c r="C35" s="2">
        <v>0</v>
      </c>
      <c r="D35" s="2">
        <v>0</v>
      </c>
      <c r="E35" s="2">
        <v>0</v>
      </c>
      <c r="F35" s="2">
        <v>5.0256238807054876E-3</v>
      </c>
      <c r="G35" s="2">
        <v>0</v>
      </c>
      <c r="H35" s="2">
        <v>0</v>
      </c>
      <c r="I35" s="2">
        <v>0</v>
      </c>
      <c r="J35" s="2">
        <v>0</v>
      </c>
      <c r="K35" s="2">
        <v>1.0787592310876816E-3</v>
      </c>
      <c r="L35" s="2">
        <v>1.4893086965136662E-4</v>
      </c>
      <c r="M35" s="2">
        <v>6.5772566097310756E-3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3.3564149291895065E-2</v>
      </c>
    </row>
    <row r="36" spans="1:23" x14ac:dyDescent="0.2">
      <c r="A36" s="2" t="s">
        <v>32</v>
      </c>
      <c r="B36" s="2">
        <v>2.3312795954821788E-2</v>
      </c>
      <c r="C36" s="2">
        <v>0</v>
      </c>
      <c r="D36" s="2">
        <v>0</v>
      </c>
      <c r="E36" s="2">
        <v>0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1.9170520081867775E-3</v>
      </c>
      <c r="L36" s="2">
        <v>0</v>
      </c>
      <c r="M36" s="2">
        <v>4.8014326297553744E-4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2.5709991225984101E-2</v>
      </c>
    </row>
    <row r="37" spans="1:23" x14ac:dyDescent="0.2">
      <c r="A37" s="2" t="s">
        <v>33</v>
      </c>
      <c r="B37" s="2">
        <v>1.0370487152874568E-2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2.8321604580877828E-3</v>
      </c>
      <c r="L37" s="2">
        <v>0</v>
      </c>
      <c r="M37" s="2">
        <v>4.2365582027253311E-4</v>
      </c>
      <c r="N37" s="2">
        <v>0</v>
      </c>
      <c r="O37" s="2">
        <v>4.0621989899807956E-3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1.7688502421215679E-2</v>
      </c>
    </row>
    <row r="38" spans="1:23" x14ac:dyDescent="0.2">
      <c r="A38" s="2" t="s">
        <v>34</v>
      </c>
      <c r="B38" s="2">
        <v>2.2833930529149744E-3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7.2473917382670852E-4</v>
      </c>
      <c r="L38" s="2">
        <v>0</v>
      </c>
      <c r="M38" s="2">
        <v>7.0256256861861736E-4</v>
      </c>
      <c r="N38" s="2">
        <v>0</v>
      </c>
      <c r="O38" s="2">
        <v>0</v>
      </c>
      <c r="P38" s="2">
        <v>0</v>
      </c>
      <c r="Q38" s="2">
        <v>0</v>
      </c>
      <c r="R38" s="2">
        <v>1.7804205011143985</v>
      </c>
      <c r="S38" s="2">
        <v>0</v>
      </c>
      <c r="T38" s="2">
        <v>0</v>
      </c>
      <c r="U38" s="2">
        <v>0</v>
      </c>
      <c r="V38" s="2">
        <v>0</v>
      </c>
      <c r="W38" s="2">
        <v>1.7841311959097588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6.0116613497146346E-5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6.0116613497146346E-5</v>
      </c>
    </row>
    <row r="40" spans="1:23" x14ac:dyDescent="0.2">
      <c r="A40" s="2" t="s">
        <v>36</v>
      </c>
      <c r="B40" s="2">
        <v>1.6455221191047183E-4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1.6455221191047183E-4</v>
      </c>
    </row>
    <row r="41" spans="1:23" x14ac:dyDescent="0.2">
      <c r="A41" s="2" t="s">
        <v>37</v>
      </c>
      <c r="B41" s="2">
        <v>1.935244946142594E-2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1.4424647427454166E-2</v>
      </c>
      <c r="L41" s="2">
        <v>0</v>
      </c>
      <c r="M41" s="2">
        <v>0</v>
      </c>
      <c r="N41" s="2">
        <v>0</v>
      </c>
      <c r="O41" s="2">
        <v>3.1690153949982102E-3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3.694611228387832E-2</v>
      </c>
    </row>
    <row r="42" spans="1:23" x14ac:dyDescent="0.2">
      <c r="A42" s="2" t="s">
        <v>38</v>
      </c>
      <c r="B42" s="2">
        <v>2.7497422434454983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2.0372852351810704E-4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2.7499459719690162</v>
      </c>
    </row>
    <row r="43" spans="1:23" x14ac:dyDescent="0.2">
      <c r="A43" s="2" t="s">
        <v>39</v>
      </c>
      <c r="B43" s="2">
        <v>3.221266523030041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1.9701671377809057E-3</v>
      </c>
      <c r="K43" s="2">
        <v>8.4163258896004874E-4</v>
      </c>
      <c r="L43" s="2">
        <v>0</v>
      </c>
      <c r="M43" s="2">
        <v>1.2356628091282217E-4</v>
      </c>
      <c r="N43" s="2">
        <v>7.540603237736126E-4</v>
      </c>
      <c r="O43" s="2">
        <v>0</v>
      </c>
      <c r="P43" s="2">
        <v>5.2124834651585676E-2</v>
      </c>
      <c r="Q43" s="2">
        <v>0</v>
      </c>
      <c r="R43" s="2">
        <v>7.1304056841580386E-3</v>
      </c>
      <c r="S43" s="2">
        <v>0</v>
      </c>
      <c r="T43" s="2">
        <v>0</v>
      </c>
      <c r="U43" s="2">
        <v>0</v>
      </c>
      <c r="V43" s="2">
        <v>0</v>
      </c>
      <c r="W43" s="2">
        <v>3.2842111896972122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3.6403949284383055E-4</v>
      </c>
      <c r="L44" s="2">
        <v>0</v>
      </c>
      <c r="M44" s="2">
        <v>2.2241930564307981E-4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5.8645879848691037E-4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3.9409779959240373E-4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3.9409779959240373E-4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8.1882344750978282E-3</v>
      </c>
      <c r="L46" s="2">
        <v>2.8769024587674204E-4</v>
      </c>
      <c r="M46" s="2">
        <v>1.9099210873548728E-2</v>
      </c>
      <c r="N46" s="2">
        <v>0</v>
      </c>
      <c r="O46" s="2">
        <v>3.8291986237280153E-5</v>
      </c>
      <c r="P46" s="2">
        <v>0</v>
      </c>
      <c r="Q46" s="2">
        <v>0</v>
      </c>
      <c r="R46" s="2">
        <v>2.6426791317217344E-3</v>
      </c>
      <c r="S46" s="2">
        <v>0</v>
      </c>
      <c r="T46" s="2">
        <v>0</v>
      </c>
      <c r="U46" s="2">
        <v>0</v>
      </c>
      <c r="V46" s="2">
        <v>0</v>
      </c>
      <c r="W46" s="2">
        <v>3.0256106712482314E-2</v>
      </c>
    </row>
    <row r="47" spans="1:23" x14ac:dyDescent="0.2">
      <c r="A47" s="2" t="s">
        <v>43</v>
      </c>
      <c r="B47" s="2">
        <v>4.1377715155985154E-3</v>
      </c>
      <c r="C47" s="2">
        <v>1.7561520092141382E-4</v>
      </c>
      <c r="D47" s="2">
        <v>5.5635648852728138E-4</v>
      </c>
      <c r="E47" s="2">
        <v>3.7072579567423795E-4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7.0026411120319529E-2</v>
      </c>
      <c r="L47" s="2">
        <v>1.2994155910641703E-2</v>
      </c>
      <c r="M47" s="2">
        <v>0.16119638775460526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0.24945742378628794</v>
      </c>
    </row>
    <row r="48" spans="1:23" x14ac:dyDescent="0.2">
      <c r="A48" s="2" t="s">
        <v>44</v>
      </c>
      <c r="B48" s="2">
        <v>6.909028273686447E-3</v>
      </c>
      <c r="C48" s="2">
        <v>1.6581617502709901E-4</v>
      </c>
      <c r="D48" s="2">
        <v>4.9461147855643988E-3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5.166772647183745E-3</v>
      </c>
      <c r="L48" s="2">
        <v>2.3889772088889219E-4</v>
      </c>
      <c r="M48" s="2">
        <v>1.2523684798220905E-2</v>
      </c>
      <c r="N48" s="2">
        <v>0</v>
      </c>
      <c r="O48" s="2">
        <v>4.914550975338999E-3</v>
      </c>
      <c r="P48" s="2">
        <v>0</v>
      </c>
      <c r="Q48" s="2">
        <v>0</v>
      </c>
      <c r="R48" s="2">
        <v>4.3732818929238578E-3</v>
      </c>
      <c r="S48" s="2">
        <v>0</v>
      </c>
      <c r="T48" s="2">
        <v>0</v>
      </c>
      <c r="U48" s="2">
        <v>0</v>
      </c>
      <c r="V48" s="2">
        <v>0</v>
      </c>
      <c r="W48" s="2">
        <v>3.9238147268834345E-2</v>
      </c>
    </row>
    <row r="49" spans="1:23" x14ac:dyDescent="0.2">
      <c r="A49" s="2" t="s">
        <v>45</v>
      </c>
      <c r="B49" s="2">
        <v>0</v>
      </c>
      <c r="C49" s="2">
        <v>2.4804505165313233E-3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1.2491008180039849E-2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1.4971458696571172E-2</v>
      </c>
    </row>
    <row r="50" spans="1:23" x14ac:dyDescent="0.2">
      <c r="A50" s="2" t="s">
        <v>46</v>
      </c>
      <c r="B50" s="2">
        <v>8.0061516990157705E-2</v>
      </c>
      <c r="C50" s="2">
        <v>0</v>
      </c>
      <c r="D50" s="2">
        <v>0</v>
      </c>
      <c r="E50" s="2">
        <v>0</v>
      </c>
      <c r="F50" s="2">
        <v>0</v>
      </c>
      <c r="G50" s="2">
        <v>5.0401141656146613E-2</v>
      </c>
      <c r="H50" s="2">
        <v>0</v>
      </c>
      <c r="I50" s="2">
        <v>0</v>
      </c>
      <c r="J50" s="2">
        <v>0</v>
      </c>
      <c r="K50" s="2">
        <v>4.5478013431054093E-2</v>
      </c>
      <c r="L50" s="2">
        <v>0</v>
      </c>
      <c r="M50" s="2">
        <v>3.078385987732005E-5</v>
      </c>
      <c r="N50" s="2">
        <v>0</v>
      </c>
      <c r="O50" s="2">
        <v>3.1131657605535268E-2</v>
      </c>
      <c r="P50" s="2">
        <v>0</v>
      </c>
      <c r="Q50" s="2">
        <v>0</v>
      </c>
      <c r="R50" s="2">
        <v>4.364399029593511E-2</v>
      </c>
      <c r="S50" s="2">
        <v>0</v>
      </c>
      <c r="T50" s="2">
        <v>0</v>
      </c>
      <c r="U50" s="2">
        <v>0</v>
      </c>
      <c r="V50" s="2">
        <v>0</v>
      </c>
      <c r="W50" s="2">
        <v>0.25074710383870613</v>
      </c>
    </row>
    <row r="51" spans="1:23" x14ac:dyDescent="0.2">
      <c r="A51" s="2" t="s">
        <v>47</v>
      </c>
      <c r="B51" s="2">
        <v>0.36579643272448586</v>
      </c>
      <c r="C51" s="2">
        <v>0</v>
      </c>
      <c r="D51" s="2">
        <v>0</v>
      </c>
      <c r="E51" s="2">
        <v>3.948283544589639E-2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2.6514436619279661E-2</v>
      </c>
      <c r="L51" s="2">
        <v>0</v>
      </c>
      <c r="M51" s="2">
        <v>9.8098050427567265E-3</v>
      </c>
      <c r="N51" s="2">
        <v>0</v>
      </c>
      <c r="O51" s="2">
        <v>3.0916308195699065E-3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0.44469514065198856</v>
      </c>
    </row>
  </sheetData>
  <phoneticPr fontId="6" type="noConversion"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8.092981881216792</v>
      </c>
      <c r="C4" s="2">
        <v>2.6306749558751607E-3</v>
      </c>
      <c r="D4" s="2">
        <v>6.1031186173245676E-3</v>
      </c>
      <c r="E4" s="2">
        <v>7.7789551879048638E-2</v>
      </c>
      <c r="F4" s="2">
        <v>1.3179018506911117E-3</v>
      </c>
      <c r="G4" s="2">
        <v>0</v>
      </c>
      <c r="H4" s="2">
        <v>0</v>
      </c>
      <c r="I4" s="2">
        <v>0</v>
      </c>
      <c r="J4" s="2">
        <v>3.748703697546131</v>
      </c>
      <c r="K4" s="2">
        <v>0.51868437558971425</v>
      </c>
      <c r="L4" s="2">
        <v>1.9259497706388844E-2</v>
      </c>
      <c r="M4" s="2">
        <v>1.1954812826271721</v>
      </c>
      <c r="N4" s="2">
        <v>8.4352035970861186E-5</v>
      </c>
      <c r="O4" s="2">
        <v>0.47802766334750563</v>
      </c>
      <c r="P4" s="2">
        <v>9.1150933303875289E-2</v>
      </c>
      <c r="Q4" s="2">
        <v>0</v>
      </c>
      <c r="R4" s="2">
        <v>4.2826328784354821</v>
      </c>
      <c r="S4" s="2">
        <v>0</v>
      </c>
      <c r="T4" s="2">
        <v>0</v>
      </c>
      <c r="U4" s="2">
        <v>0</v>
      </c>
      <c r="V4" s="2">
        <v>0.31675400000000004</v>
      </c>
      <c r="W4" s="2">
        <v>18.831601809111969</v>
      </c>
    </row>
    <row r="5" spans="1:23" x14ac:dyDescent="0.2">
      <c r="A5" s="2" t="s">
        <v>1</v>
      </c>
      <c r="B5" s="2">
        <v>8.456159818310921E-2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1.6542405429610198E-2</v>
      </c>
      <c r="L5" s="2">
        <v>0</v>
      </c>
      <c r="M5" s="2">
        <v>0.10129852939573779</v>
      </c>
      <c r="N5" s="2">
        <v>0</v>
      </c>
      <c r="O5" s="2">
        <v>0</v>
      </c>
      <c r="P5" s="2">
        <v>0</v>
      </c>
      <c r="Q5" s="2">
        <v>0</v>
      </c>
      <c r="R5" s="2">
        <v>4.3475855216683484E-3</v>
      </c>
      <c r="S5" s="2">
        <v>0</v>
      </c>
      <c r="T5" s="2">
        <v>0</v>
      </c>
      <c r="U5" s="2">
        <v>0</v>
      </c>
      <c r="V5" s="2">
        <v>0</v>
      </c>
      <c r="W5" s="2">
        <v>0.20675011853012554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</row>
    <row r="7" spans="1:23" x14ac:dyDescent="0.2">
      <c r="A7" s="2" t="s">
        <v>3</v>
      </c>
      <c r="B7" s="2">
        <v>0.15486136804537787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3.0137096857903729</v>
      </c>
      <c r="K7" s="2">
        <v>7.7560070885862975E-2</v>
      </c>
      <c r="L7" s="2">
        <v>0</v>
      </c>
      <c r="M7" s="2">
        <v>0.79224126265921024</v>
      </c>
      <c r="N7" s="2">
        <v>8.4352035970861186E-5</v>
      </c>
      <c r="O7" s="2">
        <v>8.6827832941041051E-5</v>
      </c>
      <c r="P7" s="2">
        <v>0</v>
      </c>
      <c r="Q7" s="2">
        <v>0</v>
      </c>
      <c r="R7" s="2">
        <v>0.35258851937791619</v>
      </c>
      <c r="S7" s="2">
        <v>0</v>
      </c>
      <c r="T7" s="2">
        <v>0</v>
      </c>
      <c r="U7" s="2">
        <v>0</v>
      </c>
      <c r="V7" s="2">
        <v>0</v>
      </c>
      <c r="W7" s="2">
        <v>4.3911320866276533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</row>
    <row r="10" spans="1:23" x14ac:dyDescent="0.2">
      <c r="A10" s="2" t="s">
        <v>6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0.16392291915946136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4.4447125054521495E-2</v>
      </c>
      <c r="L13" s="2">
        <v>0</v>
      </c>
      <c r="M13" s="2">
        <v>4.5851823656101022E-3</v>
      </c>
      <c r="N13" s="2">
        <v>0</v>
      </c>
      <c r="O13" s="2">
        <v>0</v>
      </c>
      <c r="P13" s="2">
        <v>0</v>
      </c>
      <c r="Q13" s="2">
        <v>0</v>
      </c>
      <c r="R13" s="2">
        <v>3.1160100284928022E-2</v>
      </c>
      <c r="S13" s="2">
        <v>0</v>
      </c>
      <c r="T13" s="2">
        <v>0</v>
      </c>
      <c r="U13" s="2">
        <v>0</v>
      </c>
      <c r="V13" s="2">
        <v>0</v>
      </c>
      <c r="W13" s="2">
        <v>0.24411532686452098</v>
      </c>
    </row>
    <row r="14" spans="1:23" x14ac:dyDescent="0.2">
      <c r="A14" s="2" t="s">
        <v>10</v>
      </c>
      <c r="B14" s="2">
        <v>4.3347446355249036E-2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1.8574287979321948E-2</v>
      </c>
      <c r="L14" s="2">
        <v>0</v>
      </c>
      <c r="M14" s="2">
        <v>1.7503315916625391E-4</v>
      </c>
      <c r="N14" s="2">
        <v>0</v>
      </c>
      <c r="O14" s="2">
        <v>1.1322349415511755E-3</v>
      </c>
      <c r="P14" s="2">
        <v>0</v>
      </c>
      <c r="Q14" s="2">
        <v>0</v>
      </c>
      <c r="R14" s="2">
        <v>1.677851553803816E-2</v>
      </c>
      <c r="S14" s="2">
        <v>0</v>
      </c>
      <c r="T14" s="2">
        <v>0</v>
      </c>
      <c r="U14" s="2">
        <v>0</v>
      </c>
      <c r="V14" s="2">
        <v>0</v>
      </c>
      <c r="W14" s="2">
        <v>8.0007517973326586E-2</v>
      </c>
    </row>
    <row r="15" spans="1:23" x14ac:dyDescent="0.2">
      <c r="A15" s="2" t="s">
        <v>11</v>
      </c>
      <c r="B15" s="2">
        <v>1.0347546027475472E-2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1.1168598260595615E-3</v>
      </c>
      <c r="L15" s="2">
        <v>0</v>
      </c>
      <c r="M15" s="2">
        <v>2.127854091825048E-4</v>
      </c>
      <c r="N15" s="2">
        <v>0</v>
      </c>
      <c r="O15" s="2">
        <v>0</v>
      </c>
      <c r="P15" s="2">
        <v>0</v>
      </c>
      <c r="Q15" s="2">
        <v>0</v>
      </c>
      <c r="R15" s="2">
        <v>4.7938615822966171E-3</v>
      </c>
      <c r="S15" s="2">
        <v>0</v>
      </c>
      <c r="T15" s="2">
        <v>0</v>
      </c>
      <c r="U15" s="2">
        <v>0</v>
      </c>
      <c r="V15" s="2">
        <v>0</v>
      </c>
      <c r="W15" s="2">
        <v>1.6471052845014156E-2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</row>
    <row r="17" spans="1:23" x14ac:dyDescent="0.2">
      <c r="A17" s="2" t="s">
        <v>13</v>
      </c>
      <c r="B17" s="2">
        <v>4.3149182341602312E-3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2.6850089423001659E-3</v>
      </c>
      <c r="L17" s="2">
        <v>0</v>
      </c>
      <c r="M17" s="2">
        <v>3.775225001625085E-4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7.3774496766229056E-3</v>
      </c>
    </row>
    <row r="18" spans="1:23" x14ac:dyDescent="0.2">
      <c r="A18" s="2" t="s">
        <v>14</v>
      </c>
      <c r="B18" s="2">
        <v>1.1477574223864105E-3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4.2401713163772881E-3</v>
      </c>
      <c r="L18" s="2">
        <v>0</v>
      </c>
      <c r="M18" s="2">
        <v>2.1964945464000491E-4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5.6075781934037039E-3</v>
      </c>
    </row>
    <row r="19" spans="1:23" x14ac:dyDescent="0.2">
      <c r="A19" s="2" t="s">
        <v>15</v>
      </c>
      <c r="B19" s="2">
        <v>1.8421867559308924E-2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1.7239900222024044E-2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3.5661767781332968E-2</v>
      </c>
    </row>
    <row r="20" spans="1:23" x14ac:dyDescent="0.2">
      <c r="A20" s="2" t="s">
        <v>16</v>
      </c>
      <c r="B20" s="2">
        <v>4.8622700504340664E-2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2.5259213507974967E-2</v>
      </c>
      <c r="L20" s="2">
        <v>0</v>
      </c>
      <c r="M20" s="2">
        <v>4.1184272745000929E-4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7.429375673976564E-2</v>
      </c>
    </row>
    <row r="21" spans="1:23" x14ac:dyDescent="0.2">
      <c r="A21" s="2" t="s">
        <v>17</v>
      </c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1.9545046956042323E-3</v>
      </c>
      <c r="L21" s="2">
        <v>0</v>
      </c>
      <c r="M21" s="2">
        <v>3.534983410612579E-4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2.3080030366654904E-3</v>
      </c>
    </row>
    <row r="22" spans="1:23" x14ac:dyDescent="0.2">
      <c r="A22" s="2" t="s">
        <v>18</v>
      </c>
      <c r="B22" s="2">
        <v>0.18118530150548512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1.772690305315467E-2</v>
      </c>
      <c r="L22" s="2">
        <v>0</v>
      </c>
      <c r="M22" s="2">
        <v>1.3546193710376558E-2</v>
      </c>
      <c r="N22" s="2">
        <v>0</v>
      </c>
      <c r="O22" s="2">
        <v>0</v>
      </c>
      <c r="P22" s="2">
        <v>0</v>
      </c>
      <c r="Q22" s="2">
        <v>0</v>
      </c>
      <c r="R22" s="2">
        <v>5.9443883620478059E-3</v>
      </c>
      <c r="S22" s="2">
        <v>0</v>
      </c>
      <c r="T22" s="2">
        <v>0</v>
      </c>
      <c r="U22" s="2">
        <v>0</v>
      </c>
      <c r="V22" s="2">
        <v>0</v>
      </c>
      <c r="W22" s="2">
        <v>0.21840278663106413</v>
      </c>
    </row>
    <row r="23" spans="1:23" x14ac:dyDescent="0.2">
      <c r="A23" s="2" t="s">
        <v>19</v>
      </c>
      <c r="B23" s="2">
        <v>9.5657000629229189E-4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2.5973484326966552E-3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3.5539184389889473E-3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</row>
    <row r="25" spans="1:23" x14ac:dyDescent="0.2">
      <c r="A25" s="2" t="s">
        <v>21</v>
      </c>
      <c r="B25" s="2">
        <v>1.0942313725114777E-4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0.73241686841207876</v>
      </c>
      <c r="K25" s="2">
        <v>7.1427081899158007E-5</v>
      </c>
      <c r="L25" s="2">
        <v>0</v>
      </c>
      <c r="M25" s="2">
        <v>2.5637209783763077E-3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0.73516143960960534</v>
      </c>
    </row>
    <row r="26" spans="1:23" x14ac:dyDescent="0.2">
      <c r="A26" s="2" t="s">
        <v>22</v>
      </c>
      <c r="B26" s="2">
        <v>1.4070262087476109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5.5271574647784802E-2</v>
      </c>
      <c r="L26" s="2">
        <v>0</v>
      </c>
      <c r="M26" s="2">
        <v>6.7233325256213991E-3</v>
      </c>
      <c r="N26" s="2">
        <v>0</v>
      </c>
      <c r="O26" s="2">
        <v>0.41326945912232427</v>
      </c>
      <c r="P26" s="2">
        <v>5.1054906648809385E-2</v>
      </c>
      <c r="Q26" s="2">
        <v>0</v>
      </c>
      <c r="R26" s="2">
        <v>0.94542141195262763</v>
      </c>
      <c r="S26" s="2">
        <v>0</v>
      </c>
      <c r="T26" s="2">
        <v>0</v>
      </c>
      <c r="U26" s="2">
        <v>0</v>
      </c>
      <c r="V26" s="2">
        <v>0</v>
      </c>
      <c r="W26" s="2">
        <v>2.8787668936447783</v>
      </c>
    </row>
    <row r="27" spans="1:23" x14ac:dyDescent="0.2">
      <c r="A27" s="2" t="s">
        <v>23</v>
      </c>
      <c r="B27" s="2">
        <v>8.526114825955871E-3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1.2110137067448149E-3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0.16009100754079555</v>
      </c>
      <c r="S27" s="2">
        <v>0</v>
      </c>
      <c r="T27" s="2">
        <v>0</v>
      </c>
      <c r="U27" s="2">
        <v>0</v>
      </c>
      <c r="V27" s="2">
        <v>0</v>
      </c>
      <c r="W27" s="2">
        <v>0.16982813607349623</v>
      </c>
    </row>
    <row r="28" spans="1:23" x14ac:dyDescent="0.2">
      <c r="A28" s="2" t="s">
        <v>24</v>
      </c>
      <c r="B28" s="2">
        <v>2.0266334688095193E-3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5.7174132374735107E-3</v>
      </c>
      <c r="L28" s="2">
        <v>0</v>
      </c>
      <c r="M28" s="2">
        <v>2.8142586375750635E-4</v>
      </c>
      <c r="N28" s="2">
        <v>0</v>
      </c>
      <c r="O28" s="2">
        <v>0</v>
      </c>
      <c r="P28" s="2">
        <v>0</v>
      </c>
      <c r="Q28" s="2">
        <v>0</v>
      </c>
      <c r="R28" s="2">
        <v>3.0441021047583526E-2</v>
      </c>
      <c r="S28" s="2">
        <v>0</v>
      </c>
      <c r="T28" s="2">
        <v>0</v>
      </c>
      <c r="U28" s="2">
        <v>0</v>
      </c>
      <c r="V28" s="2">
        <v>0</v>
      </c>
      <c r="W28" s="2">
        <v>3.846649361762406E-2</v>
      </c>
    </row>
    <row r="29" spans="1:23" x14ac:dyDescent="0.2">
      <c r="A29" s="2" t="s">
        <v>25</v>
      </c>
      <c r="B29" s="2">
        <v>1.6715415354486219E-2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1.5873045609317429E-2</v>
      </c>
      <c r="L29" s="2">
        <v>0</v>
      </c>
      <c r="M29" s="2">
        <v>5.4912363660001239E-4</v>
      </c>
      <c r="N29" s="2">
        <v>0</v>
      </c>
      <c r="O29" s="2">
        <v>0</v>
      </c>
      <c r="P29" s="2">
        <v>0</v>
      </c>
      <c r="Q29" s="2">
        <v>0</v>
      </c>
      <c r="R29" s="2">
        <v>3.8542647121664803E-2</v>
      </c>
      <c r="S29" s="2">
        <v>0</v>
      </c>
      <c r="T29" s="2">
        <v>0</v>
      </c>
      <c r="U29" s="2">
        <v>0</v>
      </c>
      <c r="V29" s="2">
        <v>0</v>
      </c>
      <c r="W29" s="2">
        <v>7.1680231722068471E-2</v>
      </c>
    </row>
    <row r="30" spans="1:23" x14ac:dyDescent="0.2">
      <c r="A30" s="2" t="s">
        <v>26</v>
      </c>
      <c r="B30" s="2">
        <v>2.080661700819756E-4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7.49984359941159E-4</v>
      </c>
      <c r="L30" s="2">
        <v>0</v>
      </c>
      <c r="M30" s="2">
        <v>3.164324955907571E-3</v>
      </c>
      <c r="N30" s="2">
        <v>0</v>
      </c>
      <c r="O30" s="2">
        <v>0</v>
      </c>
      <c r="P30" s="2">
        <v>0</v>
      </c>
      <c r="Q30" s="2">
        <v>0</v>
      </c>
      <c r="R30" s="2">
        <v>2.3969307911483086E-3</v>
      </c>
      <c r="S30" s="2">
        <v>0</v>
      </c>
      <c r="T30" s="2">
        <v>0</v>
      </c>
      <c r="U30" s="2">
        <v>0</v>
      </c>
      <c r="V30" s="2">
        <v>0</v>
      </c>
      <c r="W30" s="2">
        <v>6.5193062770790141E-3</v>
      </c>
    </row>
    <row r="31" spans="1:23" x14ac:dyDescent="0.2">
      <c r="A31" s="2" t="s">
        <v>27</v>
      </c>
      <c r="B31" s="2">
        <v>6.9863569364001427E-2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3.2077253143803675E-3</v>
      </c>
      <c r="L31" s="2">
        <v>0</v>
      </c>
      <c r="M31" s="2">
        <v>3.2569895695838229E-3</v>
      </c>
      <c r="N31" s="2">
        <v>0</v>
      </c>
      <c r="O31" s="2">
        <v>0</v>
      </c>
      <c r="P31" s="2">
        <v>0</v>
      </c>
      <c r="Q31" s="2">
        <v>0</v>
      </c>
      <c r="R31" s="2">
        <v>0.64753085322871573</v>
      </c>
      <c r="S31" s="2">
        <v>0</v>
      </c>
      <c r="T31" s="2">
        <v>0</v>
      </c>
      <c r="U31" s="2">
        <v>0</v>
      </c>
      <c r="V31" s="2">
        <v>0.31675400000000004</v>
      </c>
      <c r="W31" s="2">
        <v>1.0406131374766814</v>
      </c>
    </row>
    <row r="32" spans="1:23" x14ac:dyDescent="0.2">
      <c r="A32" s="2" t="s">
        <v>28</v>
      </c>
      <c r="B32" s="2">
        <v>5.2115355591572795E-4</v>
      </c>
      <c r="C32" s="2">
        <v>0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1.6233427704354095E-4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6.8348783295926893E-4</v>
      </c>
    </row>
    <row r="33" spans="1:23" x14ac:dyDescent="0.2">
      <c r="A33" s="2" t="s">
        <v>29</v>
      </c>
      <c r="B33" s="2">
        <v>0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</v>
      </c>
    </row>
    <row r="34" spans="1:23" x14ac:dyDescent="0.2">
      <c r="A34" s="2" t="s">
        <v>30</v>
      </c>
      <c r="B34" s="2">
        <v>2.892470599435467E-2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3.6395344913161872E-3</v>
      </c>
      <c r="L34" s="2">
        <v>0</v>
      </c>
      <c r="M34" s="2">
        <v>3.4320227287500771E-3</v>
      </c>
      <c r="N34" s="2">
        <v>0</v>
      </c>
      <c r="O34" s="2">
        <v>0</v>
      </c>
      <c r="P34" s="2">
        <v>0</v>
      </c>
      <c r="Q34" s="2">
        <v>0</v>
      </c>
      <c r="R34" s="2">
        <v>4.3144754240669554E-2</v>
      </c>
      <c r="S34" s="2">
        <v>0</v>
      </c>
      <c r="T34" s="2">
        <v>0</v>
      </c>
      <c r="U34" s="2">
        <v>0</v>
      </c>
      <c r="V34" s="2">
        <v>0</v>
      </c>
      <c r="W34" s="2">
        <v>7.9141017455090487E-2</v>
      </c>
    </row>
    <row r="35" spans="1:23" x14ac:dyDescent="0.2">
      <c r="A35" s="2" t="s">
        <v>31</v>
      </c>
      <c r="B35" s="2">
        <v>1.6859115281616027E-2</v>
      </c>
      <c r="C35" s="2">
        <v>0</v>
      </c>
      <c r="D35" s="2">
        <v>0</v>
      </c>
      <c r="E35" s="2">
        <v>0</v>
      </c>
      <c r="F35" s="2">
        <v>1.3179018506911117E-3</v>
      </c>
      <c r="G35" s="2">
        <v>0</v>
      </c>
      <c r="H35" s="2">
        <v>0</v>
      </c>
      <c r="I35" s="2">
        <v>0</v>
      </c>
      <c r="J35" s="2">
        <v>0</v>
      </c>
      <c r="K35" s="2">
        <v>1.1428333103865281E-3</v>
      </c>
      <c r="L35" s="2">
        <v>0</v>
      </c>
      <c r="M35" s="2">
        <v>5.0450734112626131E-4</v>
      </c>
      <c r="N35" s="2">
        <v>0</v>
      </c>
      <c r="O35" s="2">
        <v>0</v>
      </c>
      <c r="P35" s="2">
        <v>0</v>
      </c>
      <c r="Q35" s="2">
        <v>0</v>
      </c>
      <c r="R35" s="2">
        <v>4.7938615822966171E-3</v>
      </c>
      <c r="S35" s="2">
        <v>0</v>
      </c>
      <c r="T35" s="2">
        <v>0</v>
      </c>
      <c r="U35" s="2">
        <v>0</v>
      </c>
      <c r="V35" s="2">
        <v>0</v>
      </c>
      <c r="W35" s="2">
        <v>2.4618219366116544E-2</v>
      </c>
    </row>
    <row r="36" spans="1:23" x14ac:dyDescent="0.2">
      <c r="A36" s="2" t="s">
        <v>32</v>
      </c>
      <c r="B36" s="2">
        <v>1.053604837748754E-2</v>
      </c>
      <c r="C36" s="2">
        <v>0</v>
      </c>
      <c r="D36" s="2">
        <v>0</v>
      </c>
      <c r="E36" s="2">
        <v>0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3.129804861399469E-3</v>
      </c>
      <c r="L36" s="2">
        <v>0</v>
      </c>
      <c r="M36" s="2">
        <v>6.5551634119126467E-4</v>
      </c>
      <c r="N36" s="2">
        <v>0</v>
      </c>
      <c r="O36" s="2">
        <v>0</v>
      </c>
      <c r="P36" s="2">
        <v>0</v>
      </c>
      <c r="Q36" s="2">
        <v>0</v>
      </c>
      <c r="R36" s="2">
        <v>7.0541673183494732E-2</v>
      </c>
      <c r="S36" s="2">
        <v>0</v>
      </c>
      <c r="T36" s="2">
        <v>0</v>
      </c>
      <c r="U36" s="2">
        <v>0</v>
      </c>
      <c r="V36" s="2">
        <v>0</v>
      </c>
      <c r="W36" s="2">
        <v>8.486304276357301E-2</v>
      </c>
    </row>
    <row r="37" spans="1:23" x14ac:dyDescent="0.2">
      <c r="A37" s="2" t="s">
        <v>33</v>
      </c>
      <c r="B37" s="2">
        <v>1.2426857468773266E-2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2.7207224832497458E-3</v>
      </c>
      <c r="L37" s="2">
        <v>0</v>
      </c>
      <c r="M37" s="2">
        <v>3.1574609104500709E-4</v>
      </c>
      <c r="N37" s="2">
        <v>0</v>
      </c>
      <c r="O37" s="2">
        <v>1.9831477043733775E-3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1.7446473747441398E-2</v>
      </c>
    </row>
    <row r="38" spans="1:23" x14ac:dyDescent="0.2">
      <c r="A38" s="2" t="s">
        <v>34</v>
      </c>
      <c r="B38" s="2">
        <v>1.6319911168131507E-3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1.4285416379831598E-3</v>
      </c>
      <c r="L38" s="2">
        <v>0</v>
      </c>
      <c r="M38" s="2">
        <v>9.5410231859252158E-4</v>
      </c>
      <c r="N38" s="2">
        <v>0</v>
      </c>
      <c r="O38" s="2">
        <v>0</v>
      </c>
      <c r="P38" s="2">
        <v>0</v>
      </c>
      <c r="Q38" s="2">
        <v>0</v>
      </c>
      <c r="R38" s="2">
        <v>1.8268208024736836</v>
      </c>
      <c r="S38" s="2">
        <v>0</v>
      </c>
      <c r="T38" s="2">
        <v>0</v>
      </c>
      <c r="U38" s="2">
        <v>0</v>
      </c>
      <c r="V38" s="2">
        <v>0</v>
      </c>
      <c r="W38" s="2">
        <v>1.8308354375470723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7.4673767440028811E-5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7.4673767440028811E-5</v>
      </c>
    </row>
    <row r="40" spans="1:23" x14ac:dyDescent="0.2">
      <c r="A40" s="2" t="s">
        <v>36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</row>
    <row r="41" spans="1:23" x14ac:dyDescent="0.2">
      <c r="A41" s="2" t="s">
        <v>37</v>
      </c>
      <c r="B41" s="2">
        <v>2.4434933076073553E-2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1.9421672905489233E-2</v>
      </c>
      <c r="L41" s="2">
        <v>0</v>
      </c>
      <c r="M41" s="2">
        <v>1.5100900006500339E-4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4.4007614981627786E-2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3.8635557936362729E-4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3.8635557936362729E-4</v>
      </c>
    </row>
    <row r="43" spans="1:23" x14ac:dyDescent="0.2">
      <c r="A43" s="2" t="s">
        <v>39</v>
      </c>
      <c r="B43" s="2">
        <v>5.3328890523426891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2.5771433436793108E-3</v>
      </c>
      <c r="K43" s="2">
        <v>8.8634515265773343E-4</v>
      </c>
      <c r="L43" s="2">
        <v>0</v>
      </c>
      <c r="M43" s="2">
        <v>1.6816911370875381E-4</v>
      </c>
      <c r="N43" s="2">
        <v>0</v>
      </c>
      <c r="O43" s="2">
        <v>0</v>
      </c>
      <c r="P43" s="2">
        <v>4.0096026655065904E-2</v>
      </c>
      <c r="Q43" s="2">
        <v>0</v>
      </c>
      <c r="R43" s="2">
        <v>8.642915980797623E-3</v>
      </c>
      <c r="S43" s="2">
        <v>0</v>
      </c>
      <c r="T43" s="2">
        <v>0</v>
      </c>
      <c r="U43" s="2">
        <v>0</v>
      </c>
      <c r="V43" s="2">
        <v>0</v>
      </c>
      <c r="W43" s="2">
        <v>5.3852596525885987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3.6687546611840246E-4</v>
      </c>
      <c r="L44" s="2">
        <v>0</v>
      </c>
      <c r="M44" s="2">
        <v>1.9905731826750452E-4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5.6593278438590703E-4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3.8635557936362729E-4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3.8635557936362729E-4</v>
      </c>
    </row>
    <row r="46" spans="1:23" x14ac:dyDescent="0.2">
      <c r="A46" s="2" t="s">
        <v>42</v>
      </c>
      <c r="B46" s="2">
        <v>1.0869145909327846E-2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6.8357945755100433E-3</v>
      </c>
      <c r="L46" s="2">
        <v>0</v>
      </c>
      <c r="M46" s="2">
        <v>1.9606590654072061E-2</v>
      </c>
      <c r="N46" s="2">
        <v>0</v>
      </c>
      <c r="O46" s="2">
        <v>8.7750373892379627E-5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3.7399281512802328E-2</v>
      </c>
    </row>
    <row r="47" spans="1:23" x14ac:dyDescent="0.2">
      <c r="A47" s="2" t="s">
        <v>43</v>
      </c>
      <c r="B47" s="2">
        <v>6.9717018960631042E-3</v>
      </c>
      <c r="C47" s="2">
        <v>3.0290750735551875E-4</v>
      </c>
      <c r="D47" s="2">
        <v>0</v>
      </c>
      <c r="E47" s="2">
        <v>2.0462124206266368E-3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8.1760163649660947E-2</v>
      </c>
      <c r="L47" s="2">
        <v>1.9037471133379443E-2</v>
      </c>
      <c r="M47" s="2">
        <v>0.19787309611941745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0.30799155272650308</v>
      </c>
    </row>
    <row r="48" spans="1:23" x14ac:dyDescent="0.2">
      <c r="A48" s="2" t="s">
        <v>44</v>
      </c>
      <c r="B48" s="2">
        <v>1.6721633276305025E-3</v>
      </c>
      <c r="C48" s="2">
        <v>2.1069193946383181E-4</v>
      </c>
      <c r="D48" s="2">
        <v>1.0094930306015584E-3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5.3524263136195101E-3</v>
      </c>
      <c r="L48" s="2">
        <v>2.220265730094019E-4</v>
      </c>
      <c r="M48" s="2">
        <v>1.0467244142512155E-2</v>
      </c>
      <c r="N48" s="2">
        <v>0</v>
      </c>
      <c r="O48" s="2">
        <v>1.3598563622529298E-2</v>
      </c>
      <c r="P48" s="2">
        <v>0</v>
      </c>
      <c r="Q48" s="2">
        <v>0</v>
      </c>
      <c r="R48" s="2">
        <v>1.4324318717965254E-2</v>
      </c>
      <c r="S48" s="2">
        <v>0</v>
      </c>
      <c r="T48" s="2">
        <v>0</v>
      </c>
      <c r="U48" s="2">
        <v>0</v>
      </c>
      <c r="V48" s="2">
        <v>0</v>
      </c>
      <c r="W48" s="2">
        <v>4.6856927667331509E-2</v>
      </c>
    </row>
    <row r="49" spans="1:23" x14ac:dyDescent="0.2">
      <c r="A49" s="2" t="s">
        <v>45</v>
      </c>
      <c r="B49" s="2">
        <v>0</v>
      </c>
      <c r="C49" s="2">
        <v>2.11707550905581E-3</v>
      </c>
      <c r="D49" s="2">
        <v>5.0936255867230096E-3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1.3181928790723239E-2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1.9463647222659128E-2</v>
      </c>
      <c r="S49" s="2">
        <v>0</v>
      </c>
      <c r="T49" s="2">
        <v>0</v>
      </c>
      <c r="U49" s="2">
        <v>0</v>
      </c>
      <c r="V49" s="2">
        <v>0</v>
      </c>
      <c r="W49" s="2">
        <v>3.9856277109161189E-2</v>
      </c>
    </row>
    <row r="50" spans="1:23" x14ac:dyDescent="0.2">
      <c r="A50" s="2" t="s">
        <v>46</v>
      </c>
      <c r="B50" s="2">
        <v>9.5928388003864315E-2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4.9071971694147641E-2</v>
      </c>
      <c r="L50" s="2">
        <v>0</v>
      </c>
      <c r="M50" s="2">
        <v>7.1995820116138396E-3</v>
      </c>
      <c r="N50" s="2">
        <v>0</v>
      </c>
      <c r="O50" s="2">
        <v>3.4419634349536085E-2</v>
      </c>
      <c r="P50" s="2">
        <v>0</v>
      </c>
      <c r="Q50" s="2">
        <v>0</v>
      </c>
      <c r="R50" s="2">
        <v>5.4864062684484294E-2</v>
      </c>
      <c r="S50" s="2">
        <v>0</v>
      </c>
      <c r="T50" s="2">
        <v>0</v>
      </c>
      <c r="U50" s="2">
        <v>0</v>
      </c>
      <c r="V50" s="2">
        <v>0</v>
      </c>
      <c r="W50" s="2">
        <v>0.24148363874364615</v>
      </c>
    </row>
    <row r="51" spans="1:23" x14ac:dyDescent="0.2">
      <c r="A51" s="2" t="s">
        <v>47</v>
      </c>
      <c r="B51" s="2">
        <v>0.33315120079533872</v>
      </c>
      <c r="C51" s="2">
        <v>0</v>
      </c>
      <c r="D51" s="2">
        <v>0</v>
      </c>
      <c r="E51" s="2">
        <v>7.5743339458422002E-2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1.6690057751192252E-2</v>
      </c>
      <c r="L51" s="2">
        <v>0</v>
      </c>
      <c r="M51" s="2">
        <v>2.399422219436631E-2</v>
      </c>
      <c r="N51" s="2">
        <v>0</v>
      </c>
      <c r="O51" s="2">
        <v>1.3450045400357996E-2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0.46302886559967726</v>
      </c>
    </row>
  </sheetData>
  <phoneticPr fontId="6" type="noConversion"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3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7.4932533463755444</v>
      </c>
      <c r="C4" s="2">
        <v>0</v>
      </c>
      <c r="D4" s="2">
        <v>0</v>
      </c>
      <c r="E4" s="2">
        <v>8.3646581507085732E-2</v>
      </c>
      <c r="F4" s="2">
        <v>2.0765940595579712E-3</v>
      </c>
      <c r="G4" s="2">
        <v>0</v>
      </c>
      <c r="H4" s="2">
        <v>0</v>
      </c>
      <c r="I4" s="2">
        <v>0</v>
      </c>
      <c r="J4" s="2">
        <v>4.1348986177860194</v>
      </c>
      <c r="K4" s="2">
        <v>0.5088070696841609</v>
      </c>
      <c r="L4" s="2">
        <v>1.90595270047361E-2</v>
      </c>
      <c r="M4" s="2">
        <v>1.2927510473273376</v>
      </c>
      <c r="N4" s="2">
        <v>0</v>
      </c>
      <c r="O4" s="2">
        <v>0.46524514382881343</v>
      </c>
      <c r="P4" s="2">
        <v>0.22954848412790449</v>
      </c>
      <c r="Q4" s="2">
        <v>0</v>
      </c>
      <c r="R4" s="2">
        <v>3.8119617256022833</v>
      </c>
      <c r="S4" s="2">
        <v>0</v>
      </c>
      <c r="T4" s="2">
        <v>0</v>
      </c>
      <c r="U4" s="2">
        <v>0</v>
      </c>
      <c r="V4" s="2">
        <v>0.33709600000000001</v>
      </c>
      <c r="W4" s="2">
        <v>18.378344137303444</v>
      </c>
    </row>
    <row r="5" spans="1:23" x14ac:dyDescent="0.2">
      <c r="A5" s="2" t="s">
        <v>1</v>
      </c>
      <c r="B5" s="2">
        <v>7.7731674182546825E-2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2.2461175676480448E-2</v>
      </c>
      <c r="L5" s="2">
        <v>0</v>
      </c>
      <c r="M5" s="2">
        <v>0.1074104963829849</v>
      </c>
      <c r="N5" s="2">
        <v>0</v>
      </c>
      <c r="O5" s="2">
        <v>9.7712423963463371E-3</v>
      </c>
      <c r="P5" s="2">
        <v>0</v>
      </c>
      <c r="Q5" s="2">
        <v>0</v>
      </c>
      <c r="R5" s="2">
        <v>2.3689162776979172E-3</v>
      </c>
      <c r="S5" s="2">
        <v>0</v>
      </c>
      <c r="T5" s="2">
        <v>0</v>
      </c>
      <c r="U5" s="2">
        <v>0</v>
      </c>
      <c r="V5" s="2">
        <v>0</v>
      </c>
      <c r="W5" s="2">
        <v>0.2197435049160564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</row>
    <row r="7" spans="1:23" x14ac:dyDescent="0.2">
      <c r="A7" s="2" t="s">
        <v>3</v>
      </c>
      <c r="B7" s="2">
        <v>3.965502489464698E-3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3.3261633250559521</v>
      </c>
      <c r="K7" s="2">
        <v>2.6252210126650962E-2</v>
      </c>
      <c r="L7" s="2">
        <v>0</v>
      </c>
      <c r="M7" s="2">
        <v>7.3018256502416043E-2</v>
      </c>
      <c r="N7" s="2">
        <v>0</v>
      </c>
      <c r="O7" s="2">
        <v>0</v>
      </c>
      <c r="P7" s="2">
        <v>8.9688642278918124E-2</v>
      </c>
      <c r="Q7" s="2">
        <v>0</v>
      </c>
      <c r="R7" s="2">
        <v>0.27643979661631929</v>
      </c>
      <c r="S7" s="2">
        <v>0</v>
      </c>
      <c r="T7" s="2">
        <v>0</v>
      </c>
      <c r="U7" s="2">
        <v>0</v>
      </c>
      <c r="V7" s="2">
        <v>0</v>
      </c>
      <c r="W7" s="2">
        <v>3.7955277330697217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</row>
    <row r="10" spans="1:23" x14ac:dyDescent="0.2">
      <c r="A10" s="2" t="s">
        <v>6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</row>
    <row r="11" spans="1:23" x14ac:dyDescent="0.2">
      <c r="A11" s="2" t="s">
        <v>7</v>
      </c>
      <c r="B11" s="2">
        <v>0.19046308456898944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4.7060507807850241E-3</v>
      </c>
      <c r="K11" s="2">
        <v>4.5624930518235497E-2</v>
      </c>
      <c r="L11" s="2">
        <v>0</v>
      </c>
      <c r="M11" s="2">
        <v>0.81698600922547537</v>
      </c>
      <c r="N11" s="2">
        <v>0</v>
      </c>
      <c r="O11" s="2">
        <v>4.2377839956734002E-4</v>
      </c>
      <c r="P11" s="2">
        <v>0</v>
      </c>
      <c r="Q11" s="2">
        <v>0</v>
      </c>
      <c r="R11" s="2">
        <v>8.7953793883000606E-2</v>
      </c>
      <c r="S11" s="2">
        <v>0</v>
      </c>
      <c r="T11" s="2">
        <v>0</v>
      </c>
      <c r="U11" s="2">
        <v>0</v>
      </c>
      <c r="V11" s="2">
        <v>0</v>
      </c>
      <c r="W11" s="2">
        <v>1.1461576473760533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0.14900385565512941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3.5170425050058705E-2</v>
      </c>
      <c r="L13" s="2">
        <v>0</v>
      </c>
      <c r="M13" s="2">
        <v>3.3535218284552531E-3</v>
      </c>
      <c r="N13" s="2">
        <v>0</v>
      </c>
      <c r="O13" s="2">
        <v>0</v>
      </c>
      <c r="P13" s="2">
        <v>0</v>
      </c>
      <c r="Q13" s="2">
        <v>0</v>
      </c>
      <c r="R13" s="2">
        <v>1.0533530870551304E-2</v>
      </c>
      <c r="S13" s="2">
        <v>0</v>
      </c>
      <c r="T13" s="2">
        <v>0</v>
      </c>
      <c r="U13" s="2">
        <v>0</v>
      </c>
      <c r="V13" s="2">
        <v>0</v>
      </c>
      <c r="W13" s="2">
        <v>0.19806133340419468</v>
      </c>
    </row>
    <row r="14" spans="1:23" x14ac:dyDescent="0.2">
      <c r="A14" s="2" t="s">
        <v>10</v>
      </c>
      <c r="B14" s="2">
        <v>3.3215847691601338E-2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1.6055363450049695E-2</v>
      </c>
      <c r="L14" s="2">
        <v>0</v>
      </c>
      <c r="M14" s="2">
        <v>1.8044330650571414E-4</v>
      </c>
      <c r="N14" s="2">
        <v>0</v>
      </c>
      <c r="O14" s="2">
        <v>1.7364578323734907E-3</v>
      </c>
      <c r="P14" s="2">
        <v>0</v>
      </c>
      <c r="Q14" s="2">
        <v>0</v>
      </c>
      <c r="R14" s="2">
        <v>1.0699974924939246E-3</v>
      </c>
      <c r="S14" s="2">
        <v>0</v>
      </c>
      <c r="T14" s="2">
        <v>0</v>
      </c>
      <c r="U14" s="2">
        <v>0</v>
      </c>
      <c r="V14" s="2">
        <v>0</v>
      </c>
      <c r="W14" s="2">
        <v>5.2258109773024163E-2</v>
      </c>
    </row>
    <row r="15" spans="1:23" x14ac:dyDescent="0.2">
      <c r="A15" s="2" t="s">
        <v>11</v>
      </c>
      <c r="B15" s="2">
        <v>2.339045567993853E-3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9.9520708246045243E-4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3.3342526504543052E-3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</row>
    <row r="17" spans="1:23" x14ac:dyDescent="0.2">
      <c r="A17" s="2" t="s">
        <v>13</v>
      </c>
      <c r="B17" s="2">
        <v>4.6187818657523879E-3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2.7955978885944098E-3</v>
      </c>
      <c r="L17" s="2">
        <v>0</v>
      </c>
      <c r="M17" s="2">
        <v>5.0387942194048488E-4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7.9182591762872821E-3</v>
      </c>
    </row>
    <row r="18" spans="1:23" x14ac:dyDescent="0.2">
      <c r="A18" s="2" t="s">
        <v>14</v>
      </c>
      <c r="B18" s="2">
        <v>5.7824284598372944E-4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3.3914338441128041E-3</v>
      </c>
      <c r="L18" s="2">
        <v>0</v>
      </c>
      <c r="M18" s="2">
        <v>2.0768003201601063E-4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4.1773567221125444E-3</v>
      </c>
    </row>
    <row r="19" spans="1:23" x14ac:dyDescent="0.2">
      <c r="A19" s="2" t="s">
        <v>15</v>
      </c>
      <c r="B19" s="2">
        <v>1.4524099719708965E-2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1.6193855050521538E-2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3.0717954770230503E-2</v>
      </c>
    </row>
    <row r="20" spans="1:23" x14ac:dyDescent="0.2">
      <c r="A20" s="2" t="s">
        <v>16</v>
      </c>
      <c r="B20" s="2">
        <v>2.5678728552219955E-2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1.5562591011161508E-2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4.1241319563381465E-2</v>
      </c>
    </row>
    <row r="21" spans="1:23" x14ac:dyDescent="0.2">
      <c r="A21" s="2" t="s">
        <v>17</v>
      </c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9.6299973351351206E-4</v>
      </c>
      <c r="L21" s="2">
        <v>0</v>
      </c>
      <c r="M21" s="2">
        <v>4.766426964301882E-5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1.0106640031565309E-3</v>
      </c>
    </row>
    <row r="22" spans="1:23" x14ac:dyDescent="0.2">
      <c r="A22" s="2" t="s">
        <v>18</v>
      </c>
      <c r="B22" s="2">
        <v>9.6422601505758626E-2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2.3392197540162675E-2</v>
      </c>
      <c r="L22" s="2">
        <v>0</v>
      </c>
      <c r="M22" s="2">
        <v>8.613614442631259E-4</v>
      </c>
      <c r="N22" s="2">
        <v>0</v>
      </c>
      <c r="O22" s="2">
        <v>0</v>
      </c>
      <c r="P22" s="2">
        <v>0</v>
      </c>
      <c r="Q22" s="2">
        <v>0</v>
      </c>
      <c r="R22" s="2">
        <v>3.5191028642022411E-3</v>
      </c>
      <c r="S22" s="2">
        <v>0</v>
      </c>
      <c r="T22" s="2">
        <v>0</v>
      </c>
      <c r="U22" s="2">
        <v>0</v>
      </c>
      <c r="V22" s="2">
        <v>0</v>
      </c>
      <c r="W22" s="2">
        <v>0.12419526335438667</v>
      </c>
    </row>
    <row r="23" spans="1:23" x14ac:dyDescent="0.2">
      <c r="A23" s="2" t="s">
        <v>19</v>
      </c>
      <c r="B23" s="2">
        <v>2.2410017417905186E-3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2.0097385742890686E-3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4.2507403160795872E-3</v>
      </c>
    </row>
    <row r="24" spans="1:23" x14ac:dyDescent="0.2">
      <c r="A24" s="2" t="s">
        <v>20</v>
      </c>
      <c r="B24" s="2">
        <v>1.9381163501266438E-2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2.2258498857230382E-2</v>
      </c>
      <c r="L24" s="2">
        <v>0</v>
      </c>
      <c r="M24" s="2">
        <v>1.4299280892905649E-4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4.1782655167425881E-2</v>
      </c>
    </row>
    <row r="25" spans="1:23" x14ac:dyDescent="0.2">
      <c r="A25" s="2" t="s">
        <v>21</v>
      </c>
      <c r="B25" s="2">
        <v>1.7005935092649925E-4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0.80240809661137902</v>
      </c>
      <c r="K25" s="2">
        <v>2.1900997283919342E-4</v>
      </c>
      <c r="L25" s="2">
        <v>0</v>
      </c>
      <c r="M25" s="2">
        <v>2.9619938992447416E-3</v>
      </c>
      <c r="N25" s="2">
        <v>0</v>
      </c>
      <c r="O25" s="2">
        <v>0</v>
      </c>
      <c r="P25" s="2">
        <v>0</v>
      </c>
      <c r="Q25" s="2">
        <v>0</v>
      </c>
      <c r="R25" s="2">
        <v>0.9233365028560907</v>
      </c>
      <c r="S25" s="2">
        <v>0</v>
      </c>
      <c r="T25" s="2">
        <v>0</v>
      </c>
      <c r="U25" s="2">
        <v>0</v>
      </c>
      <c r="V25" s="2">
        <v>0</v>
      </c>
      <c r="W25" s="2">
        <v>1.7290956626904803</v>
      </c>
    </row>
    <row r="26" spans="1:23" x14ac:dyDescent="0.2">
      <c r="A26" s="2" t="s">
        <v>22</v>
      </c>
      <c r="B26" s="2">
        <v>1.1696275105983123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3.2316853933359806E-2</v>
      </c>
      <c r="L26" s="2">
        <v>0</v>
      </c>
      <c r="M26" s="2">
        <v>1.5729208982196213E-3</v>
      </c>
      <c r="N26" s="2">
        <v>0</v>
      </c>
      <c r="O26" s="2">
        <v>0.35088851484175765</v>
      </c>
      <c r="P26" s="2">
        <v>6.7288543526738354E-2</v>
      </c>
      <c r="Q26" s="2">
        <v>0</v>
      </c>
      <c r="R26" s="2">
        <v>0.12226504680897249</v>
      </c>
      <c r="S26" s="2">
        <v>0</v>
      </c>
      <c r="T26" s="2">
        <v>0</v>
      </c>
      <c r="U26" s="2">
        <v>0</v>
      </c>
      <c r="V26" s="2">
        <v>0</v>
      </c>
      <c r="W26" s="2">
        <v>1.7439593906073603</v>
      </c>
    </row>
    <row r="27" spans="1:23" x14ac:dyDescent="0.2">
      <c r="A27" s="2" t="s">
        <v>23</v>
      </c>
      <c r="B27" s="2">
        <v>4.7568293820556976E-3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2.2545144262858149E-4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1.3909967402421019E-2</v>
      </c>
      <c r="S27" s="2">
        <v>0</v>
      </c>
      <c r="T27" s="2">
        <v>0</v>
      </c>
      <c r="U27" s="2">
        <v>0</v>
      </c>
      <c r="V27" s="2">
        <v>0</v>
      </c>
      <c r="W27" s="2">
        <v>1.8892248227105297E-2</v>
      </c>
    </row>
    <row r="28" spans="1:23" x14ac:dyDescent="0.2">
      <c r="A28" s="2" t="s">
        <v>24</v>
      </c>
      <c r="B28" s="2">
        <v>1.6978398883320401E-3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4.0838918464720184E-3</v>
      </c>
      <c r="L28" s="2">
        <v>0</v>
      </c>
      <c r="M28" s="2">
        <v>3.9493251989929887E-4</v>
      </c>
      <c r="N28" s="2">
        <v>0</v>
      </c>
      <c r="O28" s="2">
        <v>0</v>
      </c>
      <c r="P28" s="2">
        <v>0</v>
      </c>
      <c r="Q28" s="2">
        <v>0</v>
      </c>
      <c r="R28" s="2">
        <v>5.283409840714446E-2</v>
      </c>
      <c r="S28" s="2">
        <v>0</v>
      </c>
      <c r="T28" s="2">
        <v>0</v>
      </c>
      <c r="U28" s="2">
        <v>0</v>
      </c>
      <c r="V28" s="2">
        <v>0</v>
      </c>
      <c r="W28" s="2">
        <v>5.9010762661847821E-2</v>
      </c>
    </row>
    <row r="29" spans="1:23" x14ac:dyDescent="0.2">
      <c r="A29" s="2" t="s">
        <v>25</v>
      </c>
      <c r="B29" s="2">
        <v>8.5630602729605196E-3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9.5623619023465448E-3</v>
      </c>
      <c r="L29" s="2">
        <v>0</v>
      </c>
      <c r="M29" s="2">
        <v>1.1916067410754709E-4</v>
      </c>
      <c r="N29" s="2">
        <v>0</v>
      </c>
      <c r="O29" s="2">
        <v>0</v>
      </c>
      <c r="P29" s="2">
        <v>0</v>
      </c>
      <c r="Q29" s="2">
        <v>0</v>
      </c>
      <c r="R29" s="2">
        <v>0.32613523571214825</v>
      </c>
      <c r="S29" s="2">
        <v>0</v>
      </c>
      <c r="T29" s="2">
        <v>0</v>
      </c>
      <c r="U29" s="2">
        <v>0</v>
      </c>
      <c r="V29" s="2">
        <v>0</v>
      </c>
      <c r="W29" s="2">
        <v>0.34437981856156286</v>
      </c>
    </row>
    <row r="30" spans="1:23" x14ac:dyDescent="0.2">
      <c r="A30" s="2" t="s">
        <v>26</v>
      </c>
      <c r="B30" s="2">
        <v>8.5630602729605196E-3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9.5623619023465448E-3</v>
      </c>
      <c r="L30" s="2">
        <v>0</v>
      </c>
      <c r="M30" s="2">
        <v>1.1916067410754709E-4</v>
      </c>
      <c r="N30" s="2">
        <v>0</v>
      </c>
      <c r="O30" s="2">
        <v>0</v>
      </c>
      <c r="P30" s="2">
        <v>0</v>
      </c>
      <c r="Q30" s="2">
        <v>0</v>
      </c>
      <c r="R30" s="2">
        <v>0.32615901343420367</v>
      </c>
      <c r="S30" s="2">
        <v>0</v>
      </c>
      <c r="T30" s="2">
        <v>0</v>
      </c>
      <c r="U30" s="2">
        <v>0</v>
      </c>
      <c r="V30" s="2">
        <v>0</v>
      </c>
      <c r="W30" s="2">
        <v>0.34440359628361827</v>
      </c>
    </row>
    <row r="31" spans="1:23" x14ac:dyDescent="0.2">
      <c r="A31" s="2" t="s">
        <v>27</v>
      </c>
      <c r="B31" s="2">
        <v>4.7980338315823531E-2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1.3591501255608767E-3</v>
      </c>
      <c r="L31" s="2">
        <v>0</v>
      </c>
      <c r="M31" s="2">
        <v>3.8812333852172469E-4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0.33709600000000001</v>
      </c>
      <c r="W31" s="2">
        <v>0.38682361177990615</v>
      </c>
    </row>
    <row r="32" spans="1:23" x14ac:dyDescent="0.2">
      <c r="A32" s="2" t="s">
        <v>28</v>
      </c>
      <c r="B32" s="2">
        <v>1.4460997489629066E-2</v>
      </c>
      <c r="C32" s="2">
        <v>0</v>
      </c>
      <c r="D32" s="2">
        <v>0</v>
      </c>
      <c r="E32" s="2">
        <v>0</v>
      </c>
      <c r="F32" s="2">
        <v>2.0765940595579712E-3</v>
      </c>
      <c r="G32" s="2">
        <v>0</v>
      </c>
      <c r="H32" s="2">
        <v>0</v>
      </c>
      <c r="I32" s="2">
        <v>0</v>
      </c>
      <c r="J32" s="2">
        <v>0</v>
      </c>
      <c r="K32" s="2">
        <v>3.8648818736328253E-5</v>
      </c>
      <c r="L32" s="2">
        <v>0</v>
      </c>
      <c r="M32" s="2">
        <v>3.4045906887870589E-6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1.6579644958612152E-2</v>
      </c>
    </row>
    <row r="33" spans="1:23" x14ac:dyDescent="0.2">
      <c r="A33" s="2" t="s">
        <v>29</v>
      </c>
      <c r="B33" s="2">
        <v>0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</v>
      </c>
    </row>
    <row r="34" spans="1:23" x14ac:dyDescent="0.2">
      <c r="A34" s="2" t="s">
        <v>30</v>
      </c>
      <c r="B34" s="2">
        <v>1.7574842846248759E-2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4.0903333162614056E-4</v>
      </c>
      <c r="L34" s="2">
        <v>0</v>
      </c>
      <c r="M34" s="2">
        <v>7.8305585842102372E-5</v>
      </c>
      <c r="N34" s="2">
        <v>0</v>
      </c>
      <c r="O34" s="2">
        <v>0</v>
      </c>
      <c r="P34" s="2">
        <v>0</v>
      </c>
      <c r="Q34" s="2">
        <v>0</v>
      </c>
      <c r="R34" s="2">
        <v>1.983062019422074E-2</v>
      </c>
      <c r="S34" s="2">
        <v>0</v>
      </c>
      <c r="T34" s="2">
        <v>0</v>
      </c>
      <c r="U34" s="2">
        <v>0</v>
      </c>
      <c r="V34" s="2">
        <v>0</v>
      </c>
      <c r="W34" s="2">
        <v>3.789280195793774E-2</v>
      </c>
    </row>
    <row r="35" spans="1:23" x14ac:dyDescent="0.2">
      <c r="A35" s="2" t="s">
        <v>31</v>
      </c>
      <c r="B35" s="2">
        <v>0</v>
      </c>
      <c r="C35" s="2">
        <v>0</v>
      </c>
      <c r="D35" s="2">
        <v>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1.3720330651396529E-3</v>
      </c>
      <c r="L35" s="2">
        <v>0</v>
      </c>
      <c r="M35" s="2">
        <v>4.6983351505261407E-4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1.841866580192267E-3</v>
      </c>
    </row>
    <row r="36" spans="1:23" x14ac:dyDescent="0.2">
      <c r="A36" s="2" t="s">
        <v>32</v>
      </c>
      <c r="B36" s="2">
        <v>8.1571376708519921E-3</v>
      </c>
      <c r="C36" s="2">
        <v>0</v>
      </c>
      <c r="D36" s="2">
        <v>0</v>
      </c>
      <c r="E36" s="2">
        <v>0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1.7971700712392641E-3</v>
      </c>
      <c r="L36" s="2">
        <v>0</v>
      </c>
      <c r="M36" s="2">
        <v>3.9833711058808596E-4</v>
      </c>
      <c r="N36" s="2">
        <v>0</v>
      </c>
      <c r="O36" s="2">
        <v>0</v>
      </c>
      <c r="P36" s="2">
        <v>0</v>
      </c>
      <c r="Q36" s="2">
        <v>0</v>
      </c>
      <c r="R36" s="2">
        <v>4.1301903210265493E-2</v>
      </c>
      <c r="S36" s="2">
        <v>0</v>
      </c>
      <c r="T36" s="2">
        <v>0</v>
      </c>
      <c r="U36" s="2">
        <v>0</v>
      </c>
      <c r="V36" s="2">
        <v>0</v>
      </c>
      <c r="W36" s="2">
        <v>5.1654548062944838E-2</v>
      </c>
    </row>
    <row r="37" spans="1:23" x14ac:dyDescent="0.2">
      <c r="A37" s="2" t="s">
        <v>33</v>
      </c>
      <c r="B37" s="2">
        <v>9.3624327671352568E-3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4.5541191410973444E-3</v>
      </c>
      <c r="L37" s="2">
        <v>0</v>
      </c>
      <c r="M37" s="2">
        <v>8.5114767219676484E-4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1.4767699580429366E-2</v>
      </c>
    </row>
    <row r="38" spans="1:23" x14ac:dyDescent="0.2">
      <c r="A38" s="2" t="s">
        <v>34</v>
      </c>
      <c r="B38" s="2">
        <v>3.8013153036626107E-3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8.9536430072493785E-4</v>
      </c>
      <c r="L38" s="2">
        <v>0</v>
      </c>
      <c r="M38" s="2">
        <v>1.3618362755148233E-4</v>
      </c>
      <c r="N38" s="2">
        <v>0</v>
      </c>
      <c r="O38" s="2">
        <v>0</v>
      </c>
      <c r="P38" s="2">
        <v>0</v>
      </c>
      <c r="Q38" s="2">
        <v>0</v>
      </c>
      <c r="R38" s="2">
        <v>1.5222735437100789</v>
      </c>
      <c r="S38" s="2">
        <v>0</v>
      </c>
      <c r="T38" s="2">
        <v>0</v>
      </c>
      <c r="U38" s="2">
        <v>0</v>
      </c>
      <c r="V38" s="2">
        <v>0</v>
      </c>
      <c r="W38" s="2">
        <v>1.5271064069420179</v>
      </c>
    </row>
    <row r="39" spans="1:23" x14ac:dyDescent="0.2">
      <c r="A39" s="2" t="s">
        <v>35</v>
      </c>
      <c r="B39" s="2">
        <v>1.9077895754779519E-4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8.3739107262044548E-5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2.7451806480983975E-4</v>
      </c>
    </row>
    <row r="40" spans="1:23" x14ac:dyDescent="0.2">
      <c r="A40" s="2" t="s">
        <v>36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</row>
    <row r="41" spans="1:23" x14ac:dyDescent="0.2">
      <c r="A41" s="2" t="s">
        <v>37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</row>
    <row r="42" spans="1:23" x14ac:dyDescent="0.2">
      <c r="A42" s="2" t="s">
        <v>38</v>
      </c>
      <c r="B42" s="2">
        <v>5.5091292819016934E-4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2.7698320094368575E-4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8.2789612913385514E-4</v>
      </c>
    </row>
    <row r="43" spans="1:23" x14ac:dyDescent="0.2">
      <c r="A43" s="2" t="s">
        <v>39</v>
      </c>
      <c r="B43" s="2">
        <v>5.0445684626301848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1.6211453379038196E-3</v>
      </c>
      <c r="K43" s="2">
        <v>5.3786272741390153E-4</v>
      </c>
      <c r="L43" s="2">
        <v>0</v>
      </c>
      <c r="M43" s="2">
        <v>2.4513052959266831E-4</v>
      </c>
      <c r="N43" s="2">
        <v>0</v>
      </c>
      <c r="O43" s="2">
        <v>0</v>
      </c>
      <c r="P43" s="2">
        <v>7.2172847979118646E-2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5.1191454492042139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3.3495642904817819E-4</v>
      </c>
      <c r="L44" s="2">
        <v>0</v>
      </c>
      <c r="M44" s="2">
        <v>6.1282632398167077E-5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3.9623906144634524E-4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2.9308687541715594E-4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2.9308687541715594E-4</v>
      </c>
    </row>
    <row r="46" spans="1:23" x14ac:dyDescent="0.2">
      <c r="A46" s="2" t="s">
        <v>42</v>
      </c>
      <c r="B46" s="2">
        <v>1.020739890107757E-2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7.2687108605118947E-3</v>
      </c>
      <c r="L46" s="2">
        <v>0</v>
      </c>
      <c r="M46" s="2">
        <v>2.1130025240162401E-2</v>
      </c>
      <c r="N46" s="2">
        <v>0</v>
      </c>
      <c r="O46" s="2">
        <v>0</v>
      </c>
      <c r="P46" s="2">
        <v>0</v>
      </c>
      <c r="Q46" s="2">
        <v>0</v>
      </c>
      <c r="R46" s="2">
        <v>6.7078396776463099E-3</v>
      </c>
      <c r="S46" s="2">
        <v>0</v>
      </c>
      <c r="T46" s="2">
        <v>0</v>
      </c>
      <c r="U46" s="2">
        <v>0</v>
      </c>
      <c r="V46" s="2">
        <v>0</v>
      </c>
      <c r="W46" s="2">
        <v>4.531397467939817E-2</v>
      </c>
    </row>
    <row r="47" spans="1:23" x14ac:dyDescent="0.2">
      <c r="A47" s="2" t="s">
        <v>43</v>
      </c>
      <c r="B47" s="2">
        <v>0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8.2928865321129641E-2</v>
      </c>
      <c r="L47" s="2">
        <v>1.90595270047361E-2</v>
      </c>
      <c r="M47" s="2">
        <v>0.21323399173898147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0.31522238406484721</v>
      </c>
    </row>
    <row r="48" spans="1:23" x14ac:dyDescent="0.2">
      <c r="A48" s="2" t="s">
        <v>44</v>
      </c>
      <c r="B48" s="2">
        <v>2.1508580795785324E-3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1.3417723075768833E-2</v>
      </c>
      <c r="L48" s="2">
        <v>0</v>
      </c>
      <c r="M48" s="2">
        <v>1.1528602338121575E-2</v>
      </c>
      <c r="N48" s="2">
        <v>0</v>
      </c>
      <c r="O48" s="2">
        <v>1.6828231194533055E-2</v>
      </c>
      <c r="P48" s="2">
        <v>0</v>
      </c>
      <c r="Q48" s="2">
        <v>0</v>
      </c>
      <c r="R48" s="2">
        <v>1.073546189604708E-2</v>
      </c>
      <c r="S48" s="2">
        <v>0</v>
      </c>
      <c r="T48" s="2">
        <v>0</v>
      </c>
      <c r="U48" s="2">
        <v>0</v>
      </c>
      <c r="V48" s="2">
        <v>0</v>
      </c>
      <c r="W48" s="2">
        <v>5.4660876584049077E-2</v>
      </c>
    </row>
    <row r="49" spans="1:23" x14ac:dyDescent="0.2">
      <c r="A49" s="2" t="s">
        <v>45</v>
      </c>
      <c r="B49" s="2">
        <v>1.8659584528061244E-2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1.4564895362904199E-2</v>
      </c>
      <c r="L49" s="2">
        <v>0</v>
      </c>
      <c r="M49" s="2">
        <v>1.0524837052528132E-4</v>
      </c>
      <c r="N49" s="2">
        <v>0</v>
      </c>
      <c r="O49" s="2">
        <v>3.9332059379034697E-3</v>
      </c>
      <c r="P49" s="2">
        <v>0</v>
      </c>
      <c r="Q49" s="2">
        <v>0</v>
      </c>
      <c r="R49" s="2">
        <v>2.6252017705075594E-3</v>
      </c>
      <c r="S49" s="2">
        <v>0</v>
      </c>
      <c r="T49" s="2">
        <v>0</v>
      </c>
      <c r="U49" s="2">
        <v>0</v>
      </c>
      <c r="V49" s="2">
        <v>0</v>
      </c>
      <c r="W49" s="2">
        <v>3.9888135969901754E-2</v>
      </c>
    </row>
    <row r="50" spans="1:23" x14ac:dyDescent="0.2">
      <c r="A50" s="2" t="s">
        <v>46</v>
      </c>
      <c r="B50" s="2">
        <v>0.11007373654629246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6.1492418587582601E-2</v>
      </c>
      <c r="L50" s="2">
        <v>0</v>
      </c>
      <c r="M50" s="2">
        <v>8.7841508143014849E-3</v>
      </c>
      <c r="N50" s="2">
        <v>0</v>
      </c>
      <c r="O50" s="2">
        <v>4.7424526698952259E-2</v>
      </c>
      <c r="P50" s="2">
        <v>3.9845034312937166E-4</v>
      </c>
      <c r="Q50" s="2">
        <v>0</v>
      </c>
      <c r="R50" s="2">
        <v>6.1962152518271349E-2</v>
      </c>
      <c r="S50" s="2">
        <v>0</v>
      </c>
      <c r="T50" s="2">
        <v>0</v>
      </c>
      <c r="U50" s="2">
        <v>0</v>
      </c>
      <c r="V50" s="2">
        <v>0</v>
      </c>
      <c r="W50" s="2">
        <v>0.29013543550852955</v>
      </c>
    </row>
    <row r="51" spans="1:23" x14ac:dyDescent="0.2">
      <c r="A51" s="2" t="s">
        <v>47</v>
      </c>
      <c r="B51" s="2">
        <v>0.39197255975750694</v>
      </c>
      <c r="C51" s="2">
        <v>0</v>
      </c>
      <c r="D51" s="2">
        <v>0</v>
      </c>
      <c r="E51" s="2">
        <v>8.3646581507085732E-2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2.8086153878539952E-2</v>
      </c>
      <c r="L51" s="2">
        <v>0</v>
      </c>
      <c r="M51" s="2">
        <v>2.7456806334604993E-2</v>
      </c>
      <c r="N51" s="2">
        <v>0</v>
      </c>
      <c r="O51" s="2">
        <v>3.4239186527379922E-2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0.56540128800511757</v>
      </c>
    </row>
  </sheetData>
  <phoneticPr fontId="6" type="noConversion"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4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7.9042478154557241</v>
      </c>
      <c r="C4" s="2">
        <v>0</v>
      </c>
      <c r="D4" s="2">
        <v>0</v>
      </c>
      <c r="E4" s="2">
        <v>1.11507938307058E-4</v>
      </c>
      <c r="F4" s="2">
        <v>2.1615168844159433E-3</v>
      </c>
      <c r="G4" s="2">
        <v>0</v>
      </c>
      <c r="H4" s="2">
        <v>0</v>
      </c>
      <c r="I4" s="2">
        <v>0</v>
      </c>
      <c r="J4" s="2">
        <v>3.391967336318737</v>
      </c>
      <c r="K4" s="2">
        <v>0.50962349707781329</v>
      </c>
      <c r="L4" s="2">
        <v>2.0909645464424136E-2</v>
      </c>
      <c r="M4" s="2">
        <v>1.1875858195592459</v>
      </c>
      <c r="N4" s="2">
        <v>2.7194922337627905E-2</v>
      </c>
      <c r="O4" s="2">
        <v>0.39301531811883461</v>
      </c>
      <c r="P4" s="2">
        <v>0.22034510640109953</v>
      </c>
      <c r="Q4" s="2">
        <v>0</v>
      </c>
      <c r="R4" s="2">
        <v>3.269224253004535</v>
      </c>
      <c r="S4" s="2">
        <v>0</v>
      </c>
      <c r="T4" s="2">
        <v>0</v>
      </c>
      <c r="U4" s="2">
        <v>0</v>
      </c>
      <c r="V4" s="2">
        <v>0.53761000000000003</v>
      </c>
      <c r="W4" s="2">
        <v>17.463996738560759</v>
      </c>
    </row>
    <row r="5" spans="1:23" x14ac:dyDescent="0.2">
      <c r="A5" s="2" t="s">
        <v>1</v>
      </c>
      <c r="B5" s="2">
        <v>4.695238584884822E-2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2.6897944884598245E-2</v>
      </c>
      <c r="L5" s="2">
        <v>0</v>
      </c>
      <c r="M5" s="2">
        <v>0.10705010924395018</v>
      </c>
      <c r="N5" s="2">
        <v>0</v>
      </c>
      <c r="O5" s="2">
        <v>1.1915350356997258E-2</v>
      </c>
      <c r="P5" s="2">
        <v>0</v>
      </c>
      <c r="Q5" s="2">
        <v>0</v>
      </c>
      <c r="R5" s="2">
        <v>2.6108058989686273E-3</v>
      </c>
      <c r="S5" s="2">
        <v>0</v>
      </c>
      <c r="T5" s="2">
        <v>0</v>
      </c>
      <c r="U5" s="2">
        <v>0</v>
      </c>
      <c r="V5" s="2">
        <v>0</v>
      </c>
      <c r="W5" s="2">
        <v>0.1954265962333625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</row>
    <row r="7" spans="1:23" x14ac:dyDescent="0.2">
      <c r="A7" s="2" t="s">
        <v>3</v>
      </c>
      <c r="B7" s="2">
        <v>7.6920369103202213E-3</v>
      </c>
      <c r="C7" s="2">
        <v>0</v>
      </c>
      <c r="D7" s="2">
        <v>0</v>
      </c>
      <c r="E7" s="2">
        <v>1.3870360682156303E-7</v>
      </c>
      <c r="F7" s="2">
        <v>0</v>
      </c>
      <c r="G7" s="2">
        <v>0</v>
      </c>
      <c r="H7" s="2">
        <v>0</v>
      </c>
      <c r="I7" s="2">
        <v>0</v>
      </c>
      <c r="J7" s="2">
        <v>3.0791105601488891</v>
      </c>
      <c r="K7" s="2">
        <v>2.8770560522619077E-2</v>
      </c>
      <c r="L7" s="2">
        <v>0</v>
      </c>
      <c r="M7" s="2">
        <v>0</v>
      </c>
      <c r="N7" s="2">
        <v>0</v>
      </c>
      <c r="O7" s="2">
        <v>0</v>
      </c>
      <c r="P7" s="2">
        <v>8.3502775952020783E-2</v>
      </c>
      <c r="Q7" s="2">
        <v>0</v>
      </c>
      <c r="R7" s="2">
        <v>0.31014890534469397</v>
      </c>
      <c r="S7" s="2">
        <v>0</v>
      </c>
      <c r="T7" s="2">
        <v>0</v>
      </c>
      <c r="U7" s="2">
        <v>0</v>
      </c>
      <c r="V7" s="2">
        <v>0</v>
      </c>
      <c r="W7" s="2">
        <v>3.50922497758215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</row>
    <row r="10" spans="1:23" x14ac:dyDescent="0.2">
      <c r="A10" s="2" t="s">
        <v>6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</row>
    <row r="11" spans="1:23" x14ac:dyDescent="0.2">
      <c r="A11" s="2" t="s">
        <v>7</v>
      </c>
      <c r="B11" s="2">
        <v>0.20039612115034899</v>
      </c>
      <c r="C11" s="2">
        <v>0</v>
      </c>
      <c r="D11" s="2">
        <v>0</v>
      </c>
      <c r="E11" s="2">
        <v>3.6135636269908629E-6</v>
      </c>
      <c r="F11" s="2">
        <v>0</v>
      </c>
      <c r="G11" s="2">
        <v>0</v>
      </c>
      <c r="H11" s="2">
        <v>0</v>
      </c>
      <c r="I11" s="2">
        <v>0</v>
      </c>
      <c r="J11" s="2">
        <v>2.5659634569434454E-3</v>
      </c>
      <c r="K11" s="2">
        <v>3.0515961833830249E-2</v>
      </c>
      <c r="L11" s="2">
        <v>0</v>
      </c>
      <c r="M11" s="2">
        <v>0.74992381189181001</v>
      </c>
      <c r="N11" s="2">
        <v>0</v>
      </c>
      <c r="O11" s="2">
        <v>6.1105997777589181E-5</v>
      </c>
      <c r="P11" s="2">
        <v>0</v>
      </c>
      <c r="Q11" s="2">
        <v>0</v>
      </c>
      <c r="R11" s="2">
        <v>0.1081468006550164</v>
      </c>
      <c r="S11" s="2">
        <v>0</v>
      </c>
      <c r="T11" s="2">
        <v>0</v>
      </c>
      <c r="U11" s="2">
        <v>0</v>
      </c>
      <c r="V11" s="2">
        <v>0</v>
      </c>
      <c r="W11" s="2">
        <v>1.0916133785493538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0.13200675841267673</v>
      </c>
      <c r="C13" s="2">
        <v>0</v>
      </c>
      <c r="D13" s="2">
        <v>0</v>
      </c>
      <c r="E13" s="2">
        <v>2.3803595497695987E-6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2.8503990140543181E-2</v>
      </c>
      <c r="L13" s="2">
        <v>0</v>
      </c>
      <c r="M13" s="2">
        <v>2.5859185554874594E-3</v>
      </c>
      <c r="N13" s="2">
        <v>0</v>
      </c>
      <c r="O13" s="2">
        <v>0</v>
      </c>
      <c r="P13" s="2">
        <v>0</v>
      </c>
      <c r="Q13" s="2">
        <v>0</v>
      </c>
      <c r="R13" s="2">
        <v>3.6314458625492942E-3</v>
      </c>
      <c r="S13" s="2">
        <v>0</v>
      </c>
      <c r="T13" s="2">
        <v>0</v>
      </c>
      <c r="U13" s="2">
        <v>0</v>
      </c>
      <c r="V13" s="2">
        <v>0</v>
      </c>
      <c r="W13" s="2">
        <v>0.16673049333080645</v>
      </c>
    </row>
    <row r="14" spans="1:23" x14ac:dyDescent="0.2">
      <c r="A14" s="2" t="s">
        <v>10</v>
      </c>
      <c r="B14" s="2">
        <v>2.9726620592342667E-2</v>
      </c>
      <c r="C14" s="2">
        <v>0</v>
      </c>
      <c r="D14" s="2">
        <v>0</v>
      </c>
      <c r="E14" s="2">
        <v>5.3603350358889883E-7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2.0030860138845311E-2</v>
      </c>
      <c r="L14" s="2">
        <v>0</v>
      </c>
      <c r="M14" s="2">
        <v>0</v>
      </c>
      <c r="N14" s="2">
        <v>0</v>
      </c>
      <c r="O14" s="2">
        <v>1.3409371734526515E-3</v>
      </c>
      <c r="P14" s="2">
        <v>0</v>
      </c>
      <c r="Q14" s="2">
        <v>0</v>
      </c>
      <c r="R14" s="2">
        <v>7.028604895256697E-4</v>
      </c>
      <c r="S14" s="2">
        <v>0</v>
      </c>
      <c r="T14" s="2">
        <v>0</v>
      </c>
      <c r="U14" s="2">
        <v>0</v>
      </c>
      <c r="V14" s="2">
        <v>0</v>
      </c>
      <c r="W14" s="2">
        <v>5.180181442766988E-2</v>
      </c>
    </row>
    <row r="15" spans="1:23" x14ac:dyDescent="0.2">
      <c r="A15" s="2" t="s">
        <v>11</v>
      </c>
      <c r="B15" s="2">
        <v>1.7233573567635976E-3</v>
      </c>
      <c r="C15" s="2">
        <v>0</v>
      </c>
      <c r="D15" s="2">
        <v>0</v>
      </c>
      <c r="E15" s="2">
        <v>3.1075758477559765E-8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6.4738521361287131E-4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2.3707736461349464E-3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</row>
    <row r="17" spans="1:23" x14ac:dyDescent="0.2">
      <c r="A17" s="2" t="s">
        <v>13</v>
      </c>
      <c r="B17" s="2">
        <v>5.3412295944897112E-3</v>
      </c>
      <c r="C17" s="2">
        <v>0</v>
      </c>
      <c r="D17" s="2">
        <v>0</v>
      </c>
      <c r="E17" s="2">
        <v>9.6313605648956272E-8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4.9855008362050032E-3</v>
      </c>
      <c r="L17" s="2">
        <v>0</v>
      </c>
      <c r="M17" s="2">
        <v>5.3501763216981914E-4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1.0861844376470182E-2</v>
      </c>
    </row>
    <row r="18" spans="1:23" x14ac:dyDescent="0.2">
      <c r="A18" s="2" t="s">
        <v>14</v>
      </c>
      <c r="B18" s="2">
        <v>9.0314053909469367E-4</v>
      </c>
      <c r="C18" s="2">
        <v>0</v>
      </c>
      <c r="D18" s="2">
        <v>0</v>
      </c>
      <c r="E18" s="2">
        <v>1.628552380854214E-8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3.4368538546212723E-3</v>
      </c>
      <c r="L18" s="2">
        <v>0</v>
      </c>
      <c r="M18" s="2">
        <v>2.8237041697851568E-4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4.6223810962182903E-3</v>
      </c>
    </row>
    <row r="19" spans="1:23" x14ac:dyDescent="0.2">
      <c r="A19" s="2" t="s">
        <v>15</v>
      </c>
      <c r="B19" s="2">
        <v>1.0049202443793885E-2</v>
      </c>
      <c r="C19" s="2">
        <v>0</v>
      </c>
      <c r="D19" s="2">
        <v>0</v>
      </c>
      <c r="E19" s="2">
        <v>1.8120826003371986E-7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9.5425849869308996E-3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1.9591968638984818E-2</v>
      </c>
    </row>
    <row r="20" spans="1:23" x14ac:dyDescent="0.2">
      <c r="A20" s="2" t="s">
        <v>16</v>
      </c>
      <c r="B20" s="2">
        <v>2.5608848809965577E-2</v>
      </c>
      <c r="C20" s="2">
        <v>0</v>
      </c>
      <c r="D20" s="2">
        <v>0</v>
      </c>
      <c r="E20" s="2">
        <v>4.6178141601539011E-7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1.5841896991938501E-2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4.145120758332009E-2</v>
      </c>
    </row>
    <row r="21" spans="1:23" x14ac:dyDescent="0.2">
      <c r="A21" s="2" t="s">
        <v>17</v>
      </c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3.427333483832848E-4</v>
      </c>
      <c r="L21" s="2">
        <v>0</v>
      </c>
      <c r="M21" s="2">
        <v>3.7154002234015221E-6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3.4644874860668631E-4</v>
      </c>
    </row>
    <row r="22" spans="1:23" x14ac:dyDescent="0.2">
      <c r="A22" s="2" t="s">
        <v>18</v>
      </c>
      <c r="B22" s="2">
        <v>4.9380484822180166E-2</v>
      </c>
      <c r="C22" s="2">
        <v>0</v>
      </c>
      <c r="D22" s="2">
        <v>0</v>
      </c>
      <c r="E22" s="2">
        <v>8.904340204405891E-7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6.1057311323096308E-3</v>
      </c>
      <c r="L22" s="2">
        <v>0</v>
      </c>
      <c r="M22" s="2">
        <v>9.5485785741419112E-4</v>
      </c>
      <c r="N22" s="2">
        <v>0</v>
      </c>
      <c r="O22" s="2">
        <v>0</v>
      </c>
      <c r="P22" s="2">
        <v>0</v>
      </c>
      <c r="Q22" s="2">
        <v>0</v>
      </c>
      <c r="R22" s="2">
        <v>2.9520140560078136E-3</v>
      </c>
      <c r="S22" s="2">
        <v>0</v>
      </c>
      <c r="T22" s="2">
        <v>0</v>
      </c>
      <c r="U22" s="2">
        <v>0</v>
      </c>
      <c r="V22" s="2">
        <v>0</v>
      </c>
      <c r="W22" s="2">
        <v>5.9393978301932243E-2</v>
      </c>
    </row>
    <row r="23" spans="1:23" x14ac:dyDescent="0.2">
      <c r="A23" s="2" t="s">
        <v>19</v>
      </c>
      <c r="B23" s="2">
        <v>2.1373771421722703E-3</v>
      </c>
      <c r="C23" s="2">
        <v>0</v>
      </c>
      <c r="D23" s="2">
        <v>0</v>
      </c>
      <c r="E23" s="2">
        <v>3.854140615985641E-8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1.7517482250701225E-3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3.8891639086485524E-3</v>
      </c>
    </row>
    <row r="24" spans="1:23" x14ac:dyDescent="0.2">
      <c r="A24" s="2" t="s">
        <v>20</v>
      </c>
      <c r="B24" s="2">
        <v>1.2946743706217017E-2</v>
      </c>
      <c r="C24" s="2">
        <v>0</v>
      </c>
      <c r="D24" s="2">
        <v>0</v>
      </c>
      <c r="E24" s="2">
        <v>2.3345702439848456E-7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1.4194872845541046E-2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2.7141850008782463E-2</v>
      </c>
    </row>
    <row r="25" spans="1:23" x14ac:dyDescent="0.2">
      <c r="A25" s="2" t="s">
        <v>21</v>
      </c>
      <c r="B25" s="2">
        <v>4.3958550715765769E-3</v>
      </c>
      <c r="C25" s="2">
        <v>0</v>
      </c>
      <c r="D25" s="2">
        <v>0</v>
      </c>
      <c r="E25" s="2">
        <v>7.9266514266784609E-8</v>
      </c>
      <c r="F25" s="2">
        <v>0</v>
      </c>
      <c r="G25" s="2">
        <v>0</v>
      </c>
      <c r="H25" s="2">
        <v>0</v>
      </c>
      <c r="I25" s="2">
        <v>0</v>
      </c>
      <c r="J25" s="2">
        <v>0.30934838630663358</v>
      </c>
      <c r="K25" s="2">
        <v>5.4583459186967581E-4</v>
      </c>
      <c r="L25" s="2">
        <v>0</v>
      </c>
      <c r="M25" s="2">
        <v>2.2292401340409133E-3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0.316519395370635</v>
      </c>
    </row>
    <row r="26" spans="1:23" x14ac:dyDescent="0.2">
      <c r="A26" s="2" t="s">
        <v>22</v>
      </c>
      <c r="B26" s="2">
        <v>1.5479204859535098</v>
      </c>
      <c r="C26" s="2">
        <v>0</v>
      </c>
      <c r="D26" s="2">
        <v>0</v>
      </c>
      <c r="E26" s="2">
        <v>5.3411119263130365E-5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3.0655593938727143E-2</v>
      </c>
      <c r="L26" s="2">
        <v>0</v>
      </c>
      <c r="M26" s="2">
        <v>1.5827604951690482E-3</v>
      </c>
      <c r="N26" s="2">
        <v>8.7946118077574312E-4</v>
      </c>
      <c r="O26" s="2">
        <v>0.2774348090208722</v>
      </c>
      <c r="P26" s="2">
        <v>5.9554782675256754E-2</v>
      </c>
      <c r="Q26" s="2">
        <v>0</v>
      </c>
      <c r="R26" s="2">
        <v>0.87825361366348109</v>
      </c>
      <c r="S26" s="2">
        <v>0</v>
      </c>
      <c r="T26" s="2">
        <v>0</v>
      </c>
      <c r="U26" s="2">
        <v>0</v>
      </c>
      <c r="V26" s="2">
        <v>0</v>
      </c>
      <c r="W26" s="2">
        <v>2.7963349180470551</v>
      </c>
    </row>
    <row r="27" spans="1:23" x14ac:dyDescent="0.2">
      <c r="A27" s="2" t="s">
        <v>23</v>
      </c>
      <c r="B27" s="2">
        <v>6.0747101530553658E-3</v>
      </c>
      <c r="C27" s="2">
        <v>0</v>
      </c>
      <c r="D27" s="2">
        <v>0</v>
      </c>
      <c r="E27" s="2">
        <v>2.0960835612555726E-7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7.2989509377921762E-5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6.6046013161583386E-2</v>
      </c>
      <c r="S27" s="2">
        <v>0</v>
      </c>
      <c r="T27" s="2">
        <v>0</v>
      </c>
      <c r="U27" s="2">
        <v>0</v>
      </c>
      <c r="V27" s="2">
        <v>0</v>
      </c>
      <c r="W27" s="2">
        <v>7.2193922432372798E-2</v>
      </c>
    </row>
    <row r="28" spans="1:23" x14ac:dyDescent="0.2">
      <c r="A28" s="2" t="s">
        <v>24</v>
      </c>
      <c r="B28" s="2">
        <v>1.7530591444222083E-3</v>
      </c>
      <c r="C28" s="2">
        <v>0</v>
      </c>
      <c r="D28" s="2">
        <v>0</v>
      </c>
      <c r="E28" s="2">
        <v>6.0489444960332394E-8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5.1029187425955733E-3</v>
      </c>
      <c r="L28" s="2">
        <v>0</v>
      </c>
      <c r="M28" s="2">
        <v>4.7928662881879634E-4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7.3353250052815384E-3</v>
      </c>
    </row>
    <row r="29" spans="1:23" x14ac:dyDescent="0.2">
      <c r="A29" s="2" t="s">
        <v>25</v>
      </c>
      <c r="B29" s="2">
        <v>6.3254216252165698E-3</v>
      </c>
      <c r="C29" s="2">
        <v>0</v>
      </c>
      <c r="D29" s="2">
        <v>0</v>
      </c>
      <c r="E29" s="2">
        <v>2.1825917537741853E-7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2.249980962997675E-3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1.939926973328595E-2</v>
      </c>
      <c r="S29" s="2">
        <v>0</v>
      </c>
      <c r="T29" s="2">
        <v>0</v>
      </c>
      <c r="U29" s="2">
        <v>0</v>
      </c>
      <c r="V29" s="2">
        <v>0</v>
      </c>
      <c r="W29" s="2">
        <v>2.7974890580675572E-2</v>
      </c>
    </row>
    <row r="30" spans="1:23" x14ac:dyDescent="0.2">
      <c r="A30" s="2" t="s">
        <v>26</v>
      </c>
      <c r="B30" s="2">
        <v>6.3254216252165698E-3</v>
      </c>
      <c r="C30" s="2">
        <v>0</v>
      </c>
      <c r="D30" s="2">
        <v>0</v>
      </c>
      <c r="E30" s="2">
        <v>2.1825917537741853E-7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2.2531544199271502E-3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1.9422558172341516E-2</v>
      </c>
      <c r="S30" s="2">
        <v>0</v>
      </c>
      <c r="T30" s="2">
        <v>0</v>
      </c>
      <c r="U30" s="2">
        <v>0</v>
      </c>
      <c r="V30" s="2">
        <v>0</v>
      </c>
      <c r="W30" s="2">
        <v>2.8001352476660614E-2</v>
      </c>
    </row>
    <row r="31" spans="1:23" x14ac:dyDescent="0.2">
      <c r="A31" s="2" t="s">
        <v>27</v>
      </c>
      <c r="B31" s="2">
        <v>2.2191301869634555E-2</v>
      </c>
      <c r="C31" s="2">
        <v>0</v>
      </c>
      <c r="D31" s="2">
        <v>0</v>
      </c>
      <c r="E31" s="2">
        <v>4.0015585536968917E-7</v>
      </c>
      <c r="F31" s="2">
        <v>0</v>
      </c>
      <c r="G31" s="2">
        <v>0</v>
      </c>
      <c r="H31" s="2">
        <v>0</v>
      </c>
      <c r="I31" s="2">
        <v>0</v>
      </c>
      <c r="J31" s="2">
        <v>9.7688964096831666E-6</v>
      </c>
      <c r="K31" s="2">
        <v>1.7580951389290719E-3</v>
      </c>
      <c r="L31" s="2">
        <v>0</v>
      </c>
      <c r="M31" s="2">
        <v>6.316180379782588E-5</v>
      </c>
      <c r="N31" s="2">
        <v>0</v>
      </c>
      <c r="O31" s="2">
        <v>0</v>
      </c>
      <c r="P31" s="2">
        <v>0</v>
      </c>
      <c r="Q31" s="2">
        <v>0</v>
      </c>
      <c r="R31" s="2">
        <v>0.28093333766341017</v>
      </c>
      <c r="S31" s="2">
        <v>0</v>
      </c>
      <c r="T31" s="2">
        <v>0</v>
      </c>
      <c r="U31" s="2">
        <v>0</v>
      </c>
      <c r="V31" s="2">
        <v>0.53761000000000003</v>
      </c>
      <c r="W31" s="2">
        <v>0.8425660655280367</v>
      </c>
    </row>
    <row r="32" spans="1:23" x14ac:dyDescent="0.2">
      <c r="A32" s="2" t="s">
        <v>28</v>
      </c>
      <c r="B32" s="2">
        <v>6.4415490392386631E-3</v>
      </c>
      <c r="C32" s="2">
        <v>0</v>
      </c>
      <c r="D32" s="2">
        <v>0</v>
      </c>
      <c r="E32" s="2">
        <v>1.161546799212098E-7</v>
      </c>
      <c r="F32" s="2">
        <v>1.9435229940842217E-3</v>
      </c>
      <c r="G32" s="2">
        <v>0</v>
      </c>
      <c r="H32" s="2">
        <v>0</v>
      </c>
      <c r="I32" s="2">
        <v>0</v>
      </c>
      <c r="J32" s="2">
        <v>0</v>
      </c>
      <c r="K32" s="2">
        <v>1.3011173410846925E-4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8.515299922111275E-3</v>
      </c>
    </row>
    <row r="33" spans="1:23" x14ac:dyDescent="0.2">
      <c r="A33" s="2" t="s">
        <v>29</v>
      </c>
      <c r="B33" s="2">
        <v>0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</v>
      </c>
    </row>
    <row r="34" spans="1:23" x14ac:dyDescent="0.2">
      <c r="A34" s="2" t="s">
        <v>30</v>
      </c>
      <c r="B34" s="2">
        <v>6.0943672755088977E-3</v>
      </c>
      <c r="C34" s="2">
        <v>0</v>
      </c>
      <c r="D34" s="2">
        <v>0</v>
      </c>
      <c r="E34" s="2">
        <v>1.098942623733713E-7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3.427333483832848E-4</v>
      </c>
      <c r="L34" s="2">
        <v>0</v>
      </c>
      <c r="M34" s="2">
        <v>5.573100335102282E-5</v>
      </c>
      <c r="N34" s="2">
        <v>0</v>
      </c>
      <c r="O34" s="2">
        <v>0</v>
      </c>
      <c r="P34" s="2">
        <v>0</v>
      </c>
      <c r="Q34" s="2">
        <v>0</v>
      </c>
      <c r="R34" s="2">
        <v>2.1085814685770092E-3</v>
      </c>
      <c r="S34" s="2">
        <v>0</v>
      </c>
      <c r="T34" s="2">
        <v>0</v>
      </c>
      <c r="U34" s="2">
        <v>0</v>
      </c>
      <c r="V34" s="2">
        <v>0</v>
      </c>
      <c r="W34" s="2">
        <v>8.6015229900825874E-3</v>
      </c>
    </row>
    <row r="35" spans="1:23" x14ac:dyDescent="0.2">
      <c r="A35" s="2" t="s">
        <v>31</v>
      </c>
      <c r="B35" s="2">
        <v>0</v>
      </c>
      <c r="C35" s="2">
        <v>0</v>
      </c>
      <c r="D35" s="2">
        <v>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1.4502698167700107E-3</v>
      </c>
      <c r="L35" s="2">
        <v>0</v>
      </c>
      <c r="M35" s="2">
        <v>6.1675643708465264E-4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2.0670262538546634E-3</v>
      </c>
    </row>
    <row r="36" spans="1:23" x14ac:dyDescent="0.2">
      <c r="A36" s="2" t="s">
        <v>32</v>
      </c>
      <c r="B36" s="2">
        <v>0</v>
      </c>
      <c r="C36" s="2">
        <v>0</v>
      </c>
      <c r="D36" s="2">
        <v>0</v>
      </c>
      <c r="E36" s="2">
        <v>0</v>
      </c>
      <c r="F36" s="2">
        <v>2.1799389033172153E-4</v>
      </c>
      <c r="G36" s="2">
        <v>0</v>
      </c>
      <c r="H36" s="2">
        <v>0</v>
      </c>
      <c r="I36" s="2">
        <v>0</v>
      </c>
      <c r="J36" s="2">
        <v>0</v>
      </c>
      <c r="K36" s="2">
        <v>2.6530099930409824E-3</v>
      </c>
      <c r="L36" s="2">
        <v>0</v>
      </c>
      <c r="M36" s="2">
        <v>5.201560312762132E-4</v>
      </c>
      <c r="N36" s="2">
        <v>0</v>
      </c>
      <c r="O36" s="2">
        <v>0</v>
      </c>
      <c r="P36" s="2">
        <v>0</v>
      </c>
      <c r="Q36" s="2">
        <v>0</v>
      </c>
      <c r="R36" s="2">
        <v>3.4908737646441603E-3</v>
      </c>
      <c r="S36" s="2">
        <v>0</v>
      </c>
      <c r="T36" s="2">
        <v>0</v>
      </c>
      <c r="U36" s="2">
        <v>0</v>
      </c>
      <c r="V36" s="2">
        <v>0</v>
      </c>
      <c r="W36" s="2">
        <v>6.8820336792930776E-3</v>
      </c>
    </row>
    <row r="37" spans="1:23" x14ac:dyDescent="0.2">
      <c r="A37" s="2" t="s">
        <v>33</v>
      </c>
      <c r="B37" s="2">
        <v>5.52164783710708E-3</v>
      </c>
      <c r="C37" s="2">
        <v>0</v>
      </c>
      <c r="D37" s="2">
        <v>0</v>
      </c>
      <c r="E37" s="2">
        <v>9.9566926099598148E-8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2.1611241689723794E-3</v>
      </c>
      <c r="L37" s="2">
        <v>0</v>
      </c>
      <c r="M37" s="2">
        <v>8.5825745160575135E-4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8.541129024611311E-3</v>
      </c>
    </row>
    <row r="38" spans="1:23" x14ac:dyDescent="0.2">
      <c r="A38" s="2" t="s">
        <v>34</v>
      </c>
      <c r="B38" s="2">
        <v>8.7840404662855264E-4</v>
      </c>
      <c r="C38" s="2">
        <v>0</v>
      </c>
      <c r="D38" s="2">
        <v>0</v>
      </c>
      <c r="E38" s="2">
        <v>1.5839472812535498E-8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1.9104210715438648E-3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1.4555537877587097</v>
      </c>
      <c r="S38" s="2">
        <v>0</v>
      </c>
      <c r="T38" s="2">
        <v>0</v>
      </c>
      <c r="U38" s="2">
        <v>0</v>
      </c>
      <c r="V38" s="2">
        <v>0</v>
      </c>
      <c r="W38" s="2">
        <v>1.458342628716355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5.8074261809389928E-4</v>
      </c>
      <c r="L39" s="2">
        <v>0</v>
      </c>
      <c r="M39" s="2">
        <v>1.1889280714884871E-4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6.9963542524274802E-4</v>
      </c>
    </row>
    <row r="40" spans="1:23" x14ac:dyDescent="0.2">
      <c r="A40" s="2" t="s">
        <v>36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9.5203707884245812E-5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9.5203707884245812E-5</v>
      </c>
    </row>
    <row r="41" spans="1:23" x14ac:dyDescent="0.2">
      <c r="A41" s="2" t="s">
        <v>37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1.6868651748616077E-3</v>
      </c>
      <c r="S41" s="2">
        <v>0</v>
      </c>
      <c r="T41" s="2">
        <v>0</v>
      </c>
      <c r="U41" s="2">
        <v>0</v>
      </c>
      <c r="V41" s="2">
        <v>0</v>
      </c>
      <c r="W41" s="2">
        <v>1.6868651748616077E-3</v>
      </c>
    </row>
    <row r="42" spans="1:23" x14ac:dyDescent="0.2">
      <c r="A42" s="2" t="s">
        <v>38</v>
      </c>
      <c r="B42" s="2">
        <v>1.1792425611984942E-3</v>
      </c>
      <c r="C42" s="2">
        <v>0</v>
      </c>
      <c r="D42" s="2">
        <v>0</v>
      </c>
      <c r="E42" s="2">
        <v>2.1264224088196647E-8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6.9498706755499425E-4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1.8742508929775765E-3</v>
      </c>
    </row>
    <row r="43" spans="1:23" x14ac:dyDescent="0.2">
      <c r="A43" s="2" t="s">
        <v>39</v>
      </c>
      <c r="B43" s="2">
        <v>5.4287574334530246</v>
      </c>
      <c r="C43" s="2">
        <v>0</v>
      </c>
      <c r="D43" s="2">
        <v>0</v>
      </c>
      <c r="E43" s="2">
        <v>4.7930303655001483E-5</v>
      </c>
      <c r="F43" s="2">
        <v>0</v>
      </c>
      <c r="G43" s="2">
        <v>0</v>
      </c>
      <c r="H43" s="2">
        <v>0</v>
      </c>
      <c r="I43" s="2">
        <v>0</v>
      </c>
      <c r="J43" s="2">
        <v>9.3265750986153628E-4</v>
      </c>
      <c r="K43" s="2">
        <v>4.6967162556227923E-4</v>
      </c>
      <c r="L43" s="2">
        <v>0</v>
      </c>
      <c r="M43" s="2">
        <v>1.6719301005306848E-4</v>
      </c>
      <c r="N43" s="2">
        <v>0</v>
      </c>
      <c r="O43" s="2">
        <v>0</v>
      </c>
      <c r="P43" s="2">
        <v>7.6850717755542974E-2</v>
      </c>
      <c r="Q43" s="2">
        <v>0</v>
      </c>
      <c r="R43" s="2">
        <v>1.5125102966395838E-2</v>
      </c>
      <c r="S43" s="2">
        <v>0</v>
      </c>
      <c r="T43" s="2">
        <v>0</v>
      </c>
      <c r="U43" s="2">
        <v>0</v>
      </c>
      <c r="V43" s="2">
        <v>0</v>
      </c>
      <c r="W43" s="2">
        <v>5.5223507066240947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3.522537191717094E-4</v>
      </c>
      <c r="L44" s="2">
        <v>0</v>
      </c>
      <c r="M44" s="2">
        <v>3.7154002234015216E-5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3.8940772140572463E-4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3.1417223601801111E-4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3.1417223601801111E-4</v>
      </c>
    </row>
    <row r="46" spans="1:23" x14ac:dyDescent="0.2">
      <c r="A46" s="2" t="s">
        <v>42</v>
      </c>
      <c r="B46" s="2">
        <v>1.315932915078631E-2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1.8419884416217801E-2</v>
      </c>
      <c r="L46" s="2">
        <v>0</v>
      </c>
      <c r="M46" s="2">
        <v>1.9404142256710305E-2</v>
      </c>
      <c r="N46" s="2">
        <v>0</v>
      </c>
      <c r="O46" s="2">
        <v>0</v>
      </c>
      <c r="P46" s="2">
        <v>0</v>
      </c>
      <c r="Q46" s="2">
        <v>0</v>
      </c>
      <c r="R46" s="2">
        <v>7.3797407389987945E-3</v>
      </c>
      <c r="S46" s="2">
        <v>0</v>
      </c>
      <c r="T46" s="2">
        <v>0</v>
      </c>
      <c r="U46" s="2">
        <v>0</v>
      </c>
      <c r="V46" s="2">
        <v>0</v>
      </c>
      <c r="W46" s="2">
        <v>5.8363096562713213E-2</v>
      </c>
    </row>
    <row r="47" spans="1:23" x14ac:dyDescent="0.2">
      <c r="A47" s="2" t="s">
        <v>43</v>
      </c>
      <c r="B47" s="2">
        <v>1.9352707483892163E-3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0.11333233162911861</v>
      </c>
      <c r="L47" s="2">
        <v>2.0909645464424136E-2</v>
      </c>
      <c r="M47" s="2">
        <v>0.21502907425472401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0.35120632209665598</v>
      </c>
    </row>
    <row r="48" spans="1:23" x14ac:dyDescent="0.2">
      <c r="A48" s="2" t="s">
        <v>44</v>
      </c>
      <c r="B48" s="2">
        <v>0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2.0117702466109097E-2</v>
      </c>
      <c r="L48" s="2">
        <v>0</v>
      </c>
      <c r="M48" s="2">
        <v>1.2726017856961478E-2</v>
      </c>
      <c r="N48" s="2">
        <v>0</v>
      </c>
      <c r="O48" s="2">
        <v>2.4252513516454615E-2</v>
      </c>
      <c r="P48" s="2">
        <v>0</v>
      </c>
      <c r="Q48" s="2">
        <v>0</v>
      </c>
      <c r="R48" s="2">
        <v>2.1644298133256384E-2</v>
      </c>
      <c r="S48" s="2">
        <v>0</v>
      </c>
      <c r="T48" s="2">
        <v>0</v>
      </c>
      <c r="U48" s="2">
        <v>0</v>
      </c>
      <c r="V48" s="2">
        <v>0</v>
      </c>
      <c r="W48" s="2">
        <v>7.874053197278158E-2</v>
      </c>
    </row>
    <row r="49" spans="1:23" x14ac:dyDescent="0.2">
      <c r="A49" s="2" t="s">
        <v>45</v>
      </c>
      <c r="B49" s="2">
        <v>3.6552761708770601E-2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3.9304190158844801E-2</v>
      </c>
      <c r="L49" s="2">
        <v>0</v>
      </c>
      <c r="M49" s="2">
        <v>1.8981023648593148E-2</v>
      </c>
      <c r="N49" s="2">
        <v>0</v>
      </c>
      <c r="O49" s="2">
        <v>8.1608835545678177E-3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0.10299885907077637</v>
      </c>
    </row>
    <row r="50" spans="1:23" x14ac:dyDescent="0.2">
      <c r="A50" s="2" t="s">
        <v>46</v>
      </c>
      <c r="B50" s="2">
        <v>6.5492248179567794E-2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4.5054102135471286E-2</v>
      </c>
      <c r="L50" s="2">
        <v>0</v>
      </c>
      <c r="M50" s="2">
        <v>1.7509565276133895E-2</v>
      </c>
      <c r="N50" s="2">
        <v>0</v>
      </c>
      <c r="O50" s="2">
        <v>3.6045286874378996E-2</v>
      </c>
      <c r="P50" s="2">
        <v>4.3683001827901321E-4</v>
      </c>
      <c r="Q50" s="2">
        <v>0</v>
      </c>
      <c r="R50" s="2">
        <v>6.1754993573315042E-2</v>
      </c>
      <c r="S50" s="2">
        <v>0</v>
      </c>
      <c r="T50" s="2">
        <v>0</v>
      </c>
      <c r="U50" s="2">
        <v>0</v>
      </c>
      <c r="V50" s="2">
        <v>0</v>
      </c>
      <c r="W50" s="2">
        <v>0.22629302605714602</v>
      </c>
    </row>
    <row r="51" spans="1:23" x14ac:dyDescent="0.2">
      <c r="A51" s="2" t="s">
        <v>47</v>
      </c>
      <c r="B51" s="2">
        <v>0.21838499868365985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2.8033392905474623E-2</v>
      </c>
      <c r="L51" s="2">
        <v>0</v>
      </c>
      <c r="M51" s="2">
        <v>3.5871605463509336E-2</v>
      </c>
      <c r="N51" s="2">
        <v>2.6315461156852162E-2</v>
      </c>
      <c r="O51" s="2">
        <v>3.3804431624333463E-2</v>
      </c>
      <c r="P51" s="2">
        <v>0</v>
      </c>
      <c r="Q51" s="2">
        <v>0</v>
      </c>
      <c r="R51" s="2">
        <v>8.2323847249121361E-3</v>
      </c>
      <c r="S51" s="2">
        <v>0</v>
      </c>
      <c r="T51" s="2">
        <v>0</v>
      </c>
      <c r="U51" s="2">
        <v>0</v>
      </c>
      <c r="V51" s="2">
        <v>0</v>
      </c>
      <c r="W51" s="2">
        <v>0.35064227455874153</v>
      </c>
    </row>
  </sheetData>
  <phoneticPr fontId="6" type="noConversion"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5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7.439987302579123</v>
      </c>
      <c r="C4" s="2">
        <v>0.10809239632748477</v>
      </c>
      <c r="D4" s="2">
        <v>4.7380704341413277E-4</v>
      </c>
      <c r="E4" s="2">
        <v>1.1251342954341881E-2</v>
      </c>
      <c r="F4" s="2">
        <v>4.537716025391815E-2</v>
      </c>
      <c r="G4" s="2">
        <v>0</v>
      </c>
      <c r="H4" s="2">
        <v>1.304764764834462E-2</v>
      </c>
      <c r="I4" s="2">
        <v>0</v>
      </c>
      <c r="J4" s="2">
        <v>2.6747085439774358</v>
      </c>
      <c r="K4" s="2">
        <v>0.46136975687057669</v>
      </c>
      <c r="L4" s="2">
        <v>2.7203809159078753E-2</v>
      </c>
      <c r="M4" s="2">
        <v>1.0974703903058054</v>
      </c>
      <c r="N4" s="2">
        <v>1.4373342010663114E-2</v>
      </c>
      <c r="O4" s="2">
        <v>0.20336995751292175</v>
      </c>
      <c r="P4" s="2">
        <v>0.15081965172327774</v>
      </c>
      <c r="Q4" s="2">
        <v>0</v>
      </c>
      <c r="R4" s="2">
        <v>2.4397043537421799</v>
      </c>
      <c r="S4" s="2">
        <v>0</v>
      </c>
      <c r="T4" s="2">
        <v>0</v>
      </c>
      <c r="U4" s="2">
        <v>0</v>
      </c>
      <c r="V4" s="2">
        <v>0.60154200000000002</v>
      </c>
      <c r="W4" s="2">
        <v>15.288791462108563</v>
      </c>
    </row>
    <row r="5" spans="1:23" x14ac:dyDescent="0.2">
      <c r="A5" s="2" t="s">
        <v>1</v>
      </c>
      <c r="B5" s="2">
        <v>5.4136731832959015E-2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3.8331844852238457E-2</v>
      </c>
      <c r="L5" s="2">
        <v>0</v>
      </c>
      <c r="M5" s="2">
        <v>0.11550521104955519</v>
      </c>
      <c r="N5" s="2">
        <v>0</v>
      </c>
      <c r="O5" s="2">
        <v>1.2887334138786444E-2</v>
      </c>
      <c r="P5" s="2">
        <v>0</v>
      </c>
      <c r="Q5" s="2">
        <v>0</v>
      </c>
      <c r="R5" s="2">
        <v>4.8513007083458674E-3</v>
      </c>
      <c r="S5" s="2">
        <v>0</v>
      </c>
      <c r="T5" s="2">
        <v>0</v>
      </c>
      <c r="U5" s="2">
        <v>0</v>
      </c>
      <c r="V5" s="2">
        <v>0</v>
      </c>
      <c r="W5" s="2">
        <v>0.22571242258188498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</row>
    <row r="7" spans="1:23" x14ac:dyDescent="0.2">
      <c r="A7" s="2" t="s">
        <v>3</v>
      </c>
      <c r="B7" s="2">
        <v>4.623485562373502E-3</v>
      </c>
      <c r="C7" s="2">
        <v>0</v>
      </c>
      <c r="D7" s="2">
        <v>0</v>
      </c>
      <c r="E7" s="2">
        <v>1.4873539424651566E-8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0.30552929767822912</v>
      </c>
      <c r="S7" s="2">
        <v>0</v>
      </c>
      <c r="T7" s="2">
        <v>0</v>
      </c>
      <c r="U7" s="2">
        <v>0</v>
      </c>
      <c r="V7" s="2">
        <v>0</v>
      </c>
      <c r="W7" s="2">
        <v>0.31015279811414204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</row>
    <row r="10" spans="1:23" x14ac:dyDescent="0.2">
      <c r="A10" s="2" t="s">
        <v>6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</row>
    <row r="11" spans="1:23" x14ac:dyDescent="0.2">
      <c r="A11" s="2" t="s">
        <v>7</v>
      </c>
      <c r="B11" s="2">
        <v>2.3375645118747231E-2</v>
      </c>
      <c r="C11" s="2">
        <v>0</v>
      </c>
      <c r="D11" s="2">
        <v>0</v>
      </c>
      <c r="E11" s="2">
        <v>7.5198370268483664E-8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3.1922345452331746E-2</v>
      </c>
      <c r="S11" s="2">
        <v>0</v>
      </c>
      <c r="T11" s="2">
        <v>0</v>
      </c>
      <c r="U11" s="2">
        <v>0</v>
      </c>
      <c r="V11" s="2">
        <v>0</v>
      </c>
      <c r="W11" s="2">
        <v>5.5298065769449248E-2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8.6715299267227403E-2</v>
      </c>
      <c r="C13" s="2">
        <v>0</v>
      </c>
      <c r="D13" s="2">
        <v>0</v>
      </c>
      <c r="E13" s="2">
        <v>2.7895911103688099E-7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2.5268017893331871E-2</v>
      </c>
      <c r="L13" s="2">
        <v>0</v>
      </c>
      <c r="M13" s="2">
        <v>0.1680143123510249</v>
      </c>
      <c r="N13" s="2">
        <v>0</v>
      </c>
      <c r="O13" s="2">
        <v>0</v>
      </c>
      <c r="P13" s="2">
        <v>0</v>
      </c>
      <c r="Q13" s="2">
        <v>0</v>
      </c>
      <c r="R13" s="2">
        <v>2.577723641428374E-3</v>
      </c>
      <c r="S13" s="2">
        <v>0</v>
      </c>
      <c r="T13" s="2">
        <v>0</v>
      </c>
      <c r="U13" s="2">
        <v>0</v>
      </c>
      <c r="V13" s="2">
        <v>0</v>
      </c>
      <c r="W13" s="2">
        <v>0.28257563211212361</v>
      </c>
    </row>
    <row r="14" spans="1:23" x14ac:dyDescent="0.2">
      <c r="A14" s="2" t="s">
        <v>10</v>
      </c>
      <c r="B14" s="2">
        <v>2.5241828856465743E-2</v>
      </c>
      <c r="C14" s="2">
        <v>0</v>
      </c>
      <c r="D14" s="2">
        <v>0</v>
      </c>
      <c r="E14" s="2">
        <v>8.1201797125158137E-8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2.1868076262634494E-2</v>
      </c>
      <c r="L14" s="2">
        <v>0</v>
      </c>
      <c r="M14" s="2">
        <v>0</v>
      </c>
      <c r="N14" s="2">
        <v>0</v>
      </c>
      <c r="O14" s="2">
        <v>1.4506780766962884E-3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4.8560664397593649E-2</v>
      </c>
    </row>
    <row r="15" spans="1:23" x14ac:dyDescent="0.2">
      <c r="A15" s="2" t="s">
        <v>11</v>
      </c>
      <c r="B15" s="2">
        <v>1.7115976599550459E-3</v>
      </c>
      <c r="C15" s="2">
        <v>0</v>
      </c>
      <c r="D15" s="2">
        <v>0</v>
      </c>
      <c r="E15" s="2">
        <v>5.5061305872044135E-9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8.6284898194648326E-4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2.5744521480321166E-3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</row>
    <row r="17" spans="1:23" x14ac:dyDescent="0.2">
      <c r="A17" s="2" t="s">
        <v>13</v>
      </c>
      <c r="B17" s="2">
        <v>4.5625400634498577E-3</v>
      </c>
      <c r="C17" s="2">
        <v>0</v>
      </c>
      <c r="D17" s="2">
        <v>0</v>
      </c>
      <c r="E17" s="2">
        <v>1.467748057061882E-8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4.3934053667917276E-3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8.9559601077221565E-3</v>
      </c>
    </row>
    <row r="18" spans="1:23" x14ac:dyDescent="0.2">
      <c r="A18" s="2" t="s">
        <v>14</v>
      </c>
      <c r="B18" s="2">
        <v>8.9760567902279762E-4</v>
      </c>
      <c r="C18" s="2">
        <v>0</v>
      </c>
      <c r="D18" s="2">
        <v>0</v>
      </c>
      <c r="E18" s="2">
        <v>2.8875559952831563E-9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2.0106756093064837E-3</v>
      </c>
      <c r="L18" s="2">
        <v>0</v>
      </c>
      <c r="M18" s="2">
        <v>2.2709838324651708E-2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2.5618122500536984E-2</v>
      </c>
    </row>
    <row r="19" spans="1:23" x14ac:dyDescent="0.2">
      <c r="A19" s="2" t="s">
        <v>15</v>
      </c>
      <c r="B19" s="2">
        <v>8.7525217852203688E-3</v>
      </c>
      <c r="C19" s="2">
        <v>0</v>
      </c>
      <c r="D19" s="2">
        <v>0</v>
      </c>
      <c r="E19" s="2">
        <v>2.8156458170222439E-8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9.2617734759393167E-3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1.8014323417617856E-2</v>
      </c>
    </row>
    <row r="20" spans="1:23" x14ac:dyDescent="0.2">
      <c r="A20" s="2" t="s">
        <v>16</v>
      </c>
      <c r="B20" s="2">
        <v>2.1101796100752693E-2</v>
      </c>
      <c r="C20" s="2">
        <v>0</v>
      </c>
      <c r="D20" s="2">
        <v>0</v>
      </c>
      <c r="E20" s="2">
        <v>6.7883503041454796E-8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1.5622316200654905E-2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3.6724180184910638E-2</v>
      </c>
    </row>
    <row r="21" spans="1:23" x14ac:dyDescent="0.2">
      <c r="A21" s="2" t="s">
        <v>17</v>
      </c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4.4725658238510373E-4</v>
      </c>
      <c r="L21" s="2">
        <v>0</v>
      </c>
      <c r="M21" s="2">
        <v>3.8491251397714763E-4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8.321690963622513E-4</v>
      </c>
    </row>
    <row r="22" spans="1:23" x14ac:dyDescent="0.2">
      <c r="A22" s="2" t="s">
        <v>18</v>
      </c>
      <c r="B22" s="2">
        <v>6.3849371320917087E-2</v>
      </c>
      <c r="C22" s="2">
        <v>0</v>
      </c>
      <c r="D22" s="2">
        <v>0</v>
      </c>
      <c r="E22" s="2">
        <v>2.0540047736049567E-7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2.5489667173097946E-3</v>
      </c>
      <c r="L22" s="2">
        <v>0</v>
      </c>
      <c r="M22" s="2">
        <v>5.2540558157880654E-2</v>
      </c>
      <c r="N22" s="2">
        <v>0</v>
      </c>
      <c r="O22" s="2">
        <v>0</v>
      </c>
      <c r="P22" s="2">
        <v>0</v>
      </c>
      <c r="Q22" s="2">
        <v>0</v>
      </c>
      <c r="R22" s="2">
        <v>2.3245543552166585E-3</v>
      </c>
      <c r="S22" s="2">
        <v>0</v>
      </c>
      <c r="T22" s="2">
        <v>0</v>
      </c>
      <c r="U22" s="2">
        <v>0</v>
      </c>
      <c r="V22" s="2">
        <v>0</v>
      </c>
      <c r="W22" s="2">
        <v>0.12126365595180155</v>
      </c>
    </row>
    <row r="23" spans="1:23" x14ac:dyDescent="0.2">
      <c r="A23" s="2" t="s">
        <v>19</v>
      </c>
      <c r="B23" s="2">
        <v>9.8628696840973896E-4</v>
      </c>
      <c r="C23" s="2">
        <v>0</v>
      </c>
      <c r="D23" s="2">
        <v>0</v>
      </c>
      <c r="E23" s="2">
        <v>3.1728396056960077E-9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8.6284898194648326E-4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1.8491391231958277E-3</v>
      </c>
    </row>
    <row r="24" spans="1:23" x14ac:dyDescent="0.2">
      <c r="A24" s="2" t="s">
        <v>20</v>
      </c>
      <c r="B24" s="2">
        <v>1.2723440822715325E-2</v>
      </c>
      <c r="C24" s="2">
        <v>0</v>
      </c>
      <c r="D24" s="2">
        <v>0</v>
      </c>
      <c r="E24" s="2">
        <v>4.0930721236367057E-8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1.6762226782308976E-2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2.9485708535745538E-2</v>
      </c>
    </row>
    <row r="25" spans="1:23" x14ac:dyDescent="0.2">
      <c r="A25" s="2" t="s">
        <v>21</v>
      </c>
      <c r="B25" s="2">
        <v>1.0077807938095045E-2</v>
      </c>
      <c r="C25" s="2">
        <v>0</v>
      </c>
      <c r="D25" s="2">
        <v>0</v>
      </c>
      <c r="E25" s="2">
        <v>3.2419842488785588E-8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7.7973050203420725E-4</v>
      </c>
      <c r="L25" s="2">
        <v>0</v>
      </c>
      <c r="M25" s="2">
        <v>6.5435127376115088E-3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1.7401083597583251E-2</v>
      </c>
    </row>
    <row r="26" spans="1:23" x14ac:dyDescent="0.2">
      <c r="A26" s="2" t="s">
        <v>22</v>
      </c>
      <c r="B26" s="2">
        <v>1.25702998669763</v>
      </c>
      <c r="C26" s="2">
        <v>0</v>
      </c>
      <c r="D26" s="2">
        <v>0</v>
      </c>
      <c r="E26" s="2">
        <v>8.7186788877627619E-6</v>
      </c>
      <c r="F26" s="2">
        <v>0</v>
      </c>
      <c r="G26" s="2">
        <v>0</v>
      </c>
      <c r="H26" s="2">
        <v>8.5785002490167007E-3</v>
      </c>
      <c r="I26" s="2">
        <v>0</v>
      </c>
      <c r="J26" s="2">
        <v>0</v>
      </c>
      <c r="K26" s="2">
        <v>2.4444749139915047E-2</v>
      </c>
      <c r="L26" s="2">
        <v>0</v>
      </c>
      <c r="M26" s="2">
        <v>6.4472846091172237E-2</v>
      </c>
      <c r="N26" s="2">
        <v>0</v>
      </c>
      <c r="O26" s="2">
        <v>6.5967243130546888E-2</v>
      </c>
      <c r="P26" s="2">
        <v>7.9649204410535759E-2</v>
      </c>
      <c r="Q26" s="2">
        <v>0</v>
      </c>
      <c r="R26" s="2">
        <v>0.56877560533023175</v>
      </c>
      <c r="S26" s="2">
        <v>0</v>
      </c>
      <c r="T26" s="2">
        <v>0</v>
      </c>
      <c r="U26" s="2">
        <v>0</v>
      </c>
      <c r="V26" s="2">
        <v>0</v>
      </c>
      <c r="W26" s="2">
        <v>2.0689268537279362</v>
      </c>
    </row>
    <row r="27" spans="1:23" x14ac:dyDescent="0.2">
      <c r="A27" s="2" t="s">
        <v>23</v>
      </c>
      <c r="B27" s="2">
        <v>3.0643825436269057E-3</v>
      </c>
      <c r="C27" s="2">
        <v>0</v>
      </c>
      <c r="D27" s="2">
        <v>0</v>
      </c>
      <c r="E27" s="2">
        <v>2.1254359617417249E-8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1.5040486841268977E-4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7.1329726956329761E-2</v>
      </c>
      <c r="S27" s="2">
        <v>0</v>
      </c>
      <c r="T27" s="2">
        <v>0</v>
      </c>
      <c r="U27" s="2">
        <v>0</v>
      </c>
      <c r="V27" s="2">
        <v>0</v>
      </c>
      <c r="W27" s="2">
        <v>7.4544535622728975E-2</v>
      </c>
    </row>
    <row r="28" spans="1:23" x14ac:dyDescent="0.2">
      <c r="A28" s="2" t="s">
        <v>24</v>
      </c>
      <c r="B28" s="2">
        <v>1.5619222311735938E-3</v>
      </c>
      <c r="C28" s="2">
        <v>0</v>
      </c>
      <c r="D28" s="2">
        <v>0</v>
      </c>
      <c r="E28" s="2">
        <v>1.0833391824674274E-8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5.8103775481533814E-3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7.3723106127188002E-3</v>
      </c>
    </row>
    <row r="29" spans="1:23" x14ac:dyDescent="0.2">
      <c r="A29" s="2" t="s">
        <v>25</v>
      </c>
      <c r="B29" s="2">
        <v>4.0367105384754541E-3</v>
      </c>
      <c r="C29" s="2">
        <v>0</v>
      </c>
      <c r="D29" s="2">
        <v>0</v>
      </c>
      <c r="E29" s="2">
        <v>2.7998363857871316E-8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1.2507352215371042E-3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1.1031828227218219E-2</v>
      </c>
      <c r="S29" s="2">
        <v>0</v>
      </c>
      <c r="T29" s="2">
        <v>0</v>
      </c>
      <c r="U29" s="2">
        <v>0</v>
      </c>
      <c r="V29" s="2">
        <v>0</v>
      </c>
      <c r="W29" s="2">
        <v>1.6319301985594635E-2</v>
      </c>
    </row>
    <row r="30" spans="1:23" x14ac:dyDescent="0.2">
      <c r="A30" s="2" t="s">
        <v>26</v>
      </c>
      <c r="B30" s="2">
        <v>4.0367105384754541E-3</v>
      </c>
      <c r="C30" s="2">
        <v>0</v>
      </c>
      <c r="D30" s="2">
        <v>0</v>
      </c>
      <c r="E30" s="2">
        <v>2.7998363857871316E-8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1.2507352215371042E-3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1.1031828227218219E-2</v>
      </c>
      <c r="S30" s="2">
        <v>0</v>
      </c>
      <c r="T30" s="2">
        <v>0</v>
      </c>
      <c r="U30" s="2">
        <v>0</v>
      </c>
      <c r="V30" s="2">
        <v>0</v>
      </c>
      <c r="W30" s="2">
        <v>1.6319301985594635E-2</v>
      </c>
    </row>
    <row r="31" spans="1:23" x14ac:dyDescent="0.2">
      <c r="A31" s="2" t="s">
        <v>27</v>
      </c>
      <c r="B31" s="2">
        <v>1.7302427183379859E-2</v>
      </c>
      <c r="C31" s="2">
        <v>0</v>
      </c>
      <c r="D31" s="2">
        <v>0</v>
      </c>
      <c r="E31" s="2">
        <v>5.56611087852195E-8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9.1430327903503487E-4</v>
      </c>
      <c r="L31" s="2">
        <v>0</v>
      </c>
      <c r="M31" s="2">
        <v>3.6566688827829024E-3</v>
      </c>
      <c r="N31" s="2">
        <v>0</v>
      </c>
      <c r="O31" s="2">
        <v>0</v>
      </c>
      <c r="P31" s="2">
        <v>0</v>
      </c>
      <c r="Q31" s="2">
        <v>0</v>
      </c>
      <c r="R31" s="2">
        <v>0.22631032648361787</v>
      </c>
      <c r="S31" s="2">
        <v>0</v>
      </c>
      <c r="T31" s="2">
        <v>0</v>
      </c>
      <c r="U31" s="2">
        <v>0</v>
      </c>
      <c r="V31" s="2">
        <v>0.60154200000000002</v>
      </c>
      <c r="W31" s="2">
        <v>0.8497257814899245</v>
      </c>
    </row>
    <row r="32" spans="1:23" x14ac:dyDescent="0.2">
      <c r="A32" s="2" t="s">
        <v>28</v>
      </c>
      <c r="B32" s="2">
        <v>5.6039152710091588E-3</v>
      </c>
      <c r="C32" s="2">
        <v>0</v>
      </c>
      <c r="D32" s="2">
        <v>0</v>
      </c>
      <c r="E32" s="2">
        <v>1.8027536496290754E-8</v>
      </c>
      <c r="F32" s="2">
        <v>1.8782626751566293E-3</v>
      </c>
      <c r="G32" s="2">
        <v>0</v>
      </c>
      <c r="H32" s="2">
        <v>0</v>
      </c>
      <c r="I32" s="2">
        <v>0</v>
      </c>
      <c r="J32" s="2">
        <v>2.6742820970222572</v>
      </c>
      <c r="K32" s="2">
        <v>1.9790114264827598E-4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2.6819621941386074</v>
      </c>
    </row>
    <row r="33" spans="1:23" x14ac:dyDescent="0.2">
      <c r="A33" s="2" t="s">
        <v>29</v>
      </c>
      <c r="B33" s="2">
        <v>0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</v>
      </c>
    </row>
    <row r="34" spans="1:23" x14ac:dyDescent="0.2">
      <c r="A34" s="2" t="s">
        <v>30</v>
      </c>
      <c r="B34" s="2">
        <v>5.1826288912491993E-3</v>
      </c>
      <c r="C34" s="2">
        <v>0</v>
      </c>
      <c r="D34" s="2">
        <v>0</v>
      </c>
      <c r="E34" s="2">
        <v>1.6672277678263476E-8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3.8392821673765545E-4</v>
      </c>
      <c r="L34" s="2">
        <v>0</v>
      </c>
      <c r="M34" s="2">
        <v>3.8491251397714763E-4</v>
      </c>
      <c r="N34" s="2">
        <v>0</v>
      </c>
      <c r="O34" s="2">
        <v>0</v>
      </c>
      <c r="P34" s="2">
        <v>0</v>
      </c>
      <c r="Q34" s="2">
        <v>0</v>
      </c>
      <c r="R34" s="2">
        <v>2.2785235759054377E-3</v>
      </c>
      <c r="S34" s="2">
        <v>0</v>
      </c>
      <c r="T34" s="2">
        <v>0</v>
      </c>
      <c r="U34" s="2">
        <v>0</v>
      </c>
      <c r="V34" s="2">
        <v>0</v>
      </c>
      <c r="W34" s="2">
        <v>8.2300098701471175E-3</v>
      </c>
    </row>
    <row r="35" spans="1:23" x14ac:dyDescent="0.2">
      <c r="A35" s="2" t="s">
        <v>31</v>
      </c>
      <c r="B35" s="2">
        <v>0</v>
      </c>
      <c r="C35" s="2">
        <v>0</v>
      </c>
      <c r="D35" s="2">
        <v>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2.0779619978068976E-3</v>
      </c>
      <c r="L35" s="2">
        <v>0</v>
      </c>
      <c r="M35" s="2">
        <v>3.9645988939646208E-2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4.1723950937453104E-2</v>
      </c>
    </row>
    <row r="36" spans="1:23" x14ac:dyDescent="0.2">
      <c r="A36" s="2" t="s">
        <v>32</v>
      </c>
      <c r="B36" s="2">
        <v>0</v>
      </c>
      <c r="C36" s="2">
        <v>0</v>
      </c>
      <c r="D36" s="2">
        <v>0</v>
      </c>
      <c r="E36" s="2">
        <v>0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3.9619808758184849E-3</v>
      </c>
      <c r="L36" s="2">
        <v>0</v>
      </c>
      <c r="M36" s="2">
        <v>4.0608270224589085E-2</v>
      </c>
      <c r="N36" s="2">
        <v>0</v>
      </c>
      <c r="O36" s="2">
        <v>0</v>
      </c>
      <c r="P36" s="2">
        <v>0</v>
      </c>
      <c r="Q36" s="2">
        <v>0</v>
      </c>
      <c r="R36" s="2">
        <v>2.5316928621171536E-3</v>
      </c>
      <c r="S36" s="2">
        <v>0</v>
      </c>
      <c r="T36" s="2">
        <v>0</v>
      </c>
      <c r="U36" s="2">
        <v>0</v>
      </c>
      <c r="V36" s="2">
        <v>0</v>
      </c>
      <c r="W36" s="2">
        <v>4.710194396252472E-2</v>
      </c>
    </row>
    <row r="37" spans="1:23" x14ac:dyDescent="0.2">
      <c r="A37" s="2" t="s">
        <v>33</v>
      </c>
      <c r="B37" s="2">
        <v>3.693248693730698E-3</v>
      </c>
      <c r="C37" s="2">
        <v>0</v>
      </c>
      <c r="D37" s="2">
        <v>0</v>
      </c>
      <c r="E37" s="2">
        <v>1.1881010400094518E-8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5.2206321430615203E-3</v>
      </c>
      <c r="L37" s="2">
        <v>0</v>
      </c>
      <c r="M37" s="2">
        <v>1.0970006648348707E-2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1.9883899366151328E-2</v>
      </c>
    </row>
    <row r="38" spans="1:23" x14ac:dyDescent="0.2">
      <c r="A38" s="2" t="s">
        <v>34</v>
      </c>
      <c r="B38" s="2">
        <v>9.4229616204530883E-4</v>
      </c>
      <c r="C38" s="2">
        <v>0</v>
      </c>
      <c r="D38" s="2">
        <v>0</v>
      </c>
      <c r="E38" s="2">
        <v>3.031323214229723E-9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3.0516356196364151E-3</v>
      </c>
      <c r="L38" s="2">
        <v>0</v>
      </c>
      <c r="M38" s="2">
        <v>7.6982502795429515E-3</v>
      </c>
      <c r="N38" s="2">
        <v>0</v>
      </c>
      <c r="O38" s="2">
        <v>0</v>
      </c>
      <c r="P38" s="2">
        <v>0</v>
      </c>
      <c r="Q38" s="2">
        <v>0</v>
      </c>
      <c r="R38" s="2">
        <v>0.78825408031500344</v>
      </c>
      <c r="S38" s="2">
        <v>0</v>
      </c>
      <c r="T38" s="2">
        <v>0</v>
      </c>
      <c r="U38" s="2">
        <v>0</v>
      </c>
      <c r="V38" s="2">
        <v>0</v>
      </c>
      <c r="W38" s="2">
        <v>0.79994626540755132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1.1478266273600006E-4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1.1478266273600006E-4</v>
      </c>
    </row>
    <row r="40" spans="1:23" x14ac:dyDescent="0.2">
      <c r="A40" s="2" t="s">
        <v>36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</row>
    <row r="41" spans="1:23" x14ac:dyDescent="0.2">
      <c r="A41" s="2" t="s">
        <v>37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</row>
    <row r="42" spans="1:23" x14ac:dyDescent="0.2">
      <c r="A42" s="2" t="s">
        <v>38</v>
      </c>
      <c r="B42" s="2">
        <v>1.1216642727990365E-3</v>
      </c>
      <c r="C42" s="2">
        <v>0</v>
      </c>
      <c r="D42" s="2">
        <v>0</v>
      </c>
      <c r="E42" s="2">
        <v>3.6083421387683951E-9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8.6284898194648326E-4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1.9845168630876586E-3</v>
      </c>
    </row>
    <row r="43" spans="1:23" x14ac:dyDescent="0.2">
      <c r="A43" s="2" t="s">
        <v>39</v>
      </c>
      <c r="B43" s="2">
        <v>5.5149412008947305</v>
      </c>
      <c r="C43" s="2">
        <v>0</v>
      </c>
      <c r="D43" s="2">
        <v>0</v>
      </c>
      <c r="E43" s="2">
        <v>8.7847692106908494E-6</v>
      </c>
      <c r="F43" s="2">
        <v>0</v>
      </c>
      <c r="G43" s="2">
        <v>0</v>
      </c>
      <c r="H43" s="2">
        <v>0</v>
      </c>
      <c r="I43" s="2">
        <v>0</v>
      </c>
      <c r="J43" s="2">
        <v>4.2644695517883233E-4</v>
      </c>
      <c r="K43" s="2">
        <v>9.2538574302333844E-3</v>
      </c>
      <c r="L43" s="2">
        <v>0</v>
      </c>
      <c r="M43" s="2">
        <v>0.18264098788215655</v>
      </c>
      <c r="N43" s="2">
        <v>0</v>
      </c>
      <c r="O43" s="2">
        <v>1.8675395929883257E-4</v>
      </c>
      <c r="P43" s="2">
        <v>7.1170447312741983E-2</v>
      </c>
      <c r="Q43" s="2">
        <v>0</v>
      </c>
      <c r="R43" s="2">
        <v>7.6342047487659978E-2</v>
      </c>
      <c r="S43" s="2">
        <v>0</v>
      </c>
      <c r="T43" s="2">
        <v>0</v>
      </c>
      <c r="U43" s="2">
        <v>0</v>
      </c>
      <c r="V43" s="2">
        <v>0</v>
      </c>
      <c r="W43" s="2">
        <v>5.8549705266912113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2.9685171397241395E-4</v>
      </c>
      <c r="L44" s="2">
        <v>0</v>
      </c>
      <c r="M44" s="2">
        <v>3.8491251397714763E-4</v>
      </c>
      <c r="N44" s="2">
        <v>0</v>
      </c>
      <c r="O44" s="2">
        <v>0</v>
      </c>
      <c r="P44" s="2">
        <v>0</v>
      </c>
      <c r="Q44" s="2">
        <v>0</v>
      </c>
      <c r="R44" s="2">
        <v>0.211948723338517</v>
      </c>
      <c r="S44" s="2">
        <v>0</v>
      </c>
      <c r="T44" s="2">
        <v>0</v>
      </c>
      <c r="U44" s="2">
        <v>0</v>
      </c>
      <c r="V44" s="2">
        <v>0</v>
      </c>
      <c r="W44" s="2">
        <v>0.21263048756646655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2.0977521120717254E-4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2.0977521120717254E-4</v>
      </c>
    </row>
    <row r="46" spans="1:23" x14ac:dyDescent="0.2">
      <c r="A46" s="2" t="s">
        <v>42</v>
      </c>
      <c r="B46" s="2">
        <v>1.7454467054835402E-3</v>
      </c>
      <c r="C46" s="2">
        <v>5.3451486922366795E-3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2.2967302647250464E-3</v>
      </c>
      <c r="L46" s="2">
        <v>0</v>
      </c>
      <c r="M46" s="2">
        <v>1.2367698582205868E-3</v>
      </c>
      <c r="N46" s="2">
        <v>0</v>
      </c>
      <c r="O46" s="2">
        <v>3.6130985462990659E-4</v>
      </c>
      <c r="P46" s="2">
        <v>0</v>
      </c>
      <c r="Q46" s="2">
        <v>0</v>
      </c>
      <c r="R46" s="2">
        <v>9.9741602015543602E-4</v>
      </c>
      <c r="S46" s="2">
        <v>0</v>
      </c>
      <c r="T46" s="2">
        <v>0</v>
      </c>
      <c r="U46" s="2">
        <v>0</v>
      </c>
      <c r="V46" s="2">
        <v>0</v>
      </c>
      <c r="W46" s="2">
        <v>1.1982821395451195E-2</v>
      </c>
    </row>
    <row r="47" spans="1:23" x14ac:dyDescent="0.2">
      <c r="A47" s="2" t="s">
        <v>43</v>
      </c>
      <c r="B47" s="2">
        <v>1.811021086619535E-3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0.12793594676247078</v>
      </c>
      <c r="L47" s="2">
        <v>2.7203809159078753E-2</v>
      </c>
      <c r="M47" s="2">
        <v>0.26025017892710084</v>
      </c>
      <c r="N47" s="2">
        <v>1.9959692728521656E-3</v>
      </c>
      <c r="O47" s="2">
        <v>5.1753159241796419E-4</v>
      </c>
      <c r="P47" s="2">
        <v>0</v>
      </c>
      <c r="Q47" s="2">
        <v>0</v>
      </c>
      <c r="R47" s="2">
        <v>2.607331595427775E-2</v>
      </c>
      <c r="S47" s="2">
        <v>0</v>
      </c>
      <c r="T47" s="2">
        <v>0</v>
      </c>
      <c r="U47" s="2">
        <v>0</v>
      </c>
      <c r="V47" s="2">
        <v>0</v>
      </c>
      <c r="W47" s="2">
        <v>0.44578777275481779</v>
      </c>
    </row>
    <row r="48" spans="1:23" x14ac:dyDescent="0.2">
      <c r="A48" s="2" t="s">
        <v>44</v>
      </c>
      <c r="B48" s="2">
        <v>0</v>
      </c>
      <c r="C48" s="2">
        <v>2.8685102714964935E-2</v>
      </c>
      <c r="D48" s="2">
        <v>4.7380704341413277E-4</v>
      </c>
      <c r="E48" s="2">
        <v>0</v>
      </c>
      <c r="F48" s="2">
        <v>4.349889757876152E-2</v>
      </c>
      <c r="G48" s="2">
        <v>0</v>
      </c>
      <c r="H48" s="2">
        <v>0</v>
      </c>
      <c r="I48" s="2">
        <v>0</v>
      </c>
      <c r="J48" s="2">
        <v>0</v>
      </c>
      <c r="K48" s="2">
        <v>2.0116979823957482E-2</v>
      </c>
      <c r="L48" s="2">
        <v>0</v>
      </c>
      <c r="M48" s="2">
        <v>3.2323344932286856E-2</v>
      </c>
      <c r="N48" s="2">
        <v>1.0453172531642283E-3</v>
      </c>
      <c r="O48" s="2">
        <v>2.9267148768975616E-2</v>
      </c>
      <c r="P48" s="2">
        <v>0</v>
      </c>
      <c r="Q48" s="2">
        <v>0</v>
      </c>
      <c r="R48" s="2">
        <v>5.4654492573811986E-3</v>
      </c>
      <c r="S48" s="2">
        <v>0</v>
      </c>
      <c r="T48" s="2">
        <v>0</v>
      </c>
      <c r="U48" s="2">
        <v>0</v>
      </c>
      <c r="V48" s="2">
        <v>0</v>
      </c>
      <c r="W48" s="2">
        <v>0.16087604737290598</v>
      </c>
    </row>
    <row r="49" spans="1:23" x14ac:dyDescent="0.2">
      <c r="A49" s="2" t="s">
        <v>45</v>
      </c>
      <c r="B49" s="2">
        <v>0</v>
      </c>
      <c r="C49" s="2">
        <v>7.4062144920283152E-2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4.501582247376941E-2</v>
      </c>
      <c r="L49" s="2">
        <v>0</v>
      </c>
      <c r="M49" s="2">
        <v>3.5786277892742399E-2</v>
      </c>
      <c r="N49" s="2">
        <v>0</v>
      </c>
      <c r="O49" s="2">
        <v>1.1793129889878285E-2</v>
      </c>
      <c r="P49" s="2">
        <v>0</v>
      </c>
      <c r="Q49" s="2">
        <v>0</v>
      </c>
      <c r="R49" s="2">
        <v>3.6625042454171419E-3</v>
      </c>
      <c r="S49" s="2">
        <v>0</v>
      </c>
      <c r="T49" s="2">
        <v>0</v>
      </c>
      <c r="U49" s="2">
        <v>0</v>
      </c>
      <c r="V49" s="2">
        <v>0</v>
      </c>
      <c r="W49" s="2">
        <v>0.1703198794220904</v>
      </c>
    </row>
    <row r="50" spans="1:23" x14ac:dyDescent="0.2">
      <c r="A50" s="2" t="s">
        <v>46</v>
      </c>
      <c r="B50" s="2">
        <v>7.1736437902130565E-2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4.4691473993279203E-3</v>
      </c>
      <c r="I50" s="2">
        <v>0</v>
      </c>
      <c r="J50" s="2">
        <v>0</v>
      </c>
      <c r="K50" s="2">
        <v>3.3767810160518781E-2</v>
      </c>
      <c r="L50" s="2">
        <v>0</v>
      </c>
      <c r="M50" s="2">
        <v>1.7847723549465469E-2</v>
      </c>
      <c r="N50" s="2">
        <v>1.1332055484646719E-2</v>
      </c>
      <c r="O50" s="2">
        <v>2.8988561514205188E-2</v>
      </c>
      <c r="P50" s="2">
        <v>0</v>
      </c>
      <c r="Q50" s="2">
        <v>0</v>
      </c>
      <c r="R50" s="2">
        <v>7.6659023928043662E-2</v>
      </c>
      <c r="S50" s="2">
        <v>0</v>
      </c>
      <c r="T50" s="2">
        <v>0</v>
      </c>
      <c r="U50" s="2">
        <v>0</v>
      </c>
      <c r="V50" s="2">
        <v>0</v>
      </c>
      <c r="W50" s="2">
        <v>0.2448007599383383</v>
      </c>
    </row>
    <row r="51" spans="1:23" x14ac:dyDescent="0.2">
      <c r="A51" s="2" t="s">
        <v>47</v>
      </c>
      <c r="B51" s="2">
        <v>0.22742134399025241</v>
      </c>
      <c r="C51" s="2">
        <v>0</v>
      </c>
      <c r="D51" s="2">
        <v>0</v>
      </c>
      <c r="E51" s="2">
        <v>1.1232791272338645E-2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3.3763017901911815E-2</v>
      </c>
      <c r="L51" s="2">
        <v>0</v>
      </c>
      <c r="M51" s="2">
        <v>3.3864906035095219E-2</v>
      </c>
      <c r="N51" s="2">
        <v>0</v>
      </c>
      <c r="O51" s="2">
        <v>5.1950266587486367E-2</v>
      </c>
      <c r="P51" s="2">
        <v>0</v>
      </c>
      <c r="Q51" s="2">
        <v>0</v>
      </c>
      <c r="R51" s="2">
        <v>9.8070396975334997E-3</v>
      </c>
      <c r="S51" s="2">
        <v>0</v>
      </c>
      <c r="T51" s="2">
        <v>0</v>
      </c>
      <c r="U51" s="2">
        <v>0</v>
      </c>
      <c r="V51" s="2">
        <v>0</v>
      </c>
      <c r="W51" s="2">
        <v>0.36803936548461796</v>
      </c>
    </row>
  </sheetData>
  <phoneticPr fontId="6" type="noConversion"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6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9.3740078237869078</v>
      </c>
      <c r="C4" s="2">
        <v>4.1419375956454146E-4</v>
      </c>
      <c r="D4" s="2">
        <v>4.7909463265469786E-3</v>
      </c>
      <c r="E4" s="2">
        <v>0</v>
      </c>
      <c r="F4" s="2">
        <v>6.9631747179069864E-2</v>
      </c>
      <c r="G4" s="2">
        <v>6.4686083354234189E-4</v>
      </c>
      <c r="H4" s="2">
        <v>1.6716917972554575E-4</v>
      </c>
      <c r="I4" s="2">
        <v>0</v>
      </c>
      <c r="J4" s="2">
        <v>2.3977630446609896E-3</v>
      </c>
      <c r="K4" s="2">
        <v>0.18273147431462239</v>
      </c>
      <c r="L4" s="2">
        <v>1.8792250151835443E-2</v>
      </c>
      <c r="M4" s="2">
        <v>0.24286213516032326</v>
      </c>
      <c r="N4" s="2">
        <v>7.7294038291538412E-3</v>
      </c>
      <c r="O4" s="2">
        <v>1.2908290235683531E-2</v>
      </c>
      <c r="P4" s="2">
        <v>0</v>
      </c>
      <c r="Q4" s="2">
        <v>0</v>
      </c>
      <c r="R4" s="2">
        <v>4.0913518282089858E-3</v>
      </c>
      <c r="S4" s="2">
        <v>0</v>
      </c>
      <c r="T4" s="2">
        <v>0</v>
      </c>
      <c r="U4" s="2">
        <v>0</v>
      </c>
      <c r="V4" s="2">
        <v>0.37196800000000002</v>
      </c>
      <c r="W4" s="2">
        <v>10.293139409629845</v>
      </c>
    </row>
    <row r="5" spans="1:23" x14ac:dyDescent="0.2">
      <c r="A5" s="2" t="s">
        <v>1</v>
      </c>
      <c r="B5" s="2">
        <v>1.5319046885259228E-2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5.9997995523326571E-3</v>
      </c>
      <c r="L5" s="2">
        <v>4.7136472352781818E-5</v>
      </c>
      <c r="M5" s="2">
        <v>3.6035786224302119E-2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5.7401769134246786E-2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3.0779378015501969E-4</v>
      </c>
      <c r="G6" s="2">
        <v>0</v>
      </c>
      <c r="H6" s="2">
        <v>0</v>
      </c>
      <c r="I6" s="2">
        <v>0</v>
      </c>
      <c r="J6" s="2">
        <v>0</v>
      </c>
      <c r="K6" s="2">
        <v>7.2653248098899399E-3</v>
      </c>
      <c r="L6" s="2">
        <v>0</v>
      </c>
      <c r="M6" s="2">
        <v>7.8415393287152527E-3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1.5414657918760212E-2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8.5127228564926683E-5</v>
      </c>
      <c r="C8" s="2">
        <v>0</v>
      </c>
      <c r="D8" s="2">
        <v>0</v>
      </c>
      <c r="E8" s="2">
        <v>0</v>
      </c>
      <c r="F8" s="2">
        <v>4.5729361623031493E-4</v>
      </c>
      <c r="G8" s="2">
        <v>0</v>
      </c>
      <c r="H8" s="2">
        <v>0</v>
      </c>
      <c r="I8" s="2">
        <v>0</v>
      </c>
      <c r="J8" s="2">
        <v>0</v>
      </c>
      <c r="K8" s="2">
        <v>4.5631966170491022E-4</v>
      </c>
      <c r="L8" s="2">
        <v>0</v>
      </c>
      <c r="M8" s="2">
        <v>2.1755778595953051E-4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1.2162982924596823E-3</v>
      </c>
    </row>
    <row r="9" spans="1:23" x14ac:dyDescent="0.2">
      <c r="A9" s="2" t="s">
        <v>5</v>
      </c>
      <c r="B9" s="2">
        <v>4.4814478355400686E-2</v>
      </c>
      <c r="C9" s="2">
        <v>0</v>
      </c>
      <c r="D9" s="2">
        <v>0</v>
      </c>
      <c r="E9" s="2">
        <v>0</v>
      </c>
      <c r="F9" s="2">
        <v>9.2777839446727354E-3</v>
      </c>
      <c r="G9" s="2">
        <v>0</v>
      </c>
      <c r="H9" s="2">
        <v>0</v>
      </c>
      <c r="I9" s="2">
        <v>0</v>
      </c>
      <c r="J9" s="2">
        <v>0</v>
      </c>
      <c r="K9" s="2">
        <v>3.1472635491118069E-2</v>
      </c>
      <c r="L9" s="2">
        <v>0</v>
      </c>
      <c r="M9" s="2">
        <v>6.6402419888517583E-2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0.15196731767970906</v>
      </c>
    </row>
    <row r="10" spans="1:23" x14ac:dyDescent="0.2">
      <c r="A10" s="2" t="s">
        <v>6</v>
      </c>
      <c r="B10" s="2">
        <v>1.4020955293046752E-4</v>
      </c>
      <c r="C10" s="2">
        <v>0</v>
      </c>
      <c r="D10" s="2">
        <v>0</v>
      </c>
      <c r="E10" s="2">
        <v>0</v>
      </c>
      <c r="F10" s="2">
        <v>3.5176432017716539E-5</v>
      </c>
      <c r="G10" s="2">
        <v>0</v>
      </c>
      <c r="H10" s="2">
        <v>0</v>
      </c>
      <c r="I10" s="2">
        <v>0</v>
      </c>
      <c r="J10" s="2">
        <v>0</v>
      </c>
      <c r="K10" s="2">
        <v>2.9079194128254078E-4</v>
      </c>
      <c r="L10" s="2">
        <v>0</v>
      </c>
      <c r="M10" s="2">
        <v>5.4862398198490304E-4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1.0148019082156278E-3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5.7149721480075609E-4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4.7295170860767494E-6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5.7622673188683282E-4</v>
      </c>
    </row>
    <row r="14" spans="1:23" x14ac:dyDescent="0.2">
      <c r="A14" s="2" t="s">
        <v>10</v>
      </c>
      <c r="B14" s="2">
        <v>1.4744628141859504E-2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1.6105399824879182E-4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1.4905682140108296E-2</v>
      </c>
    </row>
    <row r="15" spans="1:23" x14ac:dyDescent="0.2">
      <c r="A15" s="2" t="s">
        <v>11</v>
      </c>
      <c r="B15" s="2">
        <v>6.3205160053921919E-2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1.3510640964204202E-3</v>
      </c>
      <c r="L15" s="2">
        <v>0</v>
      </c>
      <c r="M15" s="2">
        <v>3.5660558829018708E-3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6.812228003324422E-2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</row>
    <row r="17" spans="1:23" x14ac:dyDescent="0.2">
      <c r="A17" s="2" t="s">
        <v>13</v>
      </c>
      <c r="B17" s="2">
        <v>3.3915975035798573E-2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2.6394960824107543E-4</v>
      </c>
      <c r="L17" s="2">
        <v>0</v>
      </c>
      <c r="M17" s="2">
        <v>3.7836136688613995E-5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3.421776078072826E-2</v>
      </c>
    </row>
    <row r="18" spans="1:23" x14ac:dyDescent="0.2">
      <c r="A18" s="2" t="s">
        <v>14</v>
      </c>
      <c r="B18" s="2">
        <v>0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</row>
    <row r="19" spans="1:23" x14ac:dyDescent="0.2">
      <c r="A19" s="2" t="s">
        <v>15</v>
      </c>
      <c r="B19" s="2">
        <v>4.9733814848300562E-5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4.9733814848300562E-5</v>
      </c>
    </row>
    <row r="20" spans="1:23" x14ac:dyDescent="0.2">
      <c r="A20" s="2" t="s">
        <v>16</v>
      </c>
      <c r="B20" s="2">
        <v>2.4961052820063657E-2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2.550021638939204E-4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2.5216054983957577E-2</v>
      </c>
    </row>
    <row r="21" spans="1:23" x14ac:dyDescent="0.2">
      <c r="A21" s="2" t="s">
        <v>17</v>
      </c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3.1316055215042855E-5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3.1316055215042855E-5</v>
      </c>
    </row>
    <row r="22" spans="1:23" x14ac:dyDescent="0.2">
      <c r="A22" s="2" t="s">
        <v>18</v>
      </c>
      <c r="B22" s="2">
        <v>3.0860849599240832E-3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3.8921382910124693E-4</v>
      </c>
      <c r="L22" s="2">
        <v>0</v>
      </c>
      <c r="M22" s="2">
        <v>4.6349267443552151E-4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3.9387914634608518E-3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8.9474443471551003E-6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8.9474443471551003E-6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</row>
    <row r="25" spans="1:23" x14ac:dyDescent="0.2">
      <c r="A25" s="2" t="s">
        <v>21</v>
      </c>
      <c r="B25" s="2">
        <v>9.0900538507597148E-2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2.2368610867887751E-4</v>
      </c>
      <c r="L25" s="2">
        <v>0</v>
      </c>
      <c r="M25" s="2">
        <v>3.7836136688613998E-4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9.150258598316216E-2</v>
      </c>
    </row>
    <row r="26" spans="1:23" x14ac:dyDescent="0.2">
      <c r="A26" s="2" t="s">
        <v>22</v>
      </c>
      <c r="B26" s="2">
        <v>0.87690489032490704</v>
      </c>
      <c r="C26" s="2">
        <v>0</v>
      </c>
      <c r="D26" s="2">
        <v>0</v>
      </c>
      <c r="E26" s="2">
        <v>0</v>
      </c>
      <c r="F26" s="2">
        <v>4.4102451642212106E-3</v>
      </c>
      <c r="G26" s="2">
        <v>0</v>
      </c>
      <c r="H26" s="2">
        <v>0</v>
      </c>
      <c r="I26" s="2">
        <v>0</v>
      </c>
      <c r="J26" s="2">
        <v>0</v>
      </c>
      <c r="K26" s="2">
        <v>3.8339799027559611E-3</v>
      </c>
      <c r="L26" s="2">
        <v>0</v>
      </c>
      <c r="M26" s="2">
        <v>2.3363814405219143E-3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0.88748549683240607</v>
      </c>
    </row>
    <row r="27" spans="1:23" x14ac:dyDescent="0.2">
      <c r="A27" s="2" t="s">
        <v>23</v>
      </c>
      <c r="B27" s="2">
        <v>1.4814088324254147E-2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1.2526422086017142E-4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1.4939352545114319E-2</v>
      </c>
    </row>
    <row r="28" spans="1:23" x14ac:dyDescent="0.2">
      <c r="A28" s="2" t="s">
        <v>24</v>
      </c>
      <c r="B28" s="2">
        <v>0.21111565821968836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1.2973794303374896E-4</v>
      </c>
      <c r="L28" s="2">
        <v>0</v>
      </c>
      <c r="M28" s="2">
        <v>4.3984508900513775E-4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0.21168524125172725</v>
      </c>
    </row>
    <row r="29" spans="1:23" x14ac:dyDescent="0.2">
      <c r="A29" s="2" t="s">
        <v>25</v>
      </c>
      <c r="B29" s="2">
        <v>5.2083815868026644E-4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5.2083815868026644E-4</v>
      </c>
    </row>
    <row r="30" spans="1:23" x14ac:dyDescent="0.2">
      <c r="A30" s="2" t="s">
        <v>26</v>
      </c>
      <c r="B30" s="2">
        <v>0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1.3421166520732649E-5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1.3421166520732649E-5</v>
      </c>
    </row>
    <row r="31" spans="1:23" x14ac:dyDescent="0.2">
      <c r="A31" s="2" t="s">
        <v>27</v>
      </c>
      <c r="B31" s="2">
        <v>0.88473918491032622</v>
      </c>
      <c r="C31" s="2">
        <v>4.1419375956454146E-4</v>
      </c>
      <c r="D31" s="2">
        <v>0</v>
      </c>
      <c r="E31" s="2">
        <v>0</v>
      </c>
      <c r="F31" s="2">
        <v>7.5629328838090553E-4</v>
      </c>
      <c r="G31" s="2">
        <v>0</v>
      </c>
      <c r="H31" s="2">
        <v>0</v>
      </c>
      <c r="I31" s="2">
        <v>0</v>
      </c>
      <c r="J31" s="2">
        <v>0</v>
      </c>
      <c r="K31" s="2">
        <v>1.4047487625033508E-3</v>
      </c>
      <c r="L31" s="2">
        <v>0</v>
      </c>
      <c r="M31" s="2">
        <v>1.853970697742086E-3</v>
      </c>
      <c r="N31" s="2">
        <v>4.319942490980719E-3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0.37196800000000002</v>
      </c>
      <c r="W31" s="2">
        <v>1.2654563339094977</v>
      </c>
    </row>
    <row r="32" spans="1:23" x14ac:dyDescent="0.2">
      <c r="A32" s="2" t="s">
        <v>28</v>
      </c>
      <c r="B32" s="2">
        <v>0</v>
      </c>
      <c r="C32" s="2">
        <v>0</v>
      </c>
      <c r="D32" s="2">
        <v>0</v>
      </c>
      <c r="E32" s="2">
        <v>0</v>
      </c>
      <c r="F32" s="2">
        <v>2.541057507879798E-2</v>
      </c>
      <c r="G32" s="2">
        <v>0</v>
      </c>
      <c r="H32" s="2">
        <v>0</v>
      </c>
      <c r="I32" s="2">
        <v>0</v>
      </c>
      <c r="J32" s="2">
        <v>0</v>
      </c>
      <c r="K32" s="2">
        <v>2.2368610867887751E-5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2.5432943689665869E-2</v>
      </c>
    </row>
    <row r="33" spans="1:23" x14ac:dyDescent="0.2">
      <c r="A33" s="2" t="s">
        <v>29</v>
      </c>
      <c r="B33" s="2">
        <v>0.39545262574245205</v>
      </c>
      <c r="C33" s="2">
        <v>0</v>
      </c>
      <c r="D33" s="2">
        <v>0</v>
      </c>
      <c r="E33" s="2">
        <v>0</v>
      </c>
      <c r="F33" s="2">
        <v>2.3541827127856785E-2</v>
      </c>
      <c r="G33" s="2">
        <v>0</v>
      </c>
      <c r="H33" s="2">
        <v>0</v>
      </c>
      <c r="I33" s="2">
        <v>0</v>
      </c>
      <c r="J33" s="2">
        <v>0</v>
      </c>
      <c r="K33" s="2">
        <v>1.7492253698688223E-3</v>
      </c>
      <c r="L33" s="2">
        <v>7.0055175369947706E-4</v>
      </c>
      <c r="M33" s="2">
        <v>3.5897034683322537E-3</v>
      </c>
      <c r="N33" s="2">
        <v>3.8743878842876394E-4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0.4254213722506382</v>
      </c>
    </row>
    <row r="34" spans="1:23" x14ac:dyDescent="0.2">
      <c r="A34" s="2" t="s">
        <v>30</v>
      </c>
      <c r="B34" s="2">
        <v>1.8450876330326977E-3</v>
      </c>
      <c r="C34" s="2">
        <v>0</v>
      </c>
      <c r="D34" s="2">
        <v>0</v>
      </c>
      <c r="E34" s="2">
        <v>0</v>
      </c>
      <c r="F34" s="2">
        <v>2.5942618613065943E-4</v>
      </c>
      <c r="G34" s="2">
        <v>0</v>
      </c>
      <c r="H34" s="2">
        <v>0</v>
      </c>
      <c r="I34" s="2">
        <v>0</v>
      </c>
      <c r="J34" s="2">
        <v>0</v>
      </c>
      <c r="K34" s="2">
        <v>3.0421310780327342E-4</v>
      </c>
      <c r="L34" s="2">
        <v>0</v>
      </c>
      <c r="M34" s="2">
        <v>1.1019774810558827E-3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3.5107044080225133E-3</v>
      </c>
    </row>
    <row r="35" spans="1:23" x14ac:dyDescent="0.2">
      <c r="A35" s="2" t="s">
        <v>31</v>
      </c>
      <c r="B35" s="2">
        <v>1.0245808775645999E-2</v>
      </c>
      <c r="C35" s="2">
        <v>0</v>
      </c>
      <c r="D35" s="2">
        <v>0</v>
      </c>
      <c r="E35" s="2">
        <v>0</v>
      </c>
      <c r="F35" s="2">
        <v>5.7601407429010815E-4</v>
      </c>
      <c r="G35" s="2">
        <v>0</v>
      </c>
      <c r="H35" s="2">
        <v>0</v>
      </c>
      <c r="I35" s="2">
        <v>0</v>
      </c>
      <c r="J35" s="2">
        <v>0</v>
      </c>
      <c r="K35" s="2">
        <v>2.550021638939204E-4</v>
      </c>
      <c r="L35" s="2">
        <v>2.7836493524482528E-5</v>
      </c>
      <c r="M35" s="2">
        <v>6.1483722118997757E-5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1.1166145229473508E-2</v>
      </c>
    </row>
    <row r="36" spans="1:23" x14ac:dyDescent="0.2">
      <c r="A36" s="2" t="s">
        <v>32</v>
      </c>
      <c r="B36" s="2">
        <v>5.5278330160120556E-3</v>
      </c>
      <c r="C36" s="2">
        <v>0</v>
      </c>
      <c r="D36" s="2">
        <v>0</v>
      </c>
      <c r="E36" s="2">
        <v>0</v>
      </c>
      <c r="F36" s="2">
        <v>4.5993184863164375E-3</v>
      </c>
      <c r="G36" s="2">
        <v>0</v>
      </c>
      <c r="H36" s="2">
        <v>0</v>
      </c>
      <c r="I36" s="2">
        <v>0</v>
      </c>
      <c r="J36" s="2">
        <v>0</v>
      </c>
      <c r="K36" s="2">
        <v>1.476328317280592E-4</v>
      </c>
      <c r="L36" s="2">
        <v>4.1754740286723795E-5</v>
      </c>
      <c r="M36" s="2">
        <v>0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1.0316539074343276E-2</v>
      </c>
    </row>
    <row r="37" spans="1:23" x14ac:dyDescent="0.2">
      <c r="A37" s="2" t="s">
        <v>33</v>
      </c>
      <c r="B37" s="2">
        <v>1.4859766172075417E-5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2.2368610867887751E-5</v>
      </c>
      <c r="L37" s="2">
        <v>0</v>
      </c>
      <c r="M37" s="2">
        <v>1.4188551258230248E-5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5.1416928298193411E-5</v>
      </c>
    </row>
    <row r="38" spans="1:23" x14ac:dyDescent="0.2">
      <c r="A38" s="2" t="s">
        <v>34</v>
      </c>
      <c r="B38" s="2">
        <v>0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0</v>
      </c>
    </row>
    <row r="40" spans="1:23" x14ac:dyDescent="0.2">
      <c r="A40" s="2" t="s">
        <v>36</v>
      </c>
      <c r="B40" s="2">
        <v>4.8665734213546984E-3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1.6105399824879182E-4</v>
      </c>
      <c r="L40" s="2">
        <v>1.3918246762241264E-5</v>
      </c>
      <c r="M40" s="2">
        <v>1.4188551258230248E-5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5.0557342176239623E-3</v>
      </c>
    </row>
    <row r="41" spans="1:23" x14ac:dyDescent="0.2">
      <c r="A41" s="2" t="s">
        <v>37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6.1976665951202285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3.176342743240061E-3</v>
      </c>
      <c r="L43" s="2">
        <v>0</v>
      </c>
      <c r="M43" s="2">
        <v>1.9575471219271671E-2</v>
      </c>
      <c r="N43" s="2">
        <v>3.0220225497443586E-3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6.2234404316324836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1.2526422086017142E-4</v>
      </c>
      <c r="L45" s="2">
        <v>0</v>
      </c>
      <c r="M45" s="2">
        <v>5.2024687946844248E-5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1.7728890880701567E-4</v>
      </c>
    </row>
    <row r="46" spans="1:23" x14ac:dyDescent="0.2">
      <c r="A46" s="2" t="s">
        <v>42</v>
      </c>
      <c r="B46" s="2">
        <v>4.7909889650179166E-3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2.3977630446609896E-3</v>
      </c>
      <c r="K46" s="2">
        <v>2.3367627509415698E-3</v>
      </c>
      <c r="L46" s="2">
        <v>1.2116547597474807E-5</v>
      </c>
      <c r="M46" s="2">
        <v>4.9403139121240343E-3</v>
      </c>
      <c r="N46" s="2">
        <v>0</v>
      </c>
      <c r="O46" s="2">
        <v>7.4991942351342779E-5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1.4552937162693329E-2</v>
      </c>
    </row>
    <row r="47" spans="1:23" x14ac:dyDescent="0.2">
      <c r="A47" s="2" t="s">
        <v>43</v>
      </c>
      <c r="B47" s="2">
        <v>3.7808612631591042E-2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9.2278938882645267E-2</v>
      </c>
      <c r="L47" s="2">
        <v>1.1860112800654733E-2</v>
      </c>
      <c r="M47" s="2">
        <v>8.4753678169696048E-2</v>
      </c>
      <c r="N47" s="2">
        <v>0</v>
      </c>
      <c r="O47" s="2">
        <v>3.2365437278616033E-5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0.22673370792186573</v>
      </c>
    </row>
    <row r="48" spans="1:23" x14ac:dyDescent="0.2">
      <c r="A48" s="2" t="s">
        <v>44</v>
      </c>
      <c r="B48" s="2">
        <v>1.0393386101826064E-3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1.2475568102365782E-2</v>
      </c>
      <c r="L48" s="2">
        <v>0</v>
      </c>
      <c r="M48" s="2">
        <v>7.6928462683139168E-3</v>
      </c>
      <c r="N48" s="2">
        <v>0</v>
      </c>
      <c r="O48" s="2">
        <v>6.1167467680536033E-4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2.1819427657667666E-2</v>
      </c>
    </row>
    <row r="49" spans="1:23" x14ac:dyDescent="0.2">
      <c r="A49" s="2" t="s">
        <v>45</v>
      </c>
      <c r="B49" s="2">
        <v>4.4433280908961424E-4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1.6000476165142313E-2</v>
      </c>
      <c r="L49" s="2">
        <v>0</v>
      </c>
      <c r="M49" s="2">
        <v>9.3965911420036143E-4</v>
      </c>
      <c r="N49" s="2">
        <v>0</v>
      </c>
      <c r="O49" s="2">
        <v>3.3281828080037663E-4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1.7717286369232664E-2</v>
      </c>
    </row>
    <row r="50" spans="1:23" x14ac:dyDescent="0.2">
      <c r="A50" s="2" t="s">
        <v>46</v>
      </c>
      <c r="B50" s="2">
        <v>4.3970255647001071E-2</v>
      </c>
      <c r="C50" s="2">
        <v>0</v>
      </c>
      <c r="D50" s="2">
        <v>0</v>
      </c>
      <c r="E50" s="2">
        <v>0</v>
      </c>
      <c r="F50" s="2">
        <v>0</v>
      </c>
      <c r="G50" s="2">
        <v>6.4686083354234189E-4</v>
      </c>
      <c r="H50" s="2">
        <v>1.6716917972554575E-4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4.8932012784363051E-3</v>
      </c>
      <c r="P50" s="2">
        <v>0</v>
      </c>
      <c r="Q50" s="2">
        <v>0</v>
      </c>
      <c r="R50" s="2">
        <v>4.0913518282089858E-3</v>
      </c>
      <c r="S50" s="2">
        <v>0</v>
      </c>
      <c r="T50" s="2">
        <v>0</v>
      </c>
      <c r="U50" s="2">
        <v>0</v>
      </c>
      <c r="V50" s="2">
        <v>0</v>
      </c>
      <c r="W50" s="2">
        <v>5.3768838766914247E-2</v>
      </c>
    </row>
    <row r="51" spans="1:23" x14ac:dyDescent="0.2">
      <c r="A51" s="2" t="s">
        <v>47</v>
      </c>
      <c r="B51" s="2">
        <v>0.39044671914030105</v>
      </c>
      <c r="C51" s="2">
        <v>0</v>
      </c>
      <c r="D51" s="2">
        <v>4.7909463265469786E-3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6.0888230969575307E-3</v>
      </c>
      <c r="M51" s="2">
        <v>0</v>
      </c>
      <c r="N51" s="2">
        <v>0</v>
      </c>
      <c r="O51" s="2">
        <v>6.96323862001153E-3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0.40828972718381706</v>
      </c>
    </row>
  </sheetData>
  <phoneticPr fontId="6" type="noConversion"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7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9.945292631965156</v>
      </c>
      <c r="C4" s="2">
        <v>3.8024783200085676E-3</v>
      </c>
      <c r="D4" s="2">
        <v>1.14082600357807E-2</v>
      </c>
      <c r="E4" s="2">
        <v>0</v>
      </c>
      <c r="F4" s="2">
        <v>7.8685106608720537E-2</v>
      </c>
      <c r="G4" s="2">
        <v>1.6775075115633012E-3</v>
      </c>
      <c r="H4" s="2">
        <v>2.9417475371900531E-4</v>
      </c>
      <c r="I4" s="2">
        <v>0</v>
      </c>
      <c r="J4" s="2">
        <v>2.3705974857673247E-3</v>
      </c>
      <c r="K4" s="2">
        <v>0.19000689081652788</v>
      </c>
      <c r="L4" s="2">
        <v>1.4977761304152558E-2</v>
      </c>
      <c r="M4" s="2">
        <v>0.25581620229163704</v>
      </c>
      <c r="N4" s="2">
        <v>8.2630212882848053E-2</v>
      </c>
      <c r="O4" s="2">
        <v>1.7415521021653394E-2</v>
      </c>
      <c r="P4" s="2">
        <v>0</v>
      </c>
      <c r="Q4" s="2">
        <v>0</v>
      </c>
      <c r="R4" s="2">
        <v>1.4146831525175993E-2</v>
      </c>
      <c r="S4" s="2">
        <v>0</v>
      </c>
      <c r="T4" s="2">
        <v>0</v>
      </c>
      <c r="U4" s="2">
        <v>0</v>
      </c>
      <c r="V4" s="2">
        <v>0.40684000000000003</v>
      </c>
      <c r="W4" s="2">
        <v>11.025364176522713</v>
      </c>
    </row>
    <row r="5" spans="1:23" x14ac:dyDescent="0.2">
      <c r="A5" s="2" t="s">
        <v>1</v>
      </c>
      <c r="B5" s="2">
        <v>1.4011745511096083E-2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5.1967678746982814E-3</v>
      </c>
      <c r="L5" s="2">
        <v>4.3113926071570928E-5</v>
      </c>
      <c r="M5" s="2">
        <v>3.2960553593777912E-2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5.2212180905643849E-2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8.514838165472648E-3</v>
      </c>
      <c r="L6" s="2">
        <v>0</v>
      </c>
      <c r="M6" s="2">
        <v>8.1357045119206522E-3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1.6650542677393299E-2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9.6066752045649968E-5</v>
      </c>
      <c r="C8" s="2">
        <v>0</v>
      </c>
      <c r="D8" s="2">
        <v>0</v>
      </c>
      <c r="E8" s="2">
        <v>0</v>
      </c>
      <c r="F8" s="2">
        <v>5.1467749609397813E-4</v>
      </c>
      <c r="G8" s="2">
        <v>0</v>
      </c>
      <c r="H8" s="2">
        <v>0</v>
      </c>
      <c r="I8" s="2">
        <v>0</v>
      </c>
      <c r="J8" s="2">
        <v>0</v>
      </c>
      <c r="K8" s="2">
        <v>4.7524678132870597E-4</v>
      </c>
      <c r="L8" s="2">
        <v>0</v>
      </c>
      <c r="M8" s="2">
        <v>1.7676201912692098E-4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1.2627530485952551E-3</v>
      </c>
    </row>
    <row r="9" spans="1:23" x14ac:dyDescent="0.2">
      <c r="A9" s="2" t="s">
        <v>5</v>
      </c>
      <c r="B9" s="2">
        <v>3.8399605067683008E-2</v>
      </c>
      <c r="C9" s="2">
        <v>0</v>
      </c>
      <c r="D9" s="2">
        <v>0</v>
      </c>
      <c r="E9" s="2">
        <v>0</v>
      </c>
      <c r="F9" s="2">
        <v>1.1236404494555928E-2</v>
      </c>
      <c r="G9" s="2">
        <v>0</v>
      </c>
      <c r="H9" s="2">
        <v>0</v>
      </c>
      <c r="I9" s="2">
        <v>0</v>
      </c>
      <c r="J9" s="2">
        <v>0</v>
      </c>
      <c r="K9" s="2">
        <v>3.3654512811129099E-2</v>
      </c>
      <c r="L9" s="2">
        <v>4.56341216639361E-6</v>
      </c>
      <c r="M9" s="2">
        <v>7.2579415379930193E-2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0.15587450116546464</v>
      </c>
    </row>
    <row r="10" spans="1:23" x14ac:dyDescent="0.2">
      <c r="A10" s="2" t="s">
        <v>6</v>
      </c>
      <c r="B10" s="2">
        <v>4.6062775980862934E-4</v>
      </c>
      <c r="C10" s="2">
        <v>0</v>
      </c>
      <c r="D10" s="2">
        <v>0</v>
      </c>
      <c r="E10" s="2">
        <v>0</v>
      </c>
      <c r="F10" s="2">
        <v>7.7850377560433664E-5</v>
      </c>
      <c r="G10" s="2">
        <v>0</v>
      </c>
      <c r="H10" s="2">
        <v>0</v>
      </c>
      <c r="I10" s="2">
        <v>0</v>
      </c>
      <c r="J10" s="2">
        <v>0</v>
      </c>
      <c r="K10" s="2">
        <v>4.4884418236600012E-4</v>
      </c>
      <c r="L10" s="2">
        <v>0</v>
      </c>
      <c r="M10" s="2">
        <v>5.395893215453376E-4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1.5269116412804009E-3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3.8759680963789691E-4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4.6516320822873938E-6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3.9224844172018429E-4</v>
      </c>
    </row>
    <row r="14" spans="1:23" x14ac:dyDescent="0.2">
      <c r="A14" s="2" t="s">
        <v>10</v>
      </c>
      <c r="B14" s="2">
        <v>1.4254949332238214E-2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2.2882252434345101E-4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1.4483771856581664E-2</v>
      </c>
    </row>
    <row r="15" spans="1:23" x14ac:dyDescent="0.2">
      <c r="A15" s="2" t="s">
        <v>11</v>
      </c>
      <c r="B15" s="2">
        <v>9.3023234313095282E-2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3.2827231376964315E-3</v>
      </c>
      <c r="L15" s="2">
        <v>0</v>
      </c>
      <c r="M15" s="2">
        <v>3.0933353347211172E-3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9.9399292785512822E-2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</row>
    <row r="17" spans="1:23" x14ac:dyDescent="0.2">
      <c r="A17" s="2" t="s">
        <v>13</v>
      </c>
      <c r="B17" s="2">
        <v>3.299804861334639E-2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2.596255564666078E-4</v>
      </c>
      <c r="L17" s="2">
        <v>0</v>
      </c>
      <c r="M17" s="2">
        <v>4.186468874058656E-5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3.3299538858553586E-2</v>
      </c>
    </row>
    <row r="18" spans="1:23" x14ac:dyDescent="0.2">
      <c r="A18" s="2" t="s">
        <v>14</v>
      </c>
      <c r="B18" s="2">
        <v>0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</row>
    <row r="19" spans="1:23" x14ac:dyDescent="0.2">
      <c r="A19" s="2" t="s">
        <v>15</v>
      </c>
      <c r="B19" s="2">
        <v>2.9357694495859784E-4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2.9357694495859784E-4</v>
      </c>
    </row>
    <row r="20" spans="1:23" x14ac:dyDescent="0.2">
      <c r="A20" s="2" t="s">
        <v>16</v>
      </c>
      <c r="B20" s="2">
        <v>2.726576075699675E-2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2.2882252434345101E-4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2.7494583281340201E-2</v>
      </c>
    </row>
    <row r="21" spans="1:23" x14ac:dyDescent="0.2">
      <c r="A21" s="2" t="s">
        <v>17</v>
      </c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7.9207796888117643E-5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7.9207796888117643E-5</v>
      </c>
    </row>
    <row r="22" spans="1:23" x14ac:dyDescent="0.2">
      <c r="A22" s="2" t="s">
        <v>18</v>
      </c>
      <c r="B22" s="2">
        <v>2.5385198458383247E-3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4.4004331604509807E-4</v>
      </c>
      <c r="L22" s="2">
        <v>0</v>
      </c>
      <c r="M22" s="2">
        <v>4.000403590767159E-4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3.3786035209601383E-3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2.2002165802254905E-5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2.2002165802254905E-5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</row>
    <row r="25" spans="1:23" x14ac:dyDescent="0.2">
      <c r="A25" s="2" t="s">
        <v>21</v>
      </c>
      <c r="B25" s="2">
        <v>7.0734034447546654E-2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2.2002165802254903E-4</v>
      </c>
      <c r="L25" s="2">
        <v>0</v>
      </c>
      <c r="M25" s="2">
        <v>5.1167952905161341E-4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7.1465735634620817E-2</v>
      </c>
    </row>
    <row r="26" spans="1:23" x14ac:dyDescent="0.2">
      <c r="A26" s="2" t="s">
        <v>22</v>
      </c>
      <c r="B26" s="2">
        <v>0.546397277785026</v>
      </c>
      <c r="C26" s="2">
        <v>0</v>
      </c>
      <c r="D26" s="2">
        <v>0</v>
      </c>
      <c r="E26" s="2">
        <v>0</v>
      </c>
      <c r="F26" s="2">
        <v>3.8047209522174164E-2</v>
      </c>
      <c r="G26" s="2">
        <v>0</v>
      </c>
      <c r="H26" s="2">
        <v>0</v>
      </c>
      <c r="I26" s="2">
        <v>0</v>
      </c>
      <c r="J26" s="2">
        <v>0</v>
      </c>
      <c r="K26" s="2">
        <v>2.7106668268378036E-3</v>
      </c>
      <c r="L26" s="2">
        <v>0</v>
      </c>
      <c r="M26" s="2">
        <v>3.0979869668034048E-3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0.59025314110084137</v>
      </c>
    </row>
    <row r="27" spans="1:23" x14ac:dyDescent="0.2">
      <c r="A27" s="2" t="s">
        <v>23</v>
      </c>
      <c r="B27" s="2">
        <v>6.9270339105987986E-3</v>
      </c>
      <c r="C27" s="2">
        <v>0</v>
      </c>
      <c r="D27" s="2">
        <v>0</v>
      </c>
      <c r="E27" s="2">
        <v>0</v>
      </c>
      <c r="F27" s="2">
        <v>2.1625104877898239E-4</v>
      </c>
      <c r="G27" s="2">
        <v>0</v>
      </c>
      <c r="H27" s="2">
        <v>0</v>
      </c>
      <c r="I27" s="2">
        <v>0</v>
      </c>
      <c r="J27" s="2">
        <v>0</v>
      </c>
      <c r="K27" s="2">
        <v>1.1881169533217649E-4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7.2620966547099573E-3</v>
      </c>
    </row>
    <row r="28" spans="1:23" x14ac:dyDescent="0.2">
      <c r="A28" s="2" t="s">
        <v>24</v>
      </c>
      <c r="B28" s="2">
        <v>0.10089058744217341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7.9207796888117643E-5</v>
      </c>
      <c r="L28" s="2">
        <v>0</v>
      </c>
      <c r="M28" s="2">
        <v>3.3491750992469248E-4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0.10130471274898623</v>
      </c>
    </row>
    <row r="29" spans="1:23" x14ac:dyDescent="0.2">
      <c r="A29" s="2" t="s">
        <v>25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6.6006497406764707E-5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6.6006497406764707E-5</v>
      </c>
    </row>
    <row r="30" spans="1:23" x14ac:dyDescent="0.2">
      <c r="A30" s="2" t="s">
        <v>26</v>
      </c>
      <c r="B30" s="2">
        <v>2.4027350095803948E-4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4.4004331604509809E-5</v>
      </c>
      <c r="L30" s="2">
        <v>0</v>
      </c>
      <c r="M30" s="2">
        <v>2.3258160411436975E-5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3.0753599297398624E-4</v>
      </c>
    </row>
    <row r="31" spans="1:23" x14ac:dyDescent="0.2">
      <c r="A31" s="2" t="s">
        <v>27</v>
      </c>
      <c r="B31" s="2">
        <v>0.99306499257095726</v>
      </c>
      <c r="C31" s="2">
        <v>3.8024783200085676E-3</v>
      </c>
      <c r="D31" s="2">
        <v>0</v>
      </c>
      <c r="E31" s="2">
        <v>0</v>
      </c>
      <c r="F31" s="2">
        <v>8.5635415316477018E-4</v>
      </c>
      <c r="G31" s="2">
        <v>0</v>
      </c>
      <c r="H31" s="2">
        <v>0</v>
      </c>
      <c r="I31" s="2">
        <v>0</v>
      </c>
      <c r="J31" s="2">
        <v>0</v>
      </c>
      <c r="K31" s="2">
        <v>1.8745845263521176E-3</v>
      </c>
      <c r="L31" s="2">
        <v>0</v>
      </c>
      <c r="M31" s="2">
        <v>9.1683668341884551E-3</v>
      </c>
      <c r="N31" s="2">
        <v>7.8600167910007665E-2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0.40684000000000003</v>
      </c>
      <c r="W31" s="2">
        <v>1.494206944314679</v>
      </c>
    </row>
    <row r="32" spans="1:23" x14ac:dyDescent="0.2">
      <c r="A32" s="2" t="s">
        <v>28</v>
      </c>
      <c r="B32" s="2">
        <v>0</v>
      </c>
      <c r="C32" s="2">
        <v>0</v>
      </c>
      <c r="D32" s="2">
        <v>0</v>
      </c>
      <c r="E32" s="2">
        <v>0</v>
      </c>
      <c r="F32" s="2">
        <v>1.1335879976994258E-2</v>
      </c>
      <c r="G32" s="2">
        <v>0</v>
      </c>
      <c r="H32" s="2">
        <v>0</v>
      </c>
      <c r="I32" s="2">
        <v>0</v>
      </c>
      <c r="J32" s="2">
        <v>0</v>
      </c>
      <c r="K32" s="2">
        <v>3.5203465283607847E-5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1.1371083442277866E-2</v>
      </c>
    </row>
    <row r="33" spans="1:23" x14ac:dyDescent="0.2">
      <c r="A33" s="2" t="s">
        <v>29</v>
      </c>
      <c r="B33" s="2">
        <v>0.48960840956636098</v>
      </c>
      <c r="C33" s="2">
        <v>0</v>
      </c>
      <c r="D33" s="2">
        <v>0</v>
      </c>
      <c r="E33" s="2">
        <v>0</v>
      </c>
      <c r="F33" s="2">
        <v>1.5042422953066016E-2</v>
      </c>
      <c r="G33" s="2">
        <v>0</v>
      </c>
      <c r="H33" s="2">
        <v>0</v>
      </c>
      <c r="I33" s="2">
        <v>0</v>
      </c>
      <c r="J33" s="2">
        <v>0</v>
      </c>
      <c r="K33" s="2">
        <v>1.5577533387996472E-3</v>
      </c>
      <c r="L33" s="2">
        <v>1.3964041229164448E-3</v>
      </c>
      <c r="M33" s="2">
        <v>3.5026789579624073E-3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0.51110766893910542</v>
      </c>
    </row>
    <row r="34" spans="1:23" x14ac:dyDescent="0.2">
      <c r="A34" s="2" t="s">
        <v>30</v>
      </c>
      <c r="B34" s="2">
        <v>4.3200461269360026E-3</v>
      </c>
      <c r="C34" s="2">
        <v>0</v>
      </c>
      <c r="D34" s="2">
        <v>0</v>
      </c>
      <c r="E34" s="2">
        <v>0</v>
      </c>
      <c r="F34" s="2">
        <v>5.3630260097187643E-4</v>
      </c>
      <c r="G34" s="2">
        <v>0</v>
      </c>
      <c r="H34" s="2">
        <v>0</v>
      </c>
      <c r="I34" s="2">
        <v>0</v>
      </c>
      <c r="J34" s="2">
        <v>0</v>
      </c>
      <c r="K34" s="2">
        <v>2.9922945491066668E-4</v>
      </c>
      <c r="L34" s="2">
        <v>0</v>
      </c>
      <c r="M34" s="2">
        <v>7.9542908607114441E-4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5.9510072688896904E-3</v>
      </c>
    </row>
    <row r="35" spans="1:23" x14ac:dyDescent="0.2">
      <c r="A35" s="2" t="s">
        <v>31</v>
      </c>
      <c r="B35" s="2">
        <v>1.1371491976542768E-2</v>
      </c>
      <c r="C35" s="2">
        <v>0</v>
      </c>
      <c r="D35" s="2">
        <v>0</v>
      </c>
      <c r="E35" s="2">
        <v>0</v>
      </c>
      <c r="F35" s="2">
        <v>6.0550293658115069E-4</v>
      </c>
      <c r="G35" s="2">
        <v>0</v>
      </c>
      <c r="H35" s="2">
        <v>0</v>
      </c>
      <c r="I35" s="2">
        <v>0</v>
      </c>
      <c r="J35" s="2">
        <v>0</v>
      </c>
      <c r="K35" s="2">
        <v>3.5643508599652945E-4</v>
      </c>
      <c r="L35" s="2">
        <v>2.7380472998361655E-5</v>
      </c>
      <c r="M35" s="2">
        <v>9.7684273728035256E-4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1.3337653209399163E-2</v>
      </c>
    </row>
    <row r="36" spans="1:23" x14ac:dyDescent="0.2">
      <c r="A36" s="2" t="s">
        <v>32</v>
      </c>
      <c r="B36" s="2">
        <v>6.425246270011415E-3</v>
      </c>
      <c r="C36" s="2">
        <v>0</v>
      </c>
      <c r="D36" s="2">
        <v>0</v>
      </c>
      <c r="E36" s="2">
        <v>0</v>
      </c>
      <c r="F36" s="2">
        <v>2.1625104877898239E-4</v>
      </c>
      <c r="G36" s="2">
        <v>0</v>
      </c>
      <c r="H36" s="2">
        <v>0</v>
      </c>
      <c r="I36" s="2">
        <v>0</v>
      </c>
      <c r="J36" s="2">
        <v>0</v>
      </c>
      <c r="K36" s="2">
        <v>7.4807363727666669E-5</v>
      </c>
      <c r="L36" s="2">
        <v>4.1070709497542482E-5</v>
      </c>
      <c r="M36" s="2">
        <v>0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6.7573753920156061E-3</v>
      </c>
    </row>
    <row r="37" spans="1:23" x14ac:dyDescent="0.2">
      <c r="A37" s="2" t="s">
        <v>33</v>
      </c>
      <c r="B37" s="2">
        <v>0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1.7601732641803924E-5</v>
      </c>
      <c r="L37" s="2">
        <v>0</v>
      </c>
      <c r="M37" s="2">
        <v>1.8606528329149575E-5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3.6208260970953496E-5</v>
      </c>
    </row>
    <row r="38" spans="1:23" x14ac:dyDescent="0.2">
      <c r="A38" s="2" t="s">
        <v>34</v>
      </c>
      <c r="B38" s="2">
        <v>0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0</v>
      </c>
    </row>
    <row r="40" spans="1:23" x14ac:dyDescent="0.2">
      <c r="A40" s="2" t="s">
        <v>36</v>
      </c>
      <c r="B40" s="2">
        <v>5.3897022181514046E-3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1.5841559377623529E-4</v>
      </c>
      <c r="L40" s="2">
        <v>0</v>
      </c>
      <c r="M40" s="2">
        <v>1.8606528329149575E-5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5.5667243402567892E-3</v>
      </c>
    </row>
    <row r="41" spans="1:23" x14ac:dyDescent="0.2">
      <c r="A41" s="2" t="s">
        <v>37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7.1510478563676418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3.2475196724128237E-3</v>
      </c>
      <c r="L43" s="2">
        <v>0</v>
      </c>
      <c r="M43" s="2">
        <v>1.8490237527092394E-2</v>
      </c>
      <c r="N43" s="2">
        <v>4.0300449728403933E-3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7.1768156585399874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2.0241992538074514E-4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2.0241992538074514E-4</v>
      </c>
    </row>
    <row r="46" spans="1:23" x14ac:dyDescent="0.2">
      <c r="A46" s="2" t="s">
        <v>42</v>
      </c>
      <c r="B46" s="2">
        <v>4.5420499664959087E-3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2.3705974857673247E-3</v>
      </c>
      <c r="K46" s="2">
        <v>2.0792594677344488E-3</v>
      </c>
      <c r="L46" s="2">
        <v>1.1979272653614106E-5</v>
      </c>
      <c r="M46" s="2">
        <v>4.8843424145101101E-3</v>
      </c>
      <c r="N46" s="2">
        <v>0</v>
      </c>
      <c r="O46" s="2">
        <v>6.1785264946129671E-5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1.3950013872107534E-2</v>
      </c>
    </row>
    <row r="47" spans="1:23" x14ac:dyDescent="0.2">
      <c r="A47" s="2" t="s">
        <v>43</v>
      </c>
      <c r="B47" s="2">
        <v>3.346407424527597E-2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9.6701158666571405E-2</v>
      </c>
      <c r="L47" s="2">
        <v>1.0799673560483185E-2</v>
      </c>
      <c r="M47" s="2">
        <v>8.6494987269679163E-2</v>
      </c>
      <c r="N47" s="2">
        <v>0</v>
      </c>
      <c r="O47" s="2">
        <v>3.182929675092251E-5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0.22749172303876064</v>
      </c>
    </row>
    <row r="48" spans="1:23" x14ac:dyDescent="0.2">
      <c r="A48" s="2" t="s">
        <v>44</v>
      </c>
      <c r="B48" s="2">
        <v>1.0241287712973405E-3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1.0244165621881548E-2</v>
      </c>
      <c r="L48" s="2">
        <v>0</v>
      </c>
      <c r="M48" s="2">
        <v>8.6631634160535525E-3</v>
      </c>
      <c r="N48" s="2">
        <v>0</v>
      </c>
      <c r="O48" s="2">
        <v>6.3559915516688741E-4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2.0567056964399328E-2</v>
      </c>
    </row>
    <row r="49" spans="1:23" x14ac:dyDescent="0.2">
      <c r="A49" s="2" t="s">
        <v>45</v>
      </c>
      <c r="B49" s="2">
        <v>4.2708401638639077E-4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1.7088161258386556E-2</v>
      </c>
      <c r="L49" s="2">
        <v>0</v>
      </c>
      <c r="M49" s="2">
        <v>9.0318198502832277E-4</v>
      </c>
      <c r="N49" s="2">
        <v>0</v>
      </c>
      <c r="O49" s="2">
        <v>2.7419865441260979E-4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1.8692625914213879E-2</v>
      </c>
    </row>
    <row r="50" spans="1:23" x14ac:dyDescent="0.2">
      <c r="A50" s="2" t="s">
        <v>46</v>
      </c>
      <c r="B50" s="2">
        <v>0.11022734612786271</v>
      </c>
      <c r="C50" s="2">
        <v>0</v>
      </c>
      <c r="D50" s="2">
        <v>0</v>
      </c>
      <c r="E50" s="2">
        <v>0</v>
      </c>
      <c r="F50" s="2">
        <v>0</v>
      </c>
      <c r="G50" s="2">
        <v>1.6775075115633012E-3</v>
      </c>
      <c r="H50" s="2">
        <v>2.9417475371900531E-4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1.2990534355151261E-2</v>
      </c>
      <c r="P50" s="2">
        <v>0</v>
      </c>
      <c r="Q50" s="2">
        <v>0</v>
      </c>
      <c r="R50" s="2">
        <v>1.4146831525175993E-2</v>
      </c>
      <c r="S50" s="2">
        <v>0</v>
      </c>
      <c r="T50" s="2">
        <v>0</v>
      </c>
      <c r="U50" s="2">
        <v>0</v>
      </c>
      <c r="V50" s="2">
        <v>0</v>
      </c>
      <c r="W50" s="2">
        <v>0.13933639427347227</v>
      </c>
    </row>
    <row r="51" spans="1:23" x14ac:dyDescent="0.2">
      <c r="A51" s="2" t="s">
        <v>47</v>
      </c>
      <c r="B51" s="2">
        <v>0.18546126494819046</v>
      </c>
      <c r="C51" s="2">
        <v>0</v>
      </c>
      <c r="D51" s="2">
        <v>1.14082600357807E-2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2.6535758273654448E-3</v>
      </c>
      <c r="M51" s="2">
        <v>0</v>
      </c>
      <c r="N51" s="2">
        <v>0</v>
      </c>
      <c r="O51" s="2">
        <v>3.421574295225585E-3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0.20294467510656217</v>
      </c>
    </row>
  </sheetData>
  <phoneticPr fontId="6" type="noConversion"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8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9.8675329357763903</v>
      </c>
      <c r="C4" s="2">
        <v>4.3806847755914289E-3</v>
      </c>
      <c r="D4" s="2">
        <v>1.0780275268658324E-2</v>
      </c>
      <c r="E4" s="2">
        <v>0</v>
      </c>
      <c r="F4" s="2">
        <v>0.14388544495373401</v>
      </c>
      <c r="G4" s="2">
        <v>1.7328027249028371E-3</v>
      </c>
      <c r="H4" s="2">
        <v>6.2693499618249988E-4</v>
      </c>
      <c r="I4" s="2">
        <v>0</v>
      </c>
      <c r="J4" s="2">
        <v>1.9067201215713667E-3</v>
      </c>
      <c r="K4" s="2">
        <v>0.18386547663350886</v>
      </c>
      <c r="L4" s="2">
        <v>1.4689339255053844E-2</v>
      </c>
      <c r="M4" s="2">
        <v>0.26046437168056524</v>
      </c>
      <c r="N4" s="2">
        <v>0.11791796374024389</v>
      </c>
      <c r="O4" s="2">
        <v>1.6488773406357252E-2</v>
      </c>
      <c r="P4" s="2">
        <v>0</v>
      </c>
      <c r="Q4" s="2">
        <v>0</v>
      </c>
      <c r="R4" s="2">
        <v>1.5046131806668063E-2</v>
      </c>
      <c r="S4" s="2">
        <v>0</v>
      </c>
      <c r="T4" s="2">
        <v>0</v>
      </c>
      <c r="U4" s="2">
        <v>0</v>
      </c>
      <c r="V4" s="2">
        <v>0.33128400000000002</v>
      </c>
      <c r="W4" s="2">
        <v>10.970601855139428</v>
      </c>
    </row>
    <row r="5" spans="1:23" x14ac:dyDescent="0.2">
      <c r="A5" s="2" t="s">
        <v>1</v>
      </c>
      <c r="B5" s="2">
        <v>1.5433148237637138E-2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4.8097506109770934E-3</v>
      </c>
      <c r="L5" s="2">
        <v>3.1304745957080106E-5</v>
      </c>
      <c r="M5" s="2">
        <v>3.2218392176779145E-2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5.2492595771350459E-2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9.0952156427944238E-3</v>
      </c>
      <c r="L6" s="2">
        <v>0</v>
      </c>
      <c r="M6" s="2">
        <v>8.5730096218185111E-3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1.7668225264612935E-2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9.8456189783975662E-6</v>
      </c>
      <c r="C8" s="2">
        <v>0</v>
      </c>
      <c r="D8" s="2">
        <v>0</v>
      </c>
      <c r="E8" s="2">
        <v>0</v>
      </c>
      <c r="F8" s="2">
        <v>5.61951206032128E-5</v>
      </c>
      <c r="G8" s="2">
        <v>0</v>
      </c>
      <c r="H8" s="2">
        <v>0</v>
      </c>
      <c r="I8" s="2">
        <v>0</v>
      </c>
      <c r="J8" s="2">
        <v>0</v>
      </c>
      <c r="K8" s="2">
        <v>5.2776879938845785E-5</v>
      </c>
      <c r="L8" s="2">
        <v>0</v>
      </c>
      <c r="M8" s="2">
        <v>1.4877240124630818E-4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2.6759002076676434E-4</v>
      </c>
    </row>
    <row r="9" spans="1:23" x14ac:dyDescent="0.2">
      <c r="A9" s="2" t="s">
        <v>5</v>
      </c>
      <c r="B9" s="2">
        <v>3.7807176877046655E-2</v>
      </c>
      <c r="C9" s="2">
        <v>0</v>
      </c>
      <c r="D9" s="2">
        <v>0</v>
      </c>
      <c r="E9" s="2">
        <v>0</v>
      </c>
      <c r="F9" s="2">
        <v>1.2968104754587571E-2</v>
      </c>
      <c r="G9" s="2">
        <v>0</v>
      </c>
      <c r="H9" s="2">
        <v>0</v>
      </c>
      <c r="I9" s="2">
        <v>0</v>
      </c>
      <c r="J9" s="2">
        <v>0</v>
      </c>
      <c r="K9" s="2">
        <v>3.4938294519515904E-2</v>
      </c>
      <c r="L9" s="2">
        <v>9.1219298659733434E-6</v>
      </c>
      <c r="M9" s="2">
        <v>8.6492554774572419E-2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0.17221525285558853</v>
      </c>
    </row>
    <row r="10" spans="1:23" x14ac:dyDescent="0.2">
      <c r="A10" s="2" t="s">
        <v>6</v>
      </c>
      <c r="B10" s="2">
        <v>5.8581432921465525E-4</v>
      </c>
      <c r="C10" s="2">
        <v>0</v>
      </c>
      <c r="D10" s="2">
        <v>0</v>
      </c>
      <c r="E10" s="2">
        <v>0</v>
      </c>
      <c r="F10" s="2">
        <v>6.4840523772937859E-5</v>
      </c>
      <c r="G10" s="2">
        <v>0</v>
      </c>
      <c r="H10" s="2">
        <v>0</v>
      </c>
      <c r="I10" s="2">
        <v>0</v>
      </c>
      <c r="J10" s="2">
        <v>0</v>
      </c>
      <c r="K10" s="2">
        <v>3.6504008624368333E-4</v>
      </c>
      <c r="L10" s="2">
        <v>0</v>
      </c>
      <c r="M10" s="2">
        <v>6.1368615514102135E-4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1.6293810943722978E-3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4.2794971628498738E-4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1.3194219984711446E-5</v>
      </c>
      <c r="L13" s="2">
        <v>4.5609649329866717E-6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4.457049012026855E-4</v>
      </c>
    </row>
    <row r="14" spans="1:23" x14ac:dyDescent="0.2">
      <c r="A14" s="2" t="s">
        <v>10</v>
      </c>
      <c r="B14" s="2">
        <v>7.3396962513682194E-3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4.6179769946490056E-4</v>
      </c>
      <c r="L14" s="2">
        <v>0</v>
      </c>
      <c r="M14" s="2">
        <v>1.3947412616841391E-4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7.9409680770015333E-3</v>
      </c>
    </row>
    <row r="15" spans="1:23" x14ac:dyDescent="0.2">
      <c r="A15" s="2" t="s">
        <v>11</v>
      </c>
      <c r="B15" s="2">
        <v>0.13040751522056382</v>
      </c>
      <c r="C15" s="2">
        <v>0</v>
      </c>
      <c r="D15" s="2">
        <v>0</v>
      </c>
      <c r="E15" s="2">
        <v>0</v>
      </c>
      <c r="F15" s="2">
        <v>1.8557357903814815E-2</v>
      </c>
      <c r="G15" s="2">
        <v>0</v>
      </c>
      <c r="H15" s="2">
        <v>0</v>
      </c>
      <c r="I15" s="2">
        <v>0</v>
      </c>
      <c r="J15" s="2">
        <v>0</v>
      </c>
      <c r="K15" s="2">
        <v>4.9698228609079784E-4</v>
      </c>
      <c r="L15" s="2">
        <v>0</v>
      </c>
      <c r="M15" s="2">
        <v>2.543078233804081E-3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0.15200493364427353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</row>
    <row r="17" spans="1:23" x14ac:dyDescent="0.2">
      <c r="A17" s="2" t="s">
        <v>13</v>
      </c>
      <c r="B17" s="2">
        <v>3.203214151323544E-2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1.9791329977067167E-4</v>
      </c>
      <c r="L17" s="2">
        <v>0</v>
      </c>
      <c r="M17" s="2">
        <v>3.7193100311577046E-5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3.2267247913317691E-2</v>
      </c>
    </row>
    <row r="18" spans="1:23" x14ac:dyDescent="0.2">
      <c r="A18" s="2" t="s">
        <v>14</v>
      </c>
      <c r="B18" s="2">
        <v>0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</row>
    <row r="19" spans="1:23" x14ac:dyDescent="0.2">
      <c r="A19" s="2" t="s">
        <v>15</v>
      </c>
      <c r="B19" s="2">
        <v>3.1780343407773856E-4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3.1780343407773856E-4</v>
      </c>
    </row>
    <row r="20" spans="1:23" x14ac:dyDescent="0.2">
      <c r="A20" s="2" t="s">
        <v>16</v>
      </c>
      <c r="B20" s="2">
        <v>3.1080146992764452E-4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2.5508825303775464E-4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5.6588972296539911E-4</v>
      </c>
    </row>
    <row r="21" spans="1:23" x14ac:dyDescent="0.2">
      <c r="A21" s="2" t="s">
        <v>17</v>
      </c>
      <c r="B21" s="2">
        <v>2.1517024841144618E-3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3.5184586625897183E-4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2.5035483503734338E-3</v>
      </c>
    </row>
    <row r="22" spans="1:23" x14ac:dyDescent="0.2">
      <c r="A22" s="2" t="s">
        <v>18</v>
      </c>
      <c r="B22" s="2">
        <v>1.5468350080245074E-3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3.5184586625897183E-4</v>
      </c>
      <c r="L22" s="2">
        <v>0</v>
      </c>
      <c r="M22" s="2">
        <v>3.1149221510945777E-4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2.2101730893929368E-3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1.3194219984711446E-5</v>
      </c>
      <c r="L23" s="2">
        <v>0</v>
      </c>
      <c r="M23" s="2">
        <v>9.2982750778942622E-5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1.0617697076365407E-4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</row>
    <row r="25" spans="1:23" x14ac:dyDescent="0.2">
      <c r="A25" s="2" t="s">
        <v>21</v>
      </c>
      <c r="B25" s="2">
        <v>8.6309027095997609E-2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1.4513641983182591E-4</v>
      </c>
      <c r="L25" s="2">
        <v>0</v>
      </c>
      <c r="M25" s="2">
        <v>4.4166806619997756E-4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8.6895831582029417E-2</v>
      </c>
    </row>
    <row r="26" spans="1:23" x14ac:dyDescent="0.2">
      <c r="A26" s="2" t="s">
        <v>22</v>
      </c>
      <c r="B26" s="2">
        <v>0.24702968814753654</v>
      </c>
      <c r="C26" s="2">
        <v>0</v>
      </c>
      <c r="D26" s="2">
        <v>0</v>
      </c>
      <c r="E26" s="2">
        <v>0</v>
      </c>
      <c r="F26" s="2">
        <v>1.9884427290367611E-4</v>
      </c>
      <c r="G26" s="2">
        <v>0</v>
      </c>
      <c r="H26" s="2">
        <v>0</v>
      </c>
      <c r="I26" s="2">
        <v>0</v>
      </c>
      <c r="J26" s="2">
        <v>0</v>
      </c>
      <c r="K26" s="2">
        <v>9.2359539892980112E-4</v>
      </c>
      <c r="L26" s="2">
        <v>0</v>
      </c>
      <c r="M26" s="2">
        <v>2.240884293772517E-3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0.25039301211314252</v>
      </c>
    </row>
    <row r="27" spans="1:23" x14ac:dyDescent="0.2">
      <c r="A27" s="2" t="s">
        <v>23</v>
      </c>
      <c r="B27" s="2">
        <v>8.5550934764989858E-3</v>
      </c>
      <c r="C27" s="2">
        <v>0</v>
      </c>
      <c r="D27" s="2">
        <v>0</v>
      </c>
      <c r="E27" s="2">
        <v>0</v>
      </c>
      <c r="F27" s="2">
        <v>2.1613507924312622E-4</v>
      </c>
      <c r="G27" s="2">
        <v>0</v>
      </c>
      <c r="H27" s="2">
        <v>0</v>
      </c>
      <c r="I27" s="2">
        <v>0</v>
      </c>
      <c r="J27" s="2">
        <v>0</v>
      </c>
      <c r="K27" s="2">
        <v>7.0369173251794384E-5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8.8415977289939066E-3</v>
      </c>
    </row>
    <row r="28" spans="1:23" x14ac:dyDescent="0.2">
      <c r="A28" s="2" t="s">
        <v>24</v>
      </c>
      <c r="B28" s="2">
        <v>1.2731894168164579</v>
      </c>
      <c r="C28" s="2">
        <v>0</v>
      </c>
      <c r="D28" s="2">
        <v>0</v>
      </c>
      <c r="E28" s="2">
        <v>0</v>
      </c>
      <c r="F28" s="2">
        <v>4.9922880603577295E-2</v>
      </c>
      <c r="G28" s="2">
        <v>0</v>
      </c>
      <c r="H28" s="2">
        <v>0</v>
      </c>
      <c r="I28" s="2">
        <v>0</v>
      </c>
      <c r="J28" s="2">
        <v>0</v>
      </c>
      <c r="K28" s="2">
        <v>3.0390686698118698E-3</v>
      </c>
      <c r="L28" s="2">
        <v>1.3527156911015276E-4</v>
      </c>
      <c r="M28" s="2">
        <v>2.8871144116861679E-3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1.3291737520706433</v>
      </c>
    </row>
    <row r="29" spans="1:23" x14ac:dyDescent="0.2">
      <c r="A29" s="2" t="s">
        <v>25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1.3194219984711446E-5</v>
      </c>
      <c r="L29" s="2">
        <v>0</v>
      </c>
      <c r="M29" s="2">
        <v>1.8596550155788523E-5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3.1790770140499969E-5</v>
      </c>
    </row>
    <row r="30" spans="1:23" x14ac:dyDescent="0.2">
      <c r="A30" s="2" t="s">
        <v>26</v>
      </c>
      <c r="B30" s="2">
        <v>1.6095360813566336E-4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6.5971099923557244E-5</v>
      </c>
      <c r="L30" s="2">
        <v>0</v>
      </c>
      <c r="M30" s="2">
        <v>1.0693016339578401E-4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3.3385487145500464E-4</v>
      </c>
    </row>
    <row r="31" spans="1:23" x14ac:dyDescent="0.2">
      <c r="A31" s="2" t="s">
        <v>27</v>
      </c>
      <c r="B31" s="2">
        <v>0.61054165019372086</v>
      </c>
      <c r="C31" s="2">
        <v>4.3806847755914289E-3</v>
      </c>
      <c r="D31" s="2">
        <v>0</v>
      </c>
      <c r="E31" s="2">
        <v>0</v>
      </c>
      <c r="F31" s="2">
        <v>9.0776733282113022E-4</v>
      </c>
      <c r="G31" s="2">
        <v>0</v>
      </c>
      <c r="H31" s="2">
        <v>0</v>
      </c>
      <c r="I31" s="2">
        <v>0</v>
      </c>
      <c r="J31" s="2">
        <v>0</v>
      </c>
      <c r="K31" s="2">
        <v>8.268377857085841E-4</v>
      </c>
      <c r="L31" s="2">
        <v>0</v>
      </c>
      <c r="M31" s="2">
        <v>1.3979956579614022E-2</v>
      </c>
      <c r="N31" s="2">
        <v>0.11600876587777215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0.33128400000000002</v>
      </c>
      <c r="W31" s="2">
        <v>1.0779296625452282</v>
      </c>
    </row>
    <row r="32" spans="1:23" x14ac:dyDescent="0.2">
      <c r="A32" s="2" t="s">
        <v>28</v>
      </c>
      <c r="B32" s="2">
        <v>0</v>
      </c>
      <c r="C32" s="2">
        <v>0</v>
      </c>
      <c r="D32" s="2">
        <v>0</v>
      </c>
      <c r="E32" s="2">
        <v>0</v>
      </c>
      <c r="F32" s="2">
        <v>3.8887023457423273E-2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3.8887023457423273E-2</v>
      </c>
    </row>
    <row r="33" spans="1:23" x14ac:dyDescent="0.2">
      <c r="A33" s="2" t="s">
        <v>29</v>
      </c>
      <c r="B33" s="2">
        <v>3.5939521105024151E-2</v>
      </c>
      <c r="C33" s="2">
        <v>0</v>
      </c>
      <c r="D33" s="2">
        <v>0</v>
      </c>
      <c r="E33" s="2">
        <v>0</v>
      </c>
      <c r="F33" s="2">
        <v>1.7078993961791834E-2</v>
      </c>
      <c r="G33" s="2">
        <v>0</v>
      </c>
      <c r="H33" s="2">
        <v>0</v>
      </c>
      <c r="I33" s="2">
        <v>0</v>
      </c>
      <c r="J33" s="2">
        <v>0</v>
      </c>
      <c r="K33" s="2">
        <v>1.8427927245313652E-3</v>
      </c>
      <c r="L33" s="2">
        <v>9.1219298659733436E-4</v>
      </c>
      <c r="M33" s="2">
        <v>2.6174644344272345E-3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5.8390965212371929E-2</v>
      </c>
    </row>
    <row r="34" spans="1:23" x14ac:dyDescent="0.2">
      <c r="A34" s="2" t="s">
        <v>30</v>
      </c>
      <c r="B34" s="2">
        <v>4.0149009618467516E-3</v>
      </c>
      <c r="C34" s="2">
        <v>0</v>
      </c>
      <c r="D34" s="2">
        <v>0</v>
      </c>
      <c r="E34" s="2">
        <v>0</v>
      </c>
      <c r="F34" s="2">
        <v>3.1987991727982677E-4</v>
      </c>
      <c r="G34" s="2">
        <v>0</v>
      </c>
      <c r="H34" s="2">
        <v>0</v>
      </c>
      <c r="I34" s="2">
        <v>0</v>
      </c>
      <c r="J34" s="2">
        <v>0</v>
      </c>
      <c r="K34" s="2">
        <v>1.18747979862403E-4</v>
      </c>
      <c r="L34" s="2">
        <v>0</v>
      </c>
      <c r="M34" s="2">
        <v>6.5087925545259824E-4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5.1044081144415799E-3</v>
      </c>
    </row>
    <row r="35" spans="1:23" x14ac:dyDescent="0.2">
      <c r="A35" s="2" t="s">
        <v>31</v>
      </c>
      <c r="B35" s="2">
        <v>1.5110051770297719E-2</v>
      </c>
      <c r="C35" s="2">
        <v>0</v>
      </c>
      <c r="D35" s="2">
        <v>0</v>
      </c>
      <c r="E35" s="2">
        <v>0</v>
      </c>
      <c r="F35" s="2">
        <v>3.3284802203441445E-4</v>
      </c>
      <c r="G35" s="2">
        <v>0</v>
      </c>
      <c r="H35" s="2">
        <v>0</v>
      </c>
      <c r="I35" s="2">
        <v>0</v>
      </c>
      <c r="J35" s="2">
        <v>0</v>
      </c>
      <c r="K35" s="2">
        <v>4.2221503951076628E-4</v>
      </c>
      <c r="L35" s="2">
        <v>3.1926754530906707E-5</v>
      </c>
      <c r="M35" s="2">
        <v>7.3456373115364678E-4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1.6631605317527453E-2</v>
      </c>
    </row>
    <row r="36" spans="1:23" x14ac:dyDescent="0.2">
      <c r="A36" s="2" t="s">
        <v>32</v>
      </c>
      <c r="B36" s="2">
        <v>7.7303278070730355E-3</v>
      </c>
      <c r="C36" s="2">
        <v>0</v>
      </c>
      <c r="D36" s="2">
        <v>0</v>
      </c>
      <c r="E36" s="2">
        <v>0</v>
      </c>
      <c r="F36" s="2">
        <v>4.3745740038808739E-3</v>
      </c>
      <c r="G36" s="2">
        <v>0</v>
      </c>
      <c r="H36" s="2">
        <v>0</v>
      </c>
      <c r="I36" s="2">
        <v>0</v>
      </c>
      <c r="J36" s="2">
        <v>0</v>
      </c>
      <c r="K36" s="2">
        <v>1.9351522644243458E-4</v>
      </c>
      <c r="L36" s="2">
        <v>3.6487719463893374E-5</v>
      </c>
      <c r="M36" s="2">
        <v>0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1.2334904756860237E-2</v>
      </c>
    </row>
    <row r="37" spans="1:23" x14ac:dyDescent="0.2">
      <c r="A37" s="2" t="s">
        <v>33</v>
      </c>
      <c r="B37" s="2">
        <v>0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1.7592293312948596E-5</v>
      </c>
      <c r="L37" s="2">
        <v>0</v>
      </c>
      <c r="M37" s="2">
        <v>1.8596550155788523E-5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3.6188843468737116E-5</v>
      </c>
    </row>
    <row r="38" spans="1:23" x14ac:dyDescent="0.2">
      <c r="A38" s="2" t="s">
        <v>34</v>
      </c>
      <c r="B38" s="2">
        <v>0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1.5833063981653733E-4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1.5833063981653733E-4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0</v>
      </c>
    </row>
    <row r="40" spans="1:23" x14ac:dyDescent="0.2">
      <c r="A40" s="2" t="s">
        <v>36</v>
      </c>
      <c r="B40" s="2">
        <v>7.5209394003302697E-3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1.5393256648830021E-4</v>
      </c>
      <c r="L40" s="2">
        <v>9.1219298659733434E-6</v>
      </c>
      <c r="M40" s="2">
        <v>3.7193100311577046E-5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7.7211869969961208E-3</v>
      </c>
    </row>
    <row r="41" spans="1:23" x14ac:dyDescent="0.2">
      <c r="A41" s="2" t="s">
        <v>37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7.046088967290542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6.4211870592262377E-3</v>
      </c>
      <c r="L43" s="2">
        <v>0</v>
      </c>
      <c r="M43" s="2">
        <v>1.1753019698458348E-2</v>
      </c>
      <c r="N43" s="2">
        <v>1.9091978624717488E-3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7.0661723719106986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2.023113730989088E-4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2.023113730989088E-4</v>
      </c>
    </row>
    <row r="46" spans="1:23" x14ac:dyDescent="0.2">
      <c r="A46" s="2" t="s">
        <v>42</v>
      </c>
      <c r="B46" s="2">
        <v>3.8098322860412644E-3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1.9067201215713667E-3</v>
      </c>
      <c r="K46" s="2">
        <v>3.6235138015975119E-4</v>
      </c>
      <c r="L46" s="2">
        <v>9.6351744012089574E-6</v>
      </c>
      <c r="M46" s="2">
        <v>2.7696465481403176E-3</v>
      </c>
      <c r="N46" s="2">
        <v>0</v>
      </c>
      <c r="O46" s="2">
        <v>5.9634185185818413E-5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8.9178196954997277E-3</v>
      </c>
    </row>
    <row r="47" spans="1:23" x14ac:dyDescent="0.2">
      <c r="A47" s="2" t="s">
        <v>43</v>
      </c>
      <c r="B47" s="2">
        <v>2.1848627641415357E-2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8.9677395294604473E-2</v>
      </c>
      <c r="L47" s="2">
        <v>1.0606847079524296E-2</v>
      </c>
      <c r="M47" s="2">
        <v>7.9887918330310947E-2</v>
      </c>
      <c r="N47" s="2">
        <v>0</v>
      </c>
      <c r="O47" s="2">
        <v>3.1171926991101003E-5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0.20205196027284617</v>
      </c>
    </row>
    <row r="48" spans="1:23" x14ac:dyDescent="0.2">
      <c r="A48" s="2" t="s">
        <v>44</v>
      </c>
      <c r="B48" s="2">
        <v>1.024167427301085E-3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1.1228029310438863E-2</v>
      </c>
      <c r="L48" s="2">
        <v>1.0623980153159236E-5</v>
      </c>
      <c r="M48" s="2">
        <v>1.0071307600908581E-2</v>
      </c>
      <c r="N48" s="2">
        <v>0</v>
      </c>
      <c r="O48" s="2">
        <v>6.0274608674347561E-4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2.2936874405545163E-2</v>
      </c>
    </row>
    <row r="49" spans="1:23" x14ac:dyDescent="0.2">
      <c r="A49" s="2" t="s">
        <v>45</v>
      </c>
      <c r="B49" s="2">
        <v>4.2478999728540819E-4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1.6579963528252282E-2</v>
      </c>
      <c r="L49" s="2">
        <v>2.0269750578420312E-4</v>
      </c>
      <c r="M49" s="2">
        <v>1.0779968106920791E-3</v>
      </c>
      <c r="N49" s="2">
        <v>0</v>
      </c>
      <c r="O49" s="2">
        <v>3.1818014268942429E-4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1.86036279847034E-2</v>
      </c>
    </row>
    <row r="50" spans="1:23" x14ac:dyDescent="0.2">
      <c r="A50" s="2" t="s">
        <v>46</v>
      </c>
      <c r="B50" s="2">
        <v>9.1612089226861051E-2</v>
      </c>
      <c r="C50" s="2">
        <v>0</v>
      </c>
      <c r="D50" s="2">
        <v>0</v>
      </c>
      <c r="E50" s="2">
        <v>0</v>
      </c>
      <c r="F50" s="2">
        <v>0</v>
      </c>
      <c r="G50" s="2">
        <v>1.7328027249028371E-3</v>
      </c>
      <c r="H50" s="2">
        <v>6.2693499618249988E-4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1.2508470606893373E-2</v>
      </c>
      <c r="P50" s="2">
        <v>0</v>
      </c>
      <c r="Q50" s="2">
        <v>0</v>
      </c>
      <c r="R50" s="2">
        <v>1.5046131806668063E-2</v>
      </c>
      <c r="S50" s="2">
        <v>0</v>
      </c>
      <c r="T50" s="2">
        <v>0</v>
      </c>
      <c r="U50" s="2">
        <v>0</v>
      </c>
      <c r="V50" s="2">
        <v>0</v>
      </c>
      <c r="W50" s="2">
        <v>0.12152642936150782</v>
      </c>
    </row>
    <row r="51" spans="1:23" x14ac:dyDescent="0.2">
      <c r="A51" s="2" t="s">
        <v>47</v>
      </c>
      <c r="B51" s="2">
        <v>0.17825246136355063</v>
      </c>
      <c r="C51" s="2">
        <v>0</v>
      </c>
      <c r="D51" s="2">
        <v>1.0780275268658324E-2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2.6895469148666769E-3</v>
      </c>
      <c r="M51" s="2">
        <v>0</v>
      </c>
      <c r="N51" s="2">
        <v>0</v>
      </c>
      <c r="O51" s="2">
        <v>2.9685704578540579E-3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0.19469085400492969</v>
      </c>
    </row>
  </sheetData>
  <phoneticPr fontId="6" type="noConversion"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9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11.457663775062242</v>
      </c>
      <c r="C4" s="2">
        <v>0</v>
      </c>
      <c r="D4" s="2">
        <v>1.4371461783502191E-2</v>
      </c>
      <c r="E4" s="2">
        <v>0</v>
      </c>
      <c r="F4" s="2">
        <v>7.3418275923911688E-2</v>
      </c>
      <c r="G4" s="2">
        <v>1.7042040279895408E-3</v>
      </c>
      <c r="H4" s="2">
        <v>5.5407665970889984E-4</v>
      </c>
      <c r="I4" s="2">
        <v>0</v>
      </c>
      <c r="J4" s="2">
        <v>1.8684008959486023E-3</v>
      </c>
      <c r="K4" s="2">
        <v>0.1805638942064737</v>
      </c>
      <c r="L4" s="2">
        <v>1.4048137834966669E-2</v>
      </c>
      <c r="M4" s="2">
        <v>0.2725846577363642</v>
      </c>
      <c r="N4" s="2">
        <v>0.11613290819400252</v>
      </c>
      <c r="O4" s="2">
        <v>1.9478412989921944E-2</v>
      </c>
      <c r="P4" s="2">
        <v>0</v>
      </c>
      <c r="Q4" s="2">
        <v>0</v>
      </c>
      <c r="R4" s="2">
        <v>1.6483979680487027E-2</v>
      </c>
      <c r="S4" s="2">
        <v>0</v>
      </c>
      <c r="T4" s="2">
        <v>0</v>
      </c>
      <c r="U4" s="2">
        <v>0</v>
      </c>
      <c r="V4" s="2">
        <v>0.34290799999999999</v>
      </c>
      <c r="W4" s="2">
        <v>12.511780184995523</v>
      </c>
    </row>
    <row r="5" spans="1:23" x14ac:dyDescent="0.2">
      <c r="A5" s="2" t="s">
        <v>1</v>
      </c>
      <c r="B5" s="2">
        <v>6.924915852492477E-3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4.0678641601565333E-5</v>
      </c>
      <c r="M5" s="2">
        <v>3.5541464044546507E-2</v>
      </c>
      <c r="N5" s="2">
        <v>1.6378796979703294E-4</v>
      </c>
      <c r="O5" s="2">
        <v>3.446836679520253E-3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4.6117683187957836E-2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7.6825764147552995E-3</v>
      </c>
      <c r="L6" s="2">
        <v>0</v>
      </c>
      <c r="M6" s="2">
        <v>7.5465453313261792E-3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1.522912174608148E-2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2.5243953170061233E-5</v>
      </c>
      <c r="L8" s="2">
        <v>0</v>
      </c>
      <c r="M8" s="2">
        <v>8.8808876557175777E-4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9.1333271874181898E-4</v>
      </c>
    </row>
    <row r="9" spans="1:23" x14ac:dyDescent="0.2">
      <c r="A9" s="2" t="s">
        <v>5</v>
      </c>
      <c r="B9" s="2">
        <v>3.8481923514072321E-2</v>
      </c>
      <c r="C9" s="2">
        <v>0</v>
      </c>
      <c r="D9" s="2">
        <v>0</v>
      </c>
      <c r="E9" s="2">
        <v>0</v>
      </c>
      <c r="F9" s="2">
        <v>1.8907102501265385E-2</v>
      </c>
      <c r="G9" s="2">
        <v>0</v>
      </c>
      <c r="H9" s="2">
        <v>0</v>
      </c>
      <c r="I9" s="2">
        <v>0</v>
      </c>
      <c r="J9" s="2">
        <v>0</v>
      </c>
      <c r="K9" s="2">
        <v>3.8097332659150746E-2</v>
      </c>
      <c r="L9" s="2">
        <v>1.3537329690953807E-4</v>
      </c>
      <c r="M9" s="2">
        <v>8.9343497157345839E-2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0.18496522912874383</v>
      </c>
    </row>
    <row r="10" spans="1:23" x14ac:dyDescent="0.2">
      <c r="A10" s="2" t="s">
        <v>6</v>
      </c>
      <c r="B10" s="2">
        <v>5.4342716313791309E-4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4.3335452941938447E-4</v>
      </c>
      <c r="L10" s="2">
        <v>0</v>
      </c>
      <c r="M10" s="2">
        <v>3.6230486953673686E-4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1.3390865620940343E-3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2.1036627641717689E-5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2.1036627641717689E-5</v>
      </c>
    </row>
    <row r="14" spans="1:23" x14ac:dyDescent="0.2">
      <c r="A14" s="2" t="s">
        <v>10</v>
      </c>
      <c r="B14" s="2">
        <v>3.2208025008389853E-2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2.18780927473864E-4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3.2426805935863716E-2</v>
      </c>
    </row>
    <row r="15" spans="1:23" x14ac:dyDescent="0.2">
      <c r="A15" s="2" t="s">
        <v>11</v>
      </c>
      <c r="B15" s="2">
        <v>7.9652544557328286E-2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6.5213545689324858E-4</v>
      </c>
      <c r="L15" s="2">
        <v>0</v>
      </c>
      <c r="M15" s="2">
        <v>2.4963689181494676E-3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8.2801048932371002E-2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</row>
    <row r="17" spans="1:23" x14ac:dyDescent="0.2">
      <c r="A17" s="2" t="s">
        <v>13</v>
      </c>
      <c r="B17" s="2">
        <v>2.7593181854181584E-2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1.0097581268024493E-4</v>
      </c>
      <c r="L17" s="2">
        <v>0</v>
      </c>
      <c r="M17" s="2">
        <v>1.7673408270084727E-5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2.7711831075131914E-2</v>
      </c>
    </row>
    <row r="18" spans="1:23" x14ac:dyDescent="0.2">
      <c r="A18" s="2" t="s">
        <v>14</v>
      </c>
      <c r="B18" s="2">
        <v>0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</row>
    <row r="19" spans="1:23" x14ac:dyDescent="0.2">
      <c r="A19" s="2" t="s">
        <v>15</v>
      </c>
      <c r="B19" s="2">
        <v>3.8736333908537561E-4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3.8736333908537561E-4</v>
      </c>
    </row>
    <row r="20" spans="1:23" x14ac:dyDescent="0.2">
      <c r="A20" s="2" t="s">
        <v>16</v>
      </c>
      <c r="B20" s="2">
        <v>8.2390214055414593E-2</v>
      </c>
      <c r="C20" s="2">
        <v>0</v>
      </c>
      <c r="D20" s="2">
        <v>0</v>
      </c>
      <c r="E20" s="2">
        <v>0</v>
      </c>
      <c r="F20" s="2">
        <v>6.1506514317714357E-5</v>
      </c>
      <c r="G20" s="2">
        <v>0</v>
      </c>
      <c r="H20" s="2">
        <v>0</v>
      </c>
      <c r="I20" s="2">
        <v>0</v>
      </c>
      <c r="J20" s="2">
        <v>0</v>
      </c>
      <c r="K20" s="2">
        <v>2.7768348487067354E-4</v>
      </c>
      <c r="L20" s="2">
        <v>0</v>
      </c>
      <c r="M20" s="2">
        <v>5.7438576877775376E-4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8.3303789823380742E-2</v>
      </c>
    </row>
    <row r="21" spans="1:23" x14ac:dyDescent="0.2">
      <c r="A21" s="2" t="s">
        <v>17</v>
      </c>
      <c r="B21" s="2">
        <v>2.4497596062211368E-3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3.9969592519263614E-4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2.8494555314137731E-3</v>
      </c>
    </row>
    <row r="22" spans="1:23" x14ac:dyDescent="0.2">
      <c r="A22" s="2" t="s">
        <v>18</v>
      </c>
      <c r="B22" s="2">
        <v>2.6997866175777273E-3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5.8481824843975181E-4</v>
      </c>
      <c r="L22" s="2">
        <v>0</v>
      </c>
      <c r="M22" s="2">
        <v>4.7718202329228763E-4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3.7617868893097669E-3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5.8902557396809542E-5</v>
      </c>
      <c r="L23" s="2">
        <v>0</v>
      </c>
      <c r="M23" s="2">
        <v>6.627528101281775E-5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1.2517783840962728E-4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1.6829302113374151E-4</v>
      </c>
      <c r="L25" s="2">
        <v>0</v>
      </c>
      <c r="M25" s="2">
        <v>3.7997827780682171E-4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5.4827129894056319E-4</v>
      </c>
    </row>
    <row r="26" spans="1:23" x14ac:dyDescent="0.2">
      <c r="A26" s="2" t="s">
        <v>22</v>
      </c>
      <c r="B26" s="2">
        <v>0.26907820680148797</v>
      </c>
      <c r="C26" s="2">
        <v>0</v>
      </c>
      <c r="D26" s="2">
        <v>0</v>
      </c>
      <c r="E26" s="2">
        <v>0</v>
      </c>
      <c r="F26" s="2">
        <v>2.0912214868022878E-4</v>
      </c>
      <c r="G26" s="2">
        <v>0</v>
      </c>
      <c r="H26" s="2">
        <v>0</v>
      </c>
      <c r="I26" s="2">
        <v>0</v>
      </c>
      <c r="J26" s="2">
        <v>0</v>
      </c>
      <c r="K26" s="2">
        <v>8.7072593460190795E-4</v>
      </c>
      <c r="L26" s="2">
        <v>0</v>
      </c>
      <c r="M26" s="2">
        <v>2.8172220264710431E-3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0.27297527691124118</v>
      </c>
    </row>
    <row r="27" spans="1:23" x14ac:dyDescent="0.2">
      <c r="A27" s="2" t="s">
        <v>23</v>
      </c>
      <c r="B27" s="2">
        <v>3.3653293858524665E-3</v>
      </c>
      <c r="C27" s="2">
        <v>0</v>
      </c>
      <c r="D27" s="2">
        <v>0</v>
      </c>
      <c r="E27" s="2">
        <v>0</v>
      </c>
      <c r="F27" s="2">
        <v>2.2552388583161931E-4</v>
      </c>
      <c r="G27" s="2">
        <v>0</v>
      </c>
      <c r="H27" s="2">
        <v>0</v>
      </c>
      <c r="I27" s="2">
        <v>0</v>
      </c>
      <c r="J27" s="2">
        <v>0</v>
      </c>
      <c r="K27" s="2">
        <v>3.417802733951414E-5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3.6250312990236001E-3</v>
      </c>
    </row>
    <row r="28" spans="1:23" x14ac:dyDescent="0.2">
      <c r="A28" s="2" t="s">
        <v>24</v>
      </c>
      <c r="B28" s="2">
        <v>6.8490540703624397E-2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6.184595423340654E-5</v>
      </c>
      <c r="L28" s="2">
        <v>0</v>
      </c>
      <c r="M28" s="2">
        <v>2.1403945580991495E-4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6.876642611366772E-2</v>
      </c>
    </row>
    <row r="29" spans="1:23" x14ac:dyDescent="0.2">
      <c r="A29" s="2" t="s">
        <v>25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4.8825753342163061E-6</v>
      </c>
      <c r="L29" s="2">
        <v>0</v>
      </c>
      <c r="M29" s="2">
        <v>8.6772752355370934E-6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1.35598505697534E-5</v>
      </c>
    </row>
    <row r="30" spans="1:23" x14ac:dyDescent="0.2">
      <c r="A30" s="2" t="s">
        <v>26</v>
      </c>
      <c r="B30" s="2">
        <v>1.0256127695255244E-4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2.115782644827066E-5</v>
      </c>
      <c r="L30" s="2">
        <v>0</v>
      </c>
      <c r="M30" s="2">
        <v>5.7848501570247272E-6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1.2950395355784783E-4</v>
      </c>
    </row>
    <row r="31" spans="1:23" x14ac:dyDescent="0.2">
      <c r="A31" s="2" t="s">
        <v>27</v>
      </c>
      <c r="B31" s="2">
        <v>1.119173271197184</v>
      </c>
      <c r="C31" s="2">
        <v>0</v>
      </c>
      <c r="D31" s="2">
        <v>0</v>
      </c>
      <c r="E31" s="2">
        <v>0</v>
      </c>
      <c r="F31" s="2">
        <v>9.2669814905356278E-4</v>
      </c>
      <c r="G31" s="2">
        <v>0</v>
      </c>
      <c r="H31" s="2">
        <v>0</v>
      </c>
      <c r="I31" s="2">
        <v>0</v>
      </c>
      <c r="J31" s="2">
        <v>0</v>
      </c>
      <c r="K31" s="2">
        <v>1.5188445157320173E-3</v>
      </c>
      <c r="L31" s="2">
        <v>1.0480513309125526E-4</v>
      </c>
      <c r="M31" s="2">
        <v>1.706367568476681E-2</v>
      </c>
      <c r="N31" s="2">
        <v>0.11441551880053048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0.34290799999999999</v>
      </c>
      <c r="W31" s="2">
        <v>1.5961108134803581</v>
      </c>
    </row>
    <row r="32" spans="1:23" x14ac:dyDescent="0.2">
      <c r="A32" s="2" t="s">
        <v>28</v>
      </c>
      <c r="B32" s="2">
        <v>0</v>
      </c>
      <c r="C32" s="2">
        <v>0</v>
      </c>
      <c r="D32" s="2">
        <v>0</v>
      </c>
      <c r="E32" s="2">
        <v>0</v>
      </c>
      <c r="F32" s="2">
        <v>3.3984399377681107E-2</v>
      </c>
      <c r="G32" s="2">
        <v>0</v>
      </c>
      <c r="H32" s="2">
        <v>0</v>
      </c>
      <c r="I32" s="2">
        <v>0</v>
      </c>
      <c r="J32" s="2">
        <v>0</v>
      </c>
      <c r="K32" s="2">
        <v>4.6280580811778925E-5</v>
      </c>
      <c r="L32" s="2">
        <v>0</v>
      </c>
      <c r="M32" s="2">
        <v>8.8367041350423634E-6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3.4039516662627924E-2</v>
      </c>
    </row>
    <row r="33" spans="1:23" x14ac:dyDescent="0.2">
      <c r="A33" s="2" t="s">
        <v>29</v>
      </c>
      <c r="B33" s="2">
        <v>4.576119593071698E-2</v>
      </c>
      <c r="C33" s="2">
        <v>0</v>
      </c>
      <c r="D33" s="2">
        <v>0</v>
      </c>
      <c r="E33" s="2">
        <v>0</v>
      </c>
      <c r="F33" s="2">
        <v>1.7488352237670115E-2</v>
      </c>
      <c r="G33" s="2">
        <v>0</v>
      </c>
      <c r="H33" s="2">
        <v>0</v>
      </c>
      <c r="I33" s="2">
        <v>0</v>
      </c>
      <c r="J33" s="2">
        <v>0</v>
      </c>
      <c r="K33" s="2">
        <v>1.7923206750743476E-3</v>
      </c>
      <c r="L33" s="2">
        <v>1.1048207780036492E-3</v>
      </c>
      <c r="M33" s="2">
        <v>3.556773414354552E-3</v>
      </c>
      <c r="N33" s="2">
        <v>9.0325664167151252E-6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6.9712495602236357E-2</v>
      </c>
    </row>
    <row r="34" spans="1:23" x14ac:dyDescent="0.2">
      <c r="A34" s="2" t="s">
        <v>30</v>
      </c>
      <c r="B34" s="2">
        <v>0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1.5987837007705444E-4</v>
      </c>
      <c r="L34" s="2">
        <v>0</v>
      </c>
      <c r="M34" s="2">
        <v>4.6392696708972414E-4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6.2380533716677861E-4</v>
      </c>
    </row>
    <row r="35" spans="1:23" x14ac:dyDescent="0.2">
      <c r="A35" s="2" t="s">
        <v>31</v>
      </c>
      <c r="B35" s="2">
        <v>5.6043265756758965E-3</v>
      </c>
      <c r="C35" s="2">
        <v>0</v>
      </c>
      <c r="D35" s="2">
        <v>0</v>
      </c>
      <c r="E35" s="2">
        <v>0</v>
      </c>
      <c r="F35" s="2">
        <v>3.7313952019413373E-4</v>
      </c>
      <c r="G35" s="2">
        <v>0</v>
      </c>
      <c r="H35" s="2">
        <v>0</v>
      </c>
      <c r="I35" s="2">
        <v>0</v>
      </c>
      <c r="J35" s="2">
        <v>0</v>
      </c>
      <c r="K35" s="2">
        <v>4.2493987836269729E-4</v>
      </c>
      <c r="L35" s="2">
        <v>2.6201283272813814E-5</v>
      </c>
      <c r="M35" s="2">
        <v>1.0338943837999567E-3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7.4625016413054981E-3</v>
      </c>
    </row>
    <row r="36" spans="1:23" x14ac:dyDescent="0.2">
      <c r="A36" s="2" t="s">
        <v>32</v>
      </c>
      <c r="B36" s="2">
        <v>2.2612776160322381E-2</v>
      </c>
      <c r="C36" s="2">
        <v>0</v>
      </c>
      <c r="D36" s="2">
        <v>0</v>
      </c>
      <c r="E36" s="2">
        <v>0</v>
      </c>
      <c r="F36" s="2">
        <v>1.2424315892178299E-3</v>
      </c>
      <c r="G36" s="2">
        <v>0</v>
      </c>
      <c r="H36" s="2">
        <v>0</v>
      </c>
      <c r="I36" s="2">
        <v>0</v>
      </c>
      <c r="J36" s="2">
        <v>0</v>
      </c>
      <c r="K36" s="2">
        <v>3.702446464942314E-4</v>
      </c>
      <c r="L36" s="2">
        <v>3.0568163818282788E-5</v>
      </c>
      <c r="M36" s="2">
        <v>0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2.4256020559852726E-2</v>
      </c>
    </row>
    <row r="37" spans="1:23" x14ac:dyDescent="0.2">
      <c r="A37" s="2" t="s">
        <v>33</v>
      </c>
      <c r="B37" s="2">
        <v>1.2859859053868509E-5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1.2859859053868509E-5</v>
      </c>
    </row>
    <row r="38" spans="1:23" x14ac:dyDescent="0.2">
      <c r="A38" s="2" t="s">
        <v>34</v>
      </c>
      <c r="B38" s="2">
        <v>0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0</v>
      </c>
    </row>
    <row r="40" spans="1:23" x14ac:dyDescent="0.2">
      <c r="A40" s="2" t="s">
        <v>36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</row>
    <row r="41" spans="1:23" x14ac:dyDescent="0.2">
      <c r="A41" s="2" t="s">
        <v>37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9.3818943693473589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4.1736669241167895E-3</v>
      </c>
      <c r="L43" s="2">
        <v>0</v>
      </c>
      <c r="M43" s="2">
        <v>1.4850081298938696E-2</v>
      </c>
      <c r="N43" s="2">
        <v>1.5445688572582861E-3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9.4024626864276737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2.3140290405889458E-4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2.3140290405889458E-4</v>
      </c>
    </row>
    <row r="46" spans="1:23" x14ac:dyDescent="0.2">
      <c r="A46" s="2" t="s">
        <v>42</v>
      </c>
      <c r="B46" s="2">
        <v>2.5570317422370882E-3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1.8684008959486023E-3</v>
      </c>
      <c r="K46" s="2">
        <v>3.6417356812635702E-4</v>
      </c>
      <c r="L46" s="2">
        <v>9.4415369514240688E-6</v>
      </c>
      <c r="M46" s="2">
        <v>3.3684212834141141E-3</v>
      </c>
      <c r="N46" s="2">
        <v>0</v>
      </c>
      <c r="O46" s="2">
        <v>5.8435720990096875E-5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8.2259047476676821E-3</v>
      </c>
    </row>
    <row r="47" spans="1:23" x14ac:dyDescent="0.2">
      <c r="A47" s="2" t="s">
        <v>43</v>
      </c>
      <c r="B47" s="2">
        <v>1.0001125209079855E-2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9.3370065878262007E-2</v>
      </c>
      <c r="L47" s="2">
        <v>1.037445176425133E-2</v>
      </c>
      <c r="M47" s="2">
        <v>7.8960080179033873E-2</v>
      </c>
      <c r="N47" s="2">
        <v>0</v>
      </c>
      <c r="O47" s="2">
        <v>1.4268829601697658E-4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0.19284841132664401</v>
      </c>
    </row>
    <row r="48" spans="1:23" x14ac:dyDescent="0.2">
      <c r="A48" s="2" t="s">
        <v>44</v>
      </c>
      <c r="B48" s="2">
        <v>9.1035653576707369E-4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1.0927348265644166E-2</v>
      </c>
      <c r="L48" s="2">
        <v>1.2276403607081718E-4</v>
      </c>
      <c r="M48" s="2">
        <v>1.0877320133827292E-2</v>
      </c>
      <c r="N48" s="2">
        <v>0</v>
      </c>
      <c r="O48" s="2">
        <v>5.8447173756374449E-4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2.3422260708873096E-2</v>
      </c>
    </row>
    <row r="49" spans="1:23" x14ac:dyDescent="0.2">
      <c r="A49" s="2" t="s">
        <v>45</v>
      </c>
      <c r="B49" s="2">
        <v>4.3665499696957588E-4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1.7471108063537855E-2</v>
      </c>
      <c r="L49" s="2">
        <v>5.4354558419895552E-5</v>
      </c>
      <c r="M49" s="2">
        <v>1.6621602336943666E-3</v>
      </c>
      <c r="N49" s="2">
        <v>0</v>
      </c>
      <c r="O49" s="2">
        <v>2.8034346409086351E-4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1.9904621316712553E-2</v>
      </c>
    </row>
    <row r="50" spans="1:23" x14ac:dyDescent="0.2">
      <c r="A50" s="2" t="s">
        <v>46</v>
      </c>
      <c r="B50" s="2">
        <v>8.0218149786788165E-2</v>
      </c>
      <c r="C50" s="2">
        <v>0</v>
      </c>
      <c r="D50" s="2">
        <v>0</v>
      </c>
      <c r="E50" s="2">
        <v>0</v>
      </c>
      <c r="F50" s="2">
        <v>0</v>
      </c>
      <c r="G50" s="2">
        <v>1.7042040279895408E-3</v>
      </c>
      <c r="H50" s="2">
        <v>5.5407665970889984E-4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1.1942507803616291E-2</v>
      </c>
      <c r="P50" s="2">
        <v>0</v>
      </c>
      <c r="Q50" s="2">
        <v>0</v>
      </c>
      <c r="R50" s="2">
        <v>1.6483979680487027E-2</v>
      </c>
      <c r="S50" s="2">
        <v>0</v>
      </c>
      <c r="T50" s="2">
        <v>0</v>
      </c>
      <c r="U50" s="2">
        <v>0</v>
      </c>
      <c r="V50" s="2">
        <v>0</v>
      </c>
      <c r="W50" s="2">
        <v>0.11090291795858992</v>
      </c>
    </row>
    <row r="51" spans="1:23" x14ac:dyDescent="0.2">
      <c r="A51" s="2" t="s">
        <v>47</v>
      </c>
      <c r="B51" s="2">
        <v>0.17411387798526995</v>
      </c>
      <c r="C51" s="2">
        <v>0</v>
      </c>
      <c r="D51" s="2">
        <v>1.4371461783502191E-2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2.0446786425760981E-3</v>
      </c>
      <c r="M51" s="2">
        <v>0</v>
      </c>
      <c r="N51" s="2">
        <v>0</v>
      </c>
      <c r="O51" s="2">
        <v>3.0231292881237187E-3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0.19355314769947196</v>
      </c>
    </row>
  </sheetData>
  <phoneticPr fontId="6" type="noConversion"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A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13.141921823347463</v>
      </c>
      <c r="C4" s="2">
        <v>2.5279347813633559E-3</v>
      </c>
      <c r="D4" s="2">
        <v>1.8049957360134296E-2</v>
      </c>
      <c r="E4" s="2">
        <v>0</v>
      </c>
      <c r="F4" s="2">
        <v>0.23481767041434146</v>
      </c>
      <c r="G4" s="2">
        <v>0</v>
      </c>
      <c r="H4" s="2">
        <v>6.8806612734436388E-4</v>
      </c>
      <c r="I4" s="2">
        <v>0</v>
      </c>
      <c r="J4" s="2">
        <v>0</v>
      </c>
      <c r="K4" s="2">
        <v>0.29383900199429863</v>
      </c>
      <c r="L4" s="2">
        <v>1.5989359172741299E-2</v>
      </c>
      <c r="M4" s="2">
        <v>0.39018149939775665</v>
      </c>
      <c r="N4" s="2">
        <v>7.8701628345827085E-2</v>
      </c>
      <c r="O4" s="2">
        <v>2.2683842074661179E-2</v>
      </c>
      <c r="P4" s="2">
        <v>0</v>
      </c>
      <c r="Q4" s="2">
        <v>0</v>
      </c>
      <c r="R4" s="2">
        <v>2.5559047134392599E-2</v>
      </c>
      <c r="S4" s="2">
        <v>0</v>
      </c>
      <c r="T4" s="2">
        <v>0</v>
      </c>
      <c r="U4" s="2">
        <v>0</v>
      </c>
      <c r="V4" s="2">
        <v>0.45914800000000006</v>
      </c>
      <c r="W4" s="2">
        <v>14.684107830150323</v>
      </c>
    </row>
    <row r="5" spans="1:23" x14ac:dyDescent="0.2">
      <c r="A5" s="2" t="s">
        <v>1</v>
      </c>
      <c r="B5" s="2">
        <v>1.7657439771606099E-2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3.2418738530820869E-2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5.0076178302426971E-2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1.3575711094308132E-4</v>
      </c>
      <c r="G6" s="2">
        <v>0</v>
      </c>
      <c r="H6" s="2">
        <v>0</v>
      </c>
      <c r="I6" s="2">
        <v>0</v>
      </c>
      <c r="J6" s="2">
        <v>0</v>
      </c>
      <c r="K6" s="2">
        <v>2.2480296795908607E-2</v>
      </c>
      <c r="L6" s="2">
        <v>1.282961423583267E-3</v>
      </c>
      <c r="M6" s="2">
        <v>3.0730431334519578E-2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5.4629446664954534E-2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1.3298242916845282E-3</v>
      </c>
      <c r="C8" s="2">
        <v>0</v>
      </c>
      <c r="D8" s="2">
        <v>0</v>
      </c>
      <c r="E8" s="2">
        <v>0</v>
      </c>
      <c r="F8" s="2">
        <v>0.13388459906800432</v>
      </c>
      <c r="G8" s="2">
        <v>0</v>
      </c>
      <c r="H8" s="2">
        <v>0</v>
      </c>
      <c r="I8" s="2">
        <v>0</v>
      </c>
      <c r="J8" s="2">
        <v>0</v>
      </c>
      <c r="K8" s="2">
        <v>2.4036977225767868E-3</v>
      </c>
      <c r="L8" s="2">
        <v>0</v>
      </c>
      <c r="M8" s="2">
        <v>7.3441981626952294E-3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0.14496231924496086</v>
      </c>
    </row>
    <row r="9" spans="1:23" x14ac:dyDescent="0.2">
      <c r="A9" s="2" t="s">
        <v>5</v>
      </c>
      <c r="B9" s="2">
        <v>6.0387103081412184E-3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6.0387103081412184E-3</v>
      </c>
    </row>
    <row r="10" spans="1:23" x14ac:dyDescent="0.2">
      <c r="A10" s="2" t="s">
        <v>6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2.8615449078295074E-4</v>
      </c>
      <c r="L10" s="2">
        <v>0</v>
      </c>
      <c r="M10" s="2">
        <v>2.7454946402598996E-3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3.0316491310428502E-3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3.208630655746713E-2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2.2892359262636063E-4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3.2315230150093494E-2</v>
      </c>
    </row>
    <row r="14" spans="1:23" x14ac:dyDescent="0.2">
      <c r="A14" s="2" t="s">
        <v>10</v>
      </c>
      <c r="B14" s="2">
        <v>1.8557671132425395E-2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7.5544785566698997E-4</v>
      </c>
      <c r="L14" s="2">
        <v>2.6182886195576883E-5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1.9339301874287965E-2</v>
      </c>
    </row>
    <row r="15" spans="1:23" x14ac:dyDescent="0.2">
      <c r="A15" s="2" t="s">
        <v>11</v>
      </c>
      <c r="B15" s="2">
        <v>7.3593320425313177E-2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2.5181595188899662E-4</v>
      </c>
      <c r="L15" s="2">
        <v>0</v>
      </c>
      <c r="M15" s="2">
        <v>2.9514067382793913E-3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7.6796543115481564E-2</v>
      </c>
    </row>
    <row r="16" spans="1:23" x14ac:dyDescent="0.2">
      <c r="A16" s="2" t="s">
        <v>12</v>
      </c>
      <c r="B16" s="2">
        <v>1.3947898191383623E-2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2.6326213152031466E-4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1.4211160322903937E-2</v>
      </c>
    </row>
    <row r="17" spans="1:23" x14ac:dyDescent="0.2">
      <c r="A17" s="2" t="s">
        <v>13</v>
      </c>
      <c r="B17" s="2">
        <v>3.1206927609100103E-2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3.433853889395408E-5</v>
      </c>
      <c r="L17" s="2">
        <v>0</v>
      </c>
      <c r="M17" s="2">
        <v>4.5758244004331644E-5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3.1287024391998389E-2</v>
      </c>
    </row>
    <row r="18" spans="1:23" x14ac:dyDescent="0.2">
      <c r="A18" s="2" t="s">
        <v>14</v>
      </c>
      <c r="B18" s="2">
        <v>0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</row>
    <row r="19" spans="1:23" x14ac:dyDescent="0.2">
      <c r="A19" s="2" t="s">
        <v>15</v>
      </c>
      <c r="B19" s="2">
        <v>3.4643088999209164E-4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3.4643088999209164E-4</v>
      </c>
    </row>
    <row r="20" spans="1:23" x14ac:dyDescent="0.2">
      <c r="A20" s="2" t="s">
        <v>16</v>
      </c>
      <c r="B20" s="2">
        <v>7.1350899871999787E-2</v>
      </c>
      <c r="C20" s="2">
        <v>0</v>
      </c>
      <c r="D20" s="2">
        <v>0</v>
      </c>
      <c r="E20" s="2">
        <v>0</v>
      </c>
      <c r="F20" s="2">
        <v>9.3625593753849187E-5</v>
      </c>
      <c r="G20" s="2">
        <v>0</v>
      </c>
      <c r="H20" s="2">
        <v>0</v>
      </c>
      <c r="I20" s="2">
        <v>0</v>
      </c>
      <c r="J20" s="2">
        <v>0</v>
      </c>
      <c r="K20" s="2">
        <v>8.0123257419226213E-4</v>
      </c>
      <c r="L20" s="2">
        <v>0</v>
      </c>
      <c r="M20" s="2">
        <v>1.5672198571483589E-3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7.3812977897094262E-2</v>
      </c>
    </row>
    <row r="21" spans="1:23" x14ac:dyDescent="0.2">
      <c r="A21" s="2" t="s">
        <v>17</v>
      </c>
      <c r="B21" s="2">
        <v>7.6017845008451818E-4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1.1446179631318029E-3</v>
      </c>
      <c r="L21" s="2">
        <v>0</v>
      </c>
      <c r="M21" s="2">
        <v>6.8637366006497463E-5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1.9734337792228188E-3</v>
      </c>
    </row>
    <row r="22" spans="1:23" x14ac:dyDescent="0.2">
      <c r="A22" s="2" t="s">
        <v>18</v>
      </c>
      <c r="B22" s="2">
        <v>2.1301936512117692E-3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1.4765571724400257E-3</v>
      </c>
      <c r="L22" s="2">
        <v>0</v>
      </c>
      <c r="M22" s="2">
        <v>1.2583517101191202E-3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4.8651025337709151E-3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2.1747741299504256E-4</v>
      </c>
      <c r="L23" s="2">
        <v>0</v>
      </c>
      <c r="M23" s="2">
        <v>1.9447253701840951E-4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4.1194995001345207E-4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</row>
    <row r="25" spans="1:23" x14ac:dyDescent="0.2">
      <c r="A25" s="2" t="s">
        <v>21</v>
      </c>
      <c r="B25" s="2">
        <v>0.26325700098270566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3.4338538893954093E-4</v>
      </c>
      <c r="L25" s="2">
        <v>0</v>
      </c>
      <c r="M25" s="2">
        <v>5.9485717205631154E-4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0.2641952435437015</v>
      </c>
    </row>
    <row r="26" spans="1:23" x14ac:dyDescent="0.2">
      <c r="A26" s="2" t="s">
        <v>22</v>
      </c>
      <c r="B26" s="2">
        <v>0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5.0307207695249117E-4</v>
      </c>
      <c r="L26" s="2">
        <v>0</v>
      </c>
      <c r="M26" s="2">
        <v>2.7171803524363102E-3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3.2202524293888013E-3</v>
      </c>
    </row>
    <row r="27" spans="1:23" x14ac:dyDescent="0.2">
      <c r="A27" s="2" t="s">
        <v>23</v>
      </c>
      <c r="B27" s="2">
        <v>0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2.3767184737912987E-5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2.3767184737912987E-5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4.6213970323719682E-5</v>
      </c>
      <c r="L28" s="2">
        <v>0</v>
      </c>
      <c r="M28" s="2">
        <v>3.7448318959859404E-4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4.2069715992231371E-4</v>
      </c>
    </row>
    <row r="29" spans="1:23" x14ac:dyDescent="0.2">
      <c r="A29" s="2" t="s">
        <v>25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5.2815966084251071E-6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5.2815966084251071E-6</v>
      </c>
    </row>
    <row r="30" spans="1:23" x14ac:dyDescent="0.2">
      <c r="A30" s="2" t="s">
        <v>26</v>
      </c>
      <c r="B30" s="2">
        <v>0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2.9048781346338118E-5</v>
      </c>
      <c r="L30" s="2">
        <v>0</v>
      </c>
      <c r="M30" s="2">
        <v>3.9190101237062166E-5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6.8238882583400277E-5</v>
      </c>
    </row>
    <row r="31" spans="1:23" x14ac:dyDescent="0.2">
      <c r="A31" s="2" t="s">
        <v>27</v>
      </c>
      <c r="B31" s="2">
        <v>1.0486631173532686</v>
      </c>
      <c r="C31" s="2">
        <v>0</v>
      </c>
      <c r="D31" s="2">
        <v>0</v>
      </c>
      <c r="E31" s="2">
        <v>0</v>
      </c>
      <c r="F31" s="2">
        <v>2.6964171001108567E-3</v>
      </c>
      <c r="G31" s="2">
        <v>0</v>
      </c>
      <c r="H31" s="2">
        <v>0</v>
      </c>
      <c r="I31" s="2">
        <v>0</v>
      </c>
      <c r="J31" s="2">
        <v>0</v>
      </c>
      <c r="K31" s="2">
        <v>4.0977323080118554E-3</v>
      </c>
      <c r="L31" s="2">
        <v>6.9821029854871702E-5</v>
      </c>
      <c r="M31" s="2">
        <v>4.1525606433930971E-3</v>
      </c>
      <c r="N31" s="2">
        <v>7.5522907810453135E-2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0.45914800000000006</v>
      </c>
      <c r="W31" s="2">
        <v>1.5943505562450926</v>
      </c>
    </row>
    <row r="32" spans="1:23" x14ac:dyDescent="0.2">
      <c r="A32" s="2" t="s">
        <v>28</v>
      </c>
      <c r="B32" s="2">
        <v>3.0376714314890807E-4</v>
      </c>
      <c r="C32" s="2">
        <v>0</v>
      </c>
      <c r="D32" s="2">
        <v>0</v>
      </c>
      <c r="E32" s="2">
        <v>0</v>
      </c>
      <c r="F32" s="2">
        <v>6.5982637198025204E-2</v>
      </c>
      <c r="G32" s="2">
        <v>0</v>
      </c>
      <c r="H32" s="2">
        <v>0</v>
      </c>
      <c r="I32" s="2">
        <v>0</v>
      </c>
      <c r="J32" s="2">
        <v>0</v>
      </c>
      <c r="K32" s="2">
        <v>5.8375516119721956E-4</v>
      </c>
      <c r="L32" s="2">
        <v>0</v>
      </c>
      <c r="M32" s="2">
        <v>4.5758244004331644E-5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6.6915917746375661E-2</v>
      </c>
    </row>
    <row r="33" spans="1:23" x14ac:dyDescent="0.2">
      <c r="A33" s="2" t="s">
        <v>29</v>
      </c>
      <c r="B33" s="2">
        <v>0.10273759545842813</v>
      </c>
      <c r="C33" s="2">
        <v>0</v>
      </c>
      <c r="D33" s="2">
        <v>0</v>
      </c>
      <c r="E33" s="2">
        <v>0</v>
      </c>
      <c r="F33" s="2">
        <v>3.0816864184079463E-2</v>
      </c>
      <c r="G33" s="2">
        <v>0</v>
      </c>
      <c r="H33" s="2">
        <v>0</v>
      </c>
      <c r="I33" s="2">
        <v>0</v>
      </c>
      <c r="J33" s="2">
        <v>0</v>
      </c>
      <c r="K33" s="2">
        <v>6.6387841861644571E-3</v>
      </c>
      <c r="L33" s="2">
        <v>1.2785976092173376E-3</v>
      </c>
      <c r="M33" s="2">
        <v>1.6495846963561558E-2</v>
      </c>
      <c r="N33" s="2">
        <v>5.0486039425404575E-5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0.15801817444087632</v>
      </c>
    </row>
    <row r="34" spans="1:23" x14ac:dyDescent="0.2">
      <c r="A34" s="2" t="s">
        <v>30</v>
      </c>
      <c r="B34" s="2">
        <v>1.5849768145216249E-3</v>
      </c>
      <c r="C34" s="2">
        <v>0</v>
      </c>
      <c r="D34" s="2">
        <v>0</v>
      </c>
      <c r="E34" s="2">
        <v>0</v>
      </c>
      <c r="F34" s="2">
        <v>4.1195261251693641E-4</v>
      </c>
      <c r="G34" s="2">
        <v>0</v>
      </c>
      <c r="H34" s="2">
        <v>0</v>
      </c>
      <c r="I34" s="2">
        <v>0</v>
      </c>
      <c r="J34" s="2">
        <v>0</v>
      </c>
      <c r="K34" s="2">
        <v>5.4941662230326529E-4</v>
      </c>
      <c r="L34" s="2">
        <v>0</v>
      </c>
      <c r="M34" s="2">
        <v>1.9561649311851778E-3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4.5025109805270046E-3</v>
      </c>
    </row>
    <row r="35" spans="1:23" x14ac:dyDescent="0.2">
      <c r="A35" s="2" t="s">
        <v>31</v>
      </c>
      <c r="B35" s="2">
        <v>4.6320138742754419E-3</v>
      </c>
      <c r="C35" s="2">
        <v>0</v>
      </c>
      <c r="D35" s="2">
        <v>0</v>
      </c>
      <c r="E35" s="2">
        <v>0</v>
      </c>
      <c r="F35" s="2">
        <v>4.6812796876924593E-5</v>
      </c>
      <c r="G35" s="2">
        <v>0</v>
      </c>
      <c r="H35" s="2">
        <v>0</v>
      </c>
      <c r="I35" s="2">
        <v>0</v>
      </c>
      <c r="J35" s="2">
        <v>0</v>
      </c>
      <c r="K35" s="2">
        <v>1.2018488612883934E-3</v>
      </c>
      <c r="L35" s="2">
        <v>4.3638143659294799E-5</v>
      </c>
      <c r="M35" s="2">
        <v>1.7044945891613536E-3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7.6288082652614083E-3</v>
      </c>
    </row>
    <row r="36" spans="1:23" x14ac:dyDescent="0.2">
      <c r="A36" s="2" t="s">
        <v>32</v>
      </c>
      <c r="B36" s="2">
        <v>2.5523517791398567E-2</v>
      </c>
      <c r="C36" s="2">
        <v>0</v>
      </c>
      <c r="D36" s="2">
        <v>0</v>
      </c>
      <c r="E36" s="2">
        <v>0</v>
      </c>
      <c r="F36" s="2">
        <v>7.4900475003079349E-4</v>
      </c>
      <c r="G36" s="2">
        <v>0</v>
      </c>
      <c r="H36" s="2">
        <v>0</v>
      </c>
      <c r="I36" s="2">
        <v>0</v>
      </c>
      <c r="J36" s="2">
        <v>0</v>
      </c>
      <c r="K36" s="2">
        <v>1.3163106576015735E-3</v>
      </c>
      <c r="L36" s="2">
        <v>3.0546700561506357E-5</v>
      </c>
      <c r="M36" s="2">
        <v>0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2.7619379899592442E-2</v>
      </c>
    </row>
    <row r="37" spans="1:23" x14ac:dyDescent="0.2">
      <c r="A37" s="2" t="s">
        <v>33</v>
      </c>
      <c r="B37" s="2">
        <v>0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2.6326213152031466E-4</v>
      </c>
      <c r="L37" s="2">
        <v>0</v>
      </c>
      <c r="M37" s="2">
        <v>2.1483495560033716E-2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2.1746757691554031E-2</v>
      </c>
    </row>
    <row r="38" spans="1:23" x14ac:dyDescent="0.2">
      <c r="A38" s="2" t="s">
        <v>34</v>
      </c>
      <c r="B38" s="2">
        <v>7.7200231237924035E-4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1.1446179631318031E-5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7.8344849201055834E-4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0</v>
      </c>
    </row>
    <row r="40" spans="1:23" x14ac:dyDescent="0.2">
      <c r="A40" s="2" t="s">
        <v>36</v>
      </c>
      <c r="B40" s="2">
        <v>4.5953545465926291E-3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4.4640100562140316E-4</v>
      </c>
      <c r="L40" s="2">
        <v>8.7276287318589628E-6</v>
      </c>
      <c r="M40" s="2">
        <v>4.5758244004331644E-5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5.0962414249502231E-3</v>
      </c>
    </row>
    <row r="41" spans="1:23" x14ac:dyDescent="0.2">
      <c r="A41" s="2" t="s">
        <v>37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9.7376754136583266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8.7906659568522446E-3</v>
      </c>
      <c r="L43" s="2">
        <v>0</v>
      </c>
      <c r="M43" s="2">
        <v>3.7945023840592028E-2</v>
      </c>
      <c r="N43" s="2">
        <v>3.1006842547102649E-3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9.7875117877104802</v>
      </c>
    </row>
    <row r="44" spans="1:23" x14ac:dyDescent="0.2">
      <c r="A44" s="2" t="s">
        <v>40</v>
      </c>
      <c r="B44" s="2">
        <v>1.4372180722210095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9.6147908903071444E-4</v>
      </c>
      <c r="L44" s="2">
        <v>0</v>
      </c>
      <c r="M44" s="2">
        <v>8.0076927007580385E-4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1.4389803205801159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5.608628019345836E-4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5.608628019345836E-4</v>
      </c>
    </row>
    <row r="46" spans="1:23" x14ac:dyDescent="0.2">
      <c r="A46" s="2" t="s">
        <v>42</v>
      </c>
      <c r="B46" s="2">
        <v>2.3880548508412162E-3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  <c r="O46" s="2">
        <v>9.0956833964784026E-4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3.2976231904890563E-3</v>
      </c>
    </row>
    <row r="47" spans="1:23" x14ac:dyDescent="0.2">
      <c r="A47" s="2" t="s">
        <v>43</v>
      </c>
      <c r="B47" s="2">
        <v>3.3711273520607181E-3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0.20853418776963076</v>
      </c>
      <c r="L47" s="2">
        <v>1.3248883750937584E-2</v>
      </c>
      <c r="M47" s="2">
        <v>0.20931422338874447</v>
      </c>
      <c r="N47" s="2">
        <v>2.7550241238276326E-5</v>
      </c>
      <c r="O47" s="2">
        <v>2.1507360906686292E-3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0.43664670859328042</v>
      </c>
    </row>
    <row r="48" spans="1:23" x14ac:dyDescent="0.2">
      <c r="A48" s="2" t="s">
        <v>44</v>
      </c>
      <c r="B48" s="2">
        <v>0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1.1683027429746261E-2</v>
      </c>
      <c r="L48" s="2">
        <v>0</v>
      </c>
      <c r="M48" s="2">
        <v>1.1399957139649149E-2</v>
      </c>
      <c r="N48" s="2">
        <v>0</v>
      </c>
      <c r="O48" s="2">
        <v>1.9227409068217829E-3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2.5005725476217194E-2</v>
      </c>
    </row>
    <row r="49" spans="1:23" x14ac:dyDescent="0.2">
      <c r="A49" s="2" t="s">
        <v>45</v>
      </c>
      <c r="B49" s="2">
        <v>0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1.6905230632231757E-2</v>
      </c>
      <c r="L49" s="2">
        <v>0</v>
      </c>
      <c r="M49" s="2">
        <v>1.7870266471516571E-3</v>
      </c>
      <c r="N49" s="2">
        <v>0</v>
      </c>
      <c r="O49" s="2">
        <v>9.0421109324402668E-4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1.9596468372627438E-2</v>
      </c>
    </row>
    <row r="50" spans="1:23" x14ac:dyDescent="0.2">
      <c r="A50" s="2" t="s">
        <v>46</v>
      </c>
      <c r="B50" s="2">
        <v>7.2392395706061763E-2</v>
      </c>
      <c r="C50" s="2">
        <v>2.5279347813633559E-3</v>
      </c>
      <c r="D50" s="2">
        <v>1.8049957360134296E-2</v>
      </c>
      <c r="E50" s="2">
        <v>0</v>
      </c>
      <c r="F50" s="2">
        <v>0</v>
      </c>
      <c r="G50" s="2">
        <v>0</v>
      </c>
      <c r="H50" s="2">
        <v>6.8806612734436388E-4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1.3279352693886255E-2</v>
      </c>
      <c r="P50" s="2">
        <v>0</v>
      </c>
      <c r="Q50" s="2">
        <v>0</v>
      </c>
      <c r="R50" s="2">
        <v>2.5559047134392599E-2</v>
      </c>
      <c r="S50" s="2">
        <v>0</v>
      </c>
      <c r="T50" s="2">
        <v>0</v>
      </c>
      <c r="U50" s="2">
        <v>0</v>
      </c>
      <c r="V50" s="2">
        <v>0</v>
      </c>
      <c r="W50" s="2">
        <v>0.13249675380318265</v>
      </c>
    </row>
    <row r="51" spans="1:23" x14ac:dyDescent="0.2">
      <c r="A51" s="2" t="s">
        <v>47</v>
      </c>
      <c r="B51" s="2">
        <v>0.1678016121320331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3.5172329503926451E-3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0.17131884508242573</v>
      </c>
    </row>
  </sheetData>
  <phoneticPr fontId="6" type="noConversion"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B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13.84766533558105</v>
      </c>
      <c r="C4" s="2">
        <v>2.5838141487388986E-3</v>
      </c>
      <c r="D4" s="2">
        <v>2.6830470273643235E-2</v>
      </c>
      <c r="E4" s="2">
        <v>4.1409458138730941E-5</v>
      </c>
      <c r="F4" s="2">
        <v>0.16826490583247034</v>
      </c>
      <c r="G4" s="2">
        <v>1.94488830880522E-3</v>
      </c>
      <c r="H4" s="2">
        <v>1.2398634714988243E-3</v>
      </c>
      <c r="I4" s="2">
        <v>0</v>
      </c>
      <c r="J4" s="2">
        <v>0</v>
      </c>
      <c r="K4" s="2">
        <v>0.33738382810085238</v>
      </c>
      <c r="L4" s="2">
        <v>1.9294539270950532E-2</v>
      </c>
      <c r="M4" s="2">
        <v>0.46652472908299814</v>
      </c>
      <c r="N4" s="2">
        <v>0.12208417035030943</v>
      </c>
      <c r="O4" s="2">
        <v>1.9019658766489568E-2</v>
      </c>
      <c r="P4" s="2">
        <v>0</v>
      </c>
      <c r="Q4" s="2">
        <v>0</v>
      </c>
      <c r="R4" s="2">
        <v>2.6642487793134481E-2</v>
      </c>
      <c r="S4" s="2">
        <v>0</v>
      </c>
      <c r="T4" s="2">
        <v>0</v>
      </c>
      <c r="U4" s="2">
        <v>0</v>
      </c>
      <c r="V4" s="2">
        <v>0.47658400000000001</v>
      </c>
      <c r="W4" s="2">
        <v>15.516104100439081</v>
      </c>
    </row>
    <row r="5" spans="1:23" x14ac:dyDescent="0.2">
      <c r="A5" s="2" t="s">
        <v>1</v>
      </c>
      <c r="B5" s="2">
        <v>2.8759567691521871E-2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3.5839563250694203E-3</v>
      </c>
      <c r="L5" s="2">
        <v>5.840521418631647E-5</v>
      </c>
      <c r="M5" s="2">
        <v>4.8709885250579246E-2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8.1111814481356848E-2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3.0693703329746147E-5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8.9033390767794054E-3</v>
      </c>
      <c r="L6" s="2">
        <v>1.383588129554544E-3</v>
      </c>
      <c r="M6" s="2">
        <v>1.3458288348152232E-2</v>
      </c>
      <c r="N6" s="2">
        <v>0</v>
      </c>
      <c r="O6" s="2">
        <v>3.7707832709352781E-4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2.4152987584909455E-2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3.3939891275942123E-5</v>
      </c>
      <c r="C8" s="2">
        <v>0</v>
      </c>
      <c r="D8" s="2">
        <v>0</v>
      </c>
      <c r="E8" s="2">
        <v>0</v>
      </c>
      <c r="F8" s="2">
        <v>9.4447842666724693E-2</v>
      </c>
      <c r="G8" s="2">
        <v>0</v>
      </c>
      <c r="H8" s="2">
        <v>0</v>
      </c>
      <c r="I8" s="2">
        <v>0</v>
      </c>
      <c r="J8" s="2">
        <v>0</v>
      </c>
      <c r="K8" s="2">
        <v>6.1402338460547637E-4</v>
      </c>
      <c r="L8" s="2">
        <v>0</v>
      </c>
      <c r="M8" s="2">
        <v>2.9729234755370513E-3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9.8068729418143166E-2</v>
      </c>
    </row>
    <row r="9" spans="1:23" x14ac:dyDescent="0.2">
      <c r="A9" s="2" t="s">
        <v>5</v>
      </c>
      <c r="B9" s="2">
        <v>5.7294778960199799E-2</v>
      </c>
      <c r="C9" s="2">
        <v>0</v>
      </c>
      <c r="D9" s="2">
        <v>0</v>
      </c>
      <c r="E9" s="2">
        <v>0</v>
      </c>
      <c r="F9" s="2">
        <v>4.5512140332874831E-2</v>
      </c>
      <c r="G9" s="2">
        <v>0</v>
      </c>
      <c r="H9" s="2">
        <v>0</v>
      </c>
      <c r="I9" s="2">
        <v>0</v>
      </c>
      <c r="J9" s="2">
        <v>0</v>
      </c>
      <c r="K9" s="2">
        <v>4.5524906620348006E-2</v>
      </c>
      <c r="L9" s="2">
        <v>3.9306480953254078E-6</v>
      </c>
      <c r="M9" s="2">
        <v>9.5662427091539937E-2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0.24399818365305789</v>
      </c>
    </row>
    <row r="10" spans="1:23" x14ac:dyDescent="0.2">
      <c r="A10" s="2" t="s">
        <v>6</v>
      </c>
      <c r="B10" s="2">
        <v>7.0085875484820507E-3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3.2217276352756471E-4</v>
      </c>
      <c r="L10" s="2">
        <v>0</v>
      </c>
      <c r="M10" s="2">
        <v>1.4824551023567504E-3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8.8132154143663669E-3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3.5168611396427296E-2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1.0612749857378604E-4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3.527473889500108E-2</v>
      </c>
    </row>
    <row r="14" spans="1:23" x14ac:dyDescent="0.2">
      <c r="A14" s="2" t="s">
        <v>10</v>
      </c>
      <c r="B14" s="2">
        <v>1.8920461565023843E-2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2.3499660398481194E-4</v>
      </c>
      <c r="L14" s="2">
        <v>0</v>
      </c>
      <c r="M14" s="2">
        <v>2.8046447882425001E-5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1.918350461689108E-2</v>
      </c>
    </row>
    <row r="15" spans="1:23" x14ac:dyDescent="0.2">
      <c r="A15" s="2" t="s">
        <v>11</v>
      </c>
      <c r="B15" s="2">
        <v>6.813055674296456E-2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1.4403017663585247E-4</v>
      </c>
      <c r="L15" s="2">
        <v>7.8612961906508156E-6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6.8282448215791061E-2</v>
      </c>
    </row>
    <row r="16" spans="1:23" x14ac:dyDescent="0.2">
      <c r="A16" s="2" t="s">
        <v>12</v>
      </c>
      <c r="B16" s="2">
        <v>1.3507845586441936E-2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1.1749830199240597E-4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1.3625343888434342E-2</v>
      </c>
    </row>
    <row r="17" spans="1:23" x14ac:dyDescent="0.2">
      <c r="A17" s="2" t="s">
        <v>13</v>
      </c>
      <c r="B17" s="2">
        <v>2.7809718661649486E-2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1.1370803418619933E-5</v>
      </c>
      <c r="L17" s="2">
        <v>3.9306480953254078E-6</v>
      </c>
      <c r="M17" s="2">
        <v>2.0033177058875014E-5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2.7845053290222306E-2</v>
      </c>
    </row>
    <row r="18" spans="1:23" x14ac:dyDescent="0.2">
      <c r="A18" s="2" t="s">
        <v>14</v>
      </c>
      <c r="B18" s="2">
        <v>0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</row>
    <row r="19" spans="1:23" x14ac:dyDescent="0.2">
      <c r="A19" s="2" t="s">
        <v>15</v>
      </c>
      <c r="B19" s="2">
        <v>3.7922343629522031E-4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3.7922343629522031E-4</v>
      </c>
    </row>
    <row r="20" spans="1:23" x14ac:dyDescent="0.2">
      <c r="A20" s="2" t="s">
        <v>16</v>
      </c>
      <c r="B20" s="2">
        <v>6.5847656665207102E-2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2.8047981765929171E-4</v>
      </c>
      <c r="L20" s="2">
        <v>0</v>
      </c>
      <c r="M20" s="2">
        <v>7.9331381153145036E-4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6.6921450294397847E-2</v>
      </c>
    </row>
    <row r="21" spans="1:23" x14ac:dyDescent="0.2">
      <c r="A21" s="2" t="s">
        <v>17</v>
      </c>
      <c r="B21" s="2">
        <v>7.5203838301575747E-4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4.3209052990755744E-4</v>
      </c>
      <c r="L21" s="2">
        <v>0</v>
      </c>
      <c r="M21" s="2">
        <v>1.2019906235325005E-4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1.3043279752765649E-3</v>
      </c>
    </row>
    <row r="22" spans="1:23" x14ac:dyDescent="0.2">
      <c r="A22" s="2" t="s">
        <v>18</v>
      </c>
      <c r="B22" s="2">
        <v>2.4642134413338252E-3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6.5192606266754286E-4</v>
      </c>
      <c r="L22" s="2">
        <v>0</v>
      </c>
      <c r="M22" s="2">
        <v>5.5692232223672521E-4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3.6730618262380932E-3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5.6854017093099656E-5</v>
      </c>
      <c r="L23" s="2">
        <v>0</v>
      </c>
      <c r="M23" s="2">
        <v>7.2119437411950022E-5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1.2897345450504967E-4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</row>
    <row r="25" spans="1:23" x14ac:dyDescent="0.2">
      <c r="A25" s="2" t="s">
        <v>21</v>
      </c>
      <c r="B25" s="2">
        <v>3.6639067630626576E-2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1.4403017663585247E-4</v>
      </c>
      <c r="L25" s="2">
        <v>0</v>
      </c>
      <c r="M25" s="2">
        <v>2.5642466635360012E-4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3.7039522473616034E-2</v>
      </c>
    </row>
    <row r="26" spans="1:23" x14ac:dyDescent="0.2">
      <c r="A26" s="2" t="s">
        <v>22</v>
      </c>
      <c r="B26" s="2">
        <v>0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2.3152589716030482E-5</v>
      </c>
      <c r="I26" s="2">
        <v>0</v>
      </c>
      <c r="J26" s="2">
        <v>0</v>
      </c>
      <c r="K26" s="2">
        <v>1.1291718564330094E-3</v>
      </c>
      <c r="L26" s="2">
        <v>2.7514536667277859E-5</v>
      </c>
      <c r="M26" s="2">
        <v>8.0017983894650269E-4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1.9800188217628202E-3</v>
      </c>
    </row>
    <row r="27" spans="1:23" x14ac:dyDescent="0.2">
      <c r="A27" s="2" t="s">
        <v>23</v>
      </c>
      <c r="B27" s="2">
        <v>0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9.818885708113127E-4</v>
      </c>
      <c r="L27" s="2">
        <v>0</v>
      </c>
      <c r="M27" s="2">
        <v>4.7009288111799653E-5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1.0288978589231123E-3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6.4597932290217944E-5</v>
      </c>
      <c r="L28" s="2">
        <v>0</v>
      </c>
      <c r="M28" s="2">
        <v>7.4601696351334193E-5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1.3919962864155212E-4</v>
      </c>
    </row>
    <row r="29" spans="1:23" x14ac:dyDescent="0.2">
      <c r="A29" s="2" t="s">
        <v>25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1.8087421041261021E-5</v>
      </c>
      <c r="L29" s="2">
        <v>0</v>
      </c>
      <c r="M29" s="2">
        <v>1.2263292550904255E-5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3.0350713592165276E-5</v>
      </c>
    </row>
    <row r="30" spans="1:23" x14ac:dyDescent="0.2">
      <c r="A30" s="2" t="s">
        <v>26</v>
      </c>
      <c r="B30" s="2">
        <v>0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5.9430097707000509E-5</v>
      </c>
      <c r="L30" s="2">
        <v>0</v>
      </c>
      <c r="M30" s="2">
        <v>5.2118993341343084E-5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1.115490910483436E-4</v>
      </c>
    </row>
    <row r="31" spans="1:23" x14ac:dyDescent="0.2">
      <c r="A31" s="2" t="s">
        <v>27</v>
      </c>
      <c r="B31" s="2">
        <v>1.0084137266064019</v>
      </c>
      <c r="C31" s="2">
        <v>0</v>
      </c>
      <c r="D31" s="2">
        <v>0</v>
      </c>
      <c r="E31" s="2">
        <v>0</v>
      </c>
      <c r="F31" s="2">
        <v>5.416604079888681E-3</v>
      </c>
      <c r="G31" s="2">
        <v>0</v>
      </c>
      <c r="H31" s="2">
        <v>0</v>
      </c>
      <c r="I31" s="2">
        <v>0</v>
      </c>
      <c r="J31" s="2">
        <v>0</v>
      </c>
      <c r="K31" s="2">
        <v>1.6032832820254107E-3</v>
      </c>
      <c r="L31" s="2">
        <v>0</v>
      </c>
      <c r="M31" s="2">
        <v>1.4704351961214257E-3</v>
      </c>
      <c r="N31" s="2">
        <v>0.1195730621882341</v>
      </c>
      <c r="O31" s="2">
        <v>3.000408194077533E-4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0.47658400000000001</v>
      </c>
      <c r="W31" s="2">
        <v>1.6133611521720792</v>
      </c>
    </row>
    <row r="32" spans="1:23" x14ac:dyDescent="0.2">
      <c r="A32" s="2" t="s">
        <v>28</v>
      </c>
      <c r="B32" s="2">
        <v>1.0405513782052067E-2</v>
      </c>
      <c r="C32" s="2">
        <v>0</v>
      </c>
      <c r="D32" s="2">
        <v>0</v>
      </c>
      <c r="E32" s="2">
        <v>0</v>
      </c>
      <c r="F32" s="2">
        <v>3.0547560835685815E-4</v>
      </c>
      <c r="G32" s="2">
        <v>0</v>
      </c>
      <c r="H32" s="2">
        <v>0</v>
      </c>
      <c r="I32" s="2">
        <v>0</v>
      </c>
      <c r="J32" s="2">
        <v>0</v>
      </c>
      <c r="K32" s="2">
        <v>2.8427008546549833E-4</v>
      </c>
      <c r="L32" s="2">
        <v>0</v>
      </c>
      <c r="M32" s="2">
        <v>6.0099531176625026E-5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1.1055359007051048E-2</v>
      </c>
    </row>
    <row r="33" spans="1:23" x14ac:dyDescent="0.2">
      <c r="A33" s="2" t="s">
        <v>29</v>
      </c>
      <c r="B33" s="2">
        <v>0.99740398651388174</v>
      </c>
      <c r="C33" s="2">
        <v>0</v>
      </c>
      <c r="D33" s="2">
        <v>0</v>
      </c>
      <c r="E33" s="2">
        <v>0</v>
      </c>
      <c r="F33" s="2">
        <v>2.1353490086603793E-2</v>
      </c>
      <c r="G33" s="2">
        <v>0</v>
      </c>
      <c r="H33" s="2">
        <v>0</v>
      </c>
      <c r="I33" s="2">
        <v>0</v>
      </c>
      <c r="J33" s="2">
        <v>0</v>
      </c>
      <c r="K33" s="2">
        <v>1.9444073845840085E-3</v>
      </c>
      <c r="L33" s="2">
        <v>1.1752637805022971E-3</v>
      </c>
      <c r="M33" s="2">
        <v>6.510782544134377E-3</v>
      </c>
      <c r="N33" s="2">
        <v>2.5111081620753295E-3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1.0308990384717813</v>
      </c>
    </row>
    <row r="34" spans="1:23" x14ac:dyDescent="0.2">
      <c r="A34" s="2" t="s">
        <v>30</v>
      </c>
      <c r="B34" s="2">
        <v>1.6786169292444306E-4</v>
      </c>
      <c r="C34" s="2">
        <v>0</v>
      </c>
      <c r="D34" s="2">
        <v>0</v>
      </c>
      <c r="E34" s="2">
        <v>0</v>
      </c>
      <c r="F34" s="2">
        <v>1.9744155174284734E-4</v>
      </c>
      <c r="G34" s="2">
        <v>0</v>
      </c>
      <c r="H34" s="2">
        <v>0</v>
      </c>
      <c r="I34" s="2">
        <v>0</v>
      </c>
      <c r="J34" s="2">
        <v>0</v>
      </c>
      <c r="K34" s="2">
        <v>1.5161071224826576E-4</v>
      </c>
      <c r="L34" s="2">
        <v>0</v>
      </c>
      <c r="M34" s="2">
        <v>5.6493559306027518E-4</v>
      </c>
      <c r="N34" s="2">
        <v>0</v>
      </c>
      <c r="O34" s="2">
        <v>2.0273028338361711E-5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1.1021225783141931E-3</v>
      </c>
    </row>
    <row r="35" spans="1:23" x14ac:dyDescent="0.2">
      <c r="A35" s="2" t="s">
        <v>31</v>
      </c>
      <c r="B35" s="2">
        <v>4.9708043817250696E-3</v>
      </c>
      <c r="C35" s="2">
        <v>0</v>
      </c>
      <c r="D35" s="2">
        <v>0</v>
      </c>
      <c r="E35" s="2">
        <v>1.0715754808984796E-5</v>
      </c>
      <c r="F35" s="2">
        <v>3.7253122970348562E-5</v>
      </c>
      <c r="G35" s="2">
        <v>0</v>
      </c>
      <c r="H35" s="2">
        <v>0</v>
      </c>
      <c r="I35" s="2">
        <v>0</v>
      </c>
      <c r="J35" s="2">
        <v>0</v>
      </c>
      <c r="K35" s="2">
        <v>3.6386570939583786E-4</v>
      </c>
      <c r="L35" s="2">
        <v>5.8959721429881135E-5</v>
      </c>
      <c r="M35" s="2">
        <v>6.2904175964867512E-4</v>
      </c>
      <c r="N35" s="2">
        <v>0</v>
      </c>
      <c r="O35" s="2">
        <v>4.0546056676723422E-6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6.074695055646469E-3</v>
      </c>
    </row>
    <row r="36" spans="1:23" x14ac:dyDescent="0.2">
      <c r="A36" s="2" t="s">
        <v>32</v>
      </c>
      <c r="B36" s="2">
        <v>2.0940746192324267E-2</v>
      </c>
      <c r="C36" s="2">
        <v>0</v>
      </c>
      <c r="D36" s="2">
        <v>0</v>
      </c>
      <c r="E36" s="2">
        <v>0</v>
      </c>
      <c r="F36" s="2">
        <v>9.946583833083068E-4</v>
      </c>
      <c r="G36" s="2">
        <v>0</v>
      </c>
      <c r="H36" s="2">
        <v>0</v>
      </c>
      <c r="I36" s="2">
        <v>0</v>
      </c>
      <c r="J36" s="2">
        <v>0</v>
      </c>
      <c r="K36" s="2">
        <v>4.2071972648893759E-4</v>
      </c>
      <c r="L36" s="2">
        <v>2.3583888571952452E-5</v>
      </c>
      <c r="M36" s="2">
        <v>0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2.2379708190693466E-2</v>
      </c>
    </row>
    <row r="37" spans="1:23" x14ac:dyDescent="0.2">
      <c r="A37" s="2" t="s">
        <v>33</v>
      </c>
      <c r="B37" s="2">
        <v>1.4226278475346545E-3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1.3644964102343918E-4</v>
      </c>
      <c r="L37" s="2">
        <v>0</v>
      </c>
      <c r="M37" s="2">
        <v>8.9588367807289029E-3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1.0517914269286997E-2</v>
      </c>
    </row>
    <row r="38" spans="1:23" x14ac:dyDescent="0.2">
      <c r="A38" s="2" t="s">
        <v>34</v>
      </c>
      <c r="B38" s="2">
        <v>5.8331938291243961E-4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5.8331938291243961E-4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2.2741606837239866E-5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2.2741606837239866E-5</v>
      </c>
    </row>
    <row r="40" spans="1:23" x14ac:dyDescent="0.2">
      <c r="A40" s="2" t="s">
        <v>36</v>
      </c>
      <c r="B40" s="2">
        <v>5.5373375953450656E-3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1.4023990882964586E-4</v>
      </c>
      <c r="L40" s="2">
        <v>7.8612961906508156E-6</v>
      </c>
      <c r="M40" s="2">
        <v>1.2019906235325004E-5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5.6974587066006867E-3</v>
      </c>
    </row>
    <row r="41" spans="1:23" x14ac:dyDescent="0.2">
      <c r="A41" s="2" t="s">
        <v>37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10.589158774856815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5.2479203356335755E-4</v>
      </c>
      <c r="I43" s="2">
        <v>0</v>
      </c>
      <c r="J43" s="2">
        <v>0</v>
      </c>
      <c r="K43" s="2">
        <v>3.631076558345965E-3</v>
      </c>
      <c r="L43" s="2">
        <v>0</v>
      </c>
      <c r="M43" s="2">
        <v>1.8775093539577657E-2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10.612089736988301</v>
      </c>
    </row>
    <row r="44" spans="1:23" x14ac:dyDescent="0.2">
      <c r="A44" s="2" t="s">
        <v>40</v>
      </c>
      <c r="B44" s="2">
        <v>0.46343201685682667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4.927348148068639E-4</v>
      </c>
      <c r="L44" s="2">
        <v>0</v>
      </c>
      <c r="M44" s="2">
        <v>4.807962494130002E-4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0.46440554792104655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2.1604526495377872E-4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2.1604526495377872E-4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1.7351518040930735E-4</v>
      </c>
      <c r="L46" s="2">
        <v>4.8445833846473275E-5</v>
      </c>
      <c r="M46" s="2">
        <v>2.137551982946758E-3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2.3595129972025387E-3</v>
      </c>
    </row>
    <row r="47" spans="1:23" x14ac:dyDescent="0.2">
      <c r="A47" s="2" t="s">
        <v>43</v>
      </c>
      <c r="B47" s="2">
        <v>1.440447230638584E-2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0.23774058187581903</v>
      </c>
      <c r="L47" s="2">
        <v>1.5823756978185829E-2</v>
      </c>
      <c r="M47" s="2">
        <v>0.25131201352048171</v>
      </c>
      <c r="N47" s="2">
        <v>0</v>
      </c>
      <c r="O47" s="2">
        <v>0</v>
      </c>
      <c r="P47" s="2">
        <v>0</v>
      </c>
      <c r="Q47" s="2">
        <v>0</v>
      </c>
      <c r="R47" s="2">
        <v>2.1274758568771334E-4</v>
      </c>
      <c r="S47" s="2">
        <v>0</v>
      </c>
      <c r="T47" s="2">
        <v>0</v>
      </c>
      <c r="U47" s="2">
        <v>0</v>
      </c>
      <c r="V47" s="2">
        <v>0</v>
      </c>
      <c r="W47" s="2">
        <v>0.51949357226656012</v>
      </c>
    </row>
    <row r="48" spans="1:23" x14ac:dyDescent="0.2">
      <c r="A48" s="2" t="s">
        <v>44</v>
      </c>
      <c r="B48" s="2">
        <v>3.7418075938764205E-3</v>
      </c>
      <c r="C48" s="2">
        <v>5.1861295761616821E-5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9.731433610409063E-3</v>
      </c>
      <c r="L48" s="2">
        <v>1.3973340568792502E-4</v>
      </c>
      <c r="M48" s="2">
        <v>7.9130407146256482E-3</v>
      </c>
      <c r="N48" s="2">
        <v>0</v>
      </c>
      <c r="O48" s="2">
        <v>8.0077812010924464E-4</v>
      </c>
      <c r="P48" s="2">
        <v>0</v>
      </c>
      <c r="Q48" s="2">
        <v>0</v>
      </c>
      <c r="R48" s="2">
        <v>1.1052963479297301E-3</v>
      </c>
      <c r="S48" s="2">
        <v>0</v>
      </c>
      <c r="T48" s="2">
        <v>0</v>
      </c>
      <c r="U48" s="2">
        <v>0</v>
      </c>
      <c r="V48" s="2">
        <v>0</v>
      </c>
      <c r="W48" s="2">
        <v>2.3483951088399648E-2</v>
      </c>
    </row>
    <row r="49" spans="1:23" x14ac:dyDescent="0.2">
      <c r="A49" s="2" t="s">
        <v>45</v>
      </c>
      <c r="B49" s="2">
        <v>0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1.627664980855368E-2</v>
      </c>
      <c r="L49" s="2">
        <v>5.3170389374608681E-4</v>
      </c>
      <c r="M49" s="2">
        <v>2.5808704625523426E-3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1.9389224164852108E-2</v>
      </c>
    </row>
    <row r="50" spans="1:23" x14ac:dyDescent="0.2">
      <c r="A50" s="2" t="s">
        <v>46</v>
      </c>
      <c r="B50" s="2">
        <v>0.12819728826467483</v>
      </c>
      <c r="C50" s="2">
        <v>2.5319528529772818E-3</v>
      </c>
      <c r="D50" s="2">
        <v>2.6830470273643235E-2</v>
      </c>
      <c r="E50" s="2">
        <v>0</v>
      </c>
      <c r="F50" s="2">
        <v>0</v>
      </c>
      <c r="G50" s="2">
        <v>1.94488830880522E-3</v>
      </c>
      <c r="H50" s="2">
        <v>6.9191884821943623E-4</v>
      </c>
      <c r="I50" s="2">
        <v>0</v>
      </c>
      <c r="J50" s="2">
        <v>0</v>
      </c>
      <c r="K50" s="2">
        <v>6.7322489347486456E-4</v>
      </c>
      <c r="L50" s="2">
        <v>0</v>
      </c>
      <c r="M50" s="2">
        <v>0</v>
      </c>
      <c r="N50" s="2">
        <v>0</v>
      </c>
      <c r="O50" s="2">
        <v>1.7517433865873008E-2</v>
      </c>
      <c r="P50" s="2">
        <v>0</v>
      </c>
      <c r="Q50" s="2">
        <v>0</v>
      </c>
      <c r="R50" s="2">
        <v>2.5324443859517039E-2</v>
      </c>
      <c r="S50" s="2">
        <v>0</v>
      </c>
      <c r="T50" s="2">
        <v>0</v>
      </c>
      <c r="U50" s="2">
        <v>0</v>
      </c>
      <c r="V50" s="2">
        <v>0</v>
      </c>
      <c r="W50" s="2">
        <v>0.20371162116718491</v>
      </c>
    </row>
    <row r="51" spans="1:23" x14ac:dyDescent="0.2">
      <c r="A51" s="2" t="s">
        <v>47</v>
      </c>
      <c r="B51" s="2">
        <v>0.23616878410690709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0.23616878410690709</v>
      </c>
    </row>
  </sheetData>
  <phoneticPr fontId="6" type="noConversion"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C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18.737966367527129</v>
      </c>
      <c r="C4" s="2">
        <v>1.9219379803830246E-3</v>
      </c>
      <c r="D4" s="2">
        <v>2.5539334485012159E-2</v>
      </c>
      <c r="E4" s="2">
        <v>0</v>
      </c>
      <c r="F4" s="2">
        <v>0.14408860343150279</v>
      </c>
      <c r="G4" s="2">
        <v>3.5102503187674143E-3</v>
      </c>
      <c r="H4" s="2">
        <v>0.21138525257289528</v>
      </c>
      <c r="I4" s="2">
        <v>0</v>
      </c>
      <c r="J4" s="2">
        <v>0</v>
      </c>
      <c r="K4" s="2">
        <v>0.35493875544359393</v>
      </c>
      <c r="L4" s="2">
        <v>2.2653805754714106E-2</v>
      </c>
      <c r="M4" s="2">
        <v>0.50380943004818668</v>
      </c>
      <c r="N4" s="2">
        <v>0.10762272751990166</v>
      </c>
      <c r="O4" s="2">
        <v>2.0889274490841415E-2</v>
      </c>
      <c r="P4" s="2">
        <v>0</v>
      </c>
      <c r="Q4" s="2">
        <v>0</v>
      </c>
      <c r="R4" s="2">
        <v>2.5098079246076925E-2</v>
      </c>
      <c r="S4" s="2">
        <v>0</v>
      </c>
      <c r="T4" s="2">
        <v>0</v>
      </c>
      <c r="U4" s="2">
        <v>0</v>
      </c>
      <c r="V4" s="2">
        <v>0.7119700000000001</v>
      </c>
      <c r="W4" s="2">
        <v>20.871393818819008</v>
      </c>
    </row>
    <row r="5" spans="1:23" x14ac:dyDescent="0.2">
      <c r="A5" s="2" t="s">
        <v>1</v>
      </c>
      <c r="B5" s="2">
        <v>3.1021594400746092E-2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4.2077227708169325E-3</v>
      </c>
      <c r="L5" s="2">
        <v>1.0908910887303157E-4</v>
      </c>
      <c r="M5" s="2">
        <v>5.1729319038058511E-2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8.7067725318494563E-2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1.1613237380909515E-4</v>
      </c>
      <c r="G6" s="2">
        <v>0</v>
      </c>
      <c r="H6" s="2">
        <v>0</v>
      </c>
      <c r="I6" s="2">
        <v>0</v>
      </c>
      <c r="J6" s="2">
        <v>0</v>
      </c>
      <c r="K6" s="2">
        <v>8.6219014949555847E-3</v>
      </c>
      <c r="L6" s="2">
        <v>1.4852543488295582E-3</v>
      </c>
      <c r="M6" s="2">
        <v>1.4034476836528309E-2</v>
      </c>
      <c r="N6" s="2">
        <v>0</v>
      </c>
      <c r="O6" s="2">
        <v>3.5238152273363868E-4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2.4610146576856187E-2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2.3064416139149959E-3</v>
      </c>
      <c r="C8" s="2">
        <v>0</v>
      </c>
      <c r="D8" s="2">
        <v>0</v>
      </c>
      <c r="E8" s="2">
        <v>0</v>
      </c>
      <c r="F8" s="2">
        <v>7.9740710852735971E-2</v>
      </c>
      <c r="G8" s="2">
        <v>0</v>
      </c>
      <c r="H8" s="2">
        <v>0</v>
      </c>
      <c r="I8" s="2">
        <v>0</v>
      </c>
      <c r="J8" s="2">
        <v>0</v>
      </c>
      <c r="K8" s="2">
        <v>1.1135429256358749E-3</v>
      </c>
      <c r="L8" s="2">
        <v>4.8270766336960642E-5</v>
      </c>
      <c r="M8" s="2">
        <v>4.7425025556013948E-3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8.7951468714225184E-2</v>
      </c>
    </row>
    <row r="9" spans="1:23" x14ac:dyDescent="0.2">
      <c r="A9" s="2" t="s">
        <v>5</v>
      </c>
      <c r="B9" s="2">
        <v>0.5126933155907849</v>
      </c>
      <c r="C9" s="2">
        <v>0</v>
      </c>
      <c r="D9" s="2">
        <v>0</v>
      </c>
      <c r="E9" s="2">
        <v>0</v>
      </c>
      <c r="F9" s="2">
        <v>4.732922107147032E-2</v>
      </c>
      <c r="G9" s="2">
        <v>0</v>
      </c>
      <c r="H9" s="2">
        <v>0</v>
      </c>
      <c r="I9" s="2">
        <v>0</v>
      </c>
      <c r="J9" s="2">
        <v>0</v>
      </c>
      <c r="K9" s="2">
        <v>6.3045864419924408E-2</v>
      </c>
      <c r="L9" s="2">
        <v>1.2624661965051245E-3</v>
      </c>
      <c r="M9" s="2">
        <v>0.12584853150338893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0.75017939878207374</v>
      </c>
    </row>
    <row r="10" spans="1:23" x14ac:dyDescent="0.2">
      <c r="A10" s="2" t="s">
        <v>6</v>
      </c>
      <c r="B10" s="2">
        <v>9.1816815594774198E-3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6.946216320686809E-4</v>
      </c>
      <c r="L10" s="2">
        <v>0</v>
      </c>
      <c r="M10" s="2">
        <v>1.4155594220230819E-3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1.1291862613569183E-2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3.83491884078467E-2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8.951309691606714E-5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3.8438701504762765E-2</v>
      </c>
    </row>
    <row r="14" spans="1:23" x14ac:dyDescent="0.2">
      <c r="A14" s="2" t="s">
        <v>10</v>
      </c>
      <c r="B14" s="2">
        <v>2.522486330841462E-2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3.8669657867740998E-4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2.5611559887092031E-2</v>
      </c>
    </row>
    <row r="15" spans="1:23" x14ac:dyDescent="0.2">
      <c r="A15" s="2" t="s">
        <v>11</v>
      </c>
      <c r="B15" s="2">
        <v>7.7944049077837349E-2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4.3324338907376489E-4</v>
      </c>
      <c r="L15" s="2">
        <v>0</v>
      </c>
      <c r="M15" s="2">
        <v>1.8924591203517132E-5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7.8396217058114628E-2</v>
      </c>
    </row>
    <row r="16" spans="1:23" x14ac:dyDescent="0.2">
      <c r="A16" s="2" t="s">
        <v>12</v>
      </c>
      <c r="B16" s="2">
        <v>1.4673629975473597E-2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1.2889885955913663E-4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1.4802528835032733E-2</v>
      </c>
    </row>
    <row r="17" spans="1:23" x14ac:dyDescent="0.2">
      <c r="A17" s="2" t="s">
        <v>13</v>
      </c>
      <c r="B17" s="2">
        <v>0.10870338950298251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8.2352049162781756E-5</v>
      </c>
      <c r="L17" s="2">
        <v>7.4262717441477907E-6</v>
      </c>
      <c r="M17" s="2">
        <v>3.7849182407034264E-5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0.10883101700629648</v>
      </c>
    </row>
    <row r="18" spans="1:23" x14ac:dyDescent="0.2">
      <c r="A18" s="2" t="s">
        <v>14</v>
      </c>
      <c r="B18" s="2">
        <v>0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</row>
    <row r="19" spans="1:23" x14ac:dyDescent="0.2">
      <c r="A19" s="2" t="s">
        <v>15</v>
      </c>
      <c r="B19" s="2">
        <v>4.3784664110760253E-4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4.3784664110760253E-4</v>
      </c>
    </row>
    <row r="20" spans="1:23" x14ac:dyDescent="0.2">
      <c r="A20" s="2" t="s">
        <v>16</v>
      </c>
      <c r="B20" s="2">
        <v>7.8977567782834879E-2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4.3324338907376489E-4</v>
      </c>
      <c r="L20" s="2">
        <v>0</v>
      </c>
      <c r="M20" s="2">
        <v>8.3268201295475398E-4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8.0243493184863388E-2</v>
      </c>
    </row>
    <row r="21" spans="1:23" x14ac:dyDescent="0.2">
      <c r="A21" s="2" t="s">
        <v>17</v>
      </c>
      <c r="B21" s="2">
        <v>5.8390887287996791E-4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3.222471488978416E-4</v>
      </c>
      <c r="L21" s="2">
        <v>0</v>
      </c>
      <c r="M21" s="2">
        <v>9.0838037776882263E-5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9.9699405955469187E-4</v>
      </c>
    </row>
    <row r="22" spans="1:23" x14ac:dyDescent="0.2">
      <c r="A22" s="2" t="s">
        <v>18</v>
      </c>
      <c r="B22" s="2">
        <v>1.2694178896410504E-2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5.5856172475625887E-4</v>
      </c>
      <c r="L22" s="2">
        <v>0</v>
      </c>
      <c r="M22" s="2">
        <v>5.1474888073566613E-4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1.3767489501902428E-2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6.0868905902925653E-5</v>
      </c>
      <c r="L23" s="2">
        <v>0</v>
      </c>
      <c r="M23" s="2">
        <v>7.5698364814068527E-5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1.3656727071699419E-4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2.3844984916431594E-4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2.3844984916431594E-4</v>
      </c>
    </row>
    <row r="25" spans="1:23" x14ac:dyDescent="0.2">
      <c r="A25" s="2" t="s">
        <v>21</v>
      </c>
      <c r="B25" s="2">
        <v>0.23068365816422223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1.2889885955913663E-4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0.23081255702378137</v>
      </c>
    </row>
    <row r="26" spans="1:23" x14ac:dyDescent="0.2">
      <c r="A26" s="2" t="s">
        <v>22</v>
      </c>
      <c r="B26" s="2">
        <v>0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6.1968919563167753E-3</v>
      </c>
      <c r="I26" s="2">
        <v>0</v>
      </c>
      <c r="J26" s="2">
        <v>0</v>
      </c>
      <c r="K26" s="2">
        <v>4.4339430052771719E-4</v>
      </c>
      <c r="L26" s="2">
        <v>1.856567936036948E-5</v>
      </c>
      <c r="M26" s="2">
        <v>2.146136420738039E-4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6.873465578278665E-3</v>
      </c>
    </row>
    <row r="27" spans="1:23" x14ac:dyDescent="0.2">
      <c r="A27" s="2" t="s">
        <v>23</v>
      </c>
      <c r="B27" s="2">
        <v>0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9.1108417916654227E-5</v>
      </c>
      <c r="L27" s="2">
        <v>0</v>
      </c>
      <c r="M27" s="2">
        <v>4.5812435910664172E-6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9.5689661507720642E-5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3.3406419902773209E-5</v>
      </c>
      <c r="L28" s="2">
        <v>0</v>
      </c>
      <c r="M28" s="2">
        <v>1.7972571011106732E-5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5.1378990913879944E-5</v>
      </c>
    </row>
    <row r="29" spans="1:23" x14ac:dyDescent="0.2">
      <c r="A29" s="2" t="s">
        <v>25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1.9740157215275084E-5</v>
      </c>
      <c r="L29" s="2">
        <v>0</v>
      </c>
      <c r="M29" s="2">
        <v>3.1716301784306E-6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2.2911787393705685E-5</v>
      </c>
    </row>
    <row r="30" spans="1:23" x14ac:dyDescent="0.2">
      <c r="A30" s="2" t="s">
        <v>26</v>
      </c>
      <c r="B30" s="2">
        <v>0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1.7766141493747576E-4</v>
      </c>
      <c r="L30" s="2">
        <v>0</v>
      </c>
      <c r="M30" s="2">
        <v>5.1803292914366467E-5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2.2946470785184222E-4</v>
      </c>
    </row>
    <row r="31" spans="1:23" x14ac:dyDescent="0.2">
      <c r="A31" s="2" t="s">
        <v>27</v>
      </c>
      <c r="B31" s="2">
        <v>0.87080795605608441</v>
      </c>
      <c r="C31" s="2">
        <v>0</v>
      </c>
      <c r="D31" s="2">
        <v>0</v>
      </c>
      <c r="E31" s="2">
        <v>0</v>
      </c>
      <c r="F31" s="2">
        <v>9.1744575309185162E-3</v>
      </c>
      <c r="G31" s="2">
        <v>0</v>
      </c>
      <c r="H31" s="2">
        <v>0</v>
      </c>
      <c r="I31" s="2">
        <v>0</v>
      </c>
      <c r="J31" s="2">
        <v>0</v>
      </c>
      <c r="K31" s="2">
        <v>1.9334828933870499E-3</v>
      </c>
      <c r="L31" s="2">
        <v>0</v>
      </c>
      <c r="M31" s="2">
        <v>2.1119843783125123E-3</v>
      </c>
      <c r="N31" s="2">
        <v>0.10600253375402546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0.7119700000000001</v>
      </c>
      <c r="W31" s="2">
        <v>1.7020004146127281</v>
      </c>
    </row>
    <row r="32" spans="1:23" x14ac:dyDescent="0.2">
      <c r="A32" s="2" t="s">
        <v>28</v>
      </c>
      <c r="B32" s="2">
        <v>3.8460759746541701E-2</v>
      </c>
      <c r="C32" s="2">
        <v>0</v>
      </c>
      <c r="D32" s="2">
        <v>0</v>
      </c>
      <c r="E32" s="2">
        <v>0</v>
      </c>
      <c r="F32" s="2">
        <v>3.7479084274753432E-3</v>
      </c>
      <c r="G32" s="2">
        <v>0</v>
      </c>
      <c r="H32" s="2">
        <v>0</v>
      </c>
      <c r="I32" s="2">
        <v>0</v>
      </c>
      <c r="J32" s="2">
        <v>0</v>
      </c>
      <c r="K32" s="2">
        <v>2.7928086237812943E-4</v>
      </c>
      <c r="L32" s="2">
        <v>0</v>
      </c>
      <c r="M32" s="2">
        <v>3.4064264166330842E-4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4.2828591678058477E-2</v>
      </c>
    </row>
    <row r="33" spans="1:23" x14ac:dyDescent="0.2">
      <c r="A33" s="2" t="s">
        <v>29</v>
      </c>
      <c r="B33" s="2">
        <v>1.5876094547063531</v>
      </c>
      <c r="C33" s="2">
        <v>0</v>
      </c>
      <c r="D33" s="2">
        <v>0</v>
      </c>
      <c r="E33" s="2">
        <v>0</v>
      </c>
      <c r="F33" s="2">
        <v>3.2059573496995659E-3</v>
      </c>
      <c r="G33" s="2">
        <v>0</v>
      </c>
      <c r="H33" s="2">
        <v>0.20008670557778108</v>
      </c>
      <c r="I33" s="2">
        <v>0</v>
      </c>
      <c r="J33" s="2">
        <v>0</v>
      </c>
      <c r="K33" s="2">
        <v>1.9836102276600477E-3</v>
      </c>
      <c r="L33" s="2">
        <v>8.5773438644906966E-4</v>
      </c>
      <c r="M33" s="2">
        <v>8.8832031109309442E-3</v>
      </c>
      <c r="N33" s="2">
        <v>1.1550663689739499E-3</v>
      </c>
      <c r="O33" s="2">
        <v>1.532093577102777E-5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1.8037970526636187</v>
      </c>
    </row>
    <row r="34" spans="1:23" x14ac:dyDescent="0.2">
      <c r="A34" s="2" t="s">
        <v>30</v>
      </c>
      <c r="B34" s="2">
        <v>4.8087155252399486E-3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2.4705614748834521E-4</v>
      </c>
      <c r="L34" s="2">
        <v>0</v>
      </c>
      <c r="M34" s="2">
        <v>8.3646693119545723E-4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5.8922386039237506E-3</v>
      </c>
    </row>
    <row r="35" spans="1:23" x14ac:dyDescent="0.2">
      <c r="A35" s="2" t="s">
        <v>31</v>
      </c>
      <c r="B35" s="2">
        <v>5.3617376322234378E-3</v>
      </c>
      <c r="C35" s="2">
        <v>0</v>
      </c>
      <c r="D35" s="2">
        <v>0</v>
      </c>
      <c r="E35" s="2">
        <v>0</v>
      </c>
      <c r="F35" s="2">
        <v>5.6306605483197637E-5</v>
      </c>
      <c r="G35" s="2">
        <v>0</v>
      </c>
      <c r="H35" s="2">
        <v>0</v>
      </c>
      <c r="I35" s="2">
        <v>0</v>
      </c>
      <c r="J35" s="2">
        <v>0</v>
      </c>
      <c r="K35" s="2">
        <v>4.6546810396354906E-4</v>
      </c>
      <c r="L35" s="2">
        <v>4.4557630464886746E-5</v>
      </c>
      <c r="M35" s="2">
        <v>6.6236069212309979E-4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6.5904306642581706E-3</v>
      </c>
    </row>
    <row r="36" spans="1:23" x14ac:dyDescent="0.2">
      <c r="A36" s="2" t="s">
        <v>32</v>
      </c>
      <c r="B36" s="2">
        <v>1.9918706641853356E-2</v>
      </c>
      <c r="C36" s="2">
        <v>0</v>
      </c>
      <c r="D36" s="2">
        <v>0</v>
      </c>
      <c r="E36" s="2">
        <v>0</v>
      </c>
      <c r="F36" s="2">
        <v>7.1790921991077001E-4</v>
      </c>
      <c r="G36" s="2">
        <v>0</v>
      </c>
      <c r="H36" s="2">
        <v>0</v>
      </c>
      <c r="I36" s="2">
        <v>0</v>
      </c>
      <c r="J36" s="2">
        <v>0</v>
      </c>
      <c r="K36" s="2">
        <v>7.2326582308182227E-4</v>
      </c>
      <c r="L36" s="2">
        <v>3.3418222848665056E-5</v>
      </c>
      <c r="M36" s="2">
        <v>1.5518164786884053E-4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2.1548481555563451E-2</v>
      </c>
    </row>
    <row r="37" spans="1:23" x14ac:dyDescent="0.2">
      <c r="A37" s="2" t="s">
        <v>33</v>
      </c>
      <c r="B37" s="2">
        <v>0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2.0408986096863302E-4</v>
      </c>
      <c r="L37" s="2">
        <v>0</v>
      </c>
      <c r="M37" s="2">
        <v>9.6250470861088174E-3</v>
      </c>
      <c r="N37" s="2">
        <v>0</v>
      </c>
      <c r="O37" s="2">
        <v>3.9068386216120811E-4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1.0219820809238658E-2</v>
      </c>
    </row>
    <row r="38" spans="1:23" x14ac:dyDescent="0.2">
      <c r="A38" s="2" t="s">
        <v>34</v>
      </c>
      <c r="B38" s="2">
        <v>5.9068311068487419E-4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5.9068311068487419E-4</v>
      </c>
    </row>
    <row r="39" spans="1:23" x14ac:dyDescent="0.2">
      <c r="A39" s="2" t="s">
        <v>35</v>
      </c>
      <c r="B39" s="2">
        <v>6.6124793867273169E-3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2.5063667136498795E-5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6.6375430538638154E-3</v>
      </c>
    </row>
    <row r="40" spans="1:23" x14ac:dyDescent="0.2">
      <c r="A40" s="2" t="s">
        <v>36</v>
      </c>
      <c r="B40" s="2">
        <v>5.1536110328210503E-3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1.1099624017592326E-4</v>
      </c>
      <c r="L40" s="2">
        <v>7.4262717441477907E-6</v>
      </c>
      <c r="M40" s="2">
        <v>1.1354754722110283E-5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5.2833882994632311E-3</v>
      </c>
    </row>
    <row r="41" spans="1:23" x14ac:dyDescent="0.2">
      <c r="A41" s="2" t="s">
        <v>37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12.707877783366452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3.6452305625392795E-4</v>
      </c>
      <c r="I43" s="2">
        <v>0</v>
      </c>
      <c r="J43" s="2">
        <v>0</v>
      </c>
      <c r="K43" s="2">
        <v>3.7058422123251796E-3</v>
      </c>
      <c r="L43" s="2">
        <v>0</v>
      </c>
      <c r="M43" s="2">
        <v>1.7164604221590041E-2</v>
      </c>
      <c r="N43" s="2">
        <v>4.6512739690226178E-4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12.729577880253522</v>
      </c>
    </row>
    <row r="44" spans="1:23" x14ac:dyDescent="0.2">
      <c r="A44" s="2" t="s">
        <v>40</v>
      </c>
      <c r="B44" s="2">
        <v>1.9633629594353932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3.1713505894091732E-3</v>
      </c>
      <c r="I44" s="2">
        <v>0</v>
      </c>
      <c r="J44" s="2">
        <v>0</v>
      </c>
      <c r="K44" s="2">
        <v>2.5779771911827327E-4</v>
      </c>
      <c r="L44" s="2">
        <v>0</v>
      </c>
      <c r="M44" s="2">
        <v>3.2928788694119816E-4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1.9671213956308617</v>
      </c>
    </row>
    <row r="45" spans="1:23" x14ac:dyDescent="0.2">
      <c r="A45" s="2" t="s">
        <v>41</v>
      </c>
      <c r="B45" s="2">
        <v>1.1622381720857493E-4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2.2557300422848918E-4</v>
      </c>
      <c r="L45" s="2">
        <v>0</v>
      </c>
      <c r="M45" s="2">
        <v>3.406426416633085E-5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3.7586108560339494E-4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1.3493843859452006E-3</v>
      </c>
      <c r="L46" s="2">
        <v>4.8977655489862837E-5</v>
      </c>
      <c r="M46" s="2">
        <v>4.2792421601220874E-3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5.6776042015571505E-3</v>
      </c>
    </row>
    <row r="47" spans="1:23" x14ac:dyDescent="0.2">
      <c r="A47" s="2" t="s">
        <v>43</v>
      </c>
      <c r="B47" s="2">
        <v>1.3811908498506952E-2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0.24177632131069438</v>
      </c>
      <c r="L47" s="2">
        <v>1.8081286962613113E-2</v>
      </c>
      <c r="M47" s="2">
        <v>0.24827590093915525</v>
      </c>
      <c r="N47" s="2">
        <v>0</v>
      </c>
      <c r="O47" s="2">
        <v>0</v>
      </c>
      <c r="P47" s="2">
        <v>0</v>
      </c>
      <c r="Q47" s="2">
        <v>0</v>
      </c>
      <c r="R47" s="2">
        <v>2.0399568441631006E-4</v>
      </c>
      <c r="S47" s="2">
        <v>0</v>
      </c>
      <c r="T47" s="2">
        <v>0</v>
      </c>
      <c r="U47" s="2">
        <v>0</v>
      </c>
      <c r="V47" s="2">
        <v>0</v>
      </c>
      <c r="W47" s="2">
        <v>0.52214941339538601</v>
      </c>
    </row>
    <row r="48" spans="1:23" x14ac:dyDescent="0.2">
      <c r="A48" s="2" t="s">
        <v>44</v>
      </c>
      <c r="B48" s="2">
        <v>7.2794612677333139E-3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3.6407534362239407E-3</v>
      </c>
      <c r="L48" s="2">
        <v>1.3592146161902708E-4</v>
      </c>
      <c r="M48" s="2">
        <v>8.7362902367086308E-3</v>
      </c>
      <c r="N48" s="2">
        <v>0</v>
      </c>
      <c r="O48" s="2">
        <v>3.8089813770134416E-3</v>
      </c>
      <c r="P48" s="2">
        <v>0</v>
      </c>
      <c r="Q48" s="2">
        <v>0</v>
      </c>
      <c r="R48" s="2">
        <v>2.3653162081390591E-3</v>
      </c>
      <c r="S48" s="2">
        <v>0</v>
      </c>
      <c r="T48" s="2">
        <v>0</v>
      </c>
      <c r="U48" s="2">
        <v>0</v>
      </c>
      <c r="V48" s="2">
        <v>0</v>
      </c>
      <c r="W48" s="2">
        <v>2.5966723987437414E-2</v>
      </c>
    </row>
    <row r="49" spans="1:23" x14ac:dyDescent="0.2">
      <c r="A49" s="2" t="s">
        <v>45</v>
      </c>
      <c r="B49" s="2">
        <v>0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1.5716656892943062E-2</v>
      </c>
      <c r="L49" s="2">
        <v>5.1341079183614001E-4</v>
      </c>
      <c r="M49" s="2">
        <v>2.4920764421527339E-3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1.8722144126931937E-2</v>
      </c>
    </row>
    <row r="50" spans="1:23" x14ac:dyDescent="0.2">
      <c r="A50" s="2" t="s">
        <v>46</v>
      </c>
      <c r="B50" s="2">
        <v>0.12202817884557632</v>
      </c>
      <c r="C50" s="2">
        <v>1.9219379803830246E-3</v>
      </c>
      <c r="D50" s="2">
        <v>2.5539334485012159E-2</v>
      </c>
      <c r="E50" s="2">
        <v>0</v>
      </c>
      <c r="F50" s="2">
        <v>0</v>
      </c>
      <c r="G50" s="2">
        <v>3.5102503187674143E-3</v>
      </c>
      <c r="H50" s="2">
        <v>1.5657813931343081E-3</v>
      </c>
      <c r="I50" s="2">
        <v>0</v>
      </c>
      <c r="J50" s="2">
        <v>0</v>
      </c>
      <c r="K50" s="2">
        <v>1.2206247003949517E-3</v>
      </c>
      <c r="L50" s="2">
        <v>0</v>
      </c>
      <c r="M50" s="2">
        <v>0</v>
      </c>
      <c r="N50" s="2">
        <v>0</v>
      </c>
      <c r="O50" s="2">
        <v>1.6321906793162099E-2</v>
      </c>
      <c r="P50" s="2">
        <v>0</v>
      </c>
      <c r="Q50" s="2">
        <v>0</v>
      </c>
      <c r="R50" s="2">
        <v>2.2528767353521557E-2</v>
      </c>
      <c r="S50" s="2">
        <v>0</v>
      </c>
      <c r="T50" s="2">
        <v>0</v>
      </c>
      <c r="U50" s="2">
        <v>0</v>
      </c>
      <c r="V50" s="2">
        <v>0</v>
      </c>
      <c r="W50" s="2">
        <v>0.19463678186995181</v>
      </c>
    </row>
    <row r="51" spans="1:23" x14ac:dyDescent="0.2">
      <c r="A51" s="2" t="s">
        <v>47</v>
      </c>
      <c r="B51" s="2">
        <v>0.24069043466279555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0.24069043466279555</v>
      </c>
    </row>
  </sheetData>
  <phoneticPr fontId="6" type="noConversion"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D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23.501924152033446</v>
      </c>
      <c r="C4" s="2">
        <v>1.653545351644109E-3</v>
      </c>
      <c r="D4" s="2">
        <v>2.4651431890782453E-2</v>
      </c>
      <c r="E4" s="2">
        <v>2.0846447544332086E-5</v>
      </c>
      <c r="F4" s="2">
        <v>0.20886736533374153</v>
      </c>
      <c r="G4" s="2">
        <v>4.5662929615221184E-3</v>
      </c>
      <c r="H4" s="2">
        <v>0.87814729018404669</v>
      </c>
      <c r="I4" s="2">
        <v>0</v>
      </c>
      <c r="J4" s="2">
        <v>0</v>
      </c>
      <c r="K4" s="2">
        <v>0.31402181943521079</v>
      </c>
      <c r="L4" s="2">
        <v>2.4214588085141056E-2</v>
      </c>
      <c r="M4" s="2">
        <v>0.67921521592253986</v>
      </c>
      <c r="N4" s="2">
        <v>9.7606494832464391E-2</v>
      </c>
      <c r="O4" s="2">
        <v>2.0311746760200443E-2</v>
      </c>
      <c r="P4" s="2">
        <v>0</v>
      </c>
      <c r="Q4" s="2">
        <v>0</v>
      </c>
      <c r="R4" s="2">
        <v>2.4205052976942532E-2</v>
      </c>
      <c r="S4" s="2">
        <v>0</v>
      </c>
      <c r="T4" s="2">
        <v>0</v>
      </c>
      <c r="U4" s="2">
        <v>0</v>
      </c>
      <c r="V4" s="2">
        <v>3.7778E-3</v>
      </c>
      <c r="W4" s="2">
        <v>25.783183642215224</v>
      </c>
    </row>
    <row r="5" spans="1:23" x14ac:dyDescent="0.2">
      <c r="A5" s="2" t="s">
        <v>1</v>
      </c>
      <c r="B5" s="2">
        <v>3.1223803531327417E-2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3.3351807159807873E-3</v>
      </c>
      <c r="L5" s="2">
        <v>0</v>
      </c>
      <c r="M5" s="2">
        <v>5.6655904353442477E-2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9.1214888600750679E-2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5.3517997651333422E-5</v>
      </c>
      <c r="G6" s="2">
        <v>0</v>
      </c>
      <c r="H6" s="2">
        <v>2.0905993870325226E-2</v>
      </c>
      <c r="I6" s="2">
        <v>0</v>
      </c>
      <c r="J6" s="2">
        <v>0</v>
      </c>
      <c r="K6" s="2">
        <v>7.3270830477055382E-3</v>
      </c>
      <c r="L6" s="2">
        <v>4.270381958959308E-4</v>
      </c>
      <c r="M6" s="2">
        <v>1.2727843926785387E-2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4.1441477038363414E-2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2.5064759443940853E-3</v>
      </c>
      <c r="C8" s="2">
        <v>0</v>
      </c>
      <c r="D8" s="2">
        <v>0</v>
      </c>
      <c r="E8" s="2">
        <v>0</v>
      </c>
      <c r="F8" s="2">
        <v>6.4556084666920949E-2</v>
      </c>
      <c r="G8" s="2">
        <v>0</v>
      </c>
      <c r="H8" s="2">
        <v>0</v>
      </c>
      <c r="I8" s="2">
        <v>0</v>
      </c>
      <c r="J8" s="2">
        <v>0</v>
      </c>
      <c r="K8" s="2">
        <v>1.0141526930869714E-3</v>
      </c>
      <c r="L8" s="2">
        <v>6.7055584479526316E-5</v>
      </c>
      <c r="M8" s="2">
        <v>5.842289015573621E-3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7.3986057904455158E-2</v>
      </c>
    </row>
    <row r="9" spans="1:23" x14ac:dyDescent="0.2">
      <c r="A9" s="2" t="s">
        <v>5</v>
      </c>
      <c r="B9" s="2">
        <v>0.34473757782011694</v>
      </c>
      <c r="C9" s="2">
        <v>0</v>
      </c>
      <c r="D9" s="2">
        <v>0</v>
      </c>
      <c r="E9" s="2">
        <v>0</v>
      </c>
      <c r="F9" s="2">
        <v>4.1279100563444117E-2</v>
      </c>
      <c r="G9" s="2">
        <v>0</v>
      </c>
      <c r="H9" s="2">
        <v>0</v>
      </c>
      <c r="I9" s="2">
        <v>0</v>
      </c>
      <c r="J9" s="2">
        <v>0</v>
      </c>
      <c r="K9" s="2">
        <v>6.4197907390579304E-2</v>
      </c>
      <c r="L9" s="2">
        <v>1.4434596869540139E-3</v>
      </c>
      <c r="M9" s="2">
        <v>0.14063943766923345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0.59229748313032782</v>
      </c>
    </row>
    <row r="10" spans="1:23" x14ac:dyDescent="0.2">
      <c r="A10" s="2" t="s">
        <v>6</v>
      </c>
      <c r="B10" s="2">
        <v>1.0199223922667422E-2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7.7933210307690117E-4</v>
      </c>
      <c r="L10" s="2">
        <v>0</v>
      </c>
      <c r="M10" s="2">
        <v>1.0396684270324976E-3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1.201822445277682E-2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2.9595795818303832E-2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2.0419181740006137E-4</v>
      </c>
      <c r="L13" s="2">
        <v>0</v>
      </c>
      <c r="M13" s="2">
        <v>1.0792405816946344E-5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2.9810780041520837E-2</v>
      </c>
    </row>
    <row r="14" spans="1:23" x14ac:dyDescent="0.2">
      <c r="A14" s="2" t="s">
        <v>10</v>
      </c>
      <c r="B14" s="2">
        <v>2.9029705461984218E-2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3.3691649871010136E-4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2.9366621960694318E-2</v>
      </c>
    </row>
    <row r="15" spans="1:23" x14ac:dyDescent="0.2">
      <c r="A15" s="2" t="s">
        <v>11</v>
      </c>
      <c r="B15" s="2">
        <v>0.11329761990876239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8.2017046655691328E-4</v>
      </c>
      <c r="L15" s="2">
        <v>0</v>
      </c>
      <c r="M15" s="2">
        <v>4.6767091873434155E-5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0.11416455746719273</v>
      </c>
    </row>
    <row r="16" spans="1:23" x14ac:dyDescent="0.2">
      <c r="A16" s="2" t="s">
        <v>12</v>
      </c>
      <c r="B16" s="2">
        <v>1.6969760910195083E-2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1.1230549957003375E-4</v>
      </c>
      <c r="L16" s="2">
        <v>0</v>
      </c>
      <c r="M16" s="2">
        <v>5.3962029084731737E-5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1.713602843884985E-2</v>
      </c>
    </row>
    <row r="17" spans="1:23" x14ac:dyDescent="0.2">
      <c r="A17" s="2" t="s">
        <v>13</v>
      </c>
      <c r="B17" s="2">
        <v>7.0753232930157867E-2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1.327246813100399E-4</v>
      </c>
      <c r="L17" s="2">
        <v>3.5292412883961212E-6</v>
      </c>
      <c r="M17" s="2">
        <v>3.95721546621366E-5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7.092905900741843E-2</v>
      </c>
    </row>
    <row r="18" spans="1:23" x14ac:dyDescent="0.2">
      <c r="A18" s="2" t="s">
        <v>14</v>
      </c>
      <c r="B18" s="2">
        <v>0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4.7644757393347658E-5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4.7644757393347658E-5</v>
      </c>
    </row>
    <row r="19" spans="1:23" x14ac:dyDescent="0.2">
      <c r="A19" s="2" t="s">
        <v>15</v>
      </c>
      <c r="B19" s="2">
        <v>4.5777831642109467E-4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4.5777831642109467E-4</v>
      </c>
    </row>
    <row r="20" spans="1:23" x14ac:dyDescent="0.2">
      <c r="A20" s="2" t="s">
        <v>16</v>
      </c>
      <c r="B20" s="2">
        <v>7.1360684328994367E-2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5.4451151306683036E-4</v>
      </c>
      <c r="L20" s="2">
        <v>0</v>
      </c>
      <c r="M20" s="2">
        <v>9.7851146073646856E-4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7.2883707302797668E-2</v>
      </c>
    </row>
    <row r="21" spans="1:23" x14ac:dyDescent="0.2">
      <c r="A21" s="2" t="s">
        <v>17</v>
      </c>
      <c r="B21" s="2">
        <v>1.3227274665637725E-3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3.9477084697345206E-4</v>
      </c>
      <c r="L21" s="2">
        <v>0</v>
      </c>
      <c r="M21" s="2">
        <v>6.8351903507326853E-5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1.7858502170445515E-3</v>
      </c>
    </row>
    <row r="22" spans="1:23" x14ac:dyDescent="0.2">
      <c r="A22" s="2" t="s">
        <v>18</v>
      </c>
      <c r="B22" s="2">
        <v>1.4942195450958866E-2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5.2749552828349193E-4</v>
      </c>
      <c r="L22" s="2">
        <v>0</v>
      </c>
      <c r="M22" s="2">
        <v>1.054058301455093E-3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1.6523749280697452E-2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5.7854348263350726E-5</v>
      </c>
      <c r="L23" s="2">
        <v>0</v>
      </c>
      <c r="M23" s="2">
        <v>1.0432658956381464E-4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1.6218093782716537E-4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6.8063939133353795E-5</v>
      </c>
      <c r="L25" s="2">
        <v>0</v>
      </c>
      <c r="M25" s="2">
        <v>1.2231393259205857E-4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1.9037787172541238E-4</v>
      </c>
    </row>
    <row r="26" spans="1:23" x14ac:dyDescent="0.2">
      <c r="A26" s="2" t="s">
        <v>22</v>
      </c>
      <c r="B26" s="2">
        <v>0.31084209175108013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1.3297514828357344E-2</v>
      </c>
      <c r="I26" s="2">
        <v>0</v>
      </c>
      <c r="J26" s="2">
        <v>0</v>
      </c>
      <c r="K26" s="2">
        <v>3.1692063246853528E-4</v>
      </c>
      <c r="L26" s="2">
        <v>0</v>
      </c>
      <c r="M26" s="2">
        <v>1.1259857469090243E-3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0.32558251295881502</v>
      </c>
    </row>
    <row r="27" spans="1:23" x14ac:dyDescent="0.2">
      <c r="A27" s="2" t="s">
        <v>23</v>
      </c>
      <c r="B27" s="2">
        <v>5.1615952737398742E-3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1.0048702980709659E-4</v>
      </c>
      <c r="L27" s="2">
        <v>0</v>
      </c>
      <c r="M27" s="2">
        <v>2.9769452095572956E-5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5.2918517556425435E-3</v>
      </c>
    </row>
    <row r="28" spans="1:23" x14ac:dyDescent="0.2">
      <c r="A28" s="2" t="s">
        <v>24</v>
      </c>
      <c r="B28" s="2">
        <v>2.978379975522873E-2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3.2465040399215814E-5</v>
      </c>
      <c r="L28" s="2">
        <v>0</v>
      </c>
      <c r="M28" s="2">
        <v>1.0506865445496338E-4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2.9921333450082906E-2</v>
      </c>
    </row>
    <row r="29" spans="1:23" x14ac:dyDescent="0.2">
      <c r="A29" s="2" t="s">
        <v>25</v>
      </c>
      <c r="B29" s="2">
        <v>1.3672544037171312E-3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1.8551451656694757E-5</v>
      </c>
      <c r="L29" s="2">
        <v>0</v>
      </c>
      <c r="M29" s="2">
        <v>8.7557212045802821E-6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1.3945615765784062E-3</v>
      </c>
    </row>
    <row r="30" spans="1:23" x14ac:dyDescent="0.2">
      <c r="A30" s="2" t="s">
        <v>26</v>
      </c>
      <c r="B30" s="2">
        <v>1.781241211833655E-3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2.9373131789766689E-4</v>
      </c>
      <c r="L30" s="2">
        <v>0</v>
      </c>
      <c r="M30" s="2">
        <v>4.3253262750626582E-4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2.5075051572375877E-3</v>
      </c>
    </row>
    <row r="31" spans="1:23" x14ac:dyDescent="0.2">
      <c r="A31" s="2" t="s">
        <v>27</v>
      </c>
      <c r="B31" s="2">
        <v>0.73138299908341964</v>
      </c>
      <c r="C31" s="2">
        <v>0</v>
      </c>
      <c r="D31" s="2">
        <v>0</v>
      </c>
      <c r="E31" s="2">
        <v>0</v>
      </c>
      <c r="F31" s="2">
        <v>1.5105454837088859E-2</v>
      </c>
      <c r="G31" s="2">
        <v>0</v>
      </c>
      <c r="H31" s="2">
        <v>0</v>
      </c>
      <c r="I31" s="2">
        <v>0</v>
      </c>
      <c r="J31" s="2">
        <v>0</v>
      </c>
      <c r="K31" s="2">
        <v>2.0623373557406201E-3</v>
      </c>
      <c r="L31" s="2">
        <v>0</v>
      </c>
      <c r="M31" s="2">
        <v>2.219638129685298E-3</v>
      </c>
      <c r="N31" s="2">
        <v>9.549182252802435E-2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3.7778E-3</v>
      </c>
      <c r="W31" s="2">
        <v>0.85004005193395871</v>
      </c>
    </row>
    <row r="32" spans="1:23" x14ac:dyDescent="0.2">
      <c r="A32" s="2" t="s">
        <v>28</v>
      </c>
      <c r="B32" s="2">
        <v>2.4789720163878658E-2</v>
      </c>
      <c r="C32" s="2">
        <v>0</v>
      </c>
      <c r="D32" s="2">
        <v>0</v>
      </c>
      <c r="E32" s="2">
        <v>0</v>
      </c>
      <c r="F32" s="2">
        <v>4.2546808132810074E-2</v>
      </c>
      <c r="G32" s="2">
        <v>0</v>
      </c>
      <c r="H32" s="2">
        <v>0</v>
      </c>
      <c r="I32" s="2">
        <v>0</v>
      </c>
      <c r="J32" s="2">
        <v>0</v>
      </c>
      <c r="K32" s="2">
        <v>4.3560921045346422E-4</v>
      </c>
      <c r="L32" s="2">
        <v>0</v>
      </c>
      <c r="M32" s="2">
        <v>3.2017470590274148E-4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6.8092312213044945E-2</v>
      </c>
    </row>
    <row r="33" spans="1:23" x14ac:dyDescent="0.2">
      <c r="A33" s="2" t="s">
        <v>29</v>
      </c>
      <c r="B33" s="2">
        <v>1.9236702743813567</v>
      </c>
      <c r="C33" s="2">
        <v>0</v>
      </c>
      <c r="D33" s="2">
        <v>0</v>
      </c>
      <c r="E33" s="2">
        <v>0</v>
      </c>
      <c r="F33" s="2">
        <v>4.3670686083488078E-2</v>
      </c>
      <c r="G33" s="2">
        <v>0</v>
      </c>
      <c r="H33" s="2">
        <v>0.75887302575693316</v>
      </c>
      <c r="I33" s="2">
        <v>0</v>
      </c>
      <c r="J33" s="2">
        <v>0</v>
      </c>
      <c r="K33" s="2">
        <v>2.4809305814107456E-3</v>
      </c>
      <c r="L33" s="2">
        <v>6.7408508608365935E-4</v>
      </c>
      <c r="M33" s="2">
        <v>8.5619752814440966E-3</v>
      </c>
      <c r="N33" s="2">
        <v>1.3446958033460218E-3</v>
      </c>
      <c r="O33" s="2">
        <v>1.4562160115561801E-5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2.7392902351341784</v>
      </c>
    </row>
    <row r="34" spans="1:23" x14ac:dyDescent="0.2">
      <c r="A34" s="2" t="s">
        <v>30</v>
      </c>
      <c r="B34" s="2">
        <v>3.5878722578074222E-2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3.7435166523344589E-4</v>
      </c>
      <c r="L34" s="2">
        <v>0</v>
      </c>
      <c r="M34" s="2">
        <v>9.1735449444043922E-4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3.7170428737748111E-2</v>
      </c>
    </row>
    <row r="35" spans="1:23" x14ac:dyDescent="0.2">
      <c r="A35" s="2" t="s">
        <v>31</v>
      </c>
      <c r="B35" s="2">
        <v>3.692622151492621E-3</v>
      </c>
      <c r="C35" s="2">
        <v>0</v>
      </c>
      <c r="D35" s="2">
        <v>0</v>
      </c>
      <c r="E35" s="2">
        <v>2.0846447544332086E-5</v>
      </c>
      <c r="F35" s="2">
        <v>1.3379499412833355E-5</v>
      </c>
      <c r="G35" s="2">
        <v>0</v>
      </c>
      <c r="H35" s="2">
        <v>0</v>
      </c>
      <c r="I35" s="2">
        <v>0</v>
      </c>
      <c r="J35" s="2">
        <v>0</v>
      </c>
      <c r="K35" s="2">
        <v>4.900603617601474E-4</v>
      </c>
      <c r="L35" s="2">
        <v>2.4704689018772856E-5</v>
      </c>
      <c r="M35" s="2">
        <v>5.8998485132639999E-4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4.8315980005551066E-3</v>
      </c>
    </row>
    <row r="36" spans="1:23" x14ac:dyDescent="0.2">
      <c r="A36" s="2" t="s">
        <v>32</v>
      </c>
      <c r="B36" s="2">
        <v>1.4382386481885036E-2</v>
      </c>
      <c r="C36" s="2">
        <v>0</v>
      </c>
      <c r="D36" s="2">
        <v>0</v>
      </c>
      <c r="E36" s="2">
        <v>0</v>
      </c>
      <c r="F36" s="2">
        <v>1.6423335529252943E-3</v>
      </c>
      <c r="G36" s="2">
        <v>0</v>
      </c>
      <c r="H36" s="2">
        <v>0</v>
      </c>
      <c r="I36" s="2">
        <v>0</v>
      </c>
      <c r="J36" s="2">
        <v>0</v>
      </c>
      <c r="K36" s="2">
        <v>7.180745578568824E-4</v>
      </c>
      <c r="L36" s="2">
        <v>2.4704689018772856E-5</v>
      </c>
      <c r="M36" s="2">
        <v>2.6981014542365862E-4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1.7037309427109643E-2</v>
      </c>
    </row>
    <row r="37" spans="1:23" x14ac:dyDescent="0.2">
      <c r="A37" s="2" t="s">
        <v>33</v>
      </c>
      <c r="B37" s="2">
        <v>0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2.6544936262007981E-4</v>
      </c>
      <c r="L37" s="2">
        <v>7.0584825767922424E-6</v>
      </c>
      <c r="M37" s="2">
        <v>1.138598813687839E-2</v>
      </c>
      <c r="N37" s="2">
        <v>3.0578014158279406E-4</v>
      </c>
      <c r="O37" s="2">
        <v>8.7372960693370789E-4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1.2838005730591765E-2</v>
      </c>
    </row>
    <row r="38" spans="1:23" x14ac:dyDescent="0.2">
      <c r="A38" s="2" t="s">
        <v>34</v>
      </c>
      <c r="B38" s="2">
        <v>0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4.4241560436679973E-5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4.4241560436679973E-5</v>
      </c>
    </row>
    <row r="39" spans="1:23" x14ac:dyDescent="0.2">
      <c r="A39" s="2" t="s">
        <v>35</v>
      </c>
      <c r="B39" s="2">
        <v>7.3098846672404946E-3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8.5079923916692233E-5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7.394964591157187E-3</v>
      </c>
    </row>
    <row r="40" spans="1:23" x14ac:dyDescent="0.2">
      <c r="A40" s="2" t="s">
        <v>36</v>
      </c>
      <c r="B40" s="2">
        <v>5.3787940012813432E-3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7.827353000335685E-5</v>
      </c>
      <c r="L40" s="2">
        <v>3.5292412883961212E-6</v>
      </c>
      <c r="M40" s="2">
        <v>7.1949372112975626E-6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5.4677917097843932E-3</v>
      </c>
    </row>
    <row r="41" spans="1:23" x14ac:dyDescent="0.2">
      <c r="A41" s="2" t="s">
        <v>37</v>
      </c>
      <c r="B41" s="2">
        <v>1.4883528059587605E-3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2.7225575653341514E-5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1.515578381612102E-3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16.43389606195478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5.8414825431502039E-3</v>
      </c>
      <c r="I43" s="2">
        <v>0</v>
      </c>
      <c r="J43" s="2">
        <v>0</v>
      </c>
      <c r="K43" s="2">
        <v>3.467857698844376E-3</v>
      </c>
      <c r="L43" s="2">
        <v>0</v>
      </c>
      <c r="M43" s="2">
        <v>2.1109945777947049E-2</v>
      </c>
      <c r="N43" s="2">
        <v>2.3209817975561472E-4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16.464547446154477</v>
      </c>
    </row>
    <row r="44" spans="1:23" x14ac:dyDescent="0.2">
      <c r="A44" s="2" t="s">
        <v>40</v>
      </c>
      <c r="B44" s="2">
        <v>2.8876894035107994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7.3451619166538737E-2</v>
      </c>
      <c r="I44" s="2">
        <v>0</v>
      </c>
      <c r="J44" s="2">
        <v>0</v>
      </c>
      <c r="K44" s="2">
        <v>1.1230549957003375E-4</v>
      </c>
      <c r="L44" s="2">
        <v>0</v>
      </c>
      <c r="M44" s="2">
        <v>1.3310633840900489E-4</v>
      </c>
      <c r="N44" s="2">
        <v>2.3209817975561472E-4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2.961618532695073</v>
      </c>
    </row>
    <row r="45" spans="1:23" x14ac:dyDescent="0.2">
      <c r="A45" s="2" t="s">
        <v>41</v>
      </c>
      <c r="B45" s="2">
        <v>2.3236327144078917E-4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1.3953107522337527E-4</v>
      </c>
      <c r="L45" s="2">
        <v>0</v>
      </c>
      <c r="M45" s="2">
        <v>5.7559497690380501E-5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4.2945384435454494E-4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2.0015201490718873E-3</v>
      </c>
      <c r="L46" s="2">
        <v>0</v>
      </c>
      <c r="M46" s="2">
        <v>4.9368130359764293E-3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6.9383331850483166E-3</v>
      </c>
    </row>
    <row r="47" spans="1:23" x14ac:dyDescent="0.2">
      <c r="A47" s="2" t="s">
        <v>43</v>
      </c>
      <c r="B47" s="2">
        <v>1.4275495450613948E-2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0.20705285170400536</v>
      </c>
      <c r="L47" s="2">
        <v>2.1338872185321094E-2</v>
      </c>
      <c r="M47" s="2">
        <v>0.40000831256479374</v>
      </c>
      <c r="N47" s="2">
        <v>0</v>
      </c>
      <c r="O47" s="2">
        <v>0</v>
      </c>
      <c r="P47" s="2">
        <v>0</v>
      </c>
      <c r="Q47" s="2">
        <v>0</v>
      </c>
      <c r="R47" s="2">
        <v>2.1084265546247362E-4</v>
      </c>
      <c r="S47" s="2">
        <v>0</v>
      </c>
      <c r="T47" s="2">
        <v>0</v>
      </c>
      <c r="U47" s="2">
        <v>0</v>
      </c>
      <c r="V47" s="2">
        <v>0</v>
      </c>
      <c r="W47" s="2">
        <v>0.64288637456019659</v>
      </c>
    </row>
    <row r="48" spans="1:23" x14ac:dyDescent="0.2">
      <c r="A48" s="2" t="s">
        <v>44</v>
      </c>
      <c r="B48" s="2">
        <v>8.6309883246685828E-3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3.3751432202844197E-4</v>
      </c>
      <c r="I48" s="2">
        <v>0</v>
      </c>
      <c r="J48" s="2">
        <v>0</v>
      </c>
      <c r="K48" s="2">
        <v>4.1440385868551028E-3</v>
      </c>
      <c r="L48" s="2">
        <v>2.0055100321570373E-4</v>
      </c>
      <c r="M48" s="2">
        <v>4.3806012131034277E-3</v>
      </c>
      <c r="N48" s="2">
        <v>0</v>
      </c>
      <c r="O48" s="2">
        <v>4.543875071741965E-3</v>
      </c>
      <c r="P48" s="2">
        <v>0</v>
      </c>
      <c r="Q48" s="2">
        <v>0</v>
      </c>
      <c r="R48" s="2">
        <v>2.600506741097628E-3</v>
      </c>
      <c r="S48" s="2">
        <v>0</v>
      </c>
      <c r="T48" s="2">
        <v>0</v>
      </c>
      <c r="U48" s="2">
        <v>0</v>
      </c>
      <c r="V48" s="2">
        <v>0</v>
      </c>
      <c r="W48" s="2">
        <v>2.4838075262710851E-2</v>
      </c>
    </row>
    <row r="49" spans="1:23" x14ac:dyDescent="0.2">
      <c r="A49" s="2" t="s">
        <v>45</v>
      </c>
      <c r="B49" s="2">
        <v>0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7.6409305151123215E-3</v>
      </c>
      <c r="L49" s="2">
        <v>0</v>
      </c>
      <c r="M49" s="2">
        <v>3.2308453487776751E-3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1.0871775863889996E-2</v>
      </c>
    </row>
    <row r="50" spans="1:23" x14ac:dyDescent="0.2">
      <c r="A50" s="2" t="s">
        <v>46</v>
      </c>
      <c r="B50" s="2">
        <v>9.2124639725711402E-2</v>
      </c>
      <c r="C50" s="2">
        <v>1.653545351644109E-3</v>
      </c>
      <c r="D50" s="2">
        <v>2.4651431890782453E-2</v>
      </c>
      <c r="E50" s="2">
        <v>0</v>
      </c>
      <c r="F50" s="2">
        <v>0</v>
      </c>
      <c r="G50" s="2">
        <v>4.5662929615221184E-3</v>
      </c>
      <c r="H50" s="2">
        <v>5.4401396967135298E-3</v>
      </c>
      <c r="I50" s="2">
        <v>0</v>
      </c>
      <c r="J50" s="2">
        <v>0</v>
      </c>
      <c r="K50" s="2">
        <v>1.7386892021232206E-3</v>
      </c>
      <c r="L50" s="2">
        <v>0</v>
      </c>
      <c r="M50" s="2">
        <v>0</v>
      </c>
      <c r="N50" s="2">
        <v>0</v>
      </c>
      <c r="O50" s="2">
        <v>1.487957992140921E-2</v>
      </c>
      <c r="P50" s="2">
        <v>0</v>
      </c>
      <c r="Q50" s="2">
        <v>0</v>
      </c>
      <c r="R50" s="2">
        <v>2.139370358038243E-2</v>
      </c>
      <c r="S50" s="2">
        <v>0</v>
      </c>
      <c r="T50" s="2">
        <v>0</v>
      </c>
      <c r="U50" s="2">
        <v>0</v>
      </c>
      <c r="V50" s="2">
        <v>0</v>
      </c>
      <c r="W50" s="2">
        <v>0.16644802233028846</v>
      </c>
    </row>
    <row r="51" spans="1:23" x14ac:dyDescent="0.2">
      <c r="A51" s="2" t="s">
        <v>47</v>
      </c>
      <c r="B51" s="2">
        <v>0.23176887927439968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0.23176887927439968</v>
      </c>
    </row>
  </sheetData>
  <phoneticPr fontId="6" type="noConversion"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E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24.068896069860006</v>
      </c>
      <c r="C4" s="2">
        <v>4.5793840099898203E-3</v>
      </c>
      <c r="D4" s="2">
        <v>2.8211912094413098E-2</v>
      </c>
      <c r="E4" s="2">
        <v>1.0595759105923416E-4</v>
      </c>
      <c r="F4" s="2">
        <v>0.39248498839432838</v>
      </c>
      <c r="G4" s="2">
        <v>1.0063610410928325E-2</v>
      </c>
      <c r="H4" s="2">
        <v>0.72626985437258784</v>
      </c>
      <c r="I4" s="2">
        <v>0</v>
      </c>
      <c r="J4" s="2">
        <v>0</v>
      </c>
      <c r="K4" s="2">
        <v>0.22396046368299793</v>
      </c>
      <c r="L4" s="2">
        <v>1.7855942468190247E-2</v>
      </c>
      <c r="M4" s="2">
        <v>0.6011410589024434</v>
      </c>
      <c r="N4" s="2">
        <v>9.6992637673557272E-2</v>
      </c>
      <c r="O4" s="2">
        <v>2.0981622422325572E-2</v>
      </c>
      <c r="P4" s="2">
        <v>0</v>
      </c>
      <c r="Q4" s="2">
        <v>0</v>
      </c>
      <c r="R4" s="2">
        <v>1.2273158398424838E-2</v>
      </c>
      <c r="S4" s="2">
        <v>0</v>
      </c>
      <c r="T4" s="2">
        <v>0</v>
      </c>
      <c r="U4" s="2">
        <v>0</v>
      </c>
      <c r="V4" s="2">
        <v>4.359E-3</v>
      </c>
      <c r="W4" s="2">
        <v>26.208175660281253</v>
      </c>
    </row>
    <row r="5" spans="1:23" x14ac:dyDescent="0.2">
      <c r="A5" s="2" t="s">
        <v>1</v>
      </c>
      <c r="B5" s="2">
        <v>3.081861194113544E-2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3.6174725765543187E-3</v>
      </c>
      <c r="L5" s="2">
        <v>0</v>
      </c>
      <c r="M5" s="2">
        <v>7.0106229577739321E-2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0.10454231409542908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1.9501390658567441E-5</v>
      </c>
      <c r="G6" s="2">
        <v>0</v>
      </c>
      <c r="H6" s="2">
        <v>2.1546659337072279E-2</v>
      </c>
      <c r="I6" s="2">
        <v>0</v>
      </c>
      <c r="J6" s="2">
        <v>0</v>
      </c>
      <c r="K6" s="2">
        <v>6.6270349320562416E-3</v>
      </c>
      <c r="L6" s="2">
        <v>0</v>
      </c>
      <c r="M6" s="2">
        <v>1.4695831995759145E-2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4.2889027655546232E-2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1.7132169944268118E-2</v>
      </c>
      <c r="C8" s="2">
        <v>0</v>
      </c>
      <c r="D8" s="2">
        <v>0</v>
      </c>
      <c r="E8" s="2">
        <v>0</v>
      </c>
      <c r="F8" s="2">
        <v>6.6304728239129307E-2</v>
      </c>
      <c r="G8" s="2">
        <v>0</v>
      </c>
      <c r="H8" s="2">
        <v>0</v>
      </c>
      <c r="I8" s="2">
        <v>0</v>
      </c>
      <c r="J8" s="2">
        <v>0</v>
      </c>
      <c r="K8" s="2">
        <v>2.3776637306129932E-3</v>
      </c>
      <c r="L8" s="2">
        <v>4.0809640706755739E-4</v>
      </c>
      <c r="M8" s="2">
        <v>7.7079708731324715E-3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9.3930629194210441E-2</v>
      </c>
    </row>
    <row r="9" spans="1:23" x14ac:dyDescent="0.2">
      <c r="A9" s="2" t="s">
        <v>5</v>
      </c>
      <c r="B9" s="2">
        <v>0.37860485445272474</v>
      </c>
      <c r="C9" s="2">
        <v>0</v>
      </c>
      <c r="D9" s="2">
        <v>0</v>
      </c>
      <c r="E9" s="2">
        <v>0</v>
      </c>
      <c r="F9" s="2">
        <v>4.294856269371837E-2</v>
      </c>
      <c r="G9" s="2">
        <v>0</v>
      </c>
      <c r="H9" s="2">
        <v>0</v>
      </c>
      <c r="I9" s="2">
        <v>0</v>
      </c>
      <c r="J9" s="2">
        <v>0</v>
      </c>
      <c r="K9" s="2">
        <v>6.9421828507313738E-2</v>
      </c>
      <c r="L9" s="2">
        <v>1.2517242737786424E-3</v>
      </c>
      <c r="M9" s="2">
        <v>0.152624814644824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0.64485178457235948</v>
      </c>
    </row>
    <row r="10" spans="1:23" x14ac:dyDescent="0.2">
      <c r="A10" s="2" t="s">
        <v>6</v>
      </c>
      <c r="B10" s="2">
        <v>4.6397699092881245E-2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1.1970991244532735E-3</v>
      </c>
      <c r="L10" s="2">
        <v>0</v>
      </c>
      <c r="M10" s="2">
        <v>8.3197145932223534E-4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4.8426769676656753E-2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2.9694946121132819E-2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1.9841421952264204E-4</v>
      </c>
      <c r="L13" s="2">
        <v>0</v>
      </c>
      <c r="M13" s="2">
        <v>1.0487035201540779E-5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2.9903847375856999E-2</v>
      </c>
    </row>
    <row r="14" spans="1:23" x14ac:dyDescent="0.2">
      <c r="A14" s="2" t="s">
        <v>10</v>
      </c>
      <c r="B14" s="2">
        <v>3.2296107634376917E-2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3.9682843904528407E-4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3.2692936073422198E-2</v>
      </c>
    </row>
    <row r="15" spans="1:23" x14ac:dyDescent="0.2">
      <c r="A15" s="2" t="s">
        <v>11</v>
      </c>
      <c r="B15" s="2">
        <v>0.1518740370476438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1.2202474500642483E-3</v>
      </c>
      <c r="L15" s="2">
        <v>0</v>
      </c>
      <c r="M15" s="2">
        <v>3.4607216165084582E-4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0.15344035665935887</v>
      </c>
    </row>
    <row r="16" spans="1:23" x14ac:dyDescent="0.2">
      <c r="A16" s="2" t="s">
        <v>12</v>
      </c>
      <c r="B16" s="2">
        <v>1.2617520844132894E-2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1.9510731586393131E-4</v>
      </c>
      <c r="L16" s="2">
        <v>0</v>
      </c>
      <c r="M16" s="2">
        <v>6.2922211209244679E-5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1.2875550371206071E-2</v>
      </c>
    </row>
    <row r="17" spans="1:23" x14ac:dyDescent="0.2">
      <c r="A17" s="2" t="s">
        <v>13</v>
      </c>
      <c r="B17" s="2">
        <v>8.3119872443396629E-3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1.1574162805487452E-4</v>
      </c>
      <c r="L17" s="2">
        <v>3.4293815719962805E-6</v>
      </c>
      <c r="M17" s="2">
        <v>3.4956784005135928E-6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8.4346539323670467E-3</v>
      </c>
    </row>
    <row r="18" spans="1:23" x14ac:dyDescent="0.2">
      <c r="A18" s="2" t="s">
        <v>14</v>
      </c>
      <c r="B18" s="2">
        <v>0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3.9682843904528402E-5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3.9682843904528402E-5</v>
      </c>
    </row>
    <row r="19" spans="1:23" x14ac:dyDescent="0.2">
      <c r="A19" s="2" t="s">
        <v>15</v>
      </c>
      <c r="B19" s="2">
        <v>4.595304756932588E-4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4.595304756932588E-4</v>
      </c>
    </row>
    <row r="20" spans="1:23" x14ac:dyDescent="0.2">
      <c r="A20" s="2" t="s">
        <v>16</v>
      </c>
      <c r="B20" s="2">
        <v>8.4889184616396593E-2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5.158769707588693E-4</v>
      </c>
      <c r="L20" s="2">
        <v>0</v>
      </c>
      <c r="M20" s="2">
        <v>1.0067553793479149E-3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8.641181696650338E-2</v>
      </c>
    </row>
    <row r="21" spans="1:23" x14ac:dyDescent="0.2">
      <c r="A21" s="2" t="s">
        <v>17</v>
      </c>
      <c r="B21" s="2">
        <v>3.4154850553999856E-3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4.3651128294981239E-4</v>
      </c>
      <c r="L21" s="2">
        <v>0</v>
      </c>
      <c r="M21" s="2">
        <v>6.6417889609758266E-5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3.918414227959556E-3</v>
      </c>
    </row>
    <row r="22" spans="1:23" x14ac:dyDescent="0.2">
      <c r="A22" s="2" t="s">
        <v>18</v>
      </c>
      <c r="B22" s="2">
        <v>1.3048950535341315E-2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5.5886671832210838E-4</v>
      </c>
      <c r="L22" s="2">
        <v>0</v>
      </c>
      <c r="M22" s="2">
        <v>1.1151214097638363E-3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1.4722938663427259E-2</v>
      </c>
    </row>
    <row r="23" spans="1:23" x14ac:dyDescent="0.2">
      <c r="A23" s="2" t="s">
        <v>19</v>
      </c>
      <c r="B23" s="2">
        <v>4.4814759174274538E-3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2.0833493049877413E-4</v>
      </c>
      <c r="L23" s="2">
        <v>0</v>
      </c>
      <c r="M23" s="2">
        <v>2.7266291524006029E-4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4.9624737631662891E-3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6.9444976832924696E-5</v>
      </c>
      <c r="L25" s="2">
        <v>0</v>
      </c>
      <c r="M25" s="2">
        <v>1.3982713602054373E-4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2.0927211285346842E-4</v>
      </c>
    </row>
    <row r="26" spans="1:23" x14ac:dyDescent="0.2">
      <c r="A26" s="2" t="s">
        <v>22</v>
      </c>
      <c r="B26" s="2">
        <v>0.5247825540608273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1.4341995121238732E-2</v>
      </c>
      <c r="I26" s="2">
        <v>0</v>
      </c>
      <c r="J26" s="2">
        <v>0</v>
      </c>
      <c r="K26" s="2">
        <v>1.17994253688877E-4</v>
      </c>
      <c r="L26" s="2">
        <v>0</v>
      </c>
      <c r="M26" s="2">
        <v>5.9824983961646915E-4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0.53984079327537127</v>
      </c>
    </row>
    <row r="27" spans="1:23" x14ac:dyDescent="0.2">
      <c r="A27" s="2" t="s">
        <v>23</v>
      </c>
      <c r="B27" s="2">
        <v>3.8862520356994265E-2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3.0966817710203011E-5</v>
      </c>
      <c r="L27" s="2">
        <v>0</v>
      </c>
      <c r="M27" s="2">
        <v>3.0441916617652181E-5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3.8923929091322119E-2</v>
      </c>
    </row>
    <row r="28" spans="1:23" x14ac:dyDescent="0.2">
      <c r="A28" s="2" t="s">
        <v>24</v>
      </c>
      <c r="B28" s="2">
        <v>2.3944159937103637E-2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1.014430235334236E-5</v>
      </c>
      <c r="L28" s="2">
        <v>0</v>
      </c>
      <c r="M28" s="2">
        <v>5.9560271643232538E-5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2.4013864511100214E-2</v>
      </c>
    </row>
    <row r="29" spans="1:23" x14ac:dyDescent="0.2">
      <c r="A29" s="2" t="s">
        <v>25</v>
      </c>
      <c r="B29" s="2">
        <v>1.351504794192115E-3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8.0086597526387109E-6</v>
      </c>
      <c r="L29" s="2">
        <v>0</v>
      </c>
      <c r="M29" s="2">
        <v>7.9413695524310038E-6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1.3674548234971847E-3</v>
      </c>
    </row>
    <row r="30" spans="1:23" x14ac:dyDescent="0.2">
      <c r="A30" s="2" t="s">
        <v>26</v>
      </c>
      <c r="B30" s="2">
        <v>1.0782004913665987E-3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6.0865814120054229E-5</v>
      </c>
      <c r="L30" s="2">
        <v>0</v>
      </c>
      <c r="M30" s="2">
        <v>2.1176985473149345E-4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1.3508361602181463E-3</v>
      </c>
    </row>
    <row r="31" spans="1:23" x14ac:dyDescent="0.2">
      <c r="A31" s="2" t="s">
        <v>27</v>
      </c>
      <c r="B31" s="2">
        <v>0.69731199953506873</v>
      </c>
      <c r="C31" s="2">
        <v>0</v>
      </c>
      <c r="D31" s="2">
        <v>0</v>
      </c>
      <c r="E31" s="2">
        <v>0</v>
      </c>
      <c r="F31" s="2">
        <v>7.7648037138862716E-2</v>
      </c>
      <c r="G31" s="2">
        <v>0</v>
      </c>
      <c r="H31" s="2">
        <v>2.5371191369402614E-2</v>
      </c>
      <c r="I31" s="2">
        <v>0</v>
      </c>
      <c r="J31" s="2">
        <v>0</v>
      </c>
      <c r="K31" s="2">
        <v>2.3313670793910436E-3</v>
      </c>
      <c r="L31" s="2">
        <v>0</v>
      </c>
      <c r="M31" s="2">
        <v>2.8909260372247413E-3</v>
      </c>
      <c r="N31" s="2">
        <v>9.6301725328720916E-2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4.359E-3</v>
      </c>
      <c r="W31" s="2">
        <v>0.90621424648867077</v>
      </c>
    </row>
    <row r="32" spans="1:23" x14ac:dyDescent="0.2">
      <c r="A32" s="2" t="s">
        <v>28</v>
      </c>
      <c r="B32" s="2">
        <v>8.5157030549688484E-3</v>
      </c>
      <c r="C32" s="2">
        <v>0</v>
      </c>
      <c r="D32" s="2">
        <v>0</v>
      </c>
      <c r="E32" s="2">
        <v>0</v>
      </c>
      <c r="F32" s="2">
        <v>8.2321870433366057E-2</v>
      </c>
      <c r="G32" s="2">
        <v>0</v>
      </c>
      <c r="H32" s="2">
        <v>0</v>
      </c>
      <c r="I32" s="2">
        <v>0</v>
      </c>
      <c r="J32" s="2">
        <v>0</v>
      </c>
      <c r="K32" s="2">
        <v>2.9100752196654158E-4</v>
      </c>
      <c r="L32" s="2">
        <v>0</v>
      </c>
      <c r="M32" s="2">
        <v>1.1535738721694857E-4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9.124393839751839E-2</v>
      </c>
    </row>
    <row r="33" spans="1:23" x14ac:dyDescent="0.2">
      <c r="A33" s="2" t="s">
        <v>29</v>
      </c>
      <c r="B33" s="2">
        <v>5.7622095775991191</v>
      </c>
      <c r="C33" s="2">
        <v>0</v>
      </c>
      <c r="D33" s="2">
        <v>0</v>
      </c>
      <c r="E33" s="2">
        <v>0</v>
      </c>
      <c r="F33" s="2">
        <v>5.210771583969221E-2</v>
      </c>
      <c r="G33" s="2">
        <v>0</v>
      </c>
      <c r="H33" s="2">
        <v>0.64530898048322916</v>
      </c>
      <c r="I33" s="2">
        <v>0</v>
      </c>
      <c r="J33" s="2">
        <v>0</v>
      </c>
      <c r="K33" s="2">
        <v>2.6785919635556677E-3</v>
      </c>
      <c r="L33" s="2">
        <v>2.7400758760250288E-3</v>
      </c>
      <c r="M33" s="2">
        <v>1.065482776476543E-2</v>
      </c>
      <c r="N33" s="2">
        <v>1.0381584456090505E-4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6.4758035853709472</v>
      </c>
    </row>
    <row r="34" spans="1:23" x14ac:dyDescent="0.2">
      <c r="A34" s="2" t="s">
        <v>30</v>
      </c>
      <c r="B34" s="2">
        <v>5.8358527332179125E-2</v>
      </c>
      <c r="C34" s="2">
        <v>0</v>
      </c>
      <c r="D34" s="2">
        <v>0</v>
      </c>
      <c r="E34" s="2">
        <v>0</v>
      </c>
      <c r="F34" s="2">
        <v>6.9096677335080875E-2</v>
      </c>
      <c r="G34" s="2">
        <v>0</v>
      </c>
      <c r="H34" s="2">
        <v>0</v>
      </c>
      <c r="I34" s="2">
        <v>0</v>
      </c>
      <c r="J34" s="2">
        <v>0</v>
      </c>
      <c r="K34" s="2">
        <v>3.6706630611688768E-4</v>
      </c>
      <c r="L34" s="2">
        <v>0</v>
      </c>
      <c r="M34" s="2">
        <v>8.3546713772274879E-4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0.12865773811109965</v>
      </c>
    </row>
    <row r="35" spans="1:23" x14ac:dyDescent="0.2">
      <c r="A35" s="2" t="s">
        <v>31</v>
      </c>
      <c r="B35" s="2">
        <v>3.602785048928055E-3</v>
      </c>
      <c r="C35" s="2">
        <v>0</v>
      </c>
      <c r="D35" s="2">
        <v>0</v>
      </c>
      <c r="E35" s="2">
        <v>4.6745996055544482E-5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5.158769707588693E-4</v>
      </c>
      <c r="L35" s="2">
        <v>3.0864434147966534E-5</v>
      </c>
      <c r="M35" s="2">
        <v>6.1174372008987888E-4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4.8080161699803146E-3</v>
      </c>
    </row>
    <row r="36" spans="1:23" x14ac:dyDescent="0.2">
      <c r="A36" s="2" t="s">
        <v>32</v>
      </c>
      <c r="B36" s="2">
        <v>1.8824918017341045E-2</v>
      </c>
      <c r="C36" s="2">
        <v>0</v>
      </c>
      <c r="D36" s="2">
        <v>0</v>
      </c>
      <c r="E36" s="2">
        <v>5.9211595003689683E-5</v>
      </c>
      <c r="F36" s="2">
        <v>2.0378953238202975E-3</v>
      </c>
      <c r="G36" s="2">
        <v>0</v>
      </c>
      <c r="H36" s="2">
        <v>0</v>
      </c>
      <c r="I36" s="2">
        <v>0</v>
      </c>
      <c r="J36" s="2">
        <v>0</v>
      </c>
      <c r="K36" s="2">
        <v>1.1408817622551915E-3</v>
      </c>
      <c r="L36" s="2">
        <v>2.4005671003973971E-5</v>
      </c>
      <c r="M36" s="2">
        <v>3.7054191045444095E-4</v>
      </c>
      <c r="N36" s="2">
        <v>0</v>
      </c>
      <c r="O36" s="2">
        <v>2.4762717839011348E-5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2.2482216997717651E-2</v>
      </c>
    </row>
    <row r="37" spans="1:23" x14ac:dyDescent="0.2">
      <c r="A37" s="2" t="s">
        <v>33</v>
      </c>
      <c r="B37" s="2">
        <v>0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2.116418341574848E-4</v>
      </c>
      <c r="L37" s="2">
        <v>3.4293815719962805E-6</v>
      </c>
      <c r="M37" s="2">
        <v>9.8473260542467928E-3</v>
      </c>
      <c r="N37" s="2">
        <v>8.2336704306924677E-5</v>
      </c>
      <c r="O37" s="2">
        <v>2.3595332569457954E-3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1.2504267231228994E-2</v>
      </c>
    </row>
    <row r="38" spans="1:23" x14ac:dyDescent="0.2">
      <c r="A38" s="2" t="s">
        <v>34</v>
      </c>
      <c r="B38" s="2">
        <v>0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7.6058784150346119E-5</v>
      </c>
      <c r="L38" s="2">
        <v>0</v>
      </c>
      <c r="M38" s="2">
        <v>4.5443819206676709E-5</v>
      </c>
      <c r="N38" s="2">
        <v>0</v>
      </c>
      <c r="O38" s="2">
        <v>1.7687655599293818E-5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1.3919025895631665E-4</v>
      </c>
    </row>
    <row r="39" spans="1:23" x14ac:dyDescent="0.2">
      <c r="A39" s="2" t="s">
        <v>35</v>
      </c>
      <c r="B39" s="2">
        <v>4.4174391885484724E-3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8.9286398785188911E-5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4.5067255873336614E-3</v>
      </c>
    </row>
    <row r="40" spans="1:23" x14ac:dyDescent="0.2">
      <c r="A40" s="2" t="s">
        <v>36</v>
      </c>
      <c r="B40" s="2">
        <v>2.6581523836603331E-3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1.9510731586393131E-4</v>
      </c>
      <c r="L40" s="2">
        <v>3.4293815719962805E-6</v>
      </c>
      <c r="M40" s="2">
        <v>1.1885306561746217E-4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2.9755421467137231E-3</v>
      </c>
    </row>
    <row r="41" spans="1:23" x14ac:dyDescent="0.2">
      <c r="A41" s="2" t="s">
        <v>37</v>
      </c>
      <c r="B41" s="2">
        <v>1.7428106537497494E-3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2.9762132928396308E-5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1.7725727866781458E-3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12.63962267314591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8.5243971002292203E-3</v>
      </c>
      <c r="I43" s="2">
        <v>0</v>
      </c>
      <c r="J43" s="2">
        <v>0</v>
      </c>
      <c r="K43" s="2">
        <v>3.6442078318991915E-3</v>
      </c>
      <c r="L43" s="2">
        <v>0</v>
      </c>
      <c r="M43" s="2">
        <v>1.0308755603114587E-2</v>
      </c>
      <c r="N43" s="2">
        <v>5.0475979596853839E-4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12.66260479347712</v>
      </c>
    </row>
    <row r="44" spans="1:23" x14ac:dyDescent="0.2">
      <c r="A44" s="2" t="s">
        <v>40</v>
      </c>
      <c r="B44" s="2">
        <v>3.1283351810526523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9.6421300533398435E-3</v>
      </c>
      <c r="I44" s="2">
        <v>0</v>
      </c>
      <c r="J44" s="2">
        <v>0</v>
      </c>
      <c r="K44" s="2">
        <v>7.6058784150346119E-5</v>
      </c>
      <c r="L44" s="2">
        <v>0</v>
      </c>
      <c r="M44" s="2">
        <v>1.0487035201540779E-4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3.1381582402421579</v>
      </c>
    </row>
    <row r="45" spans="1:23" x14ac:dyDescent="0.2">
      <c r="A45" s="2" t="s">
        <v>41</v>
      </c>
      <c r="B45" s="2">
        <v>1.5361025228197625E-4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1.9510731586393131E-4</v>
      </c>
      <c r="L45" s="2">
        <v>0</v>
      </c>
      <c r="M45" s="2">
        <v>5.2435176007703897E-5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4.0115274415361145E-4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4.2806430342488003E-4</v>
      </c>
      <c r="L46" s="2">
        <v>0</v>
      </c>
      <c r="M46" s="2">
        <v>7.2184583334654259E-3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7.6465226368903063E-3</v>
      </c>
    </row>
    <row r="47" spans="1:23" x14ac:dyDescent="0.2">
      <c r="A47" s="2" t="s">
        <v>43</v>
      </c>
      <c r="B47" s="2">
        <v>7.0058295302427602E-3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0.11208890341616426</v>
      </c>
      <c r="L47" s="2">
        <v>1.3390887661451089E-2</v>
      </c>
      <c r="M47" s="2">
        <v>0.29574480856503588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0.428230429172894</v>
      </c>
    </row>
    <row r="48" spans="1:23" x14ac:dyDescent="0.2">
      <c r="A48" s="2" t="s">
        <v>44</v>
      </c>
      <c r="B48" s="2">
        <v>1.3446889693364225E-2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3.2102261938389449E-3</v>
      </c>
      <c r="L48" s="2">
        <v>0</v>
      </c>
      <c r="M48" s="2">
        <v>7.5832002196163043E-3</v>
      </c>
      <c r="N48" s="2">
        <v>0</v>
      </c>
      <c r="O48" s="2">
        <v>5.7554937178441205E-3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2.9995809824663596E-2</v>
      </c>
    </row>
    <row r="49" spans="1:23" x14ac:dyDescent="0.2">
      <c r="A49" s="2" t="s">
        <v>45</v>
      </c>
      <c r="B49" s="2">
        <v>2.0932324956003641E-3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8.9671122732931409E-3</v>
      </c>
      <c r="L49" s="2">
        <v>0</v>
      </c>
      <c r="M49" s="2">
        <v>4.73950013726019E-3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1.5799844906153694E-2</v>
      </c>
    </row>
    <row r="50" spans="1:23" x14ac:dyDescent="0.2">
      <c r="A50" s="2" t="s">
        <v>46</v>
      </c>
      <c r="B50" s="2">
        <v>8.3097709283291438E-2</v>
      </c>
      <c r="C50" s="2">
        <v>0</v>
      </c>
      <c r="D50" s="2">
        <v>0</v>
      </c>
      <c r="E50" s="2">
        <v>0</v>
      </c>
      <c r="F50" s="2">
        <v>0</v>
      </c>
      <c r="G50" s="2">
        <v>1.0063610410928325E-2</v>
      </c>
      <c r="H50" s="2">
        <v>1.5345009080760998E-3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1.1855736522308626E-2</v>
      </c>
      <c r="P50" s="2">
        <v>0</v>
      </c>
      <c r="Q50" s="2">
        <v>0</v>
      </c>
      <c r="R50" s="2">
        <v>1.2273158398424838E-2</v>
      </c>
      <c r="S50" s="2">
        <v>0</v>
      </c>
      <c r="T50" s="2">
        <v>0</v>
      </c>
      <c r="U50" s="2">
        <v>0</v>
      </c>
      <c r="V50" s="2">
        <v>0</v>
      </c>
      <c r="W50" s="2">
        <v>0.11882471552302933</v>
      </c>
    </row>
    <row r="51" spans="1:23" x14ac:dyDescent="0.2">
      <c r="A51" s="2" t="s">
        <v>47</v>
      </c>
      <c r="B51" s="2">
        <v>0.23343753102972226</v>
      </c>
      <c r="C51" s="2">
        <v>4.5793840099898203E-3</v>
      </c>
      <c r="D51" s="2">
        <v>2.8211912094413098E-2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9.6840855178872542E-4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0.26719723568591386</v>
      </c>
    </row>
  </sheetData>
  <phoneticPr fontId="6" type="noConversion"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F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19.890917427116172</v>
      </c>
      <c r="C4" s="2">
        <v>1.1920771917554387E-3</v>
      </c>
      <c r="D4" s="2">
        <v>2.9500467752849088E-2</v>
      </c>
      <c r="E4" s="2">
        <v>3.9993578656277312E-6</v>
      </c>
      <c r="F4" s="2">
        <v>0.41591976279374654</v>
      </c>
      <c r="G4" s="2">
        <v>1.043287752369932E-2</v>
      </c>
      <c r="H4" s="2">
        <v>1.3624451705841882</v>
      </c>
      <c r="I4" s="2">
        <v>0</v>
      </c>
      <c r="J4" s="2">
        <v>0</v>
      </c>
      <c r="K4" s="2">
        <v>0.39538350210980094</v>
      </c>
      <c r="L4" s="2">
        <v>5.1152667662948244E-2</v>
      </c>
      <c r="M4" s="2">
        <v>0.99606266045601577</v>
      </c>
      <c r="N4" s="2">
        <v>0.10610180284409035</v>
      </c>
      <c r="O4" s="2">
        <v>2.4222736230520514E-2</v>
      </c>
      <c r="P4" s="2">
        <v>0</v>
      </c>
      <c r="Q4" s="2">
        <v>0</v>
      </c>
      <c r="R4" s="2">
        <v>2.081198047413773E-2</v>
      </c>
      <c r="S4" s="2">
        <v>0</v>
      </c>
      <c r="T4" s="2">
        <v>0</v>
      </c>
      <c r="U4" s="2">
        <v>0</v>
      </c>
      <c r="V4" s="2">
        <v>1.5750520000000001</v>
      </c>
      <c r="W4" s="2">
        <v>24.879199132097792</v>
      </c>
    </row>
    <row r="5" spans="1:23" x14ac:dyDescent="0.2">
      <c r="A5" s="2" t="s">
        <v>1</v>
      </c>
      <c r="B5" s="2">
        <v>3.4204093662525567E-2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6.436804673036528E-2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9.8572140392890847E-2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2.2765175850779779E-5</v>
      </c>
      <c r="G6" s="2">
        <v>0</v>
      </c>
      <c r="H6" s="2">
        <v>1.4774991377310469E-2</v>
      </c>
      <c r="I6" s="2">
        <v>0</v>
      </c>
      <c r="J6" s="2">
        <v>0</v>
      </c>
      <c r="K6" s="2">
        <v>3.9309418618539062E-3</v>
      </c>
      <c r="L6" s="2">
        <v>0</v>
      </c>
      <c r="M6" s="2">
        <v>1.8775980072535906E-2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3.7504678487551062E-2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3.2123667790096781E-2</v>
      </c>
      <c r="C8" s="2">
        <v>0</v>
      </c>
      <c r="D8" s="2">
        <v>0</v>
      </c>
      <c r="E8" s="2">
        <v>0</v>
      </c>
      <c r="F8" s="2">
        <v>2.9584972102077663E-2</v>
      </c>
      <c r="G8" s="2">
        <v>0</v>
      </c>
      <c r="H8" s="2">
        <v>0</v>
      </c>
      <c r="I8" s="2">
        <v>0</v>
      </c>
      <c r="J8" s="2">
        <v>0</v>
      </c>
      <c r="K8" s="2">
        <v>5.7607489743162045E-3</v>
      </c>
      <c r="L8" s="2">
        <v>8.9217036894551795E-5</v>
      </c>
      <c r="M8" s="2">
        <v>1.0405838434387915E-2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7.7964444337773109E-2</v>
      </c>
    </row>
    <row r="9" spans="1:23" x14ac:dyDescent="0.2">
      <c r="A9" s="2" t="s">
        <v>5</v>
      </c>
      <c r="B9" s="2">
        <v>8.2247107928135041E-2</v>
      </c>
      <c r="C9" s="2">
        <v>0</v>
      </c>
      <c r="D9" s="2">
        <v>0</v>
      </c>
      <c r="E9" s="2">
        <v>0</v>
      </c>
      <c r="F9" s="2">
        <v>5.9599230377341467E-2</v>
      </c>
      <c r="G9" s="2">
        <v>0</v>
      </c>
      <c r="H9" s="2">
        <v>0</v>
      </c>
      <c r="I9" s="2">
        <v>0</v>
      </c>
      <c r="J9" s="2">
        <v>0</v>
      </c>
      <c r="K9" s="2">
        <v>6.9029721483161791E-2</v>
      </c>
      <c r="L9" s="2">
        <v>7.5491338910774607E-5</v>
      </c>
      <c r="M9" s="2">
        <v>0.14994900627973443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0.36090055740728344</v>
      </c>
    </row>
    <row r="10" spans="1:23" x14ac:dyDescent="0.2">
      <c r="A10" s="2" t="s">
        <v>6</v>
      </c>
      <c r="B10" s="2">
        <v>5.2997477862730138E-2</v>
      </c>
      <c r="C10" s="2">
        <v>0</v>
      </c>
      <c r="D10" s="2">
        <v>0</v>
      </c>
      <c r="E10" s="2">
        <v>0</v>
      </c>
      <c r="F10" s="2">
        <v>3.265176650597557E-3</v>
      </c>
      <c r="G10" s="2">
        <v>0</v>
      </c>
      <c r="H10" s="2">
        <v>0</v>
      </c>
      <c r="I10" s="2">
        <v>0</v>
      </c>
      <c r="J10" s="2">
        <v>0</v>
      </c>
      <c r="K10" s="2">
        <v>1.2507542287716975E-3</v>
      </c>
      <c r="L10" s="2">
        <v>0</v>
      </c>
      <c r="M10" s="2">
        <v>1.7558759307773895E-3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5.9269284672876781E-2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2.4138481256717147E-2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4.8971329592119371E-4</v>
      </c>
      <c r="L13" s="2">
        <v>0</v>
      </c>
      <c r="M13" s="2">
        <v>2.6932758300768719E-4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2.4897522135646027E-2</v>
      </c>
    </row>
    <row r="14" spans="1:23" x14ac:dyDescent="0.2">
      <c r="A14" s="2" t="s">
        <v>10</v>
      </c>
      <c r="B14" s="2">
        <v>3.3887405877537336E-3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7.0479008129198828E-4</v>
      </c>
      <c r="L14" s="2">
        <v>0</v>
      </c>
      <c r="M14" s="2">
        <v>1.6789251927751931E-4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4.2614231883232418E-3</v>
      </c>
    </row>
    <row r="15" spans="1:23" x14ac:dyDescent="0.2">
      <c r="A15" s="2" t="s">
        <v>11</v>
      </c>
      <c r="B15" s="2">
        <v>0.15304732437940008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1.0588395587485268E-3</v>
      </c>
      <c r="L15" s="2">
        <v>0</v>
      </c>
      <c r="M15" s="2">
        <v>1.9237684500549086E-4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0.15429854078315411</v>
      </c>
    </row>
    <row r="16" spans="1:23" x14ac:dyDescent="0.2">
      <c r="A16" s="2" t="s">
        <v>12</v>
      </c>
      <c r="B16" s="2">
        <v>1.5028093211614883E-2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1.5882593381227905E-4</v>
      </c>
      <c r="L16" s="2">
        <v>0</v>
      </c>
      <c r="M16" s="2">
        <v>7.6950738002196342E-5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1.5263869883429359E-2</v>
      </c>
    </row>
    <row r="17" spans="1:23" x14ac:dyDescent="0.2">
      <c r="A17" s="2" t="s">
        <v>13</v>
      </c>
      <c r="B17" s="2">
        <v>2.0323346680373271E-3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1.0919282949594187E-4</v>
      </c>
      <c r="L17" s="2">
        <v>3.4314244959442993E-6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2.1449589220292132E-3</v>
      </c>
    </row>
    <row r="18" spans="1:23" x14ac:dyDescent="0.2">
      <c r="A18" s="2" t="s">
        <v>14</v>
      </c>
      <c r="B18" s="2">
        <v>0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9.9266208632674391E-5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9.9266208632674391E-5</v>
      </c>
    </row>
    <row r="19" spans="1:23" x14ac:dyDescent="0.2">
      <c r="A19" s="2" t="s">
        <v>15</v>
      </c>
      <c r="B19" s="2">
        <v>0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</row>
    <row r="20" spans="1:23" x14ac:dyDescent="0.2">
      <c r="A20" s="2" t="s">
        <v>16</v>
      </c>
      <c r="B20" s="2">
        <v>0.10271625265619147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6.8824571318654246E-4</v>
      </c>
      <c r="L20" s="2">
        <v>0</v>
      </c>
      <c r="M20" s="2">
        <v>2.7842176113521944E-3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0.10618871598073021</v>
      </c>
    </row>
    <row r="21" spans="1:23" x14ac:dyDescent="0.2">
      <c r="A21" s="2" t="s">
        <v>17</v>
      </c>
      <c r="B21" s="2">
        <v>4.2197374834767841E-3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5.8567063093277905E-4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4.8054081144095631E-3</v>
      </c>
    </row>
    <row r="22" spans="1:23" x14ac:dyDescent="0.2">
      <c r="A22" s="2" t="s">
        <v>18</v>
      </c>
      <c r="B22" s="2">
        <v>2.2753486430512063E-2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4.387566421564207E-3</v>
      </c>
      <c r="L22" s="2">
        <v>0</v>
      </c>
      <c r="M22" s="2">
        <v>4.4211696743080087E-3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3.1562222526384277E-2</v>
      </c>
    </row>
    <row r="23" spans="1:23" x14ac:dyDescent="0.2">
      <c r="A23" s="2" t="s">
        <v>19</v>
      </c>
      <c r="B23" s="2">
        <v>6.2954310282049193E-5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1.0257508225376353E-4</v>
      </c>
      <c r="L23" s="2">
        <v>0</v>
      </c>
      <c r="M23" s="2">
        <v>1.3291491109470278E-4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2.9844430363051551E-4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9.3110068779950154E-3</v>
      </c>
      <c r="I25" s="2">
        <v>0</v>
      </c>
      <c r="J25" s="2">
        <v>0</v>
      </c>
      <c r="K25" s="2">
        <v>1.2904607122247671E-4</v>
      </c>
      <c r="L25" s="2">
        <v>0</v>
      </c>
      <c r="M25" s="2">
        <v>2.5183877891627891E-4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9.6918917281337714E-3</v>
      </c>
    </row>
    <row r="26" spans="1:23" x14ac:dyDescent="0.2">
      <c r="A26" s="2" t="s">
        <v>22</v>
      </c>
      <c r="B26" s="2">
        <v>1.2281871806221603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4.1725215179675198E-3</v>
      </c>
      <c r="I26" s="2">
        <v>0</v>
      </c>
      <c r="J26" s="2">
        <v>0</v>
      </c>
      <c r="K26" s="2">
        <v>3.7703659290195494E-4</v>
      </c>
      <c r="L26" s="2">
        <v>0</v>
      </c>
      <c r="M26" s="2">
        <v>1.1098378788141881E-3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1.2338465766118438</v>
      </c>
    </row>
    <row r="27" spans="1:23" x14ac:dyDescent="0.2">
      <c r="A27" s="2" t="s">
        <v>23</v>
      </c>
      <c r="B27" s="2">
        <v>3.4478902140448797E-2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1.8467098427850856E-4</v>
      </c>
      <c r="L27" s="2">
        <v>0</v>
      </c>
      <c r="M27" s="2">
        <v>2.2135270713191559E-4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3.4884925831859225E-2</v>
      </c>
    </row>
    <row r="28" spans="1:23" x14ac:dyDescent="0.2">
      <c r="A28" s="2" t="s">
        <v>24</v>
      </c>
      <c r="B28" s="2">
        <v>5.5652593106740963E-2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1.3850323820888145E-5</v>
      </c>
      <c r="L28" s="2">
        <v>0</v>
      </c>
      <c r="M28" s="2">
        <v>2.152040208226958E-5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5.568796383264412E-2</v>
      </c>
    </row>
    <row r="29" spans="1:23" x14ac:dyDescent="0.2">
      <c r="A29" s="2" t="s">
        <v>25</v>
      </c>
      <c r="B29" s="2">
        <v>1.5718965674259633E-3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2.308387303481357E-5</v>
      </c>
      <c r="L29" s="2">
        <v>0</v>
      </c>
      <c r="M29" s="2">
        <v>2.4594745236879516E-5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1.6195751856976565E-3</v>
      </c>
    </row>
    <row r="30" spans="1:23" x14ac:dyDescent="0.2">
      <c r="A30" s="2" t="s">
        <v>26</v>
      </c>
      <c r="B30" s="2">
        <v>3.3284877683262611E-2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2.539226033829493E-4</v>
      </c>
      <c r="L30" s="2">
        <v>0</v>
      </c>
      <c r="M30" s="2">
        <v>5.0419227735602995E-4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3.404299256400159E-2</v>
      </c>
    </row>
    <row r="31" spans="1:23" x14ac:dyDescent="0.2">
      <c r="A31" s="2" t="s">
        <v>27</v>
      </c>
      <c r="B31" s="2">
        <v>0.86880247863421989</v>
      </c>
      <c r="C31" s="2">
        <v>0</v>
      </c>
      <c r="D31" s="2">
        <v>0</v>
      </c>
      <c r="E31" s="2">
        <v>0</v>
      </c>
      <c r="F31" s="2">
        <v>9.9236653701527719E-2</v>
      </c>
      <c r="G31" s="2">
        <v>0</v>
      </c>
      <c r="H31" s="2">
        <v>2.8162090267741797E-3</v>
      </c>
      <c r="I31" s="2">
        <v>0</v>
      </c>
      <c r="J31" s="2">
        <v>0</v>
      </c>
      <c r="K31" s="2">
        <v>3.5868190052606359E-3</v>
      </c>
      <c r="L31" s="2">
        <v>0</v>
      </c>
      <c r="M31" s="2">
        <v>5.1696904894202814E-3</v>
      </c>
      <c r="N31" s="2">
        <v>9.9006183500137443E-2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1.5750520000000001</v>
      </c>
      <c r="W31" s="2">
        <v>2.6536700343573401</v>
      </c>
    </row>
    <row r="32" spans="1:23" x14ac:dyDescent="0.2">
      <c r="A32" s="2" t="s">
        <v>28</v>
      </c>
      <c r="B32" s="2">
        <v>8.6413174432824931E-3</v>
      </c>
      <c r="C32" s="2">
        <v>0</v>
      </c>
      <c r="D32" s="2">
        <v>0</v>
      </c>
      <c r="E32" s="2">
        <v>0</v>
      </c>
      <c r="F32" s="2">
        <v>3.4082720416596006E-3</v>
      </c>
      <c r="G32" s="2">
        <v>0</v>
      </c>
      <c r="H32" s="2">
        <v>0</v>
      </c>
      <c r="I32" s="2">
        <v>0</v>
      </c>
      <c r="J32" s="2">
        <v>0</v>
      </c>
      <c r="K32" s="2">
        <v>1.0687661796117943E-3</v>
      </c>
      <c r="L32" s="2">
        <v>0</v>
      </c>
      <c r="M32" s="2">
        <v>5.7013501337990931E-4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1.3688490677933797E-2</v>
      </c>
    </row>
    <row r="33" spans="1:23" x14ac:dyDescent="0.2">
      <c r="A33" s="2" t="s">
        <v>29</v>
      </c>
      <c r="B33" s="2">
        <v>2.6175243649220357</v>
      </c>
      <c r="C33" s="2">
        <v>0</v>
      </c>
      <c r="D33" s="2">
        <v>0</v>
      </c>
      <c r="E33" s="2">
        <v>0</v>
      </c>
      <c r="F33" s="2">
        <v>0.12730936769351786</v>
      </c>
      <c r="G33" s="2">
        <v>0</v>
      </c>
      <c r="H33" s="2">
        <v>1.3247905401213256</v>
      </c>
      <c r="I33" s="2">
        <v>0</v>
      </c>
      <c r="J33" s="2">
        <v>0</v>
      </c>
      <c r="K33" s="2">
        <v>9.142417815069314E-3</v>
      </c>
      <c r="L33" s="2">
        <v>2.3573886287137345E-3</v>
      </c>
      <c r="M33" s="2">
        <v>2.0902618650051153E-2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4.1020266978307136</v>
      </c>
    </row>
    <row r="34" spans="1:23" x14ac:dyDescent="0.2">
      <c r="A34" s="2" t="s">
        <v>30</v>
      </c>
      <c r="B34" s="2">
        <v>1.3936136744383763E-2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1.5022286239744728E-3</v>
      </c>
      <c r="L34" s="2">
        <v>0</v>
      </c>
      <c r="M34" s="2">
        <v>5.141708402874028E-4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1.5952536208645639E-2</v>
      </c>
    </row>
    <row r="35" spans="1:23" x14ac:dyDescent="0.2">
      <c r="A35" s="2" t="s">
        <v>31</v>
      </c>
      <c r="B35" s="2">
        <v>4.6838461692152054E-3</v>
      </c>
      <c r="C35" s="2">
        <v>0</v>
      </c>
      <c r="D35" s="2">
        <v>0</v>
      </c>
      <c r="E35" s="2">
        <v>0</v>
      </c>
      <c r="F35" s="2">
        <v>9.0237904904512375E-2</v>
      </c>
      <c r="G35" s="2">
        <v>0</v>
      </c>
      <c r="H35" s="2">
        <v>0</v>
      </c>
      <c r="I35" s="2">
        <v>0</v>
      </c>
      <c r="J35" s="2">
        <v>0</v>
      </c>
      <c r="K35" s="2">
        <v>8.8677813045189154E-4</v>
      </c>
      <c r="L35" s="2">
        <v>3.4314244959443013E-5</v>
      </c>
      <c r="M35" s="2">
        <v>1.4200908922223511E-3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9.7262934341361268E-2</v>
      </c>
    </row>
    <row r="36" spans="1:23" x14ac:dyDescent="0.2">
      <c r="A36" s="2" t="s">
        <v>32</v>
      </c>
      <c r="B36" s="2">
        <v>1.7050152578433758E-2</v>
      </c>
      <c r="C36" s="2">
        <v>0</v>
      </c>
      <c r="D36" s="2">
        <v>0</v>
      </c>
      <c r="E36" s="2">
        <v>0</v>
      </c>
      <c r="F36" s="2">
        <v>3.2554201466615086E-3</v>
      </c>
      <c r="G36" s="2">
        <v>0</v>
      </c>
      <c r="H36" s="2">
        <v>0</v>
      </c>
      <c r="I36" s="2">
        <v>0</v>
      </c>
      <c r="J36" s="2">
        <v>0</v>
      </c>
      <c r="K36" s="2">
        <v>1.2275921134240737E-3</v>
      </c>
      <c r="L36" s="2">
        <v>6.8628489918885987E-6</v>
      </c>
      <c r="M36" s="2">
        <v>5.9811709992616251E-4</v>
      </c>
      <c r="N36" s="2">
        <v>0</v>
      </c>
      <c r="O36" s="2">
        <v>3.5396384697963261E-5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2.2173541172135356E-2</v>
      </c>
    </row>
    <row r="37" spans="1:23" x14ac:dyDescent="0.2">
      <c r="A37" s="2" t="s">
        <v>33</v>
      </c>
      <c r="B37" s="2">
        <v>0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4.1360920263614344E-4</v>
      </c>
      <c r="L37" s="2">
        <v>0</v>
      </c>
      <c r="M37" s="2">
        <v>5.7783008718012892E-3</v>
      </c>
      <c r="N37" s="2">
        <v>3.581989272798026E-6</v>
      </c>
      <c r="O37" s="2">
        <v>6.6722185155660748E-3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1.2867710579276305E-2</v>
      </c>
    </row>
    <row r="38" spans="1:23" x14ac:dyDescent="0.2">
      <c r="A38" s="2" t="s">
        <v>34</v>
      </c>
      <c r="B38" s="2">
        <v>2.5644836280411755E-5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1.4889931294901159E-4</v>
      </c>
      <c r="L38" s="2">
        <v>0</v>
      </c>
      <c r="M38" s="2">
        <v>4.5470890637661485E-5</v>
      </c>
      <c r="N38" s="2">
        <v>0</v>
      </c>
      <c r="O38" s="2">
        <v>2.831710775837061E-5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2.4833214762545546E-4</v>
      </c>
    </row>
    <row r="39" spans="1:23" x14ac:dyDescent="0.2">
      <c r="A39" s="2" t="s">
        <v>35</v>
      </c>
      <c r="B39" s="2">
        <v>4.9934159786001759E-3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7.9412966906139523E-5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5.0728289455063153E-3</v>
      </c>
    </row>
    <row r="40" spans="1:23" x14ac:dyDescent="0.2">
      <c r="A40" s="2" t="s">
        <v>36</v>
      </c>
      <c r="B40" s="2">
        <v>2.6798853913030289E-3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5.1618428488990685E-4</v>
      </c>
      <c r="L40" s="2">
        <v>0</v>
      </c>
      <c r="M40" s="2">
        <v>1.3291491109470278E-4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3.3289845872876388E-3</v>
      </c>
    </row>
    <row r="41" spans="1:23" x14ac:dyDescent="0.2">
      <c r="A41" s="2" t="s">
        <v>37</v>
      </c>
      <c r="B41" s="2">
        <v>1.8610824043498819E-3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2.6470988968713172E-5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1.8875533933185951E-3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11.42577872242054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3.1897541707299375E-3</v>
      </c>
      <c r="L43" s="2">
        <v>0</v>
      </c>
      <c r="M43" s="2">
        <v>6.7576739009201515E-3</v>
      </c>
      <c r="N43" s="2">
        <v>6.5407124121291934E-3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11.442266862904319</v>
      </c>
    </row>
    <row r="44" spans="1:23" x14ac:dyDescent="0.2">
      <c r="A44" s="2" t="s">
        <v>40</v>
      </c>
      <c r="B44" s="2">
        <v>2.6868451431445628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5.0530066269871658E-3</v>
      </c>
      <c r="I44" s="2">
        <v>0</v>
      </c>
      <c r="J44" s="2">
        <v>0</v>
      </c>
      <c r="K44" s="2">
        <v>1.1911945035920929E-4</v>
      </c>
      <c r="L44" s="2">
        <v>0</v>
      </c>
      <c r="M44" s="2">
        <v>1.6089699764095601E-4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2.6921781662195499</v>
      </c>
    </row>
    <row r="45" spans="1:23" x14ac:dyDescent="0.2">
      <c r="A45" s="2" t="s">
        <v>41</v>
      </c>
      <c r="B45" s="2">
        <v>2.6295963718186099E-4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9.46337855631496E-4</v>
      </c>
      <c r="L45" s="2">
        <v>0</v>
      </c>
      <c r="M45" s="2">
        <v>5.5964173092506435E-5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1.2652616659058634E-3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3.9993578656277312E-6</v>
      </c>
      <c r="F46" s="2">
        <v>0</v>
      </c>
      <c r="G46" s="2">
        <v>0</v>
      </c>
      <c r="H46" s="2">
        <v>1.7032213824718052E-5</v>
      </c>
      <c r="I46" s="2">
        <v>0</v>
      </c>
      <c r="J46" s="2">
        <v>0</v>
      </c>
      <c r="K46" s="2">
        <v>5.9558351693193576E-3</v>
      </c>
      <c r="L46" s="2">
        <v>2.3421823699570511E-4</v>
      </c>
      <c r="M46" s="2">
        <v>1.0610939804010013E-2</v>
      </c>
      <c r="N46" s="2">
        <v>9.0553820303198535E-5</v>
      </c>
      <c r="O46" s="2">
        <v>8.9483178625448244E-6</v>
      </c>
      <c r="P46" s="2">
        <v>0</v>
      </c>
      <c r="Q46" s="2">
        <v>0</v>
      </c>
      <c r="R46" s="2">
        <v>1.1116048908794206E-3</v>
      </c>
      <c r="S46" s="2">
        <v>0</v>
      </c>
      <c r="T46" s="2">
        <v>0</v>
      </c>
      <c r="U46" s="2">
        <v>0</v>
      </c>
      <c r="V46" s="2">
        <v>0</v>
      </c>
      <c r="W46" s="2">
        <v>1.8033131811060584E-2</v>
      </c>
    </row>
    <row r="47" spans="1:23" x14ac:dyDescent="0.2">
      <c r="A47" s="2" t="s">
        <v>43</v>
      </c>
      <c r="B47" s="2">
        <v>1.7505677505466433E-2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0.27435958094506896</v>
      </c>
      <c r="L47" s="2">
        <v>4.8117529991455445E-2</v>
      </c>
      <c r="M47" s="2">
        <v>0.68240331711355973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1.0223861055555505</v>
      </c>
    </row>
    <row r="48" spans="1:23" x14ac:dyDescent="0.2">
      <c r="A48" s="2" t="s">
        <v>44</v>
      </c>
      <c r="B48" s="2">
        <v>1.6933926062958387E-2</v>
      </c>
      <c r="C48" s="2">
        <v>7.9875784066920849E-4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2.8752331419648223E-3</v>
      </c>
      <c r="L48" s="2">
        <v>2.3421391153075874E-4</v>
      </c>
      <c r="M48" s="2">
        <v>5.5094246885852398E-3</v>
      </c>
      <c r="N48" s="2">
        <v>4.6077112224772058E-4</v>
      </c>
      <c r="O48" s="2">
        <v>4.9342178438639001E-3</v>
      </c>
      <c r="P48" s="2">
        <v>0</v>
      </c>
      <c r="Q48" s="2">
        <v>0</v>
      </c>
      <c r="R48" s="2">
        <v>4.4890906932088118E-3</v>
      </c>
      <c r="S48" s="2">
        <v>0</v>
      </c>
      <c r="T48" s="2">
        <v>0</v>
      </c>
      <c r="U48" s="2">
        <v>0</v>
      </c>
      <c r="V48" s="2">
        <v>0</v>
      </c>
      <c r="W48" s="2">
        <v>3.6235635305028852E-2</v>
      </c>
    </row>
    <row r="49" spans="1:23" x14ac:dyDescent="0.2">
      <c r="A49" s="2" t="s">
        <v>45</v>
      </c>
      <c r="B49" s="2">
        <v>0</v>
      </c>
      <c r="C49" s="2">
        <v>3.9331935108623018E-4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3.9331935108623018E-4</v>
      </c>
    </row>
    <row r="50" spans="1:23" x14ac:dyDescent="0.2">
      <c r="A50" s="2" t="s">
        <v>46</v>
      </c>
      <c r="B50" s="2">
        <v>8.0470531667748493E-2</v>
      </c>
      <c r="C50" s="2">
        <v>0</v>
      </c>
      <c r="D50" s="2">
        <v>0</v>
      </c>
      <c r="E50" s="2">
        <v>0</v>
      </c>
      <c r="F50" s="2">
        <v>0</v>
      </c>
      <c r="G50" s="2">
        <v>1.043287752369932E-2</v>
      </c>
      <c r="H50" s="2">
        <v>1.5098628220035102E-3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1.1332083175000049E-2</v>
      </c>
      <c r="P50" s="2">
        <v>0</v>
      </c>
      <c r="Q50" s="2">
        <v>0</v>
      </c>
      <c r="R50" s="2">
        <v>1.5211284890049496E-2</v>
      </c>
      <c r="S50" s="2">
        <v>0</v>
      </c>
      <c r="T50" s="2">
        <v>0</v>
      </c>
      <c r="U50" s="2">
        <v>0</v>
      </c>
      <c r="V50" s="2">
        <v>0</v>
      </c>
      <c r="W50" s="2">
        <v>0.11895664007850087</v>
      </c>
    </row>
    <row r="51" spans="1:23" x14ac:dyDescent="0.2">
      <c r="A51" s="2" t="s">
        <v>47</v>
      </c>
      <c r="B51" s="2">
        <v>0.24078693922809691</v>
      </c>
      <c r="C51" s="2">
        <v>0</v>
      </c>
      <c r="D51" s="2">
        <v>2.9500467752849088E-2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1.2115548857716141E-3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0.27149896186671763</v>
      </c>
    </row>
  </sheetData>
  <phoneticPr fontId="6" type="noConversion"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0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20.553093471855966</v>
      </c>
      <c r="C4" s="2">
        <v>3.3857983399792815E-3</v>
      </c>
      <c r="D4" s="2">
        <v>8.7143581420097791E-3</v>
      </c>
      <c r="E4" s="2">
        <v>0.12716801953208379</v>
      </c>
      <c r="F4" s="2">
        <v>0.28179372349197918</v>
      </c>
      <c r="G4" s="2">
        <v>2.8722615687663412E-2</v>
      </c>
      <c r="H4" s="2">
        <v>1.0950349210249937</v>
      </c>
      <c r="I4" s="2">
        <v>0</v>
      </c>
      <c r="J4" s="2">
        <v>0</v>
      </c>
      <c r="K4" s="2">
        <v>0.5462548523634928</v>
      </c>
      <c r="L4" s="2">
        <v>6.3296940937704035E-2</v>
      </c>
      <c r="M4" s="2">
        <v>1.1690332772282503</v>
      </c>
      <c r="N4" s="2">
        <v>1.0092833839955679E-2</v>
      </c>
      <c r="O4" s="2">
        <v>4.0081143860749832E-2</v>
      </c>
      <c r="P4" s="2">
        <v>0</v>
      </c>
      <c r="Q4" s="2">
        <v>0</v>
      </c>
      <c r="R4" s="2">
        <v>3.2754135325055306E-2</v>
      </c>
      <c r="S4" s="2">
        <v>0</v>
      </c>
      <c r="T4" s="2">
        <v>0</v>
      </c>
      <c r="U4" s="2">
        <v>0</v>
      </c>
      <c r="V4" s="2">
        <v>3.3279512000000005E-3</v>
      </c>
      <c r="W4" s="2">
        <v>23.962754042829875</v>
      </c>
    </row>
    <row r="5" spans="1:23" x14ac:dyDescent="0.2">
      <c r="A5" s="2" t="s">
        <v>1</v>
      </c>
      <c r="B5" s="2">
        <v>3.5323551150557547E-2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7.0130843235364962E-2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0.10545439438592251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0.1020661247819033</v>
      </c>
      <c r="F6" s="2">
        <v>0</v>
      </c>
      <c r="G6" s="2">
        <v>0</v>
      </c>
      <c r="H6" s="2">
        <v>4.5787327961877393E-2</v>
      </c>
      <c r="I6" s="2">
        <v>0</v>
      </c>
      <c r="J6" s="2">
        <v>0</v>
      </c>
      <c r="K6" s="2">
        <v>4.2914159842752609E-3</v>
      </c>
      <c r="L6" s="2">
        <v>0</v>
      </c>
      <c r="M6" s="2">
        <v>7.0057133252757628E-2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0.22220200198081358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2.9813317102798186E-2</v>
      </c>
      <c r="C8" s="2">
        <v>0</v>
      </c>
      <c r="D8" s="2">
        <v>0</v>
      </c>
      <c r="E8" s="2">
        <v>0</v>
      </c>
      <c r="F8" s="2">
        <v>1.3922458463284281E-2</v>
      </c>
      <c r="G8" s="2">
        <v>0</v>
      </c>
      <c r="H8" s="2">
        <v>0</v>
      </c>
      <c r="I8" s="2">
        <v>0</v>
      </c>
      <c r="J8" s="2">
        <v>0</v>
      </c>
      <c r="K8" s="2">
        <v>1.5050539929847596E-2</v>
      </c>
      <c r="L8" s="2">
        <v>0</v>
      </c>
      <c r="M8" s="2">
        <v>1.6246611976521174E-2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7.503292747245123E-2</v>
      </c>
    </row>
    <row r="9" spans="1:23" x14ac:dyDescent="0.2">
      <c r="A9" s="2" t="s">
        <v>5</v>
      </c>
      <c r="B9" s="2">
        <v>0.1087779782899823</v>
      </c>
      <c r="C9" s="2">
        <v>0</v>
      </c>
      <c r="D9" s="2">
        <v>0</v>
      </c>
      <c r="E9" s="2">
        <v>0</v>
      </c>
      <c r="F9" s="2">
        <v>5.1832680019786331E-2</v>
      </c>
      <c r="G9" s="2">
        <v>0</v>
      </c>
      <c r="H9" s="2">
        <v>0</v>
      </c>
      <c r="I9" s="2">
        <v>0</v>
      </c>
      <c r="J9" s="2">
        <v>0</v>
      </c>
      <c r="K9" s="2">
        <v>8.8877060073433711E-2</v>
      </c>
      <c r="L9" s="2">
        <v>6.6772052768585097E-6</v>
      </c>
      <c r="M9" s="2">
        <v>0.15983208590056422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0.40932648148904338</v>
      </c>
    </row>
    <row r="10" spans="1:23" x14ac:dyDescent="0.2">
      <c r="A10" s="2" t="s">
        <v>6</v>
      </c>
      <c r="B10" s="2">
        <v>7.9303387458733415E-2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1.7352387213236051E-3</v>
      </c>
      <c r="L10" s="2">
        <v>0</v>
      </c>
      <c r="M10" s="2">
        <v>1.9908395488615182E-3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8.3029465728918547E-2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1.661486964443222E-2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8.5313220992719004E-4</v>
      </c>
      <c r="L13" s="2">
        <v>0</v>
      </c>
      <c r="M13" s="2">
        <v>3.6413646449261964E-4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1.7832138318852029E-2</v>
      </c>
    </row>
    <row r="14" spans="1:23" x14ac:dyDescent="0.2">
      <c r="A14" s="2" t="s">
        <v>10</v>
      </c>
      <c r="B14" s="2">
        <v>9.2542058857970934E-3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8.7566777773658748E-4</v>
      </c>
      <c r="L14" s="2">
        <v>0</v>
      </c>
      <c r="M14" s="2">
        <v>1.4973835923060989E-4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1.0279612022764291E-2</v>
      </c>
    </row>
    <row r="15" spans="1:23" x14ac:dyDescent="0.2">
      <c r="A15" s="2" t="s">
        <v>11</v>
      </c>
      <c r="B15" s="2">
        <v>0.16862500153668283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6.9216386843149391E-4</v>
      </c>
      <c r="L15" s="2">
        <v>0</v>
      </c>
      <c r="M15" s="2">
        <v>7.146603508733657E-5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0.16938863144020166</v>
      </c>
    </row>
    <row r="16" spans="1:23" x14ac:dyDescent="0.2">
      <c r="A16" s="2" t="s">
        <v>12</v>
      </c>
      <c r="B16" s="2">
        <v>1.0472232984230294E-2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1.7062644198543797E-4</v>
      </c>
      <c r="L16" s="2">
        <v>0</v>
      </c>
      <c r="M16" s="2">
        <v>6.8062890559368152E-5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1.07109223167751E-2</v>
      </c>
    </row>
    <row r="17" spans="1:23" x14ac:dyDescent="0.2">
      <c r="A17" s="2" t="s">
        <v>13</v>
      </c>
      <c r="B17" s="2">
        <v>8.5178538713948386E-4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1.0301973855724558E-4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9.5480512569672948E-4</v>
      </c>
    </row>
    <row r="18" spans="1:23" x14ac:dyDescent="0.2">
      <c r="A18" s="2" t="s">
        <v>14</v>
      </c>
      <c r="B18" s="2">
        <v>0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5.7948602938450647E-5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5.7948602938450647E-5</v>
      </c>
    </row>
    <row r="19" spans="1:23" x14ac:dyDescent="0.2">
      <c r="A19" s="2" t="s">
        <v>15</v>
      </c>
      <c r="B19" s="2">
        <v>0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</row>
    <row r="20" spans="1:23" x14ac:dyDescent="0.2">
      <c r="A20" s="2" t="s">
        <v>16</v>
      </c>
      <c r="B20" s="2">
        <v>0.10738938917852739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7.2757690356054698E-4</v>
      </c>
      <c r="L20" s="2">
        <v>0</v>
      </c>
      <c r="M20" s="2">
        <v>1.1706817176211318E-3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0.10928764779970908</v>
      </c>
    </row>
    <row r="21" spans="1:23" x14ac:dyDescent="0.2">
      <c r="A21" s="2" t="s">
        <v>17</v>
      </c>
      <c r="B21" s="2">
        <v>1.9530434509359973E-3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6.4065399915287115E-4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2.5936974500888684E-3</v>
      </c>
    </row>
    <row r="22" spans="1:23" x14ac:dyDescent="0.2">
      <c r="A22" s="2" t="s">
        <v>18</v>
      </c>
      <c r="B22" s="2">
        <v>1.162900871995493E-2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4.2914159842752609E-3</v>
      </c>
      <c r="L22" s="2">
        <v>0</v>
      </c>
      <c r="M22" s="2">
        <v>4.0837734335620888E-3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2.0004198137792278E-2</v>
      </c>
    </row>
    <row r="23" spans="1:23" x14ac:dyDescent="0.2">
      <c r="A23" s="2" t="s">
        <v>19</v>
      </c>
      <c r="B23" s="2">
        <v>8.9251985661053661E-5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1.4487150734612657E-4</v>
      </c>
      <c r="L23" s="2">
        <v>0</v>
      </c>
      <c r="M23" s="2">
        <v>1.6335093734248354E-4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3.9747443034966377E-4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5.0146465126465565E-3</v>
      </c>
      <c r="I25" s="2">
        <v>0</v>
      </c>
      <c r="J25" s="2">
        <v>0</v>
      </c>
      <c r="K25" s="2">
        <v>1.3843277368629875E-4</v>
      </c>
      <c r="L25" s="2">
        <v>0</v>
      </c>
      <c r="M25" s="2">
        <v>2.4162326148575696E-4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5.3947025478186129E-3</v>
      </c>
    </row>
    <row r="26" spans="1:23" x14ac:dyDescent="0.2">
      <c r="A26" s="2" t="s">
        <v>22</v>
      </c>
      <c r="B26" s="2">
        <v>1.5830062572126082</v>
      </c>
      <c r="C26" s="2">
        <v>0</v>
      </c>
      <c r="D26" s="2">
        <v>0</v>
      </c>
      <c r="E26" s="2">
        <v>0</v>
      </c>
      <c r="F26" s="2">
        <v>9.1761658053464608E-4</v>
      </c>
      <c r="G26" s="2">
        <v>0</v>
      </c>
      <c r="H26" s="2">
        <v>2.0124136985392067E-3</v>
      </c>
      <c r="I26" s="2">
        <v>0</v>
      </c>
      <c r="J26" s="2">
        <v>0</v>
      </c>
      <c r="K26" s="2">
        <v>1.4824974315058858E-4</v>
      </c>
      <c r="L26" s="2">
        <v>0</v>
      </c>
      <c r="M26" s="2">
        <v>1.4361269908026678E-3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1.5875206642256354</v>
      </c>
    </row>
    <row r="27" spans="1:23" x14ac:dyDescent="0.2">
      <c r="A27" s="2" t="s">
        <v>23</v>
      </c>
      <c r="B27" s="2">
        <v>4.9606525188179325E-2</v>
      </c>
      <c r="C27" s="2">
        <v>0</v>
      </c>
      <c r="D27" s="2">
        <v>0</v>
      </c>
      <c r="E27" s="2">
        <v>0</v>
      </c>
      <c r="F27" s="2">
        <v>6.7080936232187917E-4</v>
      </c>
      <c r="G27" s="2">
        <v>0</v>
      </c>
      <c r="H27" s="2">
        <v>0</v>
      </c>
      <c r="I27" s="2">
        <v>0</v>
      </c>
      <c r="J27" s="2">
        <v>0</v>
      </c>
      <c r="K27" s="2">
        <v>9.5343466591172761E-5</v>
      </c>
      <c r="L27" s="2">
        <v>0</v>
      </c>
      <c r="M27" s="2">
        <v>1.6130905062570256E-3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5.1985768523349407E-2</v>
      </c>
    </row>
    <row r="28" spans="1:23" x14ac:dyDescent="0.2">
      <c r="A28" s="2" t="s">
        <v>24</v>
      </c>
      <c r="B28" s="2">
        <v>7.1110207046243615E-2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1.4955837896654552E-6</v>
      </c>
      <c r="L28" s="2">
        <v>0</v>
      </c>
      <c r="M28" s="2">
        <v>2.7225156223747254E-5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7.1138927786257022E-2</v>
      </c>
    </row>
    <row r="29" spans="1:23" x14ac:dyDescent="0.2">
      <c r="A29" s="2" t="s">
        <v>25</v>
      </c>
      <c r="B29" s="2">
        <v>1.4544633931052838E-3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2.0564277107899995E-6</v>
      </c>
      <c r="L29" s="2">
        <v>0</v>
      </c>
      <c r="M29" s="2">
        <v>3.4031445279684068E-6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1.4599229653440423E-3</v>
      </c>
    </row>
    <row r="30" spans="1:23" x14ac:dyDescent="0.2">
      <c r="A30" s="2" t="s">
        <v>26</v>
      </c>
      <c r="B30" s="2">
        <v>4.1808363765145608E-2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3.9072126505010075E-5</v>
      </c>
      <c r="L30" s="2">
        <v>0</v>
      </c>
      <c r="M30" s="2">
        <v>7.3848236256914446E-4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4.2585918254219764E-2</v>
      </c>
    </row>
    <row r="31" spans="1:23" x14ac:dyDescent="0.2">
      <c r="A31" s="2" t="s">
        <v>27</v>
      </c>
      <c r="B31" s="2">
        <v>0.89210173811291393</v>
      </c>
      <c r="C31" s="2">
        <v>0</v>
      </c>
      <c r="D31" s="2">
        <v>0</v>
      </c>
      <c r="E31" s="2">
        <v>0</v>
      </c>
      <c r="F31" s="2">
        <v>0.1212646132152061</v>
      </c>
      <c r="G31" s="2">
        <v>0</v>
      </c>
      <c r="H31" s="2">
        <v>5.3030706257922436E-3</v>
      </c>
      <c r="I31" s="2">
        <v>0</v>
      </c>
      <c r="J31" s="2">
        <v>0</v>
      </c>
      <c r="K31" s="2">
        <v>4.8097340438914039E-3</v>
      </c>
      <c r="L31" s="2">
        <v>0</v>
      </c>
      <c r="M31" s="2">
        <v>5.8159739982980088E-3</v>
      </c>
      <c r="N31" s="2">
        <v>6.2034683132324272E-3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3.3279512000000005E-3</v>
      </c>
      <c r="W31" s="2">
        <v>1.0388265495093338</v>
      </c>
    </row>
    <row r="32" spans="1:23" x14ac:dyDescent="0.2">
      <c r="A32" s="2" t="s">
        <v>28</v>
      </c>
      <c r="B32" s="2">
        <v>8.621969118765371E-3</v>
      </c>
      <c r="C32" s="2">
        <v>0</v>
      </c>
      <c r="D32" s="2">
        <v>0</v>
      </c>
      <c r="E32" s="2">
        <v>0</v>
      </c>
      <c r="F32" s="2">
        <v>0</v>
      </c>
      <c r="G32" s="2">
        <v>0</v>
      </c>
      <c r="H32" s="2">
        <v>0.81049142321981482</v>
      </c>
      <c r="I32" s="2">
        <v>0</v>
      </c>
      <c r="J32" s="2">
        <v>0</v>
      </c>
      <c r="K32" s="2">
        <v>5.1896193298212471E-3</v>
      </c>
      <c r="L32" s="2">
        <v>0</v>
      </c>
      <c r="M32" s="2">
        <v>1.5994779281451512E-4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0.82446295946121584</v>
      </c>
    </row>
    <row r="33" spans="1:23" x14ac:dyDescent="0.2">
      <c r="A33" s="2" t="s">
        <v>29</v>
      </c>
      <c r="B33" s="2">
        <v>2.3196688653064981</v>
      </c>
      <c r="C33" s="2">
        <v>0</v>
      </c>
      <c r="D33" s="2">
        <v>0</v>
      </c>
      <c r="E33" s="2">
        <v>0</v>
      </c>
      <c r="F33" s="2">
        <v>8.6347720228310165E-2</v>
      </c>
      <c r="G33" s="2">
        <v>0</v>
      </c>
      <c r="H33" s="2">
        <v>0</v>
      </c>
      <c r="I33" s="2">
        <v>0</v>
      </c>
      <c r="J33" s="2">
        <v>0</v>
      </c>
      <c r="K33" s="2">
        <v>1.0514452066498878E-2</v>
      </c>
      <c r="L33" s="2">
        <v>1.5491116242311738E-3</v>
      </c>
      <c r="M33" s="2">
        <v>2.3260492848664067E-2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2.4413406420742025</v>
      </c>
    </row>
    <row r="34" spans="1:23" x14ac:dyDescent="0.2">
      <c r="A34" s="2" t="s">
        <v>30</v>
      </c>
      <c r="B34" s="2">
        <v>1.0420661147214787E-2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1.7577742891330028E-3</v>
      </c>
      <c r="L34" s="2">
        <v>0</v>
      </c>
      <c r="M34" s="2">
        <v>6.3638802673009231E-4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1.2814823463077881E-2</v>
      </c>
    </row>
    <row r="35" spans="1:23" x14ac:dyDescent="0.2">
      <c r="A35" s="2" t="s">
        <v>31</v>
      </c>
      <c r="B35" s="2">
        <v>3.1616645929808508E-3</v>
      </c>
      <c r="C35" s="2">
        <v>0</v>
      </c>
      <c r="D35" s="2">
        <v>0</v>
      </c>
      <c r="E35" s="2">
        <v>0</v>
      </c>
      <c r="F35" s="2">
        <v>3.1863444710289257E-3</v>
      </c>
      <c r="G35" s="2">
        <v>0</v>
      </c>
      <c r="H35" s="2">
        <v>0</v>
      </c>
      <c r="I35" s="2">
        <v>0</v>
      </c>
      <c r="J35" s="2">
        <v>0</v>
      </c>
      <c r="K35" s="2">
        <v>1.2040431943878076E-3</v>
      </c>
      <c r="L35" s="2">
        <v>3.0047423745863294E-5</v>
      </c>
      <c r="M35" s="2">
        <v>1.5280118930578149E-3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9.1101115752012622E-3</v>
      </c>
    </row>
    <row r="36" spans="1:23" x14ac:dyDescent="0.2">
      <c r="A36" s="2" t="s">
        <v>32</v>
      </c>
      <c r="B36" s="2">
        <v>1.2457742674710342E-2</v>
      </c>
      <c r="C36" s="2">
        <v>0</v>
      </c>
      <c r="D36" s="2">
        <v>0</v>
      </c>
      <c r="E36" s="2">
        <v>0</v>
      </c>
      <c r="F36" s="2">
        <v>3.6514811515068329E-3</v>
      </c>
      <c r="G36" s="2">
        <v>0</v>
      </c>
      <c r="H36" s="2">
        <v>0</v>
      </c>
      <c r="I36" s="2">
        <v>0</v>
      </c>
      <c r="J36" s="2">
        <v>0</v>
      </c>
      <c r="K36" s="2">
        <v>1.8897683291594738E-3</v>
      </c>
      <c r="L36" s="2">
        <v>1.6693013192146273E-5</v>
      </c>
      <c r="M36" s="2">
        <v>8.916238663277228E-4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1.890730903489652E-2</v>
      </c>
    </row>
    <row r="37" spans="1:23" x14ac:dyDescent="0.2">
      <c r="A37" s="2" t="s">
        <v>33</v>
      </c>
      <c r="B37" s="2">
        <v>0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1.1589720587690129E-4</v>
      </c>
      <c r="L37" s="2">
        <v>3.3386026384292548E-6</v>
      </c>
      <c r="M37" s="2">
        <v>1.7662320100156033E-3</v>
      </c>
      <c r="N37" s="2">
        <v>0</v>
      </c>
      <c r="O37" s="2">
        <v>1.4209487527161981E-2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1.6094955345692913E-2</v>
      </c>
    </row>
    <row r="38" spans="1:23" x14ac:dyDescent="0.2">
      <c r="A38" s="2" t="s">
        <v>34</v>
      </c>
      <c r="B38" s="2">
        <v>8.9111177930689125E-5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1.5774897466578228E-4</v>
      </c>
      <c r="L38" s="2">
        <v>0</v>
      </c>
      <c r="M38" s="2">
        <v>7.4869179615304947E-5</v>
      </c>
      <c r="N38" s="2">
        <v>0</v>
      </c>
      <c r="O38" s="2">
        <v>1.7219446833691208E-5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3.3894877904546751E-4</v>
      </c>
    </row>
    <row r="39" spans="1:23" x14ac:dyDescent="0.2">
      <c r="A39" s="2" t="s">
        <v>35</v>
      </c>
      <c r="B39" s="2">
        <v>5.2949861926415483E-3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1.8028454247517975E-4</v>
      </c>
      <c r="L39" s="2">
        <v>0</v>
      </c>
      <c r="M39" s="2">
        <v>0</v>
      </c>
      <c r="N39" s="2">
        <v>0</v>
      </c>
      <c r="O39" s="2">
        <v>1.8941391517060324E-4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5.6646846502873315E-3</v>
      </c>
    </row>
    <row r="40" spans="1:23" x14ac:dyDescent="0.2">
      <c r="A40" s="2" t="s">
        <v>36</v>
      </c>
      <c r="B40" s="2">
        <v>8.5546730813461556E-5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2.7042681371276968E-4</v>
      </c>
      <c r="L40" s="2">
        <v>6.6772052768585097E-6</v>
      </c>
      <c r="M40" s="2">
        <v>5.4450312447494508E-5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4.1710106225058426E-4</v>
      </c>
    </row>
    <row r="41" spans="1:23" x14ac:dyDescent="0.2">
      <c r="A41" s="2" t="s">
        <v>37</v>
      </c>
      <c r="B41" s="2">
        <v>3.5769226821378624E-3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2.5754934639311394E-5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3.6026776167771739E-3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12.033278109465048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3.409309472878846E-3</v>
      </c>
      <c r="L43" s="2">
        <v>0</v>
      </c>
      <c r="M43" s="2">
        <v>8.8107411829102047E-3</v>
      </c>
      <c r="N43" s="2">
        <v>3.8893655267232519E-3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12.04938752564756</v>
      </c>
    </row>
    <row r="44" spans="1:23" x14ac:dyDescent="0.2">
      <c r="A44" s="2" t="s">
        <v>40</v>
      </c>
      <c r="B44" s="2">
        <v>2.6471680889300573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0.22642603900632341</v>
      </c>
      <c r="I44" s="2">
        <v>0</v>
      </c>
      <c r="J44" s="2">
        <v>0</v>
      </c>
      <c r="K44" s="2">
        <v>9.6581004897417747E-5</v>
      </c>
      <c r="L44" s="2">
        <v>0</v>
      </c>
      <c r="M44" s="2">
        <v>1.361257811187363E-4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2.8738268347223972</v>
      </c>
    </row>
    <row r="45" spans="1:23" x14ac:dyDescent="0.2">
      <c r="A45" s="2" t="s">
        <v>41</v>
      </c>
      <c r="B45" s="2">
        <v>7.3871154965536075E-5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7.7264803917934197E-4</v>
      </c>
      <c r="L45" s="2">
        <v>0</v>
      </c>
      <c r="M45" s="2">
        <v>5.1047167919526118E-5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8.975663620644041E-4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7.7181458343351583E-3</v>
      </c>
      <c r="L46" s="2">
        <v>2.7117387509422857E-4</v>
      </c>
      <c r="M46" s="2">
        <v>1.8002720280064742E-2</v>
      </c>
      <c r="N46" s="2">
        <v>0</v>
      </c>
      <c r="O46" s="2">
        <v>3.6093633488939889E-5</v>
      </c>
      <c r="P46" s="2">
        <v>0</v>
      </c>
      <c r="Q46" s="2">
        <v>0</v>
      </c>
      <c r="R46" s="2">
        <v>2.4909622451595565E-3</v>
      </c>
      <c r="S46" s="2">
        <v>0</v>
      </c>
      <c r="T46" s="2">
        <v>0</v>
      </c>
      <c r="U46" s="2">
        <v>0</v>
      </c>
      <c r="V46" s="2">
        <v>0</v>
      </c>
      <c r="W46" s="2">
        <v>2.8519095868142622E-2</v>
      </c>
    </row>
    <row r="47" spans="1:23" x14ac:dyDescent="0.2">
      <c r="A47" s="2" t="s">
        <v>43</v>
      </c>
      <c r="B47" s="2">
        <v>1.9462231126699231E-2</v>
      </c>
      <c r="C47" s="2">
        <v>8.2601555373699618E-4</v>
      </c>
      <c r="D47" s="2">
        <v>2.6168527014451431E-3</v>
      </c>
      <c r="E47" s="2">
        <v>1.7437287421120068E-3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0.32937299535732939</v>
      </c>
      <c r="L47" s="2">
        <v>6.1118712011021516E-2</v>
      </c>
      <c r="M47" s="2">
        <v>0.75819588960928064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1.1733364251016249</v>
      </c>
    </row>
    <row r="48" spans="1:23" x14ac:dyDescent="0.2">
      <c r="A48" s="2" t="s">
        <v>44</v>
      </c>
      <c r="B48" s="2">
        <v>8.5173594455937845E-3</v>
      </c>
      <c r="C48" s="2">
        <v>2.0441600593504666E-4</v>
      </c>
      <c r="D48" s="2">
        <v>6.0975054405646356E-3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6.3695295584953711E-3</v>
      </c>
      <c r="L48" s="2">
        <v>2.945099772269622E-4</v>
      </c>
      <c r="M48" s="2">
        <v>1.5439034374200196E-2</v>
      </c>
      <c r="N48" s="2">
        <v>0</v>
      </c>
      <c r="O48" s="2">
        <v>6.0585939892703732E-3</v>
      </c>
      <c r="P48" s="2">
        <v>0</v>
      </c>
      <c r="Q48" s="2">
        <v>0</v>
      </c>
      <c r="R48" s="2">
        <v>5.3913245630799024E-3</v>
      </c>
      <c r="S48" s="2">
        <v>0</v>
      </c>
      <c r="T48" s="2">
        <v>0</v>
      </c>
      <c r="U48" s="2">
        <v>0</v>
      </c>
      <c r="V48" s="2">
        <v>0</v>
      </c>
      <c r="W48" s="2">
        <v>4.8372273354366273E-2</v>
      </c>
    </row>
    <row r="49" spans="1:23" x14ac:dyDescent="0.2">
      <c r="A49" s="2" t="s">
        <v>45</v>
      </c>
      <c r="B49" s="2">
        <v>0</v>
      </c>
      <c r="C49" s="2">
        <v>2.3553667803072383E-3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1.1861113746769758E-2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1.4216480527076997E-2</v>
      </c>
    </row>
    <row r="50" spans="1:23" x14ac:dyDescent="0.2">
      <c r="A50" s="2" t="s">
        <v>46</v>
      </c>
      <c r="B50" s="2">
        <v>4.5625478080796443E-2</v>
      </c>
      <c r="C50" s="2">
        <v>0</v>
      </c>
      <c r="D50" s="2">
        <v>0</v>
      </c>
      <c r="E50" s="2">
        <v>0</v>
      </c>
      <c r="F50" s="2">
        <v>0</v>
      </c>
      <c r="G50" s="2">
        <v>2.8722615687663412E-2</v>
      </c>
      <c r="H50" s="2">
        <v>0</v>
      </c>
      <c r="I50" s="2">
        <v>0</v>
      </c>
      <c r="J50" s="2">
        <v>0</v>
      </c>
      <c r="K50" s="2">
        <v>2.5917022097043302E-2</v>
      </c>
      <c r="L50" s="2">
        <v>0</v>
      </c>
      <c r="M50" s="2">
        <v>1.754311405625301E-5</v>
      </c>
      <c r="N50" s="2">
        <v>0</v>
      </c>
      <c r="O50" s="2">
        <v>1.7741317115872589E-2</v>
      </c>
      <c r="P50" s="2">
        <v>0</v>
      </c>
      <c r="Q50" s="2">
        <v>0</v>
      </c>
      <c r="R50" s="2">
        <v>2.4871848516815846E-2</v>
      </c>
      <c r="S50" s="2">
        <v>0</v>
      </c>
      <c r="T50" s="2">
        <v>0</v>
      </c>
      <c r="U50" s="2">
        <v>0</v>
      </c>
      <c r="V50" s="2">
        <v>0</v>
      </c>
      <c r="W50" s="2">
        <v>0.14289582461224784</v>
      </c>
    </row>
    <row r="51" spans="1:23" x14ac:dyDescent="0.2">
      <c r="A51" s="2" t="s">
        <v>47</v>
      </c>
      <c r="B51" s="2">
        <v>0.21640628653547828</v>
      </c>
      <c r="C51" s="2">
        <v>0</v>
      </c>
      <c r="D51" s="2">
        <v>0</v>
      </c>
      <c r="E51" s="2">
        <v>2.3358166008068473E-2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1.5686021664077666E-2</v>
      </c>
      <c r="L51" s="2">
        <v>0</v>
      </c>
      <c r="M51" s="2">
        <v>5.8035106168980643E-3</v>
      </c>
      <c r="N51" s="2">
        <v>0</v>
      </c>
      <c r="O51" s="2">
        <v>1.8290182329516623E-3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0.26308300305747412</v>
      </c>
    </row>
  </sheetData>
  <phoneticPr fontId="6" type="noConversion"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1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21.662101802793924</v>
      </c>
      <c r="C4" s="2">
        <v>3.7592033424554616E-3</v>
      </c>
      <c r="D4" s="2">
        <v>6.3659489977262651E-3</v>
      </c>
      <c r="E4" s="2">
        <v>0.1856556701276581</v>
      </c>
      <c r="F4" s="2">
        <v>0.25321581286419786</v>
      </c>
      <c r="G4" s="2">
        <v>0</v>
      </c>
      <c r="H4" s="2">
        <v>1.2977472900828091</v>
      </c>
      <c r="I4" s="2">
        <v>0</v>
      </c>
      <c r="J4" s="2">
        <v>0</v>
      </c>
      <c r="K4" s="2">
        <v>0.60119114764384352</v>
      </c>
      <c r="L4" s="2">
        <v>8.7252381118237229E-2</v>
      </c>
      <c r="M4" s="2">
        <v>1.3551000177832584</v>
      </c>
      <c r="N4" s="2">
        <v>1.3298827676006594E-3</v>
      </c>
      <c r="O4" s="2">
        <v>5.9373464072547011E-2</v>
      </c>
      <c r="P4" s="2">
        <v>0</v>
      </c>
      <c r="Q4" s="2">
        <v>0</v>
      </c>
      <c r="R4" s="2">
        <v>7.1282569696742099E-2</v>
      </c>
      <c r="S4" s="2">
        <v>0</v>
      </c>
      <c r="T4" s="2">
        <v>0</v>
      </c>
      <c r="U4" s="2">
        <v>0</v>
      </c>
      <c r="V4" s="2">
        <v>1.6070180000000003</v>
      </c>
      <c r="W4" s="2">
        <v>27.191393191290999</v>
      </c>
    </row>
    <row r="5" spans="1:23" x14ac:dyDescent="0.2">
      <c r="A5" s="2" t="s">
        <v>1</v>
      </c>
      <c r="B5" s="2">
        <v>5.3453604727750639E-2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1.0456888470412146E-2</v>
      </c>
      <c r="L5" s="2">
        <v>0</v>
      </c>
      <c r="M5" s="2">
        <v>6.4033458049090775E-2</v>
      </c>
      <c r="N5" s="2">
        <v>0</v>
      </c>
      <c r="O5" s="2">
        <v>0</v>
      </c>
      <c r="P5" s="2">
        <v>0</v>
      </c>
      <c r="Q5" s="2">
        <v>0</v>
      </c>
      <c r="R5" s="2">
        <v>2.7482228693469883E-3</v>
      </c>
      <c r="S5" s="2">
        <v>0</v>
      </c>
      <c r="T5" s="2">
        <v>0</v>
      </c>
      <c r="U5" s="2">
        <v>0</v>
      </c>
      <c r="V5" s="2">
        <v>0</v>
      </c>
      <c r="W5" s="2">
        <v>0.13069217411660053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0.12644850001331009</v>
      </c>
      <c r="F6" s="2">
        <v>0</v>
      </c>
      <c r="G6" s="2">
        <v>0</v>
      </c>
      <c r="H6" s="2">
        <v>6.7369763789324077E-2</v>
      </c>
      <c r="I6" s="2">
        <v>0</v>
      </c>
      <c r="J6" s="2">
        <v>0</v>
      </c>
      <c r="K6" s="2">
        <v>3.6222888101882763E-3</v>
      </c>
      <c r="L6" s="2">
        <v>1.9650118509206951E-5</v>
      </c>
      <c r="M6" s="2">
        <v>9.1113107728699363E-2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0.28857331046003104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3.1414156255885589E-2</v>
      </c>
      <c r="C8" s="2">
        <v>0</v>
      </c>
      <c r="D8" s="2">
        <v>0</v>
      </c>
      <c r="E8" s="2">
        <v>0</v>
      </c>
      <c r="F8" s="2">
        <v>2.4831470144443825E-3</v>
      </c>
      <c r="G8" s="2">
        <v>0</v>
      </c>
      <c r="H8" s="2">
        <v>0</v>
      </c>
      <c r="I8" s="2">
        <v>0</v>
      </c>
      <c r="J8" s="2">
        <v>0</v>
      </c>
      <c r="K8" s="2">
        <v>1.4732325457304535E-2</v>
      </c>
      <c r="L8" s="2">
        <v>0</v>
      </c>
      <c r="M8" s="2">
        <v>1.6034010787415932E-2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6.4663639515050442E-2</v>
      </c>
    </row>
    <row r="9" spans="1:23" x14ac:dyDescent="0.2">
      <c r="A9" s="2" t="s">
        <v>5</v>
      </c>
      <c r="B9" s="2">
        <v>0.11377778265852564</v>
      </c>
      <c r="C9" s="2">
        <v>0</v>
      </c>
      <c r="D9" s="2">
        <v>0</v>
      </c>
      <c r="E9" s="2">
        <v>0</v>
      </c>
      <c r="F9" s="2">
        <v>4.4842531147097492E-2</v>
      </c>
      <c r="G9" s="2">
        <v>0</v>
      </c>
      <c r="H9" s="2">
        <v>0</v>
      </c>
      <c r="I9" s="2">
        <v>0</v>
      </c>
      <c r="J9" s="2">
        <v>0</v>
      </c>
      <c r="K9" s="2">
        <v>9.9999803988327599E-2</v>
      </c>
      <c r="L9" s="2">
        <v>0</v>
      </c>
      <c r="M9" s="2">
        <v>0.18212272715125469</v>
      </c>
      <c r="N9" s="2">
        <v>0</v>
      </c>
      <c r="O9" s="2">
        <v>0</v>
      </c>
      <c r="P9" s="2">
        <v>0</v>
      </c>
      <c r="Q9" s="2">
        <v>0</v>
      </c>
      <c r="R9" s="2">
        <v>3.0309465391964528E-4</v>
      </c>
      <c r="S9" s="2">
        <v>0</v>
      </c>
      <c r="T9" s="2">
        <v>0</v>
      </c>
      <c r="U9" s="2">
        <v>0</v>
      </c>
      <c r="V9" s="2">
        <v>0</v>
      </c>
      <c r="W9" s="2">
        <v>0.44104593959912508</v>
      </c>
    </row>
    <row r="10" spans="1:23" x14ac:dyDescent="0.2">
      <c r="A10" s="2" t="s">
        <v>6</v>
      </c>
      <c r="B10" s="2">
        <v>9.481334603054925E-2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3.0191003509502977E-3</v>
      </c>
      <c r="L10" s="2">
        <v>0</v>
      </c>
      <c r="M10" s="2">
        <v>3.3016107992409655E-3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0.10113405718074051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1.1637576158256288E-2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7.674073067792074E-4</v>
      </c>
      <c r="L13" s="2">
        <v>0</v>
      </c>
      <c r="M13" s="2">
        <v>6.1759150440806741E-4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1.3022574969443564E-2</v>
      </c>
    </row>
    <row r="14" spans="1:23" x14ac:dyDescent="0.2">
      <c r="A14" s="2" t="s">
        <v>10</v>
      </c>
      <c r="B14" s="2">
        <v>1.9405688286314955E-2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1.0011033590494186E-3</v>
      </c>
      <c r="L14" s="2">
        <v>0</v>
      </c>
      <c r="M14" s="2">
        <v>2.3702160439444743E-4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2.0643813249758822E-2</v>
      </c>
    </row>
    <row r="15" spans="1:23" x14ac:dyDescent="0.2">
      <c r="A15" s="2" t="s">
        <v>11</v>
      </c>
      <c r="B15" s="2">
        <v>0.14967993291611828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7.9267174486247346E-4</v>
      </c>
      <c r="L15" s="2">
        <v>0</v>
      </c>
      <c r="M15" s="2">
        <v>1.3353329825039294E-4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0.15060613795923114</v>
      </c>
    </row>
    <row r="16" spans="1:23" x14ac:dyDescent="0.2">
      <c r="A16" s="2" t="s">
        <v>12</v>
      </c>
      <c r="B16" s="2">
        <v>6.6814347850617318E-3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1.5474468326000476E-4</v>
      </c>
      <c r="L16" s="2">
        <v>0</v>
      </c>
      <c r="M16" s="2">
        <v>5.3413319300157168E-5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6.8895927876218939E-3</v>
      </c>
    </row>
    <row r="17" spans="1:23" x14ac:dyDescent="0.2">
      <c r="A17" s="2" t="s">
        <v>13</v>
      </c>
      <c r="B17" s="2">
        <v>7.4779408037735221E-4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5.6844985687348698E-5</v>
      </c>
      <c r="L17" s="2">
        <v>0</v>
      </c>
      <c r="M17" s="2">
        <v>4.0059989475117872E-5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8.4469905553981881E-4</v>
      </c>
    </row>
    <row r="18" spans="1:23" x14ac:dyDescent="0.2">
      <c r="A18" s="2" t="s">
        <v>14</v>
      </c>
      <c r="B18" s="2">
        <v>0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</row>
    <row r="19" spans="1:23" x14ac:dyDescent="0.2">
      <c r="A19" s="2" t="s">
        <v>15</v>
      </c>
      <c r="B19" s="2">
        <v>0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</row>
    <row r="20" spans="1:23" x14ac:dyDescent="0.2">
      <c r="A20" s="2" t="s">
        <v>16</v>
      </c>
      <c r="B20" s="2">
        <v>0.10426609021210415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5.368693092694044E-4</v>
      </c>
      <c r="L20" s="2">
        <v>0</v>
      </c>
      <c r="M20" s="2">
        <v>9.7145474477160839E-4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0.10577441426614516</v>
      </c>
    </row>
    <row r="21" spans="1:23" x14ac:dyDescent="0.2">
      <c r="A21" s="2" t="s">
        <v>17</v>
      </c>
      <c r="B21" s="2">
        <v>2.3570426412871932E-3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7.042462115710421E-4</v>
      </c>
      <c r="L21" s="2">
        <v>0</v>
      </c>
      <c r="M21" s="2">
        <v>3.3383324562598235E-5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3.0946721774208334E-3</v>
      </c>
    </row>
    <row r="22" spans="1:23" x14ac:dyDescent="0.2">
      <c r="A22" s="2" t="s">
        <v>18</v>
      </c>
      <c r="B22" s="2">
        <v>6.1252207895941043E-3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4.4812797050193228E-3</v>
      </c>
      <c r="L22" s="2">
        <v>0</v>
      </c>
      <c r="M22" s="2">
        <v>4.5635004677071793E-3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1.5170000962320608E-2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1.2000608089551388E-4</v>
      </c>
      <c r="L23" s="2">
        <v>0</v>
      </c>
      <c r="M23" s="2">
        <v>1.4020996316291254E-4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2.6021604405842641E-4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5.6136111280022825E-3</v>
      </c>
      <c r="I25" s="2">
        <v>0</v>
      </c>
      <c r="J25" s="2">
        <v>0</v>
      </c>
      <c r="K25" s="2">
        <v>1.7369301182245433E-4</v>
      </c>
      <c r="L25" s="2">
        <v>0</v>
      </c>
      <c r="M25" s="2">
        <v>2.0363827983184923E-4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5.9909424196565864E-3</v>
      </c>
    </row>
    <row r="26" spans="1:23" x14ac:dyDescent="0.2">
      <c r="A26" s="2" t="s">
        <v>22</v>
      </c>
      <c r="B26" s="2">
        <v>1.8980307827710974</v>
      </c>
      <c r="C26" s="2">
        <v>0</v>
      </c>
      <c r="D26" s="2">
        <v>0</v>
      </c>
      <c r="E26" s="2">
        <v>0</v>
      </c>
      <c r="F26" s="2">
        <v>7.4494410433331476E-4</v>
      </c>
      <c r="G26" s="2">
        <v>0</v>
      </c>
      <c r="H26" s="2">
        <v>4.4047235082263041E-3</v>
      </c>
      <c r="I26" s="2">
        <v>0</v>
      </c>
      <c r="J26" s="2">
        <v>0</v>
      </c>
      <c r="K26" s="2">
        <v>5.309611612759604E-4</v>
      </c>
      <c r="L26" s="2">
        <v>7.8600474036827803E-5</v>
      </c>
      <c r="M26" s="2">
        <v>1.6691662281299116E-3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1.9054591782470995</v>
      </c>
    </row>
    <row r="27" spans="1:23" x14ac:dyDescent="0.2">
      <c r="A27" s="2" t="s">
        <v>23</v>
      </c>
      <c r="B27" s="2">
        <v>4.7503907363228223E-2</v>
      </c>
      <c r="C27" s="2">
        <v>0</v>
      </c>
      <c r="D27" s="2">
        <v>0</v>
      </c>
      <c r="E27" s="2">
        <v>0</v>
      </c>
      <c r="F27" s="2">
        <v>2.874242669219373E-3</v>
      </c>
      <c r="G27" s="2">
        <v>0</v>
      </c>
      <c r="H27" s="2">
        <v>0</v>
      </c>
      <c r="I27" s="2">
        <v>0</v>
      </c>
      <c r="J27" s="2">
        <v>0</v>
      </c>
      <c r="K27" s="2">
        <v>2.7977568882617907E-3</v>
      </c>
      <c r="L27" s="2">
        <v>0</v>
      </c>
      <c r="M27" s="2">
        <v>4.1161639185683619E-3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5.7292070839277745E-2</v>
      </c>
    </row>
    <row r="28" spans="1:23" x14ac:dyDescent="0.2">
      <c r="A28" s="2" t="s">
        <v>24</v>
      </c>
      <c r="B28" s="2">
        <v>8.7539256630035145E-2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6.1264749377995423E-5</v>
      </c>
      <c r="L28" s="2">
        <v>0</v>
      </c>
      <c r="M28" s="2">
        <v>6.3428316668936641E-5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8.7663949696082072E-2</v>
      </c>
    </row>
    <row r="29" spans="1:23" x14ac:dyDescent="0.2">
      <c r="A29" s="2" t="s">
        <v>25</v>
      </c>
      <c r="B29" s="2">
        <v>1.8419882446966043E-3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6.8071943753328258E-6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1.8487954390719371E-3</v>
      </c>
    </row>
    <row r="30" spans="1:23" x14ac:dyDescent="0.2">
      <c r="A30" s="2" t="s">
        <v>26</v>
      </c>
      <c r="B30" s="2">
        <v>4.1184076791801444E-2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2.4278993272020409E-4</v>
      </c>
      <c r="L30" s="2">
        <v>0</v>
      </c>
      <c r="M30" s="2">
        <v>4.3064488685751716E-4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4.185751161137917E-2</v>
      </c>
    </row>
    <row r="31" spans="1:23" x14ac:dyDescent="0.2">
      <c r="A31" s="2" t="s">
        <v>27</v>
      </c>
      <c r="B31" s="2">
        <v>1.0109066632735082</v>
      </c>
      <c r="C31" s="2">
        <v>0</v>
      </c>
      <c r="D31" s="2">
        <v>0</v>
      </c>
      <c r="E31" s="2">
        <v>0</v>
      </c>
      <c r="F31" s="2">
        <v>0.14180321419361452</v>
      </c>
      <c r="G31" s="2">
        <v>0</v>
      </c>
      <c r="H31" s="2">
        <v>2.1991466274648118E-3</v>
      </c>
      <c r="I31" s="2">
        <v>0</v>
      </c>
      <c r="J31" s="2">
        <v>0</v>
      </c>
      <c r="K31" s="2">
        <v>8.5899089483104703E-3</v>
      </c>
      <c r="L31" s="2">
        <v>0</v>
      </c>
      <c r="M31" s="2">
        <v>1.5710192539158733E-2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1.6070180000000003</v>
      </c>
      <c r="W31" s="2">
        <v>2.786227125582057</v>
      </c>
    </row>
    <row r="32" spans="1:23" x14ac:dyDescent="0.2">
      <c r="A32" s="2" t="s">
        <v>28</v>
      </c>
      <c r="B32" s="2">
        <v>2.8582035273694547E-3</v>
      </c>
      <c r="C32" s="2">
        <v>0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2.5043374250037502E-3</v>
      </c>
      <c r="L32" s="2">
        <v>0</v>
      </c>
      <c r="M32" s="2">
        <v>5.2311669589591436E-3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1.0593707911332349E-2</v>
      </c>
    </row>
    <row r="33" spans="1:23" x14ac:dyDescent="0.2">
      <c r="A33" s="2" t="s">
        <v>29</v>
      </c>
      <c r="B33" s="2">
        <v>2.3741694564278593</v>
      </c>
      <c r="C33" s="2">
        <v>0</v>
      </c>
      <c r="D33" s="2">
        <v>0</v>
      </c>
      <c r="E33" s="2">
        <v>0</v>
      </c>
      <c r="F33" s="2">
        <v>5.4328152742275038E-2</v>
      </c>
      <c r="G33" s="2">
        <v>0</v>
      </c>
      <c r="H33" s="2">
        <v>0.98299282146358391</v>
      </c>
      <c r="I33" s="2">
        <v>0</v>
      </c>
      <c r="J33" s="2">
        <v>0</v>
      </c>
      <c r="K33" s="2">
        <v>6.6255988873365305E-3</v>
      </c>
      <c r="L33" s="2">
        <v>1.7979858435924366E-3</v>
      </c>
      <c r="M33" s="2">
        <v>1.985640144983343E-2</v>
      </c>
      <c r="N33" s="2">
        <v>0</v>
      </c>
      <c r="O33" s="2">
        <v>2.4999429763137719E-4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3.4400204111121124</v>
      </c>
    </row>
    <row r="34" spans="1:23" x14ac:dyDescent="0.2">
      <c r="A34" s="2" t="s">
        <v>30</v>
      </c>
      <c r="B34" s="2">
        <v>1.0166257144560814E-2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1.4684954635898412E-3</v>
      </c>
      <c r="L34" s="2">
        <v>0</v>
      </c>
      <c r="M34" s="2">
        <v>6.7100482370822435E-4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1.2305757431858881E-2</v>
      </c>
    </row>
    <row r="35" spans="1:23" x14ac:dyDescent="0.2">
      <c r="A35" s="2" t="s">
        <v>31</v>
      </c>
      <c r="B35" s="2">
        <v>3.2780278841017235E-3</v>
      </c>
      <c r="C35" s="2">
        <v>0</v>
      </c>
      <c r="D35" s="2">
        <v>0</v>
      </c>
      <c r="E35" s="2">
        <v>0</v>
      </c>
      <c r="F35" s="2">
        <v>2.989088218637425E-3</v>
      </c>
      <c r="G35" s="2">
        <v>0</v>
      </c>
      <c r="H35" s="2">
        <v>9.3238672801870658E-3</v>
      </c>
      <c r="I35" s="2">
        <v>0</v>
      </c>
      <c r="J35" s="2">
        <v>0</v>
      </c>
      <c r="K35" s="2">
        <v>8.6846505911227184E-4</v>
      </c>
      <c r="L35" s="2">
        <v>1.9650118509206951E-5</v>
      </c>
      <c r="M35" s="2">
        <v>1.1150030403907808E-3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1.7594101600938473E-2</v>
      </c>
    </row>
    <row r="36" spans="1:23" x14ac:dyDescent="0.2">
      <c r="A36" s="2" t="s">
        <v>32</v>
      </c>
      <c r="B36" s="2">
        <v>8.0158708525900815E-3</v>
      </c>
      <c r="C36" s="2">
        <v>0</v>
      </c>
      <c r="D36" s="2">
        <v>0</v>
      </c>
      <c r="E36" s="2">
        <v>0</v>
      </c>
      <c r="F36" s="2">
        <v>3.1504927745763106E-3</v>
      </c>
      <c r="G36" s="2">
        <v>0</v>
      </c>
      <c r="H36" s="2">
        <v>0</v>
      </c>
      <c r="I36" s="2">
        <v>0</v>
      </c>
      <c r="J36" s="2">
        <v>0</v>
      </c>
      <c r="K36" s="2">
        <v>1.2726960684445287E-3</v>
      </c>
      <c r="L36" s="2">
        <v>9.8250592546034754E-6</v>
      </c>
      <c r="M36" s="2">
        <v>8.1121478687113692E-4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1.326009954173666E-2</v>
      </c>
    </row>
    <row r="37" spans="1:23" x14ac:dyDescent="0.2">
      <c r="A37" s="2" t="s">
        <v>33</v>
      </c>
      <c r="B37" s="2">
        <v>0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2.4317021655143612E-4</v>
      </c>
      <c r="L37" s="2">
        <v>3.2750197515344928E-6</v>
      </c>
      <c r="M37" s="2">
        <v>9.4140975266527021E-4</v>
      </c>
      <c r="N37" s="2">
        <v>0</v>
      </c>
      <c r="O37" s="2">
        <v>1.4519939070535932E-2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1.5707794059504173E-2</v>
      </c>
    </row>
    <row r="38" spans="1:23" x14ac:dyDescent="0.2">
      <c r="A38" s="2" t="s">
        <v>34</v>
      </c>
      <c r="B38" s="2">
        <v>9.4407203062129658E-5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1.6421884754122957E-4</v>
      </c>
      <c r="L38" s="2">
        <v>0</v>
      </c>
      <c r="M38" s="2">
        <v>1.0014997368779472E-4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3.5877602429115399E-4</v>
      </c>
    </row>
    <row r="39" spans="1:23" x14ac:dyDescent="0.2">
      <c r="A39" s="2" t="s">
        <v>35</v>
      </c>
      <c r="B39" s="2">
        <v>4.9651195684527439E-4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1.5158662849959655E-4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6.4809858534487094E-4</v>
      </c>
    </row>
    <row r="40" spans="1:23" x14ac:dyDescent="0.2">
      <c r="A40" s="2" t="s">
        <v>36</v>
      </c>
      <c r="B40" s="2">
        <v>9.6155484600317221E-5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1.1053191661428914E-4</v>
      </c>
      <c r="L40" s="2">
        <v>3.2750197515344928E-6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2.0996242096614083E-4</v>
      </c>
    </row>
    <row r="41" spans="1:23" x14ac:dyDescent="0.2">
      <c r="A41" s="2" t="s">
        <v>37</v>
      </c>
      <c r="B41" s="2">
        <v>3.2832727287162859E-3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1.2632219041633043E-5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3.2959049477579191E-3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11.965995115273957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3.0822614461584628E-3</v>
      </c>
      <c r="L43" s="2">
        <v>0</v>
      </c>
      <c r="M43" s="2">
        <v>5.738593492310636E-3</v>
      </c>
      <c r="N43" s="2">
        <v>1.3298827676006594E-3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11.976145852980027</v>
      </c>
    </row>
    <row r="44" spans="1:23" x14ac:dyDescent="0.2">
      <c r="A44" s="2" t="s">
        <v>40</v>
      </c>
      <c r="B44" s="2">
        <v>3.2928708482674445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0.22584335628602081</v>
      </c>
      <c r="I44" s="2">
        <v>0</v>
      </c>
      <c r="J44" s="2">
        <v>0</v>
      </c>
      <c r="K44" s="2">
        <v>7.2635259489389989E-5</v>
      </c>
      <c r="L44" s="2">
        <v>0</v>
      </c>
      <c r="M44" s="2">
        <v>1.2017996842535364E-4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3.5189070197813801</v>
      </c>
    </row>
    <row r="45" spans="1:23" x14ac:dyDescent="0.2">
      <c r="A45" s="2" t="s">
        <v>41</v>
      </c>
      <c r="B45" s="2">
        <v>7.0696874661608158E-5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7.7372341630002378E-4</v>
      </c>
      <c r="L45" s="2">
        <v>0</v>
      </c>
      <c r="M45" s="2">
        <v>5.0074986843897359E-5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8.9449527780552937E-4</v>
      </c>
    </row>
    <row r="46" spans="1:23" x14ac:dyDescent="0.2">
      <c r="A46" s="2" t="s">
        <v>42</v>
      </c>
      <c r="B46" s="2">
        <v>1.0336930929056678E-2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6.5010753339530191E-3</v>
      </c>
      <c r="L46" s="2">
        <v>0</v>
      </c>
      <c r="M46" s="2">
        <v>1.864654086311409E-2</v>
      </c>
      <c r="N46" s="2">
        <v>0</v>
      </c>
      <c r="O46" s="2">
        <v>8.3453618296354276E-5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3.5568000744420139E-2</v>
      </c>
    </row>
    <row r="47" spans="1:23" x14ac:dyDescent="0.2">
      <c r="A47" s="2" t="s">
        <v>43</v>
      </c>
      <c r="B47" s="2">
        <v>3.1151549682909455E-2</v>
      </c>
      <c r="C47" s="2">
        <v>1.3534770139899705E-3</v>
      </c>
      <c r="D47" s="2">
        <v>0</v>
      </c>
      <c r="E47" s="2">
        <v>9.1430598773783456E-3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0.36532769730924358</v>
      </c>
      <c r="L47" s="2">
        <v>8.5064843088502651E-2</v>
      </c>
      <c r="M47" s="2">
        <v>0.8841533497231101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1.3761939766951341</v>
      </c>
    </row>
    <row r="48" spans="1:23" x14ac:dyDescent="0.2">
      <c r="A48" s="2" t="s">
        <v>44</v>
      </c>
      <c r="B48" s="2">
        <v>1.922579757559344E-3</v>
      </c>
      <c r="C48" s="2">
        <v>2.4224431381836311E-4</v>
      </c>
      <c r="D48" s="2">
        <v>1.1606706318467096E-3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6.1539840722225989E-3</v>
      </c>
      <c r="L48" s="2">
        <v>2.552763763292337E-4</v>
      </c>
      <c r="M48" s="2">
        <v>1.2034776372199152E-2</v>
      </c>
      <c r="N48" s="2">
        <v>0</v>
      </c>
      <c r="O48" s="2">
        <v>1.5635029617354933E-2</v>
      </c>
      <c r="P48" s="2">
        <v>0</v>
      </c>
      <c r="Q48" s="2">
        <v>0</v>
      </c>
      <c r="R48" s="2">
        <v>1.6469470866229786E-2</v>
      </c>
      <c r="S48" s="2">
        <v>0</v>
      </c>
      <c r="T48" s="2">
        <v>0</v>
      </c>
      <c r="U48" s="2">
        <v>0</v>
      </c>
      <c r="V48" s="2">
        <v>0</v>
      </c>
      <c r="W48" s="2">
        <v>5.3874032007560121E-2</v>
      </c>
    </row>
    <row r="49" spans="1:23" x14ac:dyDescent="0.2">
      <c r="A49" s="2" t="s">
        <v>45</v>
      </c>
      <c r="B49" s="2">
        <v>0</v>
      </c>
      <c r="C49" s="2">
        <v>2.1634820146471277E-3</v>
      </c>
      <c r="D49" s="2">
        <v>5.2052783658795556E-3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1.3470877980071651E-2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1.9890292304425058E-2</v>
      </c>
      <c r="S49" s="2">
        <v>0</v>
      </c>
      <c r="T49" s="2">
        <v>0</v>
      </c>
      <c r="U49" s="2">
        <v>0</v>
      </c>
      <c r="V49" s="2">
        <v>0</v>
      </c>
      <c r="W49" s="2">
        <v>4.0729930665023395E-2</v>
      </c>
    </row>
    <row r="50" spans="1:23" x14ac:dyDescent="0.2">
      <c r="A50" s="2" t="s">
        <v>46</v>
      </c>
      <c r="B50" s="2">
        <v>5.5726470365602493E-2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2.8506762526703186E-2</v>
      </c>
      <c r="L50" s="2">
        <v>0</v>
      </c>
      <c r="M50" s="2">
        <v>4.182362509820986E-3</v>
      </c>
      <c r="N50" s="2">
        <v>0</v>
      </c>
      <c r="O50" s="2">
        <v>1.9994964717816689E-2</v>
      </c>
      <c r="P50" s="2">
        <v>0</v>
      </c>
      <c r="Q50" s="2">
        <v>0</v>
      </c>
      <c r="R50" s="2">
        <v>3.1871489002820615E-2</v>
      </c>
      <c r="S50" s="2">
        <v>0</v>
      </c>
      <c r="T50" s="2">
        <v>0</v>
      </c>
      <c r="U50" s="2">
        <v>0</v>
      </c>
      <c r="V50" s="2">
        <v>0</v>
      </c>
      <c r="W50" s="2">
        <v>0.14028204912276396</v>
      </c>
    </row>
    <row r="51" spans="1:23" x14ac:dyDescent="0.2">
      <c r="A51" s="2" t="s">
        <v>47</v>
      </c>
      <c r="B51" s="2">
        <v>0.22020310381683461</v>
      </c>
      <c r="C51" s="2">
        <v>0</v>
      </c>
      <c r="D51" s="2">
        <v>0</v>
      </c>
      <c r="E51" s="2">
        <v>5.0064110236969654E-2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1.1031635218245848E-2</v>
      </c>
      <c r="L51" s="2">
        <v>0</v>
      </c>
      <c r="M51" s="2">
        <v>1.5859472180369122E-2</v>
      </c>
      <c r="N51" s="2">
        <v>0</v>
      </c>
      <c r="O51" s="2">
        <v>8.8900827509117309E-3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0.30604840420333101</v>
      </c>
    </row>
  </sheetData>
  <phoneticPr fontId="6" type="noConversion"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2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19.416111599771448</v>
      </c>
      <c r="C4" s="2">
        <v>7.6836504070535491E-3</v>
      </c>
      <c r="D4" s="2">
        <v>1.5527686495340289E-3</v>
      </c>
      <c r="E4" s="2">
        <v>0.14033597225964087</v>
      </c>
      <c r="F4" s="2">
        <v>0.24154555380833231</v>
      </c>
      <c r="G4" s="2">
        <v>0</v>
      </c>
      <c r="H4" s="2">
        <v>0.96904556671513986</v>
      </c>
      <c r="I4" s="2">
        <v>0</v>
      </c>
      <c r="J4" s="2">
        <v>0</v>
      </c>
      <c r="K4" s="2">
        <v>0.63888062526485723</v>
      </c>
      <c r="L4" s="2">
        <v>8.6538790384173392E-2</v>
      </c>
      <c r="M4" s="2">
        <v>1.3648228350336267</v>
      </c>
      <c r="N4" s="2">
        <v>1.4074682431445232E-3</v>
      </c>
      <c r="O4" s="2">
        <v>8.075675891549379E-2</v>
      </c>
      <c r="P4" s="2">
        <v>2.1086494143090603E-4</v>
      </c>
      <c r="Q4" s="2">
        <v>0</v>
      </c>
      <c r="R4" s="2">
        <v>0.89908181208813631</v>
      </c>
      <c r="S4" s="2">
        <v>0</v>
      </c>
      <c r="T4" s="2">
        <v>0</v>
      </c>
      <c r="U4" s="2">
        <v>0</v>
      </c>
      <c r="V4" s="2">
        <v>1.9353960000000001</v>
      </c>
      <c r="W4" s="2">
        <v>25.783370266482009</v>
      </c>
    </row>
    <row r="5" spans="1:23" x14ac:dyDescent="0.2">
      <c r="A5" s="2" t="s">
        <v>1</v>
      </c>
      <c r="B5" s="2">
        <v>5.1106533566470366E-2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1.4767632895139391E-2</v>
      </c>
      <c r="L5" s="2">
        <v>0</v>
      </c>
      <c r="M5" s="2">
        <v>7.0619579425201667E-2</v>
      </c>
      <c r="N5" s="2">
        <v>0</v>
      </c>
      <c r="O5" s="2">
        <v>6.424335160236618E-3</v>
      </c>
      <c r="P5" s="2">
        <v>0</v>
      </c>
      <c r="Q5" s="2">
        <v>0</v>
      </c>
      <c r="R5" s="2">
        <v>1.557500215137653E-3</v>
      </c>
      <c r="S5" s="2">
        <v>0</v>
      </c>
      <c r="T5" s="2">
        <v>0</v>
      </c>
      <c r="U5" s="2">
        <v>0</v>
      </c>
      <c r="V5" s="2">
        <v>0</v>
      </c>
      <c r="W5" s="2">
        <v>0.14447558126218568</v>
      </c>
    </row>
    <row r="6" spans="1:23" x14ac:dyDescent="0.2">
      <c r="A6" s="2" t="s">
        <v>2</v>
      </c>
      <c r="B6" s="2">
        <v>0</v>
      </c>
      <c r="C6" s="2">
        <v>2.6574506141313881E-3</v>
      </c>
      <c r="D6" s="2">
        <v>1.5527686495340289E-3</v>
      </c>
      <c r="E6" s="2">
        <v>8.3283977696953893E-2</v>
      </c>
      <c r="F6" s="2">
        <v>0</v>
      </c>
      <c r="G6" s="2">
        <v>0</v>
      </c>
      <c r="H6" s="2">
        <v>6.7307886338998715E-2</v>
      </c>
      <c r="I6" s="2">
        <v>0</v>
      </c>
      <c r="J6" s="2">
        <v>0</v>
      </c>
      <c r="K6" s="2">
        <v>3.1059213511767238E-3</v>
      </c>
      <c r="L6" s="2">
        <v>0</v>
      </c>
      <c r="M6" s="2">
        <v>2.8463452052199658E-2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0.1863714567029944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3.5264054919569215E-2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1.9998490560458416E-2</v>
      </c>
      <c r="L8" s="2">
        <v>0</v>
      </c>
      <c r="M8" s="2">
        <v>2.1020594634304678E-2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7.6283140114332307E-2</v>
      </c>
    </row>
    <row r="9" spans="1:23" x14ac:dyDescent="0.2">
      <c r="A9" s="2" t="s">
        <v>5</v>
      </c>
      <c r="B9" s="2">
        <v>0.12696922804249403</v>
      </c>
      <c r="C9" s="2">
        <v>0</v>
      </c>
      <c r="D9" s="2">
        <v>0</v>
      </c>
      <c r="E9" s="2">
        <v>0</v>
      </c>
      <c r="F9" s="2">
        <v>4.312663060264544E-2</v>
      </c>
      <c r="G9" s="2">
        <v>0</v>
      </c>
      <c r="H9" s="2">
        <v>0</v>
      </c>
      <c r="I9" s="2">
        <v>0</v>
      </c>
      <c r="J9" s="2">
        <v>0</v>
      </c>
      <c r="K9" s="2">
        <v>9.5303736343943402E-2</v>
      </c>
      <c r="L9" s="2">
        <v>1.4655510251592222E-4</v>
      </c>
      <c r="M9" s="2">
        <v>0.17124215619414687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0.43678830628574561</v>
      </c>
    </row>
    <row r="10" spans="1:23" x14ac:dyDescent="0.2">
      <c r="A10" s="2" t="s">
        <v>6</v>
      </c>
      <c r="B10" s="2">
        <v>8.3919100390982437E-2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1.08705497602411E-4</v>
      </c>
      <c r="I10" s="2">
        <v>0</v>
      </c>
      <c r="J10" s="2">
        <v>0</v>
      </c>
      <c r="K10" s="2">
        <v>2.6317109123216316E-3</v>
      </c>
      <c r="L10" s="2">
        <v>0</v>
      </c>
      <c r="M10" s="2">
        <v>2.7919014667482996E-3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8.9451418267654778E-2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1.0360686814640014E-2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1.1494107325891614E-3</v>
      </c>
      <c r="L13" s="2">
        <v>0</v>
      </c>
      <c r="M13" s="2">
        <v>5.7431504607307455E-4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1.208441259330225E-2</v>
      </c>
    </row>
    <row r="14" spans="1:23" x14ac:dyDescent="0.2">
      <c r="A14" s="2" t="s">
        <v>10</v>
      </c>
      <c r="B14" s="2">
        <v>1.0652609280499865E-2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6.6891936076910222E-4</v>
      </c>
      <c r="L14" s="2">
        <v>0</v>
      </c>
      <c r="M14" s="2">
        <v>1.6266726738485928E-4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1.1484195908653827E-2</v>
      </c>
    </row>
    <row r="15" spans="1:23" x14ac:dyDescent="0.2">
      <c r="A15" s="2" t="s">
        <v>11</v>
      </c>
      <c r="B15" s="2">
        <v>0.13356903889672916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1.0300730062547676E-3</v>
      </c>
      <c r="L15" s="2">
        <v>0</v>
      </c>
      <c r="M15" s="2">
        <v>2.9877661356402726E-5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0.13462898956434033</v>
      </c>
    </row>
    <row r="16" spans="1:23" x14ac:dyDescent="0.2">
      <c r="A16" s="2" t="s">
        <v>12</v>
      </c>
      <c r="B16" s="2">
        <v>6.3454725473746799E-3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1.1619725985190976E-4</v>
      </c>
      <c r="L16" s="2">
        <v>0</v>
      </c>
      <c r="M16" s="2">
        <v>6.3075062863516884E-5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6.5247448700901066E-3</v>
      </c>
    </row>
    <row r="17" spans="1:23" x14ac:dyDescent="0.2">
      <c r="A17" s="2" t="s">
        <v>13</v>
      </c>
      <c r="B17" s="2">
        <v>5.690684785577023E-4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3.1404664824840483E-5</v>
      </c>
      <c r="L17" s="2">
        <v>0</v>
      </c>
      <c r="M17" s="2">
        <v>1.6598700753557072E-5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6.1707184413609996E-4</v>
      </c>
    </row>
    <row r="18" spans="1:23" x14ac:dyDescent="0.2">
      <c r="A18" s="2" t="s">
        <v>14</v>
      </c>
      <c r="B18" s="2">
        <v>0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</row>
    <row r="19" spans="1:23" x14ac:dyDescent="0.2">
      <c r="A19" s="2" t="s">
        <v>15</v>
      </c>
      <c r="B19" s="2">
        <v>0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</row>
    <row r="20" spans="1:23" x14ac:dyDescent="0.2">
      <c r="A20" s="2" t="s">
        <v>16</v>
      </c>
      <c r="B20" s="2">
        <v>9.9379967412663361E-2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4.5536763996018698E-4</v>
      </c>
      <c r="L20" s="2">
        <v>0</v>
      </c>
      <c r="M20" s="2">
        <v>8.5317321873283364E-4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0.10068850827135638</v>
      </c>
    </row>
    <row r="21" spans="1:23" x14ac:dyDescent="0.2">
      <c r="A21" s="2" t="s">
        <v>17</v>
      </c>
      <c r="B21" s="2">
        <v>2.8884959779816944E-3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1.0928823359044487E-3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3.9813783138861435E-3</v>
      </c>
    </row>
    <row r="22" spans="1:23" x14ac:dyDescent="0.2">
      <c r="A22" s="2" t="s">
        <v>18</v>
      </c>
      <c r="B22" s="2">
        <v>5.5960341701087445E-3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4.6667331929712945E-3</v>
      </c>
      <c r="L22" s="2">
        <v>0</v>
      </c>
      <c r="M22" s="2">
        <v>4.6841533526538063E-3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1.4946920715733846E-2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9.4213994474521436E-5</v>
      </c>
      <c r="L23" s="2">
        <v>0</v>
      </c>
      <c r="M23" s="2">
        <v>8.2993503767785337E-5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1.7720749824230676E-4</v>
      </c>
    </row>
    <row r="24" spans="1:23" x14ac:dyDescent="0.2">
      <c r="A24" s="2" t="s">
        <v>20</v>
      </c>
      <c r="B24" s="2">
        <v>3.827427885718061E-3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1.8842798894904285E-5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3.8462706846129654E-3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7.3344238676450258E-3</v>
      </c>
      <c r="I25" s="2">
        <v>0</v>
      </c>
      <c r="J25" s="2">
        <v>0</v>
      </c>
      <c r="K25" s="2">
        <v>1.1305679336942572E-4</v>
      </c>
      <c r="L25" s="2">
        <v>0</v>
      </c>
      <c r="M25" s="2">
        <v>1.1287116512418807E-4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7.56035182613864E-3</v>
      </c>
    </row>
    <row r="26" spans="1:23" x14ac:dyDescent="0.2">
      <c r="A26" s="2" t="s">
        <v>22</v>
      </c>
      <c r="B26" s="2">
        <v>1.6072563106961835</v>
      </c>
      <c r="C26" s="2">
        <v>5.0261997929221614E-3</v>
      </c>
      <c r="D26" s="2">
        <v>0</v>
      </c>
      <c r="E26" s="2">
        <v>0</v>
      </c>
      <c r="F26" s="2">
        <v>8.0561484306401797E-4</v>
      </c>
      <c r="G26" s="2">
        <v>0</v>
      </c>
      <c r="H26" s="2">
        <v>3.32510933842669E-3</v>
      </c>
      <c r="I26" s="2">
        <v>0</v>
      </c>
      <c r="J26" s="2">
        <v>0</v>
      </c>
      <c r="K26" s="2">
        <v>1.3661029198805609E-3</v>
      </c>
      <c r="L26" s="2">
        <v>7.0020771202051731E-4</v>
      </c>
      <c r="M26" s="2">
        <v>1.6764687761092645E-3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1.6201560140786069</v>
      </c>
    </row>
    <row r="27" spans="1:23" x14ac:dyDescent="0.2">
      <c r="A27" s="2" t="s">
        <v>23</v>
      </c>
      <c r="B27" s="2">
        <v>5.5095588357422461E-2</v>
      </c>
      <c r="C27" s="2">
        <v>0</v>
      </c>
      <c r="D27" s="2">
        <v>0</v>
      </c>
      <c r="E27" s="2">
        <v>0</v>
      </c>
      <c r="F27" s="2">
        <v>4.1978397952761095E-4</v>
      </c>
      <c r="G27" s="2">
        <v>0</v>
      </c>
      <c r="H27" s="2">
        <v>0</v>
      </c>
      <c r="I27" s="2">
        <v>0</v>
      </c>
      <c r="J27" s="2">
        <v>0</v>
      </c>
      <c r="K27" s="2">
        <v>7.0723305185540764E-3</v>
      </c>
      <c r="L27" s="2">
        <v>0</v>
      </c>
      <c r="M27" s="2">
        <v>7.4860140398542389E-3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7.0073716895358393E-2</v>
      </c>
    </row>
    <row r="28" spans="1:23" x14ac:dyDescent="0.2">
      <c r="A28" s="2" t="s">
        <v>24</v>
      </c>
      <c r="B28" s="2">
        <v>5.6792712195696267E-2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4.7106997237260718E-5</v>
      </c>
      <c r="L28" s="2">
        <v>0</v>
      </c>
      <c r="M28" s="2">
        <v>3.9836881808536973E-5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5.6879656074742067E-2</v>
      </c>
    </row>
    <row r="29" spans="1:23" x14ac:dyDescent="0.2">
      <c r="A29" s="2" t="s">
        <v>25</v>
      </c>
      <c r="B29" s="2">
        <v>2.6626472395125292E-2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1.9156845543152692E-4</v>
      </c>
      <c r="L29" s="2">
        <v>0</v>
      </c>
      <c r="M29" s="2">
        <v>1.4108895640523508E-4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2.6959129806962051E-2</v>
      </c>
    </row>
    <row r="30" spans="1:23" x14ac:dyDescent="0.2">
      <c r="A30" s="2" t="s">
        <v>26</v>
      </c>
      <c r="B30" s="2">
        <v>2.6626472395125292E-2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1.9156845543152692E-4</v>
      </c>
      <c r="L30" s="2">
        <v>0</v>
      </c>
      <c r="M30" s="2">
        <v>1.4108895640523508E-4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2.6959129806962051E-2</v>
      </c>
    </row>
    <row r="31" spans="1:23" x14ac:dyDescent="0.2">
      <c r="A31" s="2" t="s">
        <v>27</v>
      </c>
      <c r="B31" s="2">
        <v>1.419510930156668</v>
      </c>
      <c r="C31" s="2">
        <v>0</v>
      </c>
      <c r="D31" s="2">
        <v>0</v>
      </c>
      <c r="E31" s="2">
        <v>0</v>
      </c>
      <c r="F31" s="2">
        <v>0.17066996750014846</v>
      </c>
      <c r="G31" s="2">
        <v>0</v>
      </c>
      <c r="H31" s="2">
        <v>0</v>
      </c>
      <c r="I31" s="2">
        <v>0</v>
      </c>
      <c r="J31" s="2">
        <v>0</v>
      </c>
      <c r="K31" s="2">
        <v>1.0756097702507864E-2</v>
      </c>
      <c r="L31" s="2">
        <v>0</v>
      </c>
      <c r="M31" s="2">
        <v>1.9818848699747146E-2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1.9353960000000001</v>
      </c>
      <c r="W31" s="2">
        <v>3.5561518440590714</v>
      </c>
    </row>
    <row r="32" spans="1:23" x14ac:dyDescent="0.2">
      <c r="A32" s="2" t="s">
        <v>28</v>
      </c>
      <c r="B32" s="2">
        <v>3.4447066817878112E-3</v>
      </c>
      <c r="C32" s="2">
        <v>0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3.4545131307324528E-3</v>
      </c>
      <c r="L32" s="2">
        <v>0</v>
      </c>
      <c r="M32" s="2">
        <v>3.6815918271389581E-3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1.0580811639659222E-2</v>
      </c>
    </row>
    <row r="33" spans="1:23" x14ac:dyDescent="0.2">
      <c r="A33" s="2" t="s">
        <v>29</v>
      </c>
      <c r="B33" s="2">
        <v>2.4917474374593258</v>
      </c>
      <c r="C33" s="2">
        <v>0</v>
      </c>
      <c r="D33" s="2">
        <v>0</v>
      </c>
      <c r="E33" s="2">
        <v>0</v>
      </c>
      <c r="F33" s="2">
        <v>2.2285590677862874E-2</v>
      </c>
      <c r="G33" s="2">
        <v>0</v>
      </c>
      <c r="H33" s="2">
        <v>0.69983959912328675</v>
      </c>
      <c r="I33" s="2">
        <v>0</v>
      </c>
      <c r="J33" s="2">
        <v>0</v>
      </c>
      <c r="K33" s="2">
        <v>6.8964643955349691E-3</v>
      </c>
      <c r="L33" s="2">
        <v>1.3873883038173971E-3</v>
      </c>
      <c r="M33" s="2">
        <v>2.2175864206752247E-2</v>
      </c>
      <c r="N33" s="2">
        <v>0</v>
      </c>
      <c r="O33" s="2">
        <v>1.5252068317933428E-3</v>
      </c>
      <c r="P33" s="2">
        <v>0</v>
      </c>
      <c r="Q33" s="2">
        <v>0</v>
      </c>
      <c r="R33" s="2">
        <v>0.82898412238877417</v>
      </c>
      <c r="S33" s="2">
        <v>0</v>
      </c>
      <c r="T33" s="2">
        <v>0</v>
      </c>
      <c r="U33" s="2">
        <v>0</v>
      </c>
      <c r="V33" s="2">
        <v>0</v>
      </c>
      <c r="W33" s="2">
        <v>4.074841673387148</v>
      </c>
    </row>
    <row r="34" spans="1:23" x14ac:dyDescent="0.2">
      <c r="A34" s="2" t="s">
        <v>30</v>
      </c>
      <c r="B34" s="2">
        <v>1.0652063777740512E-2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1.1938421413158904E-2</v>
      </c>
      <c r="I34" s="2">
        <v>0</v>
      </c>
      <c r="J34" s="2">
        <v>0</v>
      </c>
      <c r="K34" s="2">
        <v>1.0112302073598633E-3</v>
      </c>
      <c r="L34" s="2">
        <v>0</v>
      </c>
      <c r="M34" s="2">
        <v>7.5690075436220239E-4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2.4358616152621481E-2</v>
      </c>
    </row>
    <row r="35" spans="1:23" x14ac:dyDescent="0.2">
      <c r="A35" s="2" t="s">
        <v>31</v>
      </c>
      <c r="B35" s="2">
        <v>1.9941108459390188E-3</v>
      </c>
      <c r="C35" s="2">
        <v>0</v>
      </c>
      <c r="D35" s="2">
        <v>0</v>
      </c>
      <c r="E35" s="2">
        <v>0</v>
      </c>
      <c r="F35" s="2">
        <v>2.5650035807900347E-3</v>
      </c>
      <c r="G35" s="2">
        <v>0</v>
      </c>
      <c r="H35" s="2">
        <v>0</v>
      </c>
      <c r="I35" s="2">
        <v>0</v>
      </c>
      <c r="J35" s="2">
        <v>0</v>
      </c>
      <c r="K35" s="2">
        <v>8.2908315137578852E-4</v>
      </c>
      <c r="L35" s="2">
        <v>1.6283900279546916E-5</v>
      </c>
      <c r="M35" s="2">
        <v>4.5480440064746372E-4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5.8592858790318522E-3</v>
      </c>
    </row>
    <row r="36" spans="1:23" x14ac:dyDescent="0.2">
      <c r="A36" s="2" t="s">
        <v>32</v>
      </c>
      <c r="B36" s="2">
        <v>1.0040096020311973E-2</v>
      </c>
      <c r="C36" s="2">
        <v>0</v>
      </c>
      <c r="D36" s="2">
        <v>0</v>
      </c>
      <c r="E36" s="2">
        <v>0</v>
      </c>
      <c r="F36" s="2">
        <v>1.672962624293861E-3</v>
      </c>
      <c r="G36" s="2">
        <v>0</v>
      </c>
      <c r="H36" s="2">
        <v>0</v>
      </c>
      <c r="I36" s="2">
        <v>0</v>
      </c>
      <c r="J36" s="2">
        <v>0</v>
      </c>
      <c r="K36" s="2">
        <v>1.3001531237483957E-3</v>
      </c>
      <c r="L36" s="2">
        <v>6.5135601118187645E-6</v>
      </c>
      <c r="M36" s="2">
        <v>8.3657451797927631E-4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1.3856299846445326E-2</v>
      </c>
    </row>
    <row r="37" spans="1:23" x14ac:dyDescent="0.2">
      <c r="A37" s="2" t="s">
        <v>33</v>
      </c>
      <c r="B37" s="2">
        <v>0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3.0776571528343669E-4</v>
      </c>
      <c r="L37" s="2">
        <v>3.2567800559093823E-6</v>
      </c>
      <c r="M37" s="2">
        <v>1.0058812656655585E-3</v>
      </c>
      <c r="N37" s="2">
        <v>0</v>
      </c>
      <c r="O37" s="2">
        <v>9.5745362788789156E-4</v>
      </c>
      <c r="P37" s="2">
        <v>0</v>
      </c>
      <c r="Q37" s="2">
        <v>0</v>
      </c>
      <c r="R37" s="2">
        <v>1.3934259755437099E-2</v>
      </c>
      <c r="S37" s="2">
        <v>0</v>
      </c>
      <c r="T37" s="2">
        <v>0</v>
      </c>
      <c r="U37" s="2">
        <v>0</v>
      </c>
      <c r="V37" s="2">
        <v>0</v>
      </c>
      <c r="W37" s="2">
        <v>1.6208617144329897E-2</v>
      </c>
    </row>
    <row r="38" spans="1:23" x14ac:dyDescent="0.2">
      <c r="A38" s="2" t="s">
        <v>34</v>
      </c>
      <c r="B38" s="2">
        <v>1.043126859253192E-4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1.7586612301910667E-4</v>
      </c>
      <c r="L38" s="2">
        <v>0</v>
      </c>
      <c r="M38" s="2">
        <v>8.2993503767785337E-5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3.631723127122112E-4</v>
      </c>
    </row>
    <row r="39" spans="1:23" x14ac:dyDescent="0.2">
      <c r="A39" s="2" t="s">
        <v>35</v>
      </c>
      <c r="B39" s="2">
        <v>1.9558628610997345E-3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1.9156845543152692E-4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2.1474313165312613E-3</v>
      </c>
    </row>
    <row r="40" spans="1:23" x14ac:dyDescent="0.2">
      <c r="A40" s="2" t="s">
        <v>36</v>
      </c>
      <c r="B40" s="2">
        <v>2.433962671590782E-4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5.0247463719744768E-5</v>
      </c>
      <c r="L40" s="2">
        <v>3.2567800559093823E-6</v>
      </c>
      <c r="M40" s="2">
        <v>6.639480301422828E-6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3.0353999123615519E-4</v>
      </c>
    </row>
    <row r="41" spans="1:23" x14ac:dyDescent="0.2">
      <c r="A41" s="2" t="s">
        <v>37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10.097218777375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3.7842621113932775E-3</v>
      </c>
      <c r="L43" s="2">
        <v>0</v>
      </c>
      <c r="M43" s="2">
        <v>4.4351728413504496E-3</v>
      </c>
      <c r="N43" s="2">
        <v>1.4074682431445232E-3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10.106845680570888</v>
      </c>
    </row>
    <row r="44" spans="1:23" x14ac:dyDescent="0.2">
      <c r="A44" s="2" t="s">
        <v>40</v>
      </c>
      <c r="B44" s="2">
        <v>2.6802406641268557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0.17919142113602138</v>
      </c>
      <c r="I44" s="2">
        <v>0</v>
      </c>
      <c r="J44" s="2">
        <v>0</v>
      </c>
      <c r="K44" s="2">
        <v>7.5371195579617138E-5</v>
      </c>
      <c r="L44" s="2">
        <v>0</v>
      </c>
      <c r="M44" s="2">
        <v>1.1951064542561091E-4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2.8596269671038823</v>
      </c>
    </row>
    <row r="45" spans="1:23" x14ac:dyDescent="0.2">
      <c r="A45" s="2" t="s">
        <v>41</v>
      </c>
      <c r="B45" s="2">
        <v>2.2321246883897982E-4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8.5734734971814523E-4</v>
      </c>
      <c r="L45" s="2">
        <v>0</v>
      </c>
      <c r="M45" s="2">
        <v>5.3115842411382624E-5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1.1336756609685078E-3</v>
      </c>
    </row>
    <row r="46" spans="1:23" x14ac:dyDescent="0.2">
      <c r="A46" s="2" t="s">
        <v>42</v>
      </c>
      <c r="B46" s="2">
        <v>1.0315757827021703E-2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7.3458734863166312E-3</v>
      </c>
      <c r="L46" s="2">
        <v>0</v>
      </c>
      <c r="M46" s="2">
        <v>2.1354335748881209E-2</v>
      </c>
      <c r="N46" s="2">
        <v>0</v>
      </c>
      <c r="O46" s="2">
        <v>0</v>
      </c>
      <c r="P46" s="2">
        <v>0</v>
      </c>
      <c r="Q46" s="2">
        <v>0</v>
      </c>
      <c r="R46" s="2">
        <v>6.7790482499691255E-3</v>
      </c>
      <c r="S46" s="2">
        <v>0</v>
      </c>
      <c r="T46" s="2">
        <v>0</v>
      </c>
      <c r="U46" s="2">
        <v>0</v>
      </c>
      <c r="V46" s="2">
        <v>0</v>
      </c>
      <c r="W46" s="2">
        <v>4.5795015312188672E-2</v>
      </c>
    </row>
    <row r="47" spans="1:23" x14ac:dyDescent="0.2">
      <c r="A47" s="2" t="s">
        <v>43</v>
      </c>
      <c r="B47" s="2">
        <v>0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0.36668577054473467</v>
      </c>
      <c r="L47" s="2">
        <v>8.4275328245316375E-2</v>
      </c>
      <c r="M47" s="2">
        <v>0.9428547016091372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1.3938158003991883</v>
      </c>
    </row>
    <row r="48" spans="1:23" x14ac:dyDescent="0.2">
      <c r="A48" s="2" t="s">
        <v>44</v>
      </c>
      <c r="B48" s="2">
        <v>2.5204609106283336E-3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1.5723420732965343E-2</v>
      </c>
      <c r="L48" s="2">
        <v>0</v>
      </c>
      <c r="M48" s="2">
        <v>1.350967403349445E-2</v>
      </c>
      <c r="N48" s="2">
        <v>0</v>
      </c>
      <c r="O48" s="2">
        <v>1.9719989581622358E-2</v>
      </c>
      <c r="P48" s="2">
        <v>0</v>
      </c>
      <c r="Q48" s="2">
        <v>0</v>
      </c>
      <c r="R48" s="2">
        <v>1.2580240566978165E-2</v>
      </c>
      <c r="S48" s="2">
        <v>0</v>
      </c>
      <c r="T48" s="2">
        <v>0</v>
      </c>
      <c r="U48" s="2">
        <v>0</v>
      </c>
      <c r="V48" s="2">
        <v>0</v>
      </c>
      <c r="W48" s="2">
        <v>6.4053785825688644E-2</v>
      </c>
    </row>
    <row r="49" spans="1:23" x14ac:dyDescent="0.2">
      <c r="A49" s="2" t="s">
        <v>45</v>
      </c>
      <c r="B49" s="2">
        <v>1.7453289993850638E-2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1.3623312036587433E-2</v>
      </c>
      <c r="L49" s="2">
        <v>0</v>
      </c>
      <c r="M49" s="2">
        <v>9.8444331887213615E-5</v>
      </c>
      <c r="N49" s="2">
        <v>0</v>
      </c>
      <c r="O49" s="2">
        <v>3.6789342086652088E-3</v>
      </c>
      <c r="P49" s="2">
        <v>0</v>
      </c>
      <c r="Q49" s="2">
        <v>0</v>
      </c>
      <c r="R49" s="2">
        <v>2.4554891736273381E-3</v>
      </c>
      <c r="S49" s="2">
        <v>0</v>
      </c>
      <c r="T49" s="2">
        <v>0</v>
      </c>
      <c r="U49" s="2">
        <v>0</v>
      </c>
      <c r="V49" s="2">
        <v>0</v>
      </c>
      <c r="W49" s="2">
        <v>3.7309469744617837E-2</v>
      </c>
    </row>
    <row r="50" spans="1:23" x14ac:dyDescent="0.2">
      <c r="A50" s="2" t="s">
        <v>46</v>
      </c>
      <c r="B50" s="2">
        <v>5.8252408136033988E-2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3.2542562624184465E-2</v>
      </c>
      <c r="L50" s="2">
        <v>0</v>
      </c>
      <c r="M50" s="2">
        <v>4.6486832773952966E-3</v>
      </c>
      <c r="N50" s="2">
        <v>0</v>
      </c>
      <c r="O50" s="2">
        <v>2.5097657003437648E-2</v>
      </c>
      <c r="P50" s="2">
        <v>2.1086494143090603E-4</v>
      </c>
      <c r="Q50" s="2">
        <v>0</v>
      </c>
      <c r="R50" s="2">
        <v>3.2791151738212732E-2</v>
      </c>
      <c r="S50" s="2">
        <v>0</v>
      </c>
      <c r="T50" s="2">
        <v>0</v>
      </c>
      <c r="U50" s="2">
        <v>0</v>
      </c>
      <c r="V50" s="2">
        <v>0</v>
      </c>
      <c r="W50" s="2">
        <v>0.15354332772069504</v>
      </c>
    </row>
    <row r="51" spans="1:23" x14ac:dyDescent="0.2">
      <c r="A51" s="2" t="s">
        <v>47</v>
      </c>
      <c r="B51" s="2">
        <v>0.26734883775391843</v>
      </c>
      <c r="C51" s="2">
        <v>0</v>
      </c>
      <c r="D51" s="2">
        <v>0</v>
      </c>
      <c r="E51" s="2">
        <v>5.7051994562686968E-2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1.9156444525225615E-2</v>
      </c>
      <c r="L51" s="2">
        <v>0</v>
      </c>
      <c r="M51" s="2">
        <v>1.8727191685388084E-2</v>
      </c>
      <c r="N51" s="2">
        <v>0</v>
      </c>
      <c r="O51" s="2">
        <v>2.3353182501850721E-2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0.38563765102906977</v>
      </c>
    </row>
  </sheetData>
  <phoneticPr fontId="6" type="noConversion"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3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18.206958136951361</v>
      </c>
      <c r="C4" s="2">
        <v>4.3192155923081569E-3</v>
      </c>
      <c r="D4" s="2">
        <v>5.1422460789476208E-6</v>
      </c>
      <c r="E4" s="2">
        <v>6.0832229930383293E-2</v>
      </c>
      <c r="F4" s="2">
        <v>0.15333206989958509</v>
      </c>
      <c r="G4" s="2">
        <v>3.185537136927207</v>
      </c>
      <c r="H4" s="2">
        <v>1.6464859288177236</v>
      </c>
      <c r="I4" s="2">
        <v>9.8677286571989389E-2</v>
      </c>
      <c r="J4" s="2">
        <v>0</v>
      </c>
      <c r="K4" s="2">
        <v>0.80418501205612059</v>
      </c>
      <c r="L4" s="2">
        <v>9.5543200654016558E-2</v>
      </c>
      <c r="M4" s="2">
        <v>1.3696233664444932</v>
      </c>
      <c r="N4" s="2">
        <v>1.9413103331301643E-2</v>
      </c>
      <c r="O4" s="2">
        <v>8.7796658782661588E-2</v>
      </c>
      <c r="P4" s="2">
        <v>2.2196255324240732E-4</v>
      </c>
      <c r="Q4" s="2">
        <v>0</v>
      </c>
      <c r="R4" s="2">
        <v>1.1655301346122866</v>
      </c>
      <c r="S4" s="2">
        <v>0</v>
      </c>
      <c r="T4" s="2">
        <v>0</v>
      </c>
      <c r="U4" s="2">
        <v>0</v>
      </c>
      <c r="V4" s="2">
        <v>1.8394980000000001</v>
      </c>
      <c r="W4" s="2">
        <v>28.737958585370762</v>
      </c>
    </row>
    <row r="5" spans="1:23" x14ac:dyDescent="0.2">
      <c r="A5" s="2" t="s">
        <v>1</v>
      </c>
      <c r="B5" s="2">
        <v>3.1486152427107922E-2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1.8037694513306262E-2</v>
      </c>
      <c r="L5" s="2">
        <v>0</v>
      </c>
      <c r="M5" s="2">
        <v>7.1787535309587536E-2</v>
      </c>
      <c r="N5" s="2">
        <v>0</v>
      </c>
      <c r="O5" s="2">
        <v>7.9904041249484973E-3</v>
      </c>
      <c r="P5" s="2">
        <v>0</v>
      </c>
      <c r="Q5" s="2">
        <v>0</v>
      </c>
      <c r="R5" s="2">
        <v>1.7507999009284683E-3</v>
      </c>
      <c r="S5" s="2">
        <v>0</v>
      </c>
      <c r="T5" s="2">
        <v>0</v>
      </c>
      <c r="U5" s="2">
        <v>0</v>
      </c>
      <c r="V5" s="2">
        <v>0</v>
      </c>
      <c r="W5" s="2">
        <v>0.13105258627587868</v>
      </c>
    </row>
    <row r="6" spans="1:23" x14ac:dyDescent="0.2">
      <c r="A6" s="2" t="s">
        <v>2</v>
      </c>
      <c r="B6" s="2">
        <v>0</v>
      </c>
      <c r="C6" s="2">
        <v>8.8005801795488946E-6</v>
      </c>
      <c r="D6" s="2">
        <v>5.1422460789476208E-6</v>
      </c>
      <c r="E6" s="2">
        <v>5.3400977801091418E-2</v>
      </c>
      <c r="F6" s="2">
        <v>0</v>
      </c>
      <c r="G6" s="2">
        <v>0.72484944969367138</v>
      </c>
      <c r="H6" s="2">
        <v>0.3746477809337721</v>
      </c>
      <c r="I6" s="2">
        <v>0</v>
      </c>
      <c r="J6" s="2">
        <v>0</v>
      </c>
      <c r="K6" s="2">
        <v>2.882925968940209E-3</v>
      </c>
      <c r="L6" s="2">
        <v>0</v>
      </c>
      <c r="M6" s="2">
        <v>1.2325216177238552E-2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1.168120293400972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1.0848843392593888E-2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1.4916957854440629E-2</v>
      </c>
      <c r="L8" s="2">
        <v>0</v>
      </c>
      <c r="M8" s="2">
        <v>1.6223638848230255E-2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4.1989440095264771E-2</v>
      </c>
    </row>
    <row r="9" spans="1:23" x14ac:dyDescent="0.2">
      <c r="A9" s="2" t="s">
        <v>5</v>
      </c>
      <c r="B9" s="2">
        <v>0.10902275648800774</v>
      </c>
      <c r="C9" s="2">
        <v>0</v>
      </c>
      <c r="D9" s="2">
        <v>0</v>
      </c>
      <c r="E9" s="2">
        <v>0</v>
      </c>
      <c r="F9" s="2">
        <v>3.1932298231322959E-2</v>
      </c>
      <c r="G9" s="2">
        <v>0</v>
      </c>
      <c r="H9" s="2">
        <v>0</v>
      </c>
      <c r="I9" s="2">
        <v>0</v>
      </c>
      <c r="J9" s="2">
        <v>0</v>
      </c>
      <c r="K9" s="2">
        <v>9.5342480258522641E-2</v>
      </c>
      <c r="L9" s="2">
        <v>0</v>
      </c>
      <c r="M9" s="2">
        <v>0.17216054568789815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0.40845808066575151</v>
      </c>
    </row>
    <row r="10" spans="1:23" x14ac:dyDescent="0.2">
      <c r="A10" s="2" t="s">
        <v>6</v>
      </c>
      <c r="B10" s="2">
        <v>8.9038044975334782E-2</v>
      </c>
      <c r="C10" s="2">
        <v>0</v>
      </c>
      <c r="D10" s="2">
        <v>0</v>
      </c>
      <c r="E10" s="2">
        <v>7.4312521292918743E-3</v>
      </c>
      <c r="F10" s="2">
        <v>0</v>
      </c>
      <c r="G10" s="2">
        <v>5.2852197339168551E-4</v>
      </c>
      <c r="H10" s="2">
        <v>2.7317339426775308E-4</v>
      </c>
      <c r="I10" s="2">
        <v>0</v>
      </c>
      <c r="J10" s="2">
        <v>0</v>
      </c>
      <c r="K10" s="2">
        <v>2.2838764169526337E-3</v>
      </c>
      <c r="L10" s="2">
        <v>0</v>
      </c>
      <c r="M10" s="2">
        <v>2.6945950272421458E-3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0.10224946391648088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6.9911199286115944E-3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1.5225842779684222E-3</v>
      </c>
      <c r="L13" s="2">
        <v>0</v>
      </c>
      <c r="M13" s="2">
        <v>5.7058132155800637E-4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9.0842855281380239E-3</v>
      </c>
    </row>
    <row r="14" spans="1:23" x14ac:dyDescent="0.2">
      <c r="A14" s="2" t="s">
        <v>10</v>
      </c>
      <c r="B14" s="2">
        <v>1.1938499072658178E-2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9.9217582047942256E-4</v>
      </c>
      <c r="L14" s="2">
        <v>0</v>
      </c>
      <c r="M14" s="2">
        <v>1.0554105369859077E-4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1.3036215946836191E-2</v>
      </c>
    </row>
    <row r="15" spans="1:23" x14ac:dyDescent="0.2">
      <c r="A15" s="2" t="s">
        <v>11</v>
      </c>
      <c r="B15" s="2">
        <v>0.12599449930537832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1.0420966164783872E-3</v>
      </c>
      <c r="L15" s="2">
        <v>0</v>
      </c>
      <c r="M15" s="2">
        <v>2.9683421352728655E-5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0.12706627934320944</v>
      </c>
    </row>
    <row r="16" spans="1:23" x14ac:dyDescent="0.2">
      <c r="A16" s="2" t="s">
        <v>12</v>
      </c>
      <c r="B16" s="2">
        <v>7.8204885955429539E-3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1.2792203974734695E-4</v>
      </c>
      <c r="L16" s="2">
        <v>0</v>
      </c>
      <c r="M16" s="2">
        <v>7.255947441778115E-5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8.0209701097080817E-3</v>
      </c>
    </row>
    <row r="17" spans="1:23" x14ac:dyDescent="0.2">
      <c r="A17" s="2" t="s">
        <v>13</v>
      </c>
      <c r="B17" s="2">
        <v>4.2489377734297983E-4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3.7440596999223488E-5</v>
      </c>
      <c r="L17" s="2">
        <v>0</v>
      </c>
      <c r="M17" s="2">
        <v>1.3192631712323846E-5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4.7552700605452716E-4</v>
      </c>
    </row>
    <row r="18" spans="1:23" x14ac:dyDescent="0.2">
      <c r="A18" s="2" t="s">
        <v>14</v>
      </c>
      <c r="B18" s="2">
        <v>0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</row>
    <row r="19" spans="1:23" x14ac:dyDescent="0.2">
      <c r="A19" s="2" t="s">
        <v>15</v>
      </c>
      <c r="B19" s="2">
        <v>0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</row>
    <row r="20" spans="1:23" x14ac:dyDescent="0.2">
      <c r="A20" s="2" t="s">
        <v>16</v>
      </c>
      <c r="B20" s="2">
        <v>0.10731080761843378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6.0216960173751133E-4</v>
      </c>
      <c r="L20" s="2">
        <v>0</v>
      </c>
      <c r="M20" s="2">
        <v>9.9604369428045068E-4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0.10890902091445175</v>
      </c>
    </row>
    <row r="21" spans="1:23" x14ac:dyDescent="0.2">
      <c r="A21" s="2" t="s">
        <v>17</v>
      </c>
      <c r="B21" s="2">
        <v>3.441286350109879E-3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1.3229010939725635E-3</v>
      </c>
      <c r="L21" s="2">
        <v>0</v>
      </c>
      <c r="M21" s="2">
        <v>1.5171526469172426E-4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4.9159027087741667E-3</v>
      </c>
    </row>
    <row r="22" spans="1:23" x14ac:dyDescent="0.2">
      <c r="A22" s="2" t="s">
        <v>18</v>
      </c>
      <c r="B22" s="2">
        <v>4.7133241828266901E-3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4.6051934309044897E-3</v>
      </c>
      <c r="L22" s="2">
        <v>0</v>
      </c>
      <c r="M22" s="2">
        <v>4.6207192572414266E-3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1.3939236870972605E-2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1.6224258699663516E-4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1.6224258699663516E-4</v>
      </c>
    </row>
    <row r="24" spans="1:23" x14ac:dyDescent="0.2">
      <c r="A24" s="2" t="s">
        <v>20</v>
      </c>
      <c r="B24" s="2">
        <v>1.7588043100364439E-3</v>
      </c>
      <c r="C24" s="2">
        <v>0</v>
      </c>
      <c r="D24" s="2">
        <v>0</v>
      </c>
      <c r="E24" s="2">
        <v>0</v>
      </c>
      <c r="F24" s="2">
        <v>8.5557583852291443E-4</v>
      </c>
      <c r="G24" s="2">
        <v>0</v>
      </c>
      <c r="H24" s="2">
        <v>0</v>
      </c>
      <c r="I24" s="2">
        <v>0</v>
      </c>
      <c r="J24" s="2">
        <v>0</v>
      </c>
      <c r="K24" s="2">
        <v>9.360149249805872E-6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2.6237402978091643E-3</v>
      </c>
    </row>
    <row r="25" spans="1:23" x14ac:dyDescent="0.2">
      <c r="A25" s="2" t="s">
        <v>21</v>
      </c>
      <c r="B25" s="2">
        <v>1.1435704632177437E-3</v>
      </c>
      <c r="C25" s="2">
        <v>0</v>
      </c>
      <c r="D25" s="2">
        <v>0</v>
      </c>
      <c r="E25" s="2">
        <v>0</v>
      </c>
      <c r="F25" s="2">
        <v>0</v>
      </c>
      <c r="G25" s="2">
        <v>1.311471966532392E-2</v>
      </c>
      <c r="H25" s="2">
        <v>6.7785118996207582E-3</v>
      </c>
      <c r="I25" s="2">
        <v>0</v>
      </c>
      <c r="J25" s="2">
        <v>0</v>
      </c>
      <c r="K25" s="2">
        <v>5.9280945248770541E-5</v>
      </c>
      <c r="L25" s="2">
        <v>0</v>
      </c>
      <c r="M25" s="2">
        <v>5.6068684777376363E-5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2.1152151658188567E-2</v>
      </c>
    </row>
    <row r="26" spans="1:23" x14ac:dyDescent="0.2">
      <c r="A26" s="2" t="s">
        <v>22</v>
      </c>
      <c r="B26" s="2">
        <v>1.0568706482871102</v>
      </c>
      <c r="C26" s="2">
        <v>4.3104150121286077E-3</v>
      </c>
      <c r="D26" s="2">
        <v>0</v>
      </c>
      <c r="E26" s="2">
        <v>0</v>
      </c>
      <c r="F26" s="2">
        <v>0</v>
      </c>
      <c r="G26" s="2">
        <v>1.0066499911809081E-2</v>
      </c>
      <c r="H26" s="2">
        <v>5.2030002303555768E-3</v>
      </c>
      <c r="I26" s="2">
        <v>0</v>
      </c>
      <c r="J26" s="2">
        <v>0</v>
      </c>
      <c r="K26" s="2">
        <v>1.4289827854703633E-3</v>
      </c>
      <c r="L26" s="2">
        <v>8.4125785850107122E-4</v>
      </c>
      <c r="M26" s="2">
        <v>1.6787623853932096E-3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1.0803995664707682</v>
      </c>
    </row>
    <row r="27" spans="1:23" x14ac:dyDescent="0.2">
      <c r="A27" s="2" t="s">
        <v>23</v>
      </c>
      <c r="B27" s="2">
        <v>2.9066793957605433E-2</v>
      </c>
      <c r="C27" s="2">
        <v>0</v>
      </c>
      <c r="D27" s="2">
        <v>0</v>
      </c>
      <c r="E27" s="2">
        <v>0</v>
      </c>
      <c r="F27" s="2">
        <v>4.4772068969299459E-4</v>
      </c>
      <c r="G27" s="2">
        <v>0</v>
      </c>
      <c r="H27" s="2">
        <v>0</v>
      </c>
      <c r="I27" s="2">
        <v>0</v>
      </c>
      <c r="J27" s="2">
        <v>0</v>
      </c>
      <c r="K27" s="2">
        <v>3.3415732821806972E-3</v>
      </c>
      <c r="L27" s="2">
        <v>0</v>
      </c>
      <c r="M27" s="2">
        <v>3.6609553001698669E-3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3.6517043229648993E-2</v>
      </c>
    </row>
    <row r="28" spans="1:23" x14ac:dyDescent="0.2">
      <c r="A28" s="2" t="s">
        <v>24</v>
      </c>
      <c r="B28" s="2">
        <v>3.6868999835323761E-2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4.6800746249029367E-5</v>
      </c>
      <c r="L28" s="2">
        <v>0</v>
      </c>
      <c r="M28" s="2">
        <v>2.3087105496566735E-5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3.6938887687069356E-2</v>
      </c>
    </row>
    <row r="29" spans="1:23" x14ac:dyDescent="0.2">
      <c r="A29" s="2" t="s">
        <v>25</v>
      </c>
      <c r="B29" s="2">
        <v>1.6083106965032366E-2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2.6988430336940275E-4</v>
      </c>
      <c r="L29" s="2">
        <v>0</v>
      </c>
      <c r="M29" s="2">
        <v>6.761223752565972E-5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1.6420603505927431E-2</v>
      </c>
    </row>
    <row r="30" spans="1:23" x14ac:dyDescent="0.2">
      <c r="A30" s="2" t="s">
        <v>26</v>
      </c>
      <c r="B30" s="2">
        <v>1.6083106965032366E-2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2.6988430336940275E-4</v>
      </c>
      <c r="L30" s="2">
        <v>0</v>
      </c>
      <c r="M30" s="2">
        <v>6.761223752565972E-5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1.6420603505927431E-2</v>
      </c>
    </row>
    <row r="31" spans="1:23" x14ac:dyDescent="0.2">
      <c r="A31" s="2" t="s">
        <v>27</v>
      </c>
      <c r="B31" s="2">
        <v>1.4961400190265397</v>
      </c>
      <c r="C31" s="2">
        <v>0</v>
      </c>
      <c r="D31" s="2">
        <v>0</v>
      </c>
      <c r="E31" s="2">
        <v>0</v>
      </c>
      <c r="F31" s="2">
        <v>9.5263309762416953E-2</v>
      </c>
      <c r="G31" s="2">
        <v>4.0560988655640985E-4</v>
      </c>
      <c r="H31" s="2">
        <v>2.0964469792641519E-4</v>
      </c>
      <c r="I31" s="2">
        <v>0</v>
      </c>
      <c r="J31" s="2">
        <v>0</v>
      </c>
      <c r="K31" s="2">
        <v>8.3648533795765163E-3</v>
      </c>
      <c r="L31" s="2">
        <v>0</v>
      </c>
      <c r="M31" s="2">
        <v>1.1108195901776679E-2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1.8394980000000001</v>
      </c>
      <c r="W31" s="2">
        <v>3.4509896326547929</v>
      </c>
    </row>
    <row r="32" spans="1:23" x14ac:dyDescent="0.2">
      <c r="A32" s="2" t="s">
        <v>28</v>
      </c>
      <c r="B32" s="2">
        <v>5.4273926113240223E-3</v>
      </c>
      <c r="C32" s="2">
        <v>0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5.282244226640447E-3</v>
      </c>
      <c r="L32" s="2">
        <v>0</v>
      </c>
      <c r="M32" s="2">
        <v>3.898422670991697E-3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1.4608059508956167E-2</v>
      </c>
    </row>
    <row r="33" spans="1:23" x14ac:dyDescent="0.2">
      <c r="A33" s="2" t="s">
        <v>29</v>
      </c>
      <c r="B33" s="2">
        <v>2.7462659892677279</v>
      </c>
      <c r="C33" s="2">
        <v>0</v>
      </c>
      <c r="D33" s="2">
        <v>0</v>
      </c>
      <c r="E33" s="2">
        <v>0</v>
      </c>
      <c r="F33" s="2">
        <v>2.2110042278674601E-2</v>
      </c>
      <c r="G33" s="2">
        <v>2.1157226243216511</v>
      </c>
      <c r="H33" s="2">
        <v>1.0935385087323524</v>
      </c>
      <c r="I33" s="2">
        <v>9.8677286571989389E-2</v>
      </c>
      <c r="J33" s="2">
        <v>0</v>
      </c>
      <c r="K33" s="2">
        <v>6.4928235296153412E-3</v>
      </c>
      <c r="L33" s="2">
        <v>1.8766521458870047E-3</v>
      </c>
      <c r="M33" s="2">
        <v>2.0366125205899942E-2</v>
      </c>
      <c r="N33" s="2">
        <v>0</v>
      </c>
      <c r="O33" s="2">
        <v>5.7741272227017023E-4</v>
      </c>
      <c r="P33" s="2">
        <v>0</v>
      </c>
      <c r="Q33" s="2">
        <v>0</v>
      </c>
      <c r="R33" s="2">
        <v>1.075429775752238</v>
      </c>
      <c r="S33" s="2">
        <v>0</v>
      </c>
      <c r="T33" s="2">
        <v>0</v>
      </c>
      <c r="U33" s="2">
        <v>0</v>
      </c>
      <c r="V33" s="2">
        <v>0</v>
      </c>
      <c r="W33" s="2">
        <v>7.1810572405283066</v>
      </c>
    </row>
    <row r="34" spans="1:23" x14ac:dyDescent="0.2">
      <c r="A34" s="2" t="s">
        <v>30</v>
      </c>
      <c r="B34" s="2">
        <v>1.1662339171804538E-2</v>
      </c>
      <c r="C34" s="2">
        <v>0</v>
      </c>
      <c r="D34" s="2">
        <v>0</v>
      </c>
      <c r="E34" s="2">
        <v>0</v>
      </c>
      <c r="F34" s="2">
        <v>0</v>
      </c>
      <c r="G34" s="2">
        <v>9.2429889300127323E-3</v>
      </c>
      <c r="H34" s="2">
        <v>4.7773579648686124E-3</v>
      </c>
      <c r="I34" s="2">
        <v>0</v>
      </c>
      <c r="J34" s="2">
        <v>0</v>
      </c>
      <c r="K34" s="2">
        <v>1.659866466965575E-3</v>
      </c>
      <c r="L34" s="2">
        <v>0</v>
      </c>
      <c r="M34" s="2">
        <v>6.4314079597578761E-4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2.7985693329627245E-2</v>
      </c>
    </row>
    <row r="35" spans="1:23" x14ac:dyDescent="0.2">
      <c r="A35" s="2" t="s">
        <v>31</v>
      </c>
      <c r="B35" s="2">
        <v>1.0138911572644051E-3</v>
      </c>
      <c r="C35" s="2">
        <v>0</v>
      </c>
      <c r="D35" s="2">
        <v>0</v>
      </c>
      <c r="E35" s="2">
        <v>0</v>
      </c>
      <c r="F35" s="2">
        <v>1.4719584318673793E-3</v>
      </c>
      <c r="G35" s="2">
        <v>0</v>
      </c>
      <c r="H35" s="2">
        <v>0</v>
      </c>
      <c r="I35" s="2">
        <v>0</v>
      </c>
      <c r="J35" s="2">
        <v>0</v>
      </c>
      <c r="K35" s="2">
        <v>9.9841591997929316E-4</v>
      </c>
      <c r="L35" s="2">
        <v>1.9413642888486257E-5</v>
      </c>
      <c r="M35" s="2">
        <v>5.936684270545731E-5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3.563045994705021E-3</v>
      </c>
    </row>
    <row r="36" spans="1:23" x14ac:dyDescent="0.2">
      <c r="A36" s="2" t="s">
        <v>32</v>
      </c>
      <c r="B36" s="2">
        <v>9.9040066367190819E-3</v>
      </c>
      <c r="C36" s="2">
        <v>0</v>
      </c>
      <c r="D36" s="2">
        <v>0</v>
      </c>
      <c r="E36" s="2">
        <v>0</v>
      </c>
      <c r="F36" s="2">
        <v>1.2511646670872723E-3</v>
      </c>
      <c r="G36" s="2">
        <v>0</v>
      </c>
      <c r="H36" s="2">
        <v>0</v>
      </c>
      <c r="I36" s="2">
        <v>0</v>
      </c>
      <c r="J36" s="2">
        <v>0</v>
      </c>
      <c r="K36" s="2">
        <v>1.3353812929723047E-3</v>
      </c>
      <c r="L36" s="2">
        <v>6.4712142961620859E-6</v>
      </c>
      <c r="M36" s="2">
        <v>9.8614922049620763E-4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1.3483173031571028E-2</v>
      </c>
    </row>
    <row r="37" spans="1:23" x14ac:dyDescent="0.2">
      <c r="A37" s="2" t="s">
        <v>33</v>
      </c>
      <c r="B37" s="2">
        <v>0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1.6848268649650574E-4</v>
      </c>
      <c r="L37" s="2">
        <v>3.2356071480810429E-6</v>
      </c>
      <c r="M37" s="2">
        <v>7.7506711309902607E-4</v>
      </c>
      <c r="N37" s="2">
        <v>0</v>
      </c>
      <c r="O37" s="2">
        <v>4.0051749521630301E-5</v>
      </c>
      <c r="P37" s="2">
        <v>0</v>
      </c>
      <c r="Q37" s="2">
        <v>0</v>
      </c>
      <c r="R37" s="2">
        <v>1.8105033493429987E-2</v>
      </c>
      <c r="S37" s="2">
        <v>0</v>
      </c>
      <c r="T37" s="2">
        <v>0</v>
      </c>
      <c r="U37" s="2">
        <v>0</v>
      </c>
      <c r="V37" s="2">
        <v>0</v>
      </c>
      <c r="W37" s="2">
        <v>1.9091870649695232E-2</v>
      </c>
    </row>
    <row r="38" spans="1:23" x14ac:dyDescent="0.2">
      <c r="A38" s="2" t="s">
        <v>34</v>
      </c>
      <c r="B38" s="2">
        <v>6.7535169078429731E-4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1.7784283574631156E-4</v>
      </c>
      <c r="L38" s="2">
        <v>0</v>
      </c>
      <c r="M38" s="2">
        <v>1.6490789640404811E-5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8.6968531617101366E-4</v>
      </c>
    </row>
    <row r="39" spans="1:23" x14ac:dyDescent="0.2">
      <c r="A39" s="2" t="s">
        <v>35</v>
      </c>
      <c r="B39" s="2">
        <v>3.6202996007260544E-3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1.1544184074760577E-4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3.73574144147366E-3</v>
      </c>
    </row>
    <row r="40" spans="1:23" x14ac:dyDescent="0.2">
      <c r="A40" s="2" t="s">
        <v>36</v>
      </c>
      <c r="B40" s="2">
        <v>3.1090359166540538E-4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4.3680696499094072E-5</v>
      </c>
      <c r="L40" s="2">
        <v>0</v>
      </c>
      <c r="M40" s="2">
        <v>1.0554105369859077E-4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4.6012534186309022E-4</v>
      </c>
    </row>
    <row r="41" spans="1:23" x14ac:dyDescent="0.2">
      <c r="A41" s="2" t="s">
        <v>37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10.018937533850986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4.4991117394066905E-3</v>
      </c>
      <c r="L43" s="2">
        <v>0</v>
      </c>
      <c r="M43" s="2">
        <v>3.1431445054611561E-3</v>
      </c>
      <c r="N43" s="2">
        <v>8.6128285142916784E-4</v>
      </c>
      <c r="O43" s="2">
        <v>8.510996773346439E-4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10.028292172624617</v>
      </c>
    </row>
    <row r="44" spans="1:23" x14ac:dyDescent="0.2">
      <c r="A44" s="2" t="s">
        <v>40</v>
      </c>
      <c r="B44" s="2">
        <v>2.0025765227153527</v>
      </c>
      <c r="C44" s="2">
        <v>0</v>
      </c>
      <c r="D44" s="2">
        <v>0</v>
      </c>
      <c r="E44" s="2">
        <v>0</v>
      </c>
      <c r="F44" s="2">
        <v>0</v>
      </c>
      <c r="G44" s="2">
        <v>0.31160672254479094</v>
      </c>
      <c r="H44" s="2">
        <v>0.16105795096455991</v>
      </c>
      <c r="I44" s="2">
        <v>0</v>
      </c>
      <c r="J44" s="2">
        <v>0</v>
      </c>
      <c r="K44" s="2">
        <v>7.4881193998446976E-5</v>
      </c>
      <c r="L44" s="2">
        <v>0</v>
      </c>
      <c r="M44" s="2">
        <v>1.1873368541091462E-4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2.4754348111041127</v>
      </c>
    </row>
    <row r="45" spans="1:23" x14ac:dyDescent="0.2">
      <c r="A45" s="2" t="s">
        <v>41</v>
      </c>
      <c r="B45" s="2">
        <v>1.2746910794452822E-4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8.2057308423298171E-4</v>
      </c>
      <c r="L45" s="2">
        <v>0</v>
      </c>
      <c r="M45" s="2">
        <v>5.2770526849295383E-5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1.0008127190268053E-3</v>
      </c>
    </row>
    <row r="46" spans="1:23" x14ac:dyDescent="0.2">
      <c r="A46" s="2" t="s">
        <v>42</v>
      </c>
      <c r="B46" s="2">
        <v>1.3474041705908747E-2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1.886040602816802E-2</v>
      </c>
      <c r="L46" s="2">
        <v>0</v>
      </c>
      <c r="M46" s="2">
        <v>1.9868202933329498E-2</v>
      </c>
      <c r="N46" s="2">
        <v>0</v>
      </c>
      <c r="O46" s="2">
        <v>0</v>
      </c>
      <c r="P46" s="2">
        <v>0</v>
      </c>
      <c r="Q46" s="2">
        <v>0</v>
      </c>
      <c r="R46" s="2">
        <v>7.5562312756742691E-3</v>
      </c>
      <c r="S46" s="2">
        <v>0</v>
      </c>
      <c r="T46" s="2">
        <v>0</v>
      </c>
      <c r="U46" s="2">
        <v>0</v>
      </c>
      <c r="V46" s="2">
        <v>0</v>
      </c>
      <c r="W46" s="2">
        <v>5.9758881943080537E-2</v>
      </c>
    </row>
    <row r="47" spans="1:23" x14ac:dyDescent="0.2">
      <c r="A47" s="2" t="s">
        <v>43</v>
      </c>
      <c r="B47" s="2">
        <v>8.5886541705214054E-3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0.50296435447676335</v>
      </c>
      <c r="L47" s="2">
        <v>9.2796170185295748E-2</v>
      </c>
      <c r="M47" s="2">
        <v>0.95429043037949501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1.5586396092120756</v>
      </c>
    </row>
    <row r="48" spans="1:23" x14ac:dyDescent="0.2">
      <c r="A48" s="2" t="s">
        <v>44</v>
      </c>
      <c r="B48" s="2">
        <v>0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2.3706689024164992E-2</v>
      </c>
      <c r="L48" s="2">
        <v>0</v>
      </c>
      <c r="M48" s="2">
        <v>1.499633212884004E-2</v>
      </c>
      <c r="N48" s="2">
        <v>0</v>
      </c>
      <c r="O48" s="2">
        <v>2.8579147989563961E-2</v>
      </c>
      <c r="P48" s="2">
        <v>0</v>
      </c>
      <c r="Q48" s="2">
        <v>0</v>
      </c>
      <c r="R48" s="2">
        <v>2.5505628480977524E-2</v>
      </c>
      <c r="S48" s="2">
        <v>0</v>
      </c>
      <c r="T48" s="2">
        <v>0</v>
      </c>
      <c r="U48" s="2">
        <v>0</v>
      </c>
      <c r="V48" s="2">
        <v>0</v>
      </c>
      <c r="W48" s="2">
        <v>9.2787797623546511E-2</v>
      </c>
    </row>
    <row r="49" spans="1:23" x14ac:dyDescent="0.2">
      <c r="A49" s="2" t="s">
        <v>45</v>
      </c>
      <c r="B49" s="2">
        <v>3.409336815665686E-2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3.6659671186027455E-2</v>
      </c>
      <c r="L49" s="2">
        <v>0</v>
      </c>
      <c r="M49" s="2">
        <v>1.7703916119870707E-2</v>
      </c>
      <c r="N49" s="2">
        <v>0</v>
      </c>
      <c r="O49" s="2">
        <v>7.6117916814675913E-3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9.6068747144022623E-2</v>
      </c>
    </row>
    <row r="50" spans="1:23" x14ac:dyDescent="0.2">
      <c r="A50" s="2" t="s">
        <v>46</v>
      </c>
      <c r="B50" s="2">
        <v>3.3277993762409593E-2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2.2892940332790889E-2</v>
      </c>
      <c r="L50" s="2">
        <v>0</v>
      </c>
      <c r="M50" s="2">
        <v>8.8969797226089459E-3</v>
      </c>
      <c r="N50" s="2">
        <v>0</v>
      </c>
      <c r="O50" s="2">
        <v>1.8315371133404951E-2</v>
      </c>
      <c r="P50" s="2">
        <v>2.2196255324240732E-4</v>
      </c>
      <c r="Q50" s="2">
        <v>0</v>
      </c>
      <c r="R50" s="2">
        <v>3.1379015808035211E-2</v>
      </c>
      <c r="S50" s="2">
        <v>0</v>
      </c>
      <c r="T50" s="2">
        <v>0</v>
      </c>
      <c r="U50" s="2">
        <v>0</v>
      </c>
      <c r="V50" s="2">
        <v>0</v>
      </c>
      <c r="W50" s="2">
        <v>0.11498426331249198</v>
      </c>
    </row>
    <row r="51" spans="1:23" x14ac:dyDescent="0.2">
      <c r="A51" s="2" t="s">
        <v>47</v>
      </c>
      <c r="B51" s="2">
        <v>0.15395661382971845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1.9762924522744946E-2</v>
      </c>
      <c r="L51" s="2">
        <v>0</v>
      </c>
      <c r="M51" s="2">
        <v>2.5288691728305723E-2</v>
      </c>
      <c r="N51" s="2">
        <v>1.8551820479872475E-2</v>
      </c>
      <c r="O51" s="2">
        <v>2.3831379704150151E-2</v>
      </c>
      <c r="P51" s="2">
        <v>0</v>
      </c>
      <c r="Q51" s="2">
        <v>0</v>
      </c>
      <c r="R51" s="2">
        <v>5.8036499010030362E-3</v>
      </c>
      <c r="S51" s="2">
        <v>0</v>
      </c>
      <c r="T51" s="2">
        <v>0</v>
      </c>
      <c r="U51" s="2">
        <v>0</v>
      </c>
      <c r="V51" s="2">
        <v>0</v>
      </c>
      <c r="W51" s="2">
        <v>0.24719508016579478</v>
      </c>
    </row>
  </sheetData>
  <phoneticPr fontId="6" type="noConversion"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4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19.824478911425391</v>
      </c>
      <c r="C4" s="2">
        <v>0.11671306054716857</v>
      </c>
      <c r="D4" s="2">
        <v>4.8432132573200139E-4</v>
      </c>
      <c r="E4" s="2">
        <v>3.3489982666714624E-3</v>
      </c>
      <c r="F4" s="2">
        <v>0.18034549284557227</v>
      </c>
      <c r="G4" s="2">
        <v>0</v>
      </c>
      <c r="H4" s="2">
        <v>1.3569430031490444</v>
      </c>
      <c r="I4" s="2">
        <v>0</v>
      </c>
      <c r="J4" s="2">
        <v>0</v>
      </c>
      <c r="K4" s="2">
        <v>0.69274164854494213</v>
      </c>
      <c r="L4" s="2">
        <v>8.3923604420520978E-2</v>
      </c>
      <c r="M4" s="2">
        <v>1.2325135369326157</v>
      </c>
      <c r="N4" s="2">
        <v>2.1575790210763692E-2</v>
      </c>
      <c r="O4" s="2">
        <v>0.10079854929494889</v>
      </c>
      <c r="P4" s="2">
        <v>0</v>
      </c>
      <c r="Q4" s="2">
        <v>0</v>
      </c>
      <c r="R4" s="2">
        <v>1.1902931417687659</v>
      </c>
      <c r="S4" s="2">
        <v>0</v>
      </c>
      <c r="T4" s="2">
        <v>0</v>
      </c>
      <c r="U4" s="2">
        <v>0</v>
      </c>
      <c r="V4" s="2">
        <v>1.7436000000000003</v>
      </c>
      <c r="W4" s="2">
        <v>26.547760058732138</v>
      </c>
    </row>
    <row r="5" spans="1:23" x14ac:dyDescent="0.2">
      <c r="A5" s="2" t="s">
        <v>1</v>
      </c>
      <c r="B5" s="2">
        <v>3.8723708822427712E-2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2.7418559422179013E-2</v>
      </c>
      <c r="L5" s="2">
        <v>0</v>
      </c>
      <c r="M5" s="2">
        <v>8.262024708024493E-2</v>
      </c>
      <c r="N5" s="2">
        <v>0</v>
      </c>
      <c r="O5" s="2">
        <v>9.2182397753067594E-3</v>
      </c>
      <c r="P5" s="2">
        <v>0</v>
      </c>
      <c r="Q5" s="2">
        <v>0</v>
      </c>
      <c r="R5" s="2">
        <v>3.4701089201260443E-3</v>
      </c>
      <c r="S5" s="2">
        <v>0</v>
      </c>
      <c r="T5" s="2">
        <v>0</v>
      </c>
      <c r="U5" s="2">
        <v>0</v>
      </c>
      <c r="V5" s="2">
        <v>0</v>
      </c>
      <c r="W5" s="2">
        <v>0.16145086402028447</v>
      </c>
    </row>
    <row r="6" spans="1:23" x14ac:dyDescent="0.2">
      <c r="A6" s="2" t="s">
        <v>2</v>
      </c>
      <c r="B6" s="2">
        <v>0.53980056907225216</v>
      </c>
      <c r="C6" s="2">
        <v>6.5744465310808277E-6</v>
      </c>
      <c r="D6" s="2">
        <v>3.8414992200473412E-6</v>
      </c>
      <c r="E6" s="2">
        <v>0</v>
      </c>
      <c r="F6" s="2">
        <v>0</v>
      </c>
      <c r="G6" s="2">
        <v>0</v>
      </c>
      <c r="H6" s="2">
        <v>0.11474247202300399</v>
      </c>
      <c r="I6" s="2">
        <v>0</v>
      </c>
      <c r="J6" s="2">
        <v>0</v>
      </c>
      <c r="K6" s="2">
        <v>2.8840057736373133E-3</v>
      </c>
      <c r="L6" s="2">
        <v>0</v>
      </c>
      <c r="M6" s="2">
        <v>1.1258146481905009E-2</v>
      </c>
      <c r="N6" s="2">
        <v>0</v>
      </c>
      <c r="O6" s="2">
        <v>0</v>
      </c>
      <c r="P6" s="2">
        <v>0</v>
      </c>
      <c r="Q6" s="2">
        <v>0</v>
      </c>
      <c r="R6" s="2">
        <v>0.10792469549426385</v>
      </c>
      <c r="S6" s="2">
        <v>0</v>
      </c>
      <c r="T6" s="2">
        <v>0</v>
      </c>
      <c r="U6" s="2">
        <v>0</v>
      </c>
      <c r="V6" s="2">
        <v>0</v>
      </c>
      <c r="W6" s="2">
        <v>0.77662030479081356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1.0938508245064928E-2</v>
      </c>
      <c r="C8" s="2">
        <v>0</v>
      </c>
      <c r="D8" s="2">
        <v>0</v>
      </c>
      <c r="E8" s="2">
        <v>0</v>
      </c>
      <c r="F8" s="2">
        <v>2.1992930433406885E-4</v>
      </c>
      <c r="G8" s="2">
        <v>0</v>
      </c>
      <c r="H8" s="2">
        <v>0</v>
      </c>
      <c r="I8" s="2">
        <v>0</v>
      </c>
      <c r="J8" s="2">
        <v>0</v>
      </c>
      <c r="K8" s="2">
        <v>1.5796768693317313E-2</v>
      </c>
      <c r="L8" s="2">
        <v>0</v>
      </c>
      <c r="M8" s="2">
        <v>1.7720000619607709E-2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4.4675206862324013E-2</v>
      </c>
    </row>
    <row r="9" spans="1:23" x14ac:dyDescent="0.2">
      <c r="A9" s="2" t="s">
        <v>5</v>
      </c>
      <c r="B9" s="2">
        <v>0.11271585734161751</v>
      </c>
      <c r="C9" s="2">
        <v>0</v>
      </c>
      <c r="D9" s="2">
        <v>0</v>
      </c>
      <c r="E9" s="2">
        <v>0</v>
      </c>
      <c r="F9" s="2">
        <v>4.6059916389630889E-2</v>
      </c>
      <c r="G9" s="2">
        <v>0</v>
      </c>
      <c r="H9" s="2">
        <v>0</v>
      </c>
      <c r="I9" s="2">
        <v>0</v>
      </c>
      <c r="J9" s="2">
        <v>0</v>
      </c>
      <c r="K9" s="2">
        <v>9.8112136070829706E-2</v>
      </c>
      <c r="L9" s="2">
        <v>0</v>
      </c>
      <c r="M9" s="2">
        <v>0.1741251228849994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0.43101303268707747</v>
      </c>
    </row>
    <row r="10" spans="1:23" x14ac:dyDescent="0.2">
      <c r="A10" s="2" t="s">
        <v>6</v>
      </c>
      <c r="B10" s="2">
        <v>0.10844933472671146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3.0373565637810575E-4</v>
      </c>
      <c r="I10" s="2">
        <v>0</v>
      </c>
      <c r="J10" s="2">
        <v>0</v>
      </c>
      <c r="K10" s="2">
        <v>2.5359361113017754E-3</v>
      </c>
      <c r="L10" s="2">
        <v>0</v>
      </c>
      <c r="M10" s="2">
        <v>2.9631888318290972E-3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0.11425219532622044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7.0549456465337735E-3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1.6688697203052125E-3</v>
      </c>
      <c r="L13" s="2">
        <v>0</v>
      </c>
      <c r="M13" s="2">
        <v>6.0774937238179932E-4</v>
      </c>
      <c r="N13" s="2">
        <v>0</v>
      </c>
      <c r="O13" s="2">
        <v>0</v>
      </c>
      <c r="P13" s="2">
        <v>0</v>
      </c>
      <c r="Q13" s="2">
        <v>0</v>
      </c>
      <c r="R13" s="2">
        <v>4.8180667631367779E-4</v>
      </c>
      <c r="S13" s="2">
        <v>0</v>
      </c>
      <c r="T13" s="2">
        <v>0</v>
      </c>
      <c r="U13" s="2">
        <v>0</v>
      </c>
      <c r="V13" s="2">
        <v>0</v>
      </c>
      <c r="W13" s="2">
        <v>9.813371415534464E-3</v>
      </c>
    </row>
    <row r="14" spans="1:23" x14ac:dyDescent="0.2">
      <c r="A14" s="2" t="s">
        <v>10</v>
      </c>
      <c r="B14" s="2">
        <v>1.2303919814105717E-2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1.0535322815334583E-3</v>
      </c>
      <c r="L14" s="2">
        <v>0</v>
      </c>
      <c r="M14" s="2">
        <v>1.1826474273375555E-4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1.3475716838372932E-2</v>
      </c>
    </row>
    <row r="15" spans="1:23" x14ac:dyDescent="0.2">
      <c r="A15" s="2" t="s">
        <v>11</v>
      </c>
      <c r="B15" s="2">
        <v>0.12379436114488872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1.069071105744866E-3</v>
      </c>
      <c r="L15" s="2">
        <v>0</v>
      </c>
      <c r="M15" s="2">
        <v>1.9710790455625924E-5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0.1248831430410892</v>
      </c>
    </row>
    <row r="16" spans="1:23" x14ac:dyDescent="0.2">
      <c r="A16" s="2" t="s">
        <v>12</v>
      </c>
      <c r="B16" s="2">
        <v>5.4567706988276092E-3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5.2832002318786986E-5</v>
      </c>
      <c r="L16" s="2">
        <v>0</v>
      </c>
      <c r="M16" s="2">
        <v>6.241750310948209E-5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5.5720202042558783E-3</v>
      </c>
    </row>
    <row r="17" spans="1:23" x14ac:dyDescent="0.2">
      <c r="A17" s="2" t="s">
        <v>13</v>
      </c>
      <c r="B17" s="2">
        <v>0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3.4185413265097462E-5</v>
      </c>
      <c r="L17" s="2">
        <v>0</v>
      </c>
      <c r="M17" s="2">
        <v>1.3140526970417282E-5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4.7325940235514743E-5</v>
      </c>
    </row>
    <row r="18" spans="1:23" x14ac:dyDescent="0.2">
      <c r="A18" s="2" t="s">
        <v>14</v>
      </c>
      <c r="B18" s="2">
        <v>0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</row>
    <row r="19" spans="1:23" x14ac:dyDescent="0.2">
      <c r="A19" s="2" t="s">
        <v>15</v>
      </c>
      <c r="B19" s="2">
        <v>0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</row>
    <row r="20" spans="1:23" x14ac:dyDescent="0.2">
      <c r="A20" s="2" t="s">
        <v>16</v>
      </c>
      <c r="B20" s="2">
        <v>0.10707772149631316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6.5263061687913346E-4</v>
      </c>
      <c r="L20" s="2">
        <v>0</v>
      </c>
      <c r="M20" s="2">
        <v>9.8882465452390048E-4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0.1087191767677162</v>
      </c>
    </row>
    <row r="21" spans="1:23" x14ac:dyDescent="0.2">
      <c r="A21" s="2" t="s">
        <v>17</v>
      </c>
      <c r="B21" s="2">
        <v>3.6524886225589126E-3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1.395386414184433E-3</v>
      </c>
      <c r="L21" s="2">
        <v>0</v>
      </c>
      <c r="M21" s="2">
        <v>1.5111606015979874E-4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5.1989910969031444E-3</v>
      </c>
    </row>
    <row r="22" spans="1:23" x14ac:dyDescent="0.2">
      <c r="A22" s="2" t="s">
        <v>18</v>
      </c>
      <c r="B22" s="2">
        <v>2.7131807251755844E-3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4.3477630143519417E-3</v>
      </c>
      <c r="L22" s="2">
        <v>0</v>
      </c>
      <c r="M22" s="2">
        <v>4.6813127332111567E-3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1.1742256472738683E-2</v>
      </c>
    </row>
    <row r="23" spans="1:23" x14ac:dyDescent="0.2">
      <c r="A23" s="2" t="s">
        <v>19</v>
      </c>
      <c r="B23" s="2">
        <v>5.1526782140632211E-4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5.4696661224155939E-4</v>
      </c>
      <c r="L23" s="2">
        <v>0</v>
      </c>
      <c r="M23" s="2">
        <v>3.5479422820126655E-4</v>
      </c>
      <c r="N23" s="2">
        <v>0</v>
      </c>
      <c r="O23" s="2">
        <v>0</v>
      </c>
      <c r="P23" s="2">
        <v>0</v>
      </c>
      <c r="Q23" s="2">
        <v>0</v>
      </c>
      <c r="R23" s="2">
        <v>6.4240890175157035E-4</v>
      </c>
      <c r="S23" s="2">
        <v>0</v>
      </c>
      <c r="T23" s="2">
        <v>0</v>
      </c>
      <c r="U23" s="2">
        <v>0</v>
      </c>
      <c r="V23" s="2">
        <v>0</v>
      </c>
      <c r="W23" s="2">
        <v>2.0594375636007185E-3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3.1077648422815875E-6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3.1077648422815875E-6</v>
      </c>
    </row>
    <row r="25" spans="1:23" x14ac:dyDescent="0.2">
      <c r="A25" s="2" t="s">
        <v>21</v>
      </c>
      <c r="B25" s="2">
        <v>3.4582636262714362E-3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1.3035321919560368E-3</v>
      </c>
      <c r="I25" s="2">
        <v>0</v>
      </c>
      <c r="J25" s="2">
        <v>0</v>
      </c>
      <c r="K25" s="2">
        <v>5.2832002318786986E-5</v>
      </c>
      <c r="L25" s="2">
        <v>0</v>
      </c>
      <c r="M25" s="2">
        <v>4.5991844396460489E-5</v>
      </c>
      <c r="N25" s="2">
        <v>0</v>
      </c>
      <c r="O25" s="2">
        <v>0</v>
      </c>
      <c r="P25" s="2">
        <v>0</v>
      </c>
      <c r="Q25" s="2">
        <v>0</v>
      </c>
      <c r="R25" s="2">
        <v>9.3837586005854415E-3</v>
      </c>
      <c r="S25" s="2">
        <v>0</v>
      </c>
      <c r="T25" s="2">
        <v>0</v>
      </c>
      <c r="U25" s="2">
        <v>0</v>
      </c>
      <c r="V25" s="2">
        <v>0</v>
      </c>
      <c r="W25" s="2">
        <v>1.424437826552816E-2</v>
      </c>
    </row>
    <row r="26" spans="1:23" x14ac:dyDescent="0.2">
      <c r="A26" s="2" t="s">
        <v>22</v>
      </c>
      <c r="B26" s="2">
        <v>3.9429606835459885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1.2605537944420408E-3</v>
      </c>
      <c r="L26" s="2">
        <v>6.1556764357488633E-4</v>
      </c>
      <c r="M26" s="2">
        <v>1.6819492693880178E-3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3.9465187542533937</v>
      </c>
    </row>
    <row r="27" spans="1:23" x14ac:dyDescent="0.2">
      <c r="A27" s="2" t="s">
        <v>23</v>
      </c>
      <c r="B27" s="2">
        <v>3.6830773437966029E-2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3.2238724723352001E-3</v>
      </c>
      <c r="L27" s="2">
        <v>0</v>
      </c>
      <c r="M27" s="2">
        <v>4.4946472049001915E-3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4.4549293115201422E-2</v>
      </c>
    </row>
    <row r="28" spans="1:23" x14ac:dyDescent="0.2">
      <c r="A28" s="2" t="s">
        <v>24</v>
      </c>
      <c r="B28" s="2">
        <v>3.8605799483777951E-2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3.4401078210893902E-5</v>
      </c>
      <c r="L28" s="2">
        <v>0</v>
      </c>
      <c r="M28" s="2">
        <v>3.1497177329363636E-5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3.8671697739318209E-2</v>
      </c>
    </row>
    <row r="29" spans="1:23" x14ac:dyDescent="0.2">
      <c r="A29" s="2" t="s">
        <v>25</v>
      </c>
      <c r="B29" s="2">
        <v>2.1221663572923256E-2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1.7077678111836615E-4</v>
      </c>
      <c r="L29" s="2">
        <v>0</v>
      </c>
      <c r="M29" s="2">
        <v>5.9844636925790902E-5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2.1452284990967411E-2</v>
      </c>
    </row>
    <row r="30" spans="1:23" x14ac:dyDescent="0.2">
      <c r="A30" s="2" t="s">
        <v>26</v>
      </c>
      <c r="B30" s="2">
        <v>2.1221663572923256E-2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1.7077678111836615E-4</v>
      </c>
      <c r="L30" s="2">
        <v>0</v>
      </c>
      <c r="M30" s="2">
        <v>5.9844636925790902E-5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2.1452284990967411E-2</v>
      </c>
    </row>
    <row r="31" spans="1:23" x14ac:dyDescent="0.2">
      <c r="A31" s="2" t="s">
        <v>27</v>
      </c>
      <c r="B31" s="2">
        <v>1.5556687992100069</v>
      </c>
      <c r="C31" s="2">
        <v>0</v>
      </c>
      <c r="D31" s="2">
        <v>0</v>
      </c>
      <c r="E31" s="2">
        <v>0</v>
      </c>
      <c r="F31" s="2">
        <v>7.542047851822907E-2</v>
      </c>
      <c r="G31" s="2">
        <v>0</v>
      </c>
      <c r="H31" s="2">
        <v>1.202286973163335E-3</v>
      </c>
      <c r="I31" s="2">
        <v>0</v>
      </c>
      <c r="J31" s="2">
        <v>0</v>
      </c>
      <c r="K31" s="2">
        <v>9.2518159354722865E-3</v>
      </c>
      <c r="L31" s="2">
        <v>0</v>
      </c>
      <c r="M31" s="2">
        <v>1.1501246230857728E-2</v>
      </c>
      <c r="N31" s="2">
        <v>0</v>
      </c>
      <c r="O31" s="2">
        <v>0</v>
      </c>
      <c r="P31" s="2">
        <v>0</v>
      </c>
      <c r="Q31" s="2">
        <v>0</v>
      </c>
      <c r="R31" s="2">
        <v>3.8315102354468666E-3</v>
      </c>
      <c r="S31" s="2">
        <v>0</v>
      </c>
      <c r="T31" s="2">
        <v>0</v>
      </c>
      <c r="U31" s="2">
        <v>0</v>
      </c>
      <c r="V31" s="2">
        <v>1.7436000000000003</v>
      </c>
      <c r="W31" s="2">
        <v>3.4004761371031762</v>
      </c>
    </row>
    <row r="32" spans="1:23" x14ac:dyDescent="0.2">
      <c r="A32" s="2" t="s">
        <v>28</v>
      </c>
      <c r="B32" s="2">
        <v>5.8819855893211034E-3</v>
      </c>
      <c r="C32" s="2">
        <v>0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5.0407945741807346E-3</v>
      </c>
      <c r="L32" s="2">
        <v>0</v>
      </c>
      <c r="M32" s="2">
        <v>3.971724276808624E-3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1.4894504440310461E-2</v>
      </c>
    </row>
    <row r="33" spans="1:23" x14ac:dyDescent="0.2">
      <c r="A33" s="2" t="s">
        <v>29</v>
      </c>
      <c r="B33" s="2">
        <v>2.8386940088983685</v>
      </c>
      <c r="C33" s="2">
        <v>0</v>
      </c>
      <c r="D33" s="2">
        <v>0</v>
      </c>
      <c r="E33" s="2">
        <v>0</v>
      </c>
      <c r="F33" s="2">
        <v>1.0721553586285855E-2</v>
      </c>
      <c r="G33" s="2">
        <v>0</v>
      </c>
      <c r="H33" s="2">
        <v>1.2341855449092107</v>
      </c>
      <c r="I33" s="2">
        <v>0</v>
      </c>
      <c r="J33" s="2">
        <v>0</v>
      </c>
      <c r="K33" s="2">
        <v>5.0998421061840852E-3</v>
      </c>
      <c r="L33" s="2">
        <v>1.3471585079282851E-3</v>
      </c>
      <c r="M33" s="2">
        <v>2.8919014730145833E-2</v>
      </c>
      <c r="N33" s="2">
        <v>0</v>
      </c>
      <c r="O33" s="2">
        <v>5.9508623774779258E-4</v>
      </c>
      <c r="P33" s="2">
        <v>0</v>
      </c>
      <c r="Q33" s="2">
        <v>0</v>
      </c>
      <c r="R33" s="2">
        <v>0.85637695238496858</v>
      </c>
      <c r="S33" s="2">
        <v>0</v>
      </c>
      <c r="T33" s="2">
        <v>0</v>
      </c>
      <c r="U33" s="2">
        <v>0</v>
      </c>
      <c r="V33" s="2">
        <v>0</v>
      </c>
      <c r="W33" s="2">
        <v>4.9759391613608406</v>
      </c>
    </row>
    <row r="34" spans="1:23" x14ac:dyDescent="0.2">
      <c r="A34" s="2" t="s">
        <v>30</v>
      </c>
      <c r="B34" s="2">
        <v>1.2409765747436095E-2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1.6875163093589018E-3</v>
      </c>
      <c r="L34" s="2">
        <v>0</v>
      </c>
      <c r="M34" s="2">
        <v>6.7345200723388564E-4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1.4770734064028882E-2</v>
      </c>
    </row>
    <row r="35" spans="1:23" x14ac:dyDescent="0.2">
      <c r="A35" s="2" t="s">
        <v>31</v>
      </c>
      <c r="B35" s="2">
        <v>9.8411008006841073E-4</v>
      </c>
      <c r="C35" s="2">
        <v>0</v>
      </c>
      <c r="D35" s="2">
        <v>0</v>
      </c>
      <c r="E35" s="2">
        <v>0</v>
      </c>
      <c r="F35" s="2">
        <v>2.5444598681983242E-3</v>
      </c>
      <c r="G35" s="2">
        <v>0</v>
      </c>
      <c r="H35" s="2">
        <v>0</v>
      </c>
      <c r="I35" s="2">
        <v>0</v>
      </c>
      <c r="J35" s="2">
        <v>0</v>
      </c>
      <c r="K35" s="2">
        <v>1.0442089870066136E-3</v>
      </c>
      <c r="L35" s="2">
        <v>1.9337203463085431E-5</v>
      </c>
      <c r="M35" s="2">
        <v>1.3140526970417282E-5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4.6052566657068502E-3</v>
      </c>
    </row>
    <row r="36" spans="1:23" x14ac:dyDescent="0.2">
      <c r="A36" s="2" t="s">
        <v>32</v>
      </c>
      <c r="B36" s="2">
        <v>8.4905301488419696E-3</v>
      </c>
      <c r="C36" s="2">
        <v>0</v>
      </c>
      <c r="D36" s="2">
        <v>0</v>
      </c>
      <c r="E36" s="2">
        <v>0</v>
      </c>
      <c r="F36" s="2">
        <v>1.2676480735922023E-3</v>
      </c>
      <c r="G36" s="2">
        <v>0</v>
      </c>
      <c r="H36" s="2">
        <v>0</v>
      </c>
      <c r="I36" s="2">
        <v>0</v>
      </c>
      <c r="J36" s="2">
        <v>0</v>
      </c>
      <c r="K36" s="2">
        <v>1.3922786493421513E-3</v>
      </c>
      <c r="L36" s="2">
        <v>6.4457344876951449E-6</v>
      </c>
      <c r="M36" s="2">
        <v>6.9316279768951166E-4</v>
      </c>
      <c r="N36" s="2">
        <v>0</v>
      </c>
      <c r="O36" s="2">
        <v>0</v>
      </c>
      <c r="P36" s="2">
        <v>0</v>
      </c>
      <c r="Q36" s="2">
        <v>0</v>
      </c>
      <c r="R36" s="2">
        <v>1.5830790793163701E-3</v>
      </c>
      <c r="S36" s="2">
        <v>0</v>
      </c>
      <c r="T36" s="2">
        <v>0</v>
      </c>
      <c r="U36" s="2">
        <v>0</v>
      </c>
      <c r="V36" s="2">
        <v>0</v>
      </c>
      <c r="W36" s="2">
        <v>1.3433144483269901E-2</v>
      </c>
    </row>
    <row r="37" spans="1:23" x14ac:dyDescent="0.2">
      <c r="A37" s="2" t="s">
        <v>33</v>
      </c>
      <c r="B37" s="2">
        <v>0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1.7714259601005051E-4</v>
      </c>
      <c r="L37" s="2">
        <v>3.2228672438475725E-6</v>
      </c>
      <c r="M37" s="2">
        <v>6.6359661200607279E-4</v>
      </c>
      <c r="N37" s="2">
        <v>0</v>
      </c>
      <c r="O37" s="2">
        <v>0</v>
      </c>
      <c r="P37" s="2">
        <v>0</v>
      </c>
      <c r="Q37" s="2">
        <v>0</v>
      </c>
      <c r="R37" s="2">
        <v>2.0809459781738374E-2</v>
      </c>
      <c r="S37" s="2">
        <v>0</v>
      </c>
      <c r="T37" s="2">
        <v>0</v>
      </c>
      <c r="U37" s="2">
        <v>0</v>
      </c>
      <c r="V37" s="2">
        <v>0</v>
      </c>
      <c r="W37" s="2">
        <v>2.1653421856998346E-2</v>
      </c>
    </row>
    <row r="38" spans="1:23" x14ac:dyDescent="0.2">
      <c r="A38" s="2" t="s">
        <v>34</v>
      </c>
      <c r="B38" s="2">
        <v>1.0408856616108189E-3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2.2375906864427434E-4</v>
      </c>
      <c r="L38" s="2">
        <v>0</v>
      </c>
      <c r="M38" s="2">
        <v>9.5268820535525291E-5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1.3599135507906185E-3</v>
      </c>
    </row>
    <row r="39" spans="1:23" x14ac:dyDescent="0.2">
      <c r="A39" s="2" t="s">
        <v>35</v>
      </c>
      <c r="B39" s="2">
        <v>5.016896841747354E-3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9.0125180426166041E-5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5.1070220221735201E-3</v>
      </c>
    </row>
    <row r="40" spans="1:23" x14ac:dyDescent="0.2">
      <c r="A40" s="2" t="s">
        <v>36</v>
      </c>
      <c r="B40" s="2">
        <v>3.0968499023131807E-4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4.3508707791942227E-5</v>
      </c>
      <c r="L40" s="2">
        <v>0</v>
      </c>
      <c r="M40" s="2">
        <v>1.6425658713021604E-5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3.6961935673628191E-4</v>
      </c>
    </row>
    <row r="41" spans="1:23" x14ac:dyDescent="0.2">
      <c r="A41" s="2" t="s">
        <v>37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9.6793732167407374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4.2700688932949009E-3</v>
      </c>
      <c r="L43" s="2">
        <v>0</v>
      </c>
      <c r="M43" s="2">
        <v>3.5512274137552702E-3</v>
      </c>
      <c r="N43" s="2">
        <v>1.3053409896089392E-3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9.6884998540373957</v>
      </c>
    </row>
    <row r="44" spans="1:23" x14ac:dyDescent="0.2">
      <c r="A44" s="2" t="s">
        <v>40</v>
      </c>
      <c r="B44" s="2">
        <v>0.40997919850220582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0.40997919850220582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2.8902213033218769E-4</v>
      </c>
      <c r="L45" s="2">
        <v>0</v>
      </c>
      <c r="M45" s="2">
        <v>4.2706712653856162E-5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3.3172884298604386E-4</v>
      </c>
    </row>
    <row r="46" spans="1:23" x14ac:dyDescent="0.2">
      <c r="A46" s="2" t="s">
        <v>42</v>
      </c>
      <c r="B46" s="2">
        <v>1.2320574245744738E-2</v>
      </c>
      <c r="C46" s="2">
        <v>3.7729769181926144E-2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1.6211916216115455E-2</v>
      </c>
      <c r="L46" s="2">
        <v>0</v>
      </c>
      <c r="M46" s="2">
        <v>8.7299800190030075E-3</v>
      </c>
      <c r="N46" s="2">
        <v>0</v>
      </c>
      <c r="O46" s="2">
        <v>2.5503757151117325E-3</v>
      </c>
      <c r="P46" s="2">
        <v>0</v>
      </c>
      <c r="Q46" s="2">
        <v>0</v>
      </c>
      <c r="R46" s="2">
        <v>7.0404545103632567E-3</v>
      </c>
      <c r="S46" s="2">
        <v>0</v>
      </c>
      <c r="T46" s="2">
        <v>0</v>
      </c>
      <c r="U46" s="2">
        <v>0</v>
      </c>
      <c r="V46" s="2">
        <v>0</v>
      </c>
      <c r="W46" s="2">
        <v>8.458306988826432E-2</v>
      </c>
    </row>
    <row r="47" spans="1:23" x14ac:dyDescent="0.2">
      <c r="A47" s="2" t="s">
        <v>43</v>
      </c>
      <c r="B47" s="2">
        <v>5.4543960307370087E-3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0.38531485103375862</v>
      </c>
      <c r="L47" s="2">
        <v>8.1931872463823177E-2</v>
      </c>
      <c r="M47" s="2">
        <v>0.78381613191939037</v>
      </c>
      <c r="N47" s="2">
        <v>6.0114191710706547E-3</v>
      </c>
      <c r="O47" s="2">
        <v>1.5586909972068006E-3</v>
      </c>
      <c r="P47" s="2">
        <v>0</v>
      </c>
      <c r="Q47" s="2">
        <v>0</v>
      </c>
      <c r="R47" s="2">
        <v>7.8527076299604273E-2</v>
      </c>
      <c r="S47" s="2">
        <v>0</v>
      </c>
      <c r="T47" s="2">
        <v>0</v>
      </c>
      <c r="U47" s="2">
        <v>0</v>
      </c>
      <c r="V47" s="2">
        <v>0</v>
      </c>
      <c r="W47" s="2">
        <v>1.3426144379155909</v>
      </c>
    </row>
    <row r="48" spans="1:23" x14ac:dyDescent="0.2">
      <c r="A48" s="2" t="s">
        <v>44</v>
      </c>
      <c r="B48" s="2">
        <v>0</v>
      </c>
      <c r="C48" s="2">
        <v>2.9089084612693671E-2</v>
      </c>
      <c r="D48" s="2">
        <v>4.8047982651195406E-4</v>
      </c>
      <c r="E48" s="2">
        <v>0</v>
      </c>
      <c r="F48" s="2">
        <v>4.4111507105301886E-2</v>
      </c>
      <c r="G48" s="2">
        <v>0</v>
      </c>
      <c r="H48" s="2">
        <v>0</v>
      </c>
      <c r="I48" s="2">
        <v>0</v>
      </c>
      <c r="J48" s="2">
        <v>0</v>
      </c>
      <c r="K48" s="2">
        <v>2.040029398066829E-2</v>
      </c>
      <c r="L48" s="2">
        <v>0</v>
      </c>
      <c r="M48" s="2">
        <v>3.2778565412284431E-2</v>
      </c>
      <c r="N48" s="2">
        <v>1.0600388057365876E-3</v>
      </c>
      <c r="O48" s="2">
        <v>2.9679327815998243E-2</v>
      </c>
      <c r="P48" s="2">
        <v>0</v>
      </c>
      <c r="Q48" s="2">
        <v>0</v>
      </c>
      <c r="R48" s="2">
        <v>5.5424210076613599E-3</v>
      </c>
      <c r="S48" s="2">
        <v>0</v>
      </c>
      <c r="T48" s="2">
        <v>0</v>
      </c>
      <c r="U48" s="2">
        <v>0</v>
      </c>
      <c r="V48" s="2">
        <v>0</v>
      </c>
      <c r="W48" s="2">
        <v>0.16314171856685641</v>
      </c>
    </row>
    <row r="49" spans="1:23" x14ac:dyDescent="0.2">
      <c r="A49" s="2" t="s">
        <v>45</v>
      </c>
      <c r="B49" s="2">
        <v>0</v>
      </c>
      <c r="C49" s="2">
        <v>4.9887632306017678E-2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3.0322276001344156E-2</v>
      </c>
      <c r="L49" s="2">
        <v>0</v>
      </c>
      <c r="M49" s="2">
        <v>2.4105333096087121E-2</v>
      </c>
      <c r="N49" s="2">
        <v>0</v>
      </c>
      <c r="O49" s="2">
        <v>7.9437522139900948E-3</v>
      </c>
      <c r="P49" s="2">
        <v>0</v>
      </c>
      <c r="Q49" s="2">
        <v>0</v>
      </c>
      <c r="R49" s="2">
        <v>2.4670317786672671E-3</v>
      </c>
      <c r="S49" s="2">
        <v>0</v>
      </c>
      <c r="T49" s="2">
        <v>0</v>
      </c>
      <c r="U49" s="2">
        <v>0</v>
      </c>
      <c r="V49" s="2">
        <v>0</v>
      </c>
      <c r="W49" s="2">
        <v>0.11472602539610631</v>
      </c>
    </row>
    <row r="50" spans="1:23" x14ac:dyDescent="0.2">
      <c r="A50" s="2" t="s">
        <v>46</v>
      </c>
      <c r="B50" s="2">
        <v>8.3554887024136257E-2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5.2054313953323016E-3</v>
      </c>
      <c r="I50" s="2">
        <v>0</v>
      </c>
      <c r="J50" s="2">
        <v>0</v>
      </c>
      <c r="K50" s="2">
        <v>3.9330996150992739E-2</v>
      </c>
      <c r="L50" s="2">
        <v>0</v>
      </c>
      <c r="M50" s="2">
        <v>2.0788103904017689E-2</v>
      </c>
      <c r="N50" s="2">
        <v>1.3198991244347511E-2</v>
      </c>
      <c r="O50" s="2">
        <v>3.3764374885969929E-2</v>
      </c>
      <c r="P50" s="2">
        <v>0</v>
      </c>
      <c r="Q50" s="2">
        <v>0</v>
      </c>
      <c r="R50" s="2">
        <v>8.928846024424654E-2</v>
      </c>
      <c r="S50" s="2">
        <v>0</v>
      </c>
      <c r="T50" s="2">
        <v>0</v>
      </c>
      <c r="U50" s="2">
        <v>0</v>
      </c>
      <c r="V50" s="2">
        <v>0</v>
      </c>
      <c r="W50" s="2">
        <v>0.28513124484904295</v>
      </c>
    </row>
    <row r="51" spans="1:23" x14ac:dyDescent="0.2">
      <c r="A51" s="2" t="s">
        <v>47</v>
      </c>
      <c r="B51" s="2">
        <v>6.780449029646031E-2</v>
      </c>
      <c r="C51" s="2">
        <v>0</v>
      </c>
      <c r="D51" s="2">
        <v>0</v>
      </c>
      <c r="E51" s="2">
        <v>3.3489982666714624E-3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1.0066268097542847E-2</v>
      </c>
      <c r="L51" s="2">
        <v>0</v>
      </c>
      <c r="M51" s="2">
        <v>1.009664551426436E-2</v>
      </c>
      <c r="N51" s="2">
        <v>0</v>
      </c>
      <c r="O51" s="2">
        <v>1.5488701653617543E-2</v>
      </c>
      <c r="P51" s="2">
        <v>0</v>
      </c>
      <c r="Q51" s="2">
        <v>0</v>
      </c>
      <c r="R51" s="2">
        <v>2.9239178537125892E-3</v>
      </c>
      <c r="S51" s="2">
        <v>0</v>
      </c>
      <c r="T51" s="2">
        <v>0</v>
      </c>
      <c r="U51" s="2">
        <v>0</v>
      </c>
      <c r="V51" s="2">
        <v>0</v>
      </c>
      <c r="W51" s="2">
        <v>0.10972902168226911</v>
      </c>
    </row>
  </sheetData>
  <phoneticPr fontId="6" type="noConversion"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5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20.443959845867646</v>
      </c>
      <c r="C4" s="2">
        <v>0.10201656684527662</v>
      </c>
      <c r="D4" s="2">
        <v>3.7655270574467851E-4</v>
      </c>
      <c r="E4" s="2">
        <v>7.6989577279635577E-3</v>
      </c>
      <c r="F4" s="2">
        <v>0.14517634173131774</v>
      </c>
      <c r="G4" s="2">
        <v>0</v>
      </c>
      <c r="H4" s="2">
        <v>1.5681299232028798</v>
      </c>
      <c r="I4" s="2">
        <v>0</v>
      </c>
      <c r="J4" s="2">
        <v>0</v>
      </c>
      <c r="K4" s="2">
        <v>0.52034142628551372</v>
      </c>
      <c r="L4" s="2">
        <v>3.6577642835642091E-2</v>
      </c>
      <c r="M4" s="2">
        <v>0.68979742295696389</v>
      </c>
      <c r="N4" s="2">
        <v>4.7273706714681792E-2</v>
      </c>
      <c r="O4" s="2">
        <v>8.4038813239062399E-2</v>
      </c>
      <c r="P4" s="2">
        <v>0</v>
      </c>
      <c r="Q4" s="2">
        <v>0</v>
      </c>
      <c r="R4" s="2">
        <v>1.3471781810980346</v>
      </c>
      <c r="S4" s="2">
        <v>0</v>
      </c>
      <c r="T4" s="2">
        <v>0</v>
      </c>
      <c r="U4" s="2">
        <v>0</v>
      </c>
      <c r="V4" s="2">
        <v>1.6593260000000001</v>
      </c>
      <c r="W4" s="2">
        <v>26.651891381210721</v>
      </c>
    </row>
    <row r="5" spans="1:23" x14ac:dyDescent="0.2">
      <c r="A5" s="2" t="s">
        <v>1</v>
      </c>
      <c r="B5" s="2">
        <v>4.1593975104243716E-2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4.1891837161633937E-2</v>
      </c>
      <c r="L5" s="2">
        <v>0</v>
      </c>
      <c r="M5" s="2">
        <v>9.2501982651483572E-2</v>
      </c>
      <c r="N5" s="2">
        <v>0</v>
      </c>
      <c r="O5" s="2">
        <v>9.9301473605756599E-3</v>
      </c>
      <c r="P5" s="2">
        <v>0</v>
      </c>
      <c r="Q5" s="2">
        <v>0</v>
      </c>
      <c r="R5" s="2">
        <v>4.4998707338982221E-3</v>
      </c>
      <c r="S5" s="2">
        <v>0</v>
      </c>
      <c r="T5" s="2">
        <v>0</v>
      </c>
      <c r="U5" s="2">
        <v>0</v>
      </c>
      <c r="V5" s="2">
        <v>0</v>
      </c>
      <c r="W5" s="2">
        <v>0.19041781301183508</v>
      </c>
    </row>
    <row r="6" spans="1:23" x14ac:dyDescent="0.2">
      <c r="A6" s="2" t="s">
        <v>2</v>
      </c>
      <c r="B6" s="2">
        <v>1.2723679576847595</v>
      </c>
      <c r="C6" s="2">
        <v>6.5688744132136879E-6</v>
      </c>
      <c r="D6" s="2">
        <v>3.8382433891056137E-6</v>
      </c>
      <c r="E6" s="2">
        <v>0</v>
      </c>
      <c r="F6" s="2">
        <v>0</v>
      </c>
      <c r="G6" s="2">
        <v>0</v>
      </c>
      <c r="H6" s="2">
        <v>0.18791712728379509</v>
      </c>
      <c r="I6" s="2">
        <v>0</v>
      </c>
      <c r="J6" s="2">
        <v>0</v>
      </c>
      <c r="K6" s="2">
        <v>2.5368919304736759E-3</v>
      </c>
      <c r="L6" s="2">
        <v>0</v>
      </c>
      <c r="M6" s="2">
        <v>9.5156411182685946E-3</v>
      </c>
      <c r="N6" s="2">
        <v>0</v>
      </c>
      <c r="O6" s="2">
        <v>0</v>
      </c>
      <c r="P6" s="2">
        <v>0</v>
      </c>
      <c r="Q6" s="2">
        <v>0</v>
      </c>
      <c r="R6" s="2">
        <v>0.11072413821461601</v>
      </c>
      <c r="S6" s="2">
        <v>0</v>
      </c>
      <c r="T6" s="2">
        <v>0</v>
      </c>
      <c r="U6" s="2">
        <v>0</v>
      </c>
      <c r="V6" s="2">
        <v>0</v>
      </c>
      <c r="W6" s="2">
        <v>1.5830721633497153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1.1570290649978988E-2</v>
      </c>
      <c r="C8" s="2">
        <v>0</v>
      </c>
      <c r="D8" s="2">
        <v>0</v>
      </c>
      <c r="E8" s="2">
        <v>0</v>
      </c>
      <c r="F8" s="2">
        <v>2.349975989592975E-4</v>
      </c>
      <c r="G8" s="2">
        <v>0</v>
      </c>
      <c r="H8" s="2">
        <v>0</v>
      </c>
      <c r="I8" s="2">
        <v>0</v>
      </c>
      <c r="J8" s="2">
        <v>0</v>
      </c>
      <c r="K8" s="2">
        <v>1.6218098595916781E-2</v>
      </c>
      <c r="L8" s="2">
        <v>0</v>
      </c>
      <c r="M8" s="2">
        <v>1.723909870753593E-2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4.5262485552390999E-2</v>
      </c>
    </row>
    <row r="9" spans="1:23" x14ac:dyDescent="0.2">
      <c r="A9" s="2" t="s">
        <v>5</v>
      </c>
      <c r="B9" s="2">
        <v>0.11473668817576041</v>
      </c>
      <c r="C9" s="2">
        <v>0</v>
      </c>
      <c r="D9" s="2">
        <v>0</v>
      </c>
      <c r="E9" s="2">
        <v>0</v>
      </c>
      <c r="F9" s="2">
        <v>4.1573211597708451E-2</v>
      </c>
      <c r="G9" s="2">
        <v>0</v>
      </c>
      <c r="H9" s="2">
        <v>0</v>
      </c>
      <c r="I9" s="2">
        <v>0</v>
      </c>
      <c r="J9" s="2">
        <v>0</v>
      </c>
      <c r="K9" s="2">
        <v>9.6855242466750174E-2</v>
      </c>
      <c r="L9" s="2">
        <v>0</v>
      </c>
      <c r="M9" s="2">
        <v>0.17093360706276489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0.42409874930298391</v>
      </c>
    </row>
    <row r="10" spans="1:23" x14ac:dyDescent="0.2">
      <c r="A10" s="2" t="s">
        <v>6</v>
      </c>
      <c r="B10" s="2">
        <v>0.11842082998680806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3.477370971202722E-4</v>
      </c>
      <c r="I10" s="2">
        <v>0</v>
      </c>
      <c r="J10" s="2">
        <v>0</v>
      </c>
      <c r="K10" s="2">
        <v>2.5306816687099705E-3</v>
      </c>
      <c r="L10" s="2">
        <v>0</v>
      </c>
      <c r="M10" s="2">
        <v>3.0263611973244727E-3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0.12432560994996276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4.1928444207328733E-3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2.0059145496768597E-3</v>
      </c>
      <c r="L13" s="2">
        <v>0</v>
      </c>
      <c r="M13" s="2">
        <v>6.236536089931125E-4</v>
      </c>
      <c r="N13" s="2">
        <v>0</v>
      </c>
      <c r="O13" s="2">
        <v>0</v>
      </c>
      <c r="P13" s="2">
        <v>0</v>
      </c>
      <c r="Q13" s="2">
        <v>0</v>
      </c>
      <c r="R13" s="2">
        <v>5.27257801021981E-4</v>
      </c>
      <c r="S13" s="2">
        <v>0</v>
      </c>
      <c r="T13" s="2">
        <v>0</v>
      </c>
      <c r="U13" s="2">
        <v>0</v>
      </c>
      <c r="V13" s="2">
        <v>0</v>
      </c>
      <c r="W13" s="2">
        <v>7.3496703804248262E-3</v>
      </c>
    </row>
    <row r="14" spans="1:23" x14ac:dyDescent="0.2">
      <c r="A14" s="2" t="s">
        <v>10</v>
      </c>
      <c r="B14" s="2">
        <v>1.4291792959076182E-2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1.1023214630577172E-3</v>
      </c>
      <c r="L14" s="2">
        <v>0</v>
      </c>
      <c r="M14" s="2">
        <v>1.3129549663012894E-4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1.5525409918764029E-2</v>
      </c>
    </row>
    <row r="15" spans="1:23" x14ac:dyDescent="0.2">
      <c r="A15" s="2" t="s">
        <v>11</v>
      </c>
      <c r="B15" s="2">
        <v>0.11277299862865701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1.0681650233573372E-3</v>
      </c>
      <c r="L15" s="2">
        <v>0</v>
      </c>
      <c r="M15" s="2">
        <v>1.9694324494519347E-5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0.11386085797650887</v>
      </c>
    </row>
    <row r="16" spans="1:23" x14ac:dyDescent="0.2">
      <c r="A16" s="2" t="s">
        <v>12</v>
      </c>
      <c r="B16" s="2">
        <v>8.4110079502865958E-3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7.1418010282612665E-5</v>
      </c>
      <c r="L16" s="2">
        <v>0</v>
      </c>
      <c r="M16" s="2">
        <v>4.9235811236298351E-5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8.5316617718055078E-3</v>
      </c>
    </row>
    <row r="17" spans="1:23" x14ac:dyDescent="0.2">
      <c r="A17" s="2" t="s">
        <v>13</v>
      </c>
      <c r="B17" s="2">
        <v>0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1.8630785291116344E-5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1.8630785291116344E-5</v>
      </c>
    </row>
    <row r="18" spans="1:23" x14ac:dyDescent="0.2">
      <c r="A18" s="2" t="s">
        <v>14</v>
      </c>
      <c r="B18" s="2">
        <v>1.3807742042623003E-5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1.3807742042623003E-5</v>
      </c>
    </row>
    <row r="19" spans="1:23" x14ac:dyDescent="0.2">
      <c r="A19" s="2" t="s">
        <v>15</v>
      </c>
      <c r="B19" s="2">
        <v>0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</row>
    <row r="20" spans="1:23" x14ac:dyDescent="0.2">
      <c r="A20" s="2" t="s">
        <v>16</v>
      </c>
      <c r="B20" s="2">
        <v>0.10626598766169838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6.9244418665315752E-4</v>
      </c>
      <c r="L20" s="2">
        <v>0</v>
      </c>
      <c r="M20" s="2">
        <v>9.7486906247870749E-4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0.10793330091083024</v>
      </c>
    </row>
    <row r="21" spans="1:23" x14ac:dyDescent="0.2">
      <c r="A21" s="2" t="s">
        <v>17</v>
      </c>
      <c r="B21" s="2">
        <v>3.0028463061528908E-3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1.4935679541711606E-3</v>
      </c>
      <c r="L21" s="2">
        <v>0</v>
      </c>
      <c r="M21" s="2">
        <v>1.5098982112464828E-4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4.6474040814486993E-3</v>
      </c>
    </row>
    <row r="22" spans="1:23" x14ac:dyDescent="0.2">
      <c r="A22" s="2" t="s">
        <v>18</v>
      </c>
      <c r="B22" s="2">
        <v>2.1504363091842515E-3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4.3254473184208449E-3</v>
      </c>
      <c r="L22" s="2">
        <v>0</v>
      </c>
      <c r="M22" s="2">
        <v>4.6314486436277976E-3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1.1107332271232895E-2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3.7261570582232693E-4</v>
      </c>
      <c r="L23" s="2">
        <v>0</v>
      </c>
      <c r="M23" s="2">
        <v>3.1510919191230955E-4</v>
      </c>
      <c r="N23" s="2">
        <v>0</v>
      </c>
      <c r="O23" s="2">
        <v>0</v>
      </c>
      <c r="P23" s="2">
        <v>0</v>
      </c>
      <c r="Q23" s="2">
        <v>0</v>
      </c>
      <c r="R23" s="2">
        <v>1.7422431685943714E-3</v>
      </c>
      <c r="S23" s="2">
        <v>0</v>
      </c>
      <c r="T23" s="2">
        <v>0</v>
      </c>
      <c r="U23" s="2">
        <v>0</v>
      </c>
      <c r="V23" s="2">
        <v>0</v>
      </c>
      <c r="W23" s="2">
        <v>2.4299680663290076E-3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6.2102617637054488E-6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6.2102617637054488E-6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1.3024334910322925E-3</v>
      </c>
      <c r="I25" s="2">
        <v>0</v>
      </c>
      <c r="J25" s="2">
        <v>0</v>
      </c>
      <c r="K25" s="2">
        <v>4.3471832345938143E-5</v>
      </c>
      <c r="L25" s="2">
        <v>0</v>
      </c>
      <c r="M25" s="2">
        <v>3.2823874157532236E-5</v>
      </c>
      <c r="N25" s="2">
        <v>0</v>
      </c>
      <c r="O25" s="2">
        <v>0</v>
      </c>
      <c r="P25" s="2">
        <v>0</v>
      </c>
      <c r="Q25" s="2">
        <v>0</v>
      </c>
      <c r="R25" s="2">
        <v>7.5420789798361617E-3</v>
      </c>
      <c r="S25" s="2">
        <v>0</v>
      </c>
      <c r="T25" s="2">
        <v>0</v>
      </c>
      <c r="U25" s="2">
        <v>0</v>
      </c>
      <c r="V25" s="2">
        <v>0</v>
      </c>
      <c r="W25" s="2">
        <v>8.920808177371925E-3</v>
      </c>
    </row>
    <row r="26" spans="1:23" x14ac:dyDescent="0.2">
      <c r="A26" s="2" t="s">
        <v>22</v>
      </c>
      <c r="B26" s="2">
        <v>4.0094996702374104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1.1531788636719815E-3</v>
      </c>
      <c r="L26" s="2">
        <v>4.3536704298120809E-4</v>
      </c>
      <c r="M26" s="2">
        <v>1.3062400772637409E-3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4.012394456221327</v>
      </c>
    </row>
    <row r="27" spans="1:23" x14ac:dyDescent="0.2">
      <c r="A27" s="2" t="s">
        <v>23</v>
      </c>
      <c r="B27" s="2">
        <v>3.9772504220867172E-2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3.541472983961058E-3</v>
      </c>
      <c r="L27" s="2">
        <v>0</v>
      </c>
      <c r="M27" s="2">
        <v>3.8372760063503171E-3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4.7151253211178544E-2</v>
      </c>
    </row>
    <row r="28" spans="1:23" x14ac:dyDescent="0.2">
      <c r="A28" s="2" t="s">
        <v>24</v>
      </c>
      <c r="B28" s="2">
        <v>4.6116618611167649E-2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3.3381493422083673E-5</v>
      </c>
      <c r="L28" s="2">
        <v>0</v>
      </c>
      <c r="M28" s="2">
        <v>3.7589642511186781E-5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4.6187589747100924E-2</v>
      </c>
    </row>
    <row r="29" spans="1:23" x14ac:dyDescent="0.2">
      <c r="A29" s="2" t="s">
        <v>25</v>
      </c>
      <c r="B29" s="2">
        <v>8.6228195263453582E-3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2.0332364175269148E-4</v>
      </c>
      <c r="L29" s="2">
        <v>0</v>
      </c>
      <c r="M29" s="2">
        <v>4.2288347825085126E-5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8.8684315159231336E-3</v>
      </c>
    </row>
    <row r="30" spans="1:23" x14ac:dyDescent="0.2">
      <c r="A30" s="2" t="s">
        <v>26</v>
      </c>
      <c r="B30" s="2">
        <v>8.6228195263453582E-3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2.0332364175269148E-4</v>
      </c>
      <c r="L30" s="2">
        <v>0</v>
      </c>
      <c r="M30" s="2">
        <v>4.2288347825085126E-5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8.8684315159231336E-3</v>
      </c>
    </row>
    <row r="31" spans="1:23" x14ac:dyDescent="0.2">
      <c r="A31" s="2" t="s">
        <v>27</v>
      </c>
      <c r="B31" s="2">
        <v>1.4426290393326457</v>
      </c>
      <c r="C31" s="2">
        <v>0</v>
      </c>
      <c r="D31" s="2">
        <v>0</v>
      </c>
      <c r="E31" s="2">
        <v>0</v>
      </c>
      <c r="F31" s="2">
        <v>7.6755709270471831E-2</v>
      </c>
      <c r="G31" s="2">
        <v>0</v>
      </c>
      <c r="H31" s="2">
        <v>1.9536502365484383E-2</v>
      </c>
      <c r="I31" s="2">
        <v>0</v>
      </c>
      <c r="J31" s="2">
        <v>0</v>
      </c>
      <c r="K31" s="2">
        <v>8.495638092749053E-3</v>
      </c>
      <c r="L31" s="2">
        <v>0</v>
      </c>
      <c r="M31" s="2">
        <v>1.1403013882326698E-2</v>
      </c>
      <c r="N31" s="2">
        <v>0</v>
      </c>
      <c r="O31" s="2">
        <v>0</v>
      </c>
      <c r="P31" s="2">
        <v>0</v>
      </c>
      <c r="Q31" s="2">
        <v>0</v>
      </c>
      <c r="R31" s="2">
        <v>6.8772756655040993E-3</v>
      </c>
      <c r="S31" s="2">
        <v>0</v>
      </c>
      <c r="T31" s="2">
        <v>0</v>
      </c>
      <c r="U31" s="2">
        <v>0</v>
      </c>
      <c r="V31" s="2">
        <v>1.6593260000000001</v>
      </c>
      <c r="W31" s="2">
        <v>3.2250231786091819</v>
      </c>
    </row>
    <row r="32" spans="1:23" x14ac:dyDescent="0.2">
      <c r="A32" s="2" t="s">
        <v>28</v>
      </c>
      <c r="B32" s="2">
        <v>5.899872318565794E-3</v>
      </c>
      <c r="C32" s="2">
        <v>0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4.89058113891804E-3</v>
      </c>
      <c r="L32" s="2">
        <v>0</v>
      </c>
      <c r="M32" s="2">
        <v>4.244126928568917E-3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1.5034580386052751E-2</v>
      </c>
    </row>
    <row r="33" spans="1:23" x14ac:dyDescent="0.2">
      <c r="A33" s="2" t="s">
        <v>29</v>
      </c>
      <c r="B33" s="2">
        <v>3.0008857456984095</v>
      </c>
      <c r="C33" s="2">
        <v>0</v>
      </c>
      <c r="D33" s="2">
        <v>0</v>
      </c>
      <c r="E33" s="2">
        <v>0</v>
      </c>
      <c r="F33" s="2">
        <v>8.5301076505355407E-3</v>
      </c>
      <c r="G33" s="2">
        <v>0</v>
      </c>
      <c r="H33" s="2">
        <v>1.3590261229654479</v>
      </c>
      <c r="I33" s="2">
        <v>0</v>
      </c>
      <c r="J33" s="2">
        <v>0</v>
      </c>
      <c r="K33" s="2">
        <v>5.2911430226770416E-3</v>
      </c>
      <c r="L33" s="2">
        <v>1.2526327987088842E-3</v>
      </c>
      <c r="M33" s="2">
        <v>1.7032308300343482E-2</v>
      </c>
      <c r="N33" s="2">
        <v>0</v>
      </c>
      <c r="O33" s="2">
        <v>2.4580479844558435E-4</v>
      </c>
      <c r="P33" s="2">
        <v>0</v>
      </c>
      <c r="Q33" s="2">
        <v>0</v>
      </c>
      <c r="R33" s="2">
        <v>1.0995617576530137</v>
      </c>
      <c r="S33" s="2">
        <v>0</v>
      </c>
      <c r="T33" s="2">
        <v>0</v>
      </c>
      <c r="U33" s="2">
        <v>0</v>
      </c>
      <c r="V33" s="2">
        <v>0</v>
      </c>
      <c r="W33" s="2">
        <v>5.491825622887581</v>
      </c>
    </row>
    <row r="34" spans="1:23" x14ac:dyDescent="0.2">
      <c r="A34" s="2" t="s">
        <v>30</v>
      </c>
      <c r="B34" s="2">
        <v>1.2892373801881438E-2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1.4904628232893077E-3</v>
      </c>
      <c r="L34" s="2">
        <v>0</v>
      </c>
      <c r="M34" s="2">
        <v>3.7747455281162074E-4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1.4760311177982367E-2</v>
      </c>
    </row>
    <row r="35" spans="1:23" x14ac:dyDescent="0.2">
      <c r="A35" s="2" t="s">
        <v>31</v>
      </c>
      <c r="B35" s="2">
        <v>5.947681780601303E-4</v>
      </c>
      <c r="C35" s="2">
        <v>0</v>
      </c>
      <c r="D35" s="2">
        <v>0</v>
      </c>
      <c r="E35" s="2">
        <v>0</v>
      </c>
      <c r="F35" s="2">
        <v>1.0498594031428355E-3</v>
      </c>
      <c r="G35" s="2">
        <v>0</v>
      </c>
      <c r="H35" s="2">
        <v>0</v>
      </c>
      <c r="I35" s="2">
        <v>0</v>
      </c>
      <c r="J35" s="2">
        <v>0</v>
      </c>
      <c r="K35" s="2">
        <v>9.7811622778360839E-4</v>
      </c>
      <c r="L35" s="2">
        <v>1.2880542917315006E-5</v>
      </c>
      <c r="M35" s="2">
        <v>9.8471622472596735E-6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2.6454715141511491E-3</v>
      </c>
    </row>
    <row r="36" spans="1:23" x14ac:dyDescent="0.2">
      <c r="A36" s="2" t="s">
        <v>32</v>
      </c>
      <c r="B36" s="2">
        <v>5.3099390232015679E-3</v>
      </c>
      <c r="C36" s="2">
        <v>0</v>
      </c>
      <c r="D36" s="2">
        <v>0</v>
      </c>
      <c r="E36" s="2">
        <v>0</v>
      </c>
      <c r="F36" s="2">
        <v>1.3825183419293736E-3</v>
      </c>
      <c r="G36" s="2">
        <v>0</v>
      </c>
      <c r="H36" s="2">
        <v>0</v>
      </c>
      <c r="I36" s="2">
        <v>0</v>
      </c>
      <c r="J36" s="2">
        <v>0</v>
      </c>
      <c r="K36" s="2">
        <v>1.4097294203611369E-3</v>
      </c>
      <c r="L36" s="2">
        <v>6.440271458657503E-6</v>
      </c>
      <c r="M36" s="2">
        <v>5.9411212225133356E-4</v>
      </c>
      <c r="N36" s="2">
        <v>0</v>
      </c>
      <c r="O36" s="2">
        <v>0</v>
      </c>
      <c r="P36" s="2">
        <v>0</v>
      </c>
      <c r="Q36" s="2">
        <v>0</v>
      </c>
      <c r="R36" s="2">
        <v>7.565003232054508E-4</v>
      </c>
      <c r="S36" s="2">
        <v>0</v>
      </c>
      <c r="T36" s="2">
        <v>0</v>
      </c>
      <c r="U36" s="2">
        <v>0</v>
      </c>
      <c r="V36" s="2">
        <v>0</v>
      </c>
      <c r="W36" s="2">
        <v>9.4592395024075196E-3</v>
      </c>
    </row>
    <row r="37" spans="1:23" x14ac:dyDescent="0.2">
      <c r="A37" s="2" t="s">
        <v>33</v>
      </c>
      <c r="B37" s="2">
        <v>0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1.8320272202931076E-4</v>
      </c>
      <c r="L37" s="2">
        <v>0</v>
      </c>
      <c r="M37" s="2">
        <v>9.8799861214172026E-4</v>
      </c>
      <c r="N37" s="2">
        <v>0</v>
      </c>
      <c r="O37" s="2">
        <v>0</v>
      </c>
      <c r="P37" s="2">
        <v>0</v>
      </c>
      <c r="Q37" s="2">
        <v>0</v>
      </c>
      <c r="R37" s="2">
        <v>2.3451510019368974E-2</v>
      </c>
      <c r="S37" s="2">
        <v>0</v>
      </c>
      <c r="T37" s="2">
        <v>0</v>
      </c>
      <c r="U37" s="2">
        <v>0</v>
      </c>
      <c r="V37" s="2">
        <v>0</v>
      </c>
      <c r="W37" s="2">
        <v>2.4622711353540005E-2</v>
      </c>
    </row>
    <row r="38" spans="1:23" x14ac:dyDescent="0.2">
      <c r="A38" s="2" t="s">
        <v>34</v>
      </c>
      <c r="B38" s="2">
        <v>2.5612849286404461E-4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1.9562324555672168E-4</v>
      </c>
      <c r="L38" s="2">
        <v>0</v>
      </c>
      <c r="M38" s="2">
        <v>7.8777297978077388E-5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5.3052903639884364E-4</v>
      </c>
    </row>
    <row r="39" spans="1:23" x14ac:dyDescent="0.2">
      <c r="A39" s="2" t="s">
        <v>35</v>
      </c>
      <c r="B39" s="2">
        <v>5.8943933022201946E-3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1.2110010439225625E-4</v>
      </c>
      <c r="L39" s="2">
        <v>0</v>
      </c>
      <c r="M39" s="2">
        <v>1.2473072179862248E-4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6.1402241284110731E-3</v>
      </c>
    </row>
    <row r="40" spans="1:23" x14ac:dyDescent="0.2">
      <c r="A40" s="2" t="s">
        <v>36</v>
      </c>
      <c r="B40" s="2">
        <v>1.272047548452302E-4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4.3471832345938143E-5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1.7067658719116833E-4</v>
      </c>
    </row>
    <row r="41" spans="1:23" x14ac:dyDescent="0.2">
      <c r="A41" s="2" t="s">
        <v>37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9.321133284588079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0</v>
      </c>
      <c r="L43" s="2">
        <v>0</v>
      </c>
      <c r="M43" s="2">
        <v>3.643450031486078E-3</v>
      </c>
      <c r="N43" s="2">
        <v>1.0336395812615055E-2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9.3351131304321804</v>
      </c>
    </row>
    <row r="44" spans="1:23" x14ac:dyDescent="0.2">
      <c r="A44" s="2" t="s">
        <v>40</v>
      </c>
      <c r="B44" s="2">
        <v>0.45055055485014728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4.3937601978216055E-3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0.45494431504796889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2.0183350732042707E-4</v>
      </c>
      <c r="L45" s="2">
        <v>0</v>
      </c>
      <c r="M45" s="2">
        <v>3.9388648989038694E-5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2.4122215630946578E-4</v>
      </c>
    </row>
    <row r="46" spans="1:23" x14ac:dyDescent="0.2">
      <c r="A46" s="2" t="s">
        <v>42</v>
      </c>
      <c r="B46" s="2">
        <v>4.3849183746327361E-2</v>
      </c>
      <c r="C46" s="2">
        <v>0</v>
      </c>
      <c r="D46" s="2">
        <v>0</v>
      </c>
      <c r="E46" s="2">
        <v>0</v>
      </c>
      <c r="F46" s="2">
        <v>2.4785183163612266E-3</v>
      </c>
      <c r="G46" s="2">
        <v>0</v>
      </c>
      <c r="H46" s="2">
        <v>0</v>
      </c>
      <c r="I46" s="2">
        <v>0</v>
      </c>
      <c r="J46" s="2">
        <v>0</v>
      </c>
      <c r="K46" s="2">
        <v>5.0973926864490426E-2</v>
      </c>
      <c r="L46" s="2">
        <v>1.6447370902829422E-3</v>
      </c>
      <c r="M46" s="2">
        <v>1.7150934218688997E-2</v>
      </c>
      <c r="N46" s="2">
        <v>3.3290792130157204E-2</v>
      </c>
      <c r="O46" s="2">
        <v>6.1417129700324811E-3</v>
      </c>
      <c r="P46" s="2">
        <v>0</v>
      </c>
      <c r="Q46" s="2">
        <v>0</v>
      </c>
      <c r="R46" s="2">
        <v>1.8851389322146757E-2</v>
      </c>
      <c r="S46" s="2">
        <v>0</v>
      </c>
      <c r="T46" s="2">
        <v>0</v>
      </c>
      <c r="U46" s="2">
        <v>0</v>
      </c>
      <c r="V46" s="2">
        <v>0</v>
      </c>
      <c r="W46" s="2">
        <v>0.17438119465848739</v>
      </c>
    </row>
    <row r="47" spans="1:23" x14ac:dyDescent="0.2">
      <c r="A47" s="2" t="s">
        <v>43</v>
      </c>
      <c r="B47" s="2">
        <v>2.0322687620460485E-3</v>
      </c>
      <c r="C47" s="2">
        <v>0</v>
      </c>
      <c r="D47" s="2">
        <v>3.7271446235557289E-4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0.13116299461730832</v>
      </c>
      <c r="L47" s="2">
        <v>3.3202422729090048E-2</v>
      </c>
      <c r="M47" s="2">
        <v>0.23637730640927354</v>
      </c>
      <c r="N47" s="2">
        <v>2.8589845194153026E-3</v>
      </c>
      <c r="O47" s="2">
        <v>0</v>
      </c>
      <c r="P47" s="2">
        <v>0</v>
      </c>
      <c r="Q47" s="2">
        <v>0</v>
      </c>
      <c r="R47" s="2">
        <v>2.5615302590083124E-2</v>
      </c>
      <c r="S47" s="2">
        <v>0</v>
      </c>
      <c r="T47" s="2">
        <v>0</v>
      </c>
      <c r="U47" s="2">
        <v>0</v>
      </c>
      <c r="V47" s="2">
        <v>0</v>
      </c>
      <c r="W47" s="2">
        <v>0.43162199408957191</v>
      </c>
    </row>
    <row r="48" spans="1:23" x14ac:dyDescent="0.2">
      <c r="A48" s="2" t="s">
        <v>44</v>
      </c>
      <c r="B48" s="2">
        <v>1.1754549034558664E-3</v>
      </c>
      <c r="C48" s="2">
        <v>8.7618174327950809E-3</v>
      </c>
      <c r="D48" s="2">
        <v>0</v>
      </c>
      <c r="E48" s="2">
        <v>0</v>
      </c>
      <c r="F48" s="2">
        <v>1.3171419552209195E-2</v>
      </c>
      <c r="G48" s="2">
        <v>0</v>
      </c>
      <c r="H48" s="2">
        <v>0</v>
      </c>
      <c r="I48" s="2">
        <v>0</v>
      </c>
      <c r="J48" s="2">
        <v>0</v>
      </c>
      <c r="K48" s="2">
        <v>1.531232907442567E-2</v>
      </c>
      <c r="L48" s="2">
        <v>2.3162360203031735E-5</v>
      </c>
      <c r="M48" s="2">
        <v>1.0955102692132868E-2</v>
      </c>
      <c r="N48" s="2">
        <v>7.8753425249422746E-4</v>
      </c>
      <c r="O48" s="2">
        <v>2.764739703021481E-4</v>
      </c>
      <c r="P48" s="2">
        <v>0</v>
      </c>
      <c r="Q48" s="2">
        <v>0</v>
      </c>
      <c r="R48" s="2">
        <v>2.1907293164262452E-3</v>
      </c>
      <c r="S48" s="2">
        <v>0</v>
      </c>
      <c r="T48" s="2">
        <v>0</v>
      </c>
      <c r="U48" s="2">
        <v>0</v>
      </c>
      <c r="V48" s="2">
        <v>0</v>
      </c>
      <c r="W48" s="2">
        <v>5.2654023554444332E-2</v>
      </c>
    </row>
    <row r="49" spans="1:23" x14ac:dyDescent="0.2">
      <c r="A49" s="2" t="s">
        <v>45</v>
      </c>
      <c r="B49" s="2">
        <v>0</v>
      </c>
      <c r="C49" s="2">
        <v>9.3248180538068326E-2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7.9566704665041427E-2</v>
      </c>
      <c r="L49" s="2">
        <v>0</v>
      </c>
      <c r="M49" s="2">
        <v>4.5061805975047935E-2</v>
      </c>
      <c r="N49" s="2">
        <v>0</v>
      </c>
      <c r="O49" s="2">
        <v>1.4844352775129552E-2</v>
      </c>
      <c r="P49" s="2">
        <v>0</v>
      </c>
      <c r="Q49" s="2">
        <v>0</v>
      </c>
      <c r="R49" s="2">
        <v>4.6077958437966962E-3</v>
      </c>
      <c r="S49" s="2">
        <v>0</v>
      </c>
      <c r="T49" s="2">
        <v>0</v>
      </c>
      <c r="U49" s="2">
        <v>0</v>
      </c>
      <c r="V49" s="2">
        <v>0</v>
      </c>
      <c r="W49" s="2">
        <v>0.23732883979708394</v>
      </c>
    </row>
    <row r="50" spans="1:23" x14ac:dyDescent="0.2">
      <c r="A50" s="2" t="s">
        <v>46</v>
      </c>
      <c r="B50" s="2">
        <v>3.2937901019459634E-2</v>
      </c>
      <c r="C50" s="2">
        <v>0</v>
      </c>
      <c r="D50" s="2">
        <v>0</v>
      </c>
      <c r="E50" s="2">
        <v>1.4939399955018328E-3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1.5546343898913415E-2</v>
      </c>
      <c r="L50" s="2">
        <v>0</v>
      </c>
      <c r="M50" s="2">
        <v>7.8486546133766169E-3</v>
      </c>
      <c r="N50" s="2">
        <v>0</v>
      </c>
      <c r="O50" s="2">
        <v>1.3931110742401307E-2</v>
      </c>
      <c r="P50" s="2">
        <v>0</v>
      </c>
      <c r="Q50" s="2">
        <v>0</v>
      </c>
      <c r="R50" s="2">
        <v>3.1962705183673397E-2</v>
      </c>
      <c r="S50" s="2">
        <v>0</v>
      </c>
      <c r="T50" s="2">
        <v>0</v>
      </c>
      <c r="U50" s="2">
        <v>0</v>
      </c>
      <c r="V50" s="2">
        <v>0</v>
      </c>
      <c r="W50" s="2">
        <v>0.1037206554533262</v>
      </c>
    </row>
    <row r="51" spans="1:23" x14ac:dyDescent="0.2">
      <c r="A51" s="2" t="s">
        <v>47</v>
      </c>
      <c r="B51" s="2">
        <v>0.1953658373939183</v>
      </c>
      <c r="C51" s="2">
        <v>0</v>
      </c>
      <c r="D51" s="2">
        <v>0</v>
      </c>
      <c r="E51" s="2">
        <v>6.2050177324617251E-3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2.3716825291202216E-2</v>
      </c>
      <c r="L51" s="2">
        <v>0</v>
      </c>
      <c r="M51" s="2">
        <v>2.8456897793693255E-2</v>
      </c>
      <c r="N51" s="2">
        <v>0</v>
      </c>
      <c r="O51" s="2">
        <v>3.8669210622175661E-2</v>
      </c>
      <c r="P51" s="2">
        <v>0</v>
      </c>
      <c r="Q51" s="2">
        <v>0</v>
      </c>
      <c r="R51" s="2">
        <v>8.2676262828491782E-3</v>
      </c>
      <c r="S51" s="2">
        <v>0</v>
      </c>
      <c r="T51" s="2">
        <v>0</v>
      </c>
      <c r="U51" s="2">
        <v>0</v>
      </c>
      <c r="V51" s="2">
        <v>0</v>
      </c>
      <c r="W51" s="2">
        <v>0.30068141511630031</v>
      </c>
    </row>
  </sheetData>
  <phoneticPr fontId="6" type="noConversion"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6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50.438670099606576</v>
      </c>
      <c r="C4" s="2">
        <v>0.2563153817277819</v>
      </c>
      <c r="D4" s="2">
        <v>2.4837442927871978</v>
      </c>
      <c r="E4" s="2">
        <v>1.760632864429339E-5</v>
      </c>
      <c r="F4" s="2">
        <v>8.7730212580985262E-2</v>
      </c>
      <c r="G4" s="2">
        <v>1.3106694047367654E-2</v>
      </c>
      <c r="H4" s="2">
        <v>5.846368720530056E-3</v>
      </c>
      <c r="I4" s="2">
        <v>0</v>
      </c>
      <c r="J4" s="2">
        <v>0</v>
      </c>
      <c r="K4" s="2">
        <v>0.34790303549772389</v>
      </c>
      <c r="L4" s="2">
        <v>2.2046696734772199E-2</v>
      </c>
      <c r="M4" s="2">
        <v>0.64528630264872133</v>
      </c>
      <c r="N4" s="2">
        <v>0.37768227017700851</v>
      </c>
      <c r="O4" s="2">
        <v>7.3115529945605148E-2</v>
      </c>
      <c r="P4" s="2">
        <v>0</v>
      </c>
      <c r="Q4" s="2">
        <v>0</v>
      </c>
      <c r="R4" s="2">
        <v>8.8586155512303338E-2</v>
      </c>
      <c r="S4" s="2">
        <v>0</v>
      </c>
      <c r="T4" s="2">
        <v>0</v>
      </c>
      <c r="U4" s="2">
        <v>0</v>
      </c>
      <c r="V4" s="2">
        <v>0.41089154520000004</v>
      </c>
      <c r="W4" s="2">
        <v>55.25094219151525</v>
      </c>
    </row>
    <row r="5" spans="1:23" x14ac:dyDescent="0.2">
      <c r="A5" s="2" t="s">
        <v>1</v>
      </c>
      <c r="B5" s="2">
        <v>0.17458072947391984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2.3679869618035362E-2</v>
      </c>
      <c r="L5" s="2">
        <v>6.1392254565276866E-4</v>
      </c>
      <c r="M5" s="2">
        <v>0.29111792695723537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0.48999244859484337</v>
      </c>
    </row>
    <row r="6" spans="1:23" x14ac:dyDescent="0.2">
      <c r="A6" s="2" t="s">
        <v>2</v>
      </c>
      <c r="B6" s="2">
        <v>36.280155585256217</v>
      </c>
      <c r="C6" s="2">
        <v>0.21205735276229601</v>
      </c>
      <c r="D6" s="2">
        <v>1.9519430932756379</v>
      </c>
      <c r="E6" s="2">
        <v>1.7605057662062382E-5</v>
      </c>
      <c r="F6" s="2">
        <v>2.2704506361538628E-5</v>
      </c>
      <c r="G6" s="2">
        <v>0</v>
      </c>
      <c r="H6" s="2">
        <v>0</v>
      </c>
      <c r="I6" s="2">
        <v>0</v>
      </c>
      <c r="J6" s="2">
        <v>0</v>
      </c>
      <c r="K6" s="2">
        <v>4.5831169810787772E-3</v>
      </c>
      <c r="L6" s="2">
        <v>0</v>
      </c>
      <c r="M6" s="2">
        <v>3.1442000560523965E-2</v>
      </c>
      <c r="N6" s="2">
        <v>8.3523722597577202E-4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38.48105669562576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</row>
    <row r="10" spans="1:23" x14ac:dyDescent="0.2">
      <c r="A10" s="2" t="s">
        <v>6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3.9085874532470991E-2</v>
      </c>
      <c r="C13" s="2">
        <v>0</v>
      </c>
      <c r="D13" s="2">
        <v>0</v>
      </c>
      <c r="E13" s="2">
        <v>6.3549111550221986E-10</v>
      </c>
      <c r="F13" s="2">
        <v>2.1342235979846305E-4</v>
      </c>
      <c r="G13" s="2">
        <v>0</v>
      </c>
      <c r="H13" s="2">
        <v>0</v>
      </c>
      <c r="I13" s="2">
        <v>0</v>
      </c>
      <c r="J13" s="2">
        <v>0</v>
      </c>
      <c r="K13" s="2">
        <v>3.908585651202264E-3</v>
      </c>
      <c r="L13" s="2">
        <v>2.8747149522895568E-5</v>
      </c>
      <c r="M13" s="2">
        <v>1.6995675978661604E-3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4.4936197926351888E-2</v>
      </c>
    </row>
    <row r="14" spans="1:23" x14ac:dyDescent="0.2">
      <c r="A14" s="2" t="s">
        <v>10</v>
      </c>
      <c r="B14" s="2">
        <v>7.7782472540330216E-2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5.5440931222727155E-5</v>
      </c>
      <c r="L14" s="2">
        <v>9.5823831742985216E-6</v>
      </c>
      <c r="M14" s="2">
        <v>5.3721964300367138E-4</v>
      </c>
      <c r="N14" s="2">
        <v>3.5009943603774879E-5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7.8419725441334687E-2</v>
      </c>
    </row>
    <row r="15" spans="1:23" x14ac:dyDescent="0.2">
      <c r="A15" s="2" t="s">
        <v>11</v>
      </c>
      <c r="B15" s="2">
        <v>5.3303257795872527E-2</v>
      </c>
      <c r="C15" s="2">
        <v>0</v>
      </c>
      <c r="D15" s="2">
        <v>0</v>
      </c>
      <c r="E15" s="2">
        <v>6.3549111550221986E-10</v>
      </c>
      <c r="F15" s="2">
        <v>9.0818025446154512E-5</v>
      </c>
      <c r="G15" s="2">
        <v>0</v>
      </c>
      <c r="H15" s="2">
        <v>0</v>
      </c>
      <c r="I15" s="2">
        <v>0</v>
      </c>
      <c r="J15" s="2">
        <v>0</v>
      </c>
      <c r="K15" s="2">
        <v>2.3793399649753733E-3</v>
      </c>
      <c r="L15" s="2">
        <v>0</v>
      </c>
      <c r="M15" s="2">
        <v>4.9814912351249529E-4</v>
      </c>
      <c r="N15" s="2">
        <v>0</v>
      </c>
      <c r="O15" s="2">
        <v>3.51767407380359E-4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5.6623332952678025E-2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</row>
    <row r="17" spans="1:23" x14ac:dyDescent="0.2">
      <c r="A17" s="2" t="s">
        <v>13</v>
      </c>
      <c r="B17" s="2">
        <v>2.9871458729693445E-2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2.6334442330795395E-4</v>
      </c>
      <c r="L17" s="2">
        <v>0</v>
      </c>
      <c r="M17" s="2">
        <v>7.8141038982352187E-5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3.021294419198375E-2</v>
      </c>
    </row>
    <row r="18" spans="1:23" x14ac:dyDescent="0.2">
      <c r="A18" s="2" t="s">
        <v>14</v>
      </c>
      <c r="B18" s="2">
        <v>3.15869104517907E-4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3.15869104517907E-4</v>
      </c>
    </row>
    <row r="19" spans="1:23" x14ac:dyDescent="0.2">
      <c r="A19" s="2" t="s">
        <v>15</v>
      </c>
      <c r="B19" s="2">
        <v>8.9136720470053259E-3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1.2936217285303001E-4</v>
      </c>
      <c r="L19" s="2">
        <v>1.4373574761447784E-5</v>
      </c>
      <c r="M19" s="2">
        <v>1.7337543024209393E-3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1.0791162097040743E-2</v>
      </c>
    </row>
    <row r="20" spans="1:23" x14ac:dyDescent="0.2">
      <c r="A20" s="2" t="s">
        <v>16</v>
      </c>
      <c r="B20" s="2">
        <v>2.1621171615372532E-2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1.8018302647386321E-4</v>
      </c>
      <c r="L20" s="2">
        <v>0</v>
      </c>
      <c r="M20" s="2">
        <v>3.2721560073859977E-4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2.2128570242584994E-2</v>
      </c>
    </row>
    <row r="21" spans="1:23" x14ac:dyDescent="0.2">
      <c r="A21" s="2" t="s">
        <v>17</v>
      </c>
      <c r="B21" s="2">
        <v>2.4160259140420933E-3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9.240155203787857E-6</v>
      </c>
      <c r="L21" s="2">
        <v>0</v>
      </c>
      <c r="M21" s="2">
        <v>8.3024853918749211E-5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2.5082909231646305E-3</v>
      </c>
    </row>
    <row r="22" spans="1:23" x14ac:dyDescent="0.2">
      <c r="A22" s="2" t="s">
        <v>18</v>
      </c>
      <c r="B22" s="2">
        <v>0.20658277295784452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2.1159955416674195E-3</v>
      </c>
      <c r="L22" s="2">
        <v>0</v>
      </c>
      <c r="M22" s="2">
        <v>7.8141038982352187E-5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0.20877690953849429</v>
      </c>
    </row>
    <row r="23" spans="1:23" x14ac:dyDescent="0.2">
      <c r="A23" s="2" t="s">
        <v>19</v>
      </c>
      <c r="B23" s="2">
        <v>7.0647410563413806E-3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4.1580698417045373E-5</v>
      </c>
      <c r="L23" s="2">
        <v>0</v>
      </c>
      <c r="M23" s="2">
        <v>4.8838149363970117E-6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7.1112055696948223E-3</v>
      </c>
    </row>
    <row r="24" spans="1:23" x14ac:dyDescent="0.2">
      <c r="A24" s="2" t="s">
        <v>20</v>
      </c>
      <c r="B24" s="2">
        <v>6.2585619311776473E-3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3.2340543213257503E-5</v>
      </c>
      <c r="L24" s="2">
        <v>0</v>
      </c>
      <c r="M24" s="2">
        <v>3.4186704554779082E-5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6.3250891789456845E-3</v>
      </c>
    </row>
    <row r="25" spans="1:23" x14ac:dyDescent="0.2">
      <c r="A25" s="2" t="s">
        <v>21</v>
      </c>
      <c r="B25" s="2">
        <v>1.4532990252172811E-3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1.4532990252172811E-3</v>
      </c>
    </row>
    <row r="26" spans="1:23" x14ac:dyDescent="0.2">
      <c r="A26" s="2" t="s">
        <v>22</v>
      </c>
      <c r="B26" s="2">
        <v>1.8627144524503435E-2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1.4599445221984816E-3</v>
      </c>
      <c r="L26" s="2">
        <v>6.1327252315510538E-4</v>
      </c>
      <c r="M26" s="2">
        <v>1.7923600816577032E-3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2.2492721651514724E-2</v>
      </c>
    </row>
    <row r="27" spans="1:23" x14ac:dyDescent="0.2">
      <c r="A27" s="2" t="s">
        <v>23</v>
      </c>
      <c r="B27" s="2">
        <v>1.089832675659916E-2</v>
      </c>
      <c r="C27" s="2">
        <v>0</v>
      </c>
      <c r="D27" s="2">
        <v>0</v>
      </c>
      <c r="E27" s="2">
        <v>0</v>
      </c>
      <c r="F27" s="2">
        <v>1.3668112829646254E-3</v>
      </c>
      <c r="G27" s="2">
        <v>0</v>
      </c>
      <c r="H27" s="2">
        <v>0</v>
      </c>
      <c r="I27" s="2">
        <v>0</v>
      </c>
      <c r="J27" s="2">
        <v>0</v>
      </c>
      <c r="K27" s="2">
        <v>2.4024403529848432E-4</v>
      </c>
      <c r="L27" s="2">
        <v>0</v>
      </c>
      <c r="M27" s="2">
        <v>1.9535259745588051E-4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1.2700734672318149E-2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</row>
    <row r="29" spans="1:23" x14ac:dyDescent="0.2">
      <c r="A29" s="2" t="s">
        <v>25</v>
      </c>
      <c r="B29" s="2">
        <v>2.0332699172759624E-4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2.0332699172759624E-4</v>
      </c>
    </row>
    <row r="30" spans="1:23" x14ac:dyDescent="0.2">
      <c r="A30" s="2" t="s">
        <v>26</v>
      </c>
      <c r="B30" s="2">
        <v>0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6.4681086426515006E-5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6.4681086426515006E-5</v>
      </c>
    </row>
    <row r="31" spans="1:23" x14ac:dyDescent="0.2">
      <c r="A31" s="2" t="s">
        <v>27</v>
      </c>
      <c r="B31" s="2">
        <v>2.2185038011756798E-2</v>
      </c>
      <c r="C31" s="2">
        <v>3.708183046128883E-2</v>
      </c>
      <c r="D31" s="2">
        <v>0</v>
      </c>
      <c r="E31" s="2">
        <v>0</v>
      </c>
      <c r="F31" s="2">
        <v>1.5484473338569343E-2</v>
      </c>
      <c r="G31" s="2">
        <v>0</v>
      </c>
      <c r="H31" s="2">
        <v>0</v>
      </c>
      <c r="I31" s="2">
        <v>0</v>
      </c>
      <c r="J31" s="2">
        <v>0</v>
      </c>
      <c r="K31" s="2">
        <v>4.3428729457802934E-4</v>
      </c>
      <c r="L31" s="2">
        <v>0</v>
      </c>
      <c r="M31" s="2">
        <v>1.0793231009437398E-3</v>
      </c>
      <c r="N31" s="2">
        <v>0.37636689658160954</v>
      </c>
      <c r="O31" s="2">
        <v>4.9544705264839298E-5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0.41089154520000004</v>
      </c>
      <c r="W31" s="2">
        <v>0.86357293869401119</v>
      </c>
    </row>
    <row r="32" spans="1:23" x14ac:dyDescent="0.2">
      <c r="A32" s="2" t="s">
        <v>28</v>
      </c>
      <c r="B32" s="2">
        <v>4.3326246250306372E-2</v>
      </c>
      <c r="C32" s="2">
        <v>0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1.3860232805681789E-4</v>
      </c>
      <c r="L32" s="2">
        <v>0</v>
      </c>
      <c r="M32" s="2">
        <v>2.4419074681985062E-4</v>
      </c>
      <c r="N32" s="2">
        <v>7.5021307722374734E-5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4.3784060632905415E-2</v>
      </c>
    </row>
    <row r="33" spans="1:23" x14ac:dyDescent="0.2">
      <c r="A33" s="2" t="s">
        <v>29</v>
      </c>
      <c r="B33" s="2">
        <v>0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1.5004261544474947E-4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1.5004261544474947E-4</v>
      </c>
    </row>
    <row r="34" spans="1:23" x14ac:dyDescent="0.2">
      <c r="A34" s="2" t="s">
        <v>30</v>
      </c>
      <c r="B34" s="2">
        <v>1.115646601049983E-2</v>
      </c>
      <c r="C34" s="2">
        <v>0</v>
      </c>
      <c r="D34" s="2">
        <v>0</v>
      </c>
      <c r="E34" s="2">
        <v>0</v>
      </c>
      <c r="F34" s="2">
        <v>6.4557993388398932E-2</v>
      </c>
      <c r="G34" s="2">
        <v>0</v>
      </c>
      <c r="H34" s="2">
        <v>0</v>
      </c>
      <c r="I34" s="2">
        <v>0</v>
      </c>
      <c r="J34" s="2">
        <v>0</v>
      </c>
      <c r="K34" s="2">
        <v>1.6401275486723447E-3</v>
      </c>
      <c r="L34" s="2">
        <v>1.4373574761447784E-5</v>
      </c>
      <c r="M34" s="2">
        <v>7.9606183463271291E-4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7.8165022356965264E-2</v>
      </c>
    </row>
    <row r="35" spans="1:23" x14ac:dyDescent="0.2">
      <c r="A35" s="2" t="s">
        <v>31</v>
      </c>
      <c r="B35" s="2">
        <v>4.7265358063740678E-3</v>
      </c>
      <c r="C35" s="2">
        <v>0</v>
      </c>
      <c r="D35" s="2">
        <v>0</v>
      </c>
      <c r="E35" s="2">
        <v>0</v>
      </c>
      <c r="F35" s="2">
        <v>5.9939896794461963E-3</v>
      </c>
      <c r="G35" s="2">
        <v>0</v>
      </c>
      <c r="H35" s="2">
        <v>0</v>
      </c>
      <c r="I35" s="2">
        <v>0</v>
      </c>
      <c r="J35" s="2">
        <v>0</v>
      </c>
      <c r="K35" s="2">
        <v>1.9866333688143891E-4</v>
      </c>
      <c r="L35" s="2">
        <v>0</v>
      </c>
      <c r="M35" s="2">
        <v>8.3024853918749211E-5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1.1002213676620453E-2</v>
      </c>
    </row>
    <row r="36" spans="1:23" x14ac:dyDescent="0.2">
      <c r="A36" s="2" t="s">
        <v>32</v>
      </c>
      <c r="B36" s="2">
        <v>1.3913611897551368E-3</v>
      </c>
      <c r="C36" s="2">
        <v>0</v>
      </c>
      <c r="D36" s="2">
        <v>0</v>
      </c>
      <c r="E36" s="2">
        <v>0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1.3860232805681789E-5</v>
      </c>
      <c r="L36" s="2">
        <v>0</v>
      </c>
      <c r="M36" s="2">
        <v>1.0353687665161666E-3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2.4405901890769853E-3</v>
      </c>
    </row>
    <row r="37" spans="1:23" x14ac:dyDescent="0.2">
      <c r="A37" s="2" t="s">
        <v>33</v>
      </c>
      <c r="B37" s="2">
        <v>6.7880010985480388E-3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1.3860232805681789E-4</v>
      </c>
      <c r="L37" s="2">
        <v>0</v>
      </c>
      <c r="M37" s="2">
        <v>7.91178019696316E-4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7.7177814463011722E-3</v>
      </c>
    </row>
    <row r="38" spans="1:23" x14ac:dyDescent="0.2">
      <c r="A38" s="2" t="s">
        <v>34</v>
      </c>
      <c r="B38" s="2">
        <v>1.739201487193921E-4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5.0820853620833224E-5</v>
      </c>
      <c r="L38" s="2">
        <v>0</v>
      </c>
      <c r="M38" s="2">
        <v>3.6140230529337888E-4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5.8614330763360426E-4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9.240155203787857E-6</v>
      </c>
      <c r="L39" s="2">
        <v>0</v>
      </c>
      <c r="M39" s="2">
        <v>3.4186704554779082E-5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4.3426859758566939E-5</v>
      </c>
    </row>
    <row r="40" spans="1:23" x14ac:dyDescent="0.2">
      <c r="A40" s="2" t="s">
        <v>36</v>
      </c>
      <c r="B40" s="2">
        <v>6.5220055769772039E-4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1.8480310407575714E-5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6.7068086810529609E-4</v>
      </c>
    </row>
    <row r="41" spans="1:23" x14ac:dyDescent="0.2">
      <c r="A41" s="2" t="s">
        <v>37</v>
      </c>
      <c r="B41" s="2">
        <v>8.5374331827254533E-3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4.1580698417045373E-5</v>
      </c>
      <c r="L41" s="2">
        <v>0</v>
      </c>
      <c r="M41" s="2">
        <v>6.8373409109558165E-5</v>
      </c>
      <c r="N41" s="2">
        <v>0</v>
      </c>
      <c r="O41" s="2">
        <v>4.9296981738515102E-3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1.3577085464103567E-2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12.027345913842495</v>
      </c>
      <c r="C43" s="2">
        <v>0</v>
      </c>
      <c r="D43" s="2">
        <v>0.43644154909609334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2.3469994217621159E-3</v>
      </c>
      <c r="L43" s="2">
        <v>0</v>
      </c>
      <c r="M43" s="2">
        <v>1.2963854712209615E-2</v>
      </c>
      <c r="N43" s="2">
        <v>2.2006250265229919E-4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12.479318379575213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</row>
    <row r="45" spans="1:23" x14ac:dyDescent="0.2">
      <c r="A45" s="2" t="s">
        <v>41</v>
      </c>
      <c r="B45" s="2">
        <v>3.8784758964934811E-5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1.4784248326060571E-4</v>
      </c>
      <c r="L45" s="2">
        <v>0</v>
      </c>
      <c r="M45" s="2">
        <v>2.9302889618382072E-5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2.1593013184392258E-4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3.5007832793325787E-3</v>
      </c>
      <c r="L46" s="2">
        <v>1.2706546717577511E-4</v>
      </c>
      <c r="M46" s="2">
        <v>1.1101876943593745E-2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1.47297256901021E-2</v>
      </c>
    </row>
    <row r="47" spans="1:23" x14ac:dyDescent="0.2">
      <c r="A47" s="2" t="s">
        <v>43</v>
      </c>
      <c r="B47" s="2">
        <v>1.4839814899726557E-2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0.25976973824981292</v>
      </c>
      <c r="L47" s="2">
        <v>1.9426927980519343E-2</v>
      </c>
      <c r="M47" s="2">
        <v>0.26675302796845096</v>
      </c>
      <c r="N47" s="2">
        <v>0</v>
      </c>
      <c r="O47" s="2">
        <v>0</v>
      </c>
      <c r="P47" s="2">
        <v>0</v>
      </c>
      <c r="Q47" s="2">
        <v>0</v>
      </c>
      <c r="R47" s="2">
        <v>2.1917740024185049E-4</v>
      </c>
      <c r="S47" s="2">
        <v>0</v>
      </c>
      <c r="T47" s="2">
        <v>0</v>
      </c>
      <c r="U47" s="2">
        <v>0</v>
      </c>
      <c r="V47" s="2">
        <v>0</v>
      </c>
      <c r="W47" s="2">
        <v>0.56100868649875157</v>
      </c>
    </row>
    <row r="48" spans="1:23" x14ac:dyDescent="0.2">
      <c r="A48" s="2" t="s">
        <v>44</v>
      </c>
      <c r="B48" s="2">
        <v>1.3074464762426867E-2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6.5390694118517443E-3</v>
      </c>
      <c r="L48" s="2">
        <v>2.4412525804246509E-4</v>
      </c>
      <c r="M48" s="2">
        <v>1.5691040126894925E-2</v>
      </c>
      <c r="N48" s="2">
        <v>0</v>
      </c>
      <c r="O48" s="2">
        <v>6.8412195577227533E-3</v>
      </c>
      <c r="P48" s="2">
        <v>0</v>
      </c>
      <c r="Q48" s="2">
        <v>0</v>
      </c>
      <c r="R48" s="2">
        <v>4.2482873770328857E-3</v>
      </c>
      <c r="S48" s="2">
        <v>0</v>
      </c>
      <c r="T48" s="2">
        <v>0</v>
      </c>
      <c r="U48" s="2">
        <v>0</v>
      </c>
      <c r="V48" s="2">
        <v>0</v>
      </c>
      <c r="W48" s="2">
        <v>4.6638206493971636E-2</v>
      </c>
    </row>
    <row r="49" spans="1:23" x14ac:dyDescent="0.2">
      <c r="A49" s="2" t="s">
        <v>45</v>
      </c>
      <c r="B49" s="2">
        <v>0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2.9213457489999674E-2</v>
      </c>
      <c r="L49" s="2">
        <v>9.5430627800665592E-4</v>
      </c>
      <c r="M49" s="2">
        <v>4.6321663506790336E-3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3.479993011868536E-2</v>
      </c>
    </row>
    <row r="50" spans="1:23" x14ac:dyDescent="0.2">
      <c r="A50" s="2" t="s">
        <v>46</v>
      </c>
      <c r="B50" s="2">
        <v>0.45563303469709177</v>
      </c>
      <c r="C50" s="2">
        <v>7.1761985041970677E-3</v>
      </c>
      <c r="D50" s="2">
        <v>9.5359650415466457E-2</v>
      </c>
      <c r="E50" s="2">
        <v>0</v>
      </c>
      <c r="F50" s="2">
        <v>0</v>
      </c>
      <c r="G50" s="2">
        <v>1.3106694047367654E-2</v>
      </c>
      <c r="H50" s="2">
        <v>5.846368720530056E-3</v>
      </c>
      <c r="I50" s="2">
        <v>0</v>
      </c>
      <c r="J50" s="2">
        <v>0</v>
      </c>
      <c r="K50" s="2">
        <v>4.5576107234295707E-3</v>
      </c>
      <c r="L50" s="2">
        <v>0</v>
      </c>
      <c r="M50" s="2">
        <v>0</v>
      </c>
      <c r="N50" s="2">
        <v>0</v>
      </c>
      <c r="O50" s="2">
        <v>6.0943300101385683E-2</v>
      </c>
      <c r="P50" s="2">
        <v>0</v>
      </c>
      <c r="Q50" s="2">
        <v>0</v>
      </c>
      <c r="R50" s="2">
        <v>8.4118690735028603E-2</v>
      </c>
      <c r="S50" s="2">
        <v>0</v>
      </c>
      <c r="T50" s="2">
        <v>0</v>
      </c>
      <c r="U50" s="2">
        <v>0</v>
      </c>
      <c r="V50" s="2">
        <v>0</v>
      </c>
      <c r="W50" s="2">
        <v>0.72674154794449686</v>
      </c>
    </row>
    <row r="51" spans="1:23" x14ac:dyDescent="0.2">
      <c r="A51" s="2" t="s">
        <v>47</v>
      </c>
      <c r="B51" s="2">
        <v>0.88966659413664839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0.88966659413664839</v>
      </c>
    </row>
  </sheetData>
  <phoneticPr fontId="6" type="noConversion"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7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39.385394122017942</v>
      </c>
      <c r="C4" s="2">
        <v>0.18227180067884263</v>
      </c>
      <c r="D4" s="2">
        <v>0.9459300753512504</v>
      </c>
      <c r="E4" s="2">
        <v>9.9911446901430412E-4</v>
      </c>
      <c r="F4" s="2">
        <v>7.6335084525457814E-2</v>
      </c>
      <c r="G4" s="2">
        <v>1.6887241403198049E-2</v>
      </c>
      <c r="H4" s="2">
        <v>2.0731162321208616E-2</v>
      </c>
      <c r="I4" s="2">
        <v>0</v>
      </c>
      <c r="J4" s="2">
        <v>0</v>
      </c>
      <c r="K4" s="2">
        <v>0.42045530275311627</v>
      </c>
      <c r="L4" s="2">
        <v>2.3551378799289896E-2</v>
      </c>
      <c r="M4" s="2">
        <v>0.96835166122555028</v>
      </c>
      <c r="N4" s="2">
        <v>0.5517384053426273</v>
      </c>
      <c r="O4" s="2">
        <v>6.9413950918201697E-2</v>
      </c>
      <c r="P4" s="2">
        <v>0</v>
      </c>
      <c r="Q4" s="2">
        <v>0</v>
      </c>
      <c r="R4" s="2">
        <v>8.4062968074283775E-2</v>
      </c>
      <c r="S4" s="2">
        <v>0</v>
      </c>
      <c r="T4" s="2">
        <v>0</v>
      </c>
      <c r="U4" s="2">
        <v>0</v>
      </c>
      <c r="V4" s="2">
        <v>0.30513000000000001</v>
      </c>
      <c r="W4" s="2">
        <v>43.051252267879988</v>
      </c>
    </row>
    <row r="5" spans="1:23" x14ac:dyDescent="0.2">
      <c r="A5" s="2" t="s">
        <v>1</v>
      </c>
      <c r="B5" s="2">
        <v>0.16605645886695652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1.7737374590557617E-2</v>
      </c>
      <c r="L5" s="2">
        <v>0</v>
      </c>
      <c r="M5" s="2">
        <v>0.30131110841119485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0.48510494186870901</v>
      </c>
    </row>
    <row r="6" spans="1:23" x14ac:dyDescent="0.2">
      <c r="A6" s="2" t="s">
        <v>2</v>
      </c>
      <c r="B6" s="2">
        <v>26.89273917476185</v>
      </c>
      <c r="C6" s="2">
        <v>0.14274853909773147</v>
      </c>
      <c r="D6" s="2">
        <v>0.45950017357167011</v>
      </c>
      <c r="E6" s="2">
        <v>9.9744109079396648E-4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2.0387793050749784E-2</v>
      </c>
      <c r="L6" s="2">
        <v>0</v>
      </c>
      <c r="M6" s="2">
        <v>0.13041641349960717</v>
      </c>
      <c r="N6" s="2">
        <v>1.0889573789657117E-3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27.647878492451362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</row>
    <row r="10" spans="1:23" x14ac:dyDescent="0.2">
      <c r="A10" s="2" t="s">
        <v>6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5.5629268806956025E-2</v>
      </c>
      <c r="C13" s="2">
        <v>0</v>
      </c>
      <c r="D13" s="2">
        <v>0</v>
      </c>
      <c r="E13" s="2">
        <v>1.2902211092287723E-8</v>
      </c>
      <c r="F13" s="2">
        <v>1.2784840183470718E-4</v>
      </c>
      <c r="G13" s="2">
        <v>0</v>
      </c>
      <c r="H13" s="2">
        <v>0</v>
      </c>
      <c r="I13" s="2">
        <v>0</v>
      </c>
      <c r="J13" s="2">
        <v>0</v>
      </c>
      <c r="K13" s="2">
        <v>2.6992289391133521E-2</v>
      </c>
      <c r="L13" s="2">
        <v>0</v>
      </c>
      <c r="M13" s="2">
        <v>1.0087858361961823E-2</v>
      </c>
      <c r="N13" s="2">
        <v>0</v>
      </c>
      <c r="O13" s="2">
        <v>7.3053418615289724E-5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9.2910331282712449E-2</v>
      </c>
    </row>
    <row r="14" spans="1:23" x14ac:dyDescent="0.2">
      <c r="A14" s="2" t="s">
        <v>10</v>
      </c>
      <c r="B14" s="2">
        <v>8.2953696944378083E-2</v>
      </c>
      <c r="C14" s="2">
        <v>0</v>
      </c>
      <c r="D14" s="2">
        <v>0</v>
      </c>
      <c r="E14" s="2">
        <v>0</v>
      </c>
      <c r="F14" s="2">
        <v>1.9177260275206077E-5</v>
      </c>
      <c r="G14" s="2">
        <v>0</v>
      </c>
      <c r="H14" s="2">
        <v>0</v>
      </c>
      <c r="I14" s="2">
        <v>0</v>
      </c>
      <c r="J14" s="2">
        <v>0</v>
      </c>
      <c r="K14" s="2">
        <v>2.3510571211692098E-3</v>
      </c>
      <c r="L14" s="2">
        <v>0</v>
      </c>
      <c r="M14" s="2">
        <v>1.1793359595818676E-3</v>
      </c>
      <c r="N14" s="2">
        <v>1.5399397278302991E-4</v>
      </c>
      <c r="O14" s="2">
        <v>3.4787342197757009E-6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8.6660739992407143E-2</v>
      </c>
    </row>
    <row r="15" spans="1:23" x14ac:dyDescent="0.2">
      <c r="A15" s="2" t="s">
        <v>11</v>
      </c>
      <c r="B15" s="2">
        <v>0.13779236665794367</v>
      </c>
      <c r="C15" s="2">
        <v>0</v>
      </c>
      <c r="D15" s="2">
        <v>0</v>
      </c>
      <c r="E15" s="2">
        <v>1.2902211092287723E-8</v>
      </c>
      <c r="F15" s="2">
        <v>9.7804027403550989E-4</v>
      </c>
      <c r="G15" s="2">
        <v>0</v>
      </c>
      <c r="H15" s="2">
        <v>0</v>
      </c>
      <c r="I15" s="2">
        <v>0</v>
      </c>
      <c r="J15" s="2">
        <v>0</v>
      </c>
      <c r="K15" s="2">
        <v>1.9167396987852792E-2</v>
      </c>
      <c r="L15" s="2">
        <v>0</v>
      </c>
      <c r="M15" s="2">
        <v>4.9713546603912572E-3</v>
      </c>
      <c r="N15" s="2">
        <v>0</v>
      </c>
      <c r="O15" s="2">
        <v>8.6968355494392534E-5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0.16299613983792874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</row>
    <row r="17" spans="1:23" x14ac:dyDescent="0.2">
      <c r="A17" s="2" t="s">
        <v>13</v>
      </c>
      <c r="B17" s="2">
        <v>2.3518685304485764E-2</v>
      </c>
      <c r="C17" s="2">
        <v>1.5942725062032537E-5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3.6970821905408947E-3</v>
      </c>
      <c r="L17" s="2">
        <v>0</v>
      </c>
      <c r="M17" s="2">
        <v>4.8987801398016025E-4</v>
      </c>
      <c r="N17" s="2">
        <v>1.0999569484502135E-5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2.7732587803553352E-2</v>
      </c>
    </row>
    <row r="18" spans="1:23" x14ac:dyDescent="0.2">
      <c r="A18" s="2" t="s">
        <v>14</v>
      </c>
      <c r="B18" s="2">
        <v>3.5790852106311609E-4</v>
      </c>
      <c r="C18" s="2">
        <v>0</v>
      </c>
      <c r="D18" s="2">
        <v>0</v>
      </c>
      <c r="E18" s="2">
        <v>5.2771526380226015E-8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3.5894001849911594E-5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3.9385529443940789E-4</v>
      </c>
    </row>
    <row r="19" spans="1:23" x14ac:dyDescent="0.2">
      <c r="A19" s="2" t="s">
        <v>15</v>
      </c>
      <c r="B19" s="2">
        <v>1.3766123265367919E-2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6.4609203329840876E-4</v>
      </c>
      <c r="L19" s="2">
        <v>0</v>
      </c>
      <c r="M19" s="2">
        <v>1.202922678773505E-2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2.6441442086401375E-2</v>
      </c>
    </row>
    <row r="20" spans="1:23" x14ac:dyDescent="0.2">
      <c r="A20" s="2" t="s">
        <v>16</v>
      </c>
      <c r="B20" s="2">
        <v>1.9886875873389821E-2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7.178800369982319E-4</v>
      </c>
      <c r="L20" s="2">
        <v>0</v>
      </c>
      <c r="M20" s="2">
        <v>2.9755553441757894E-3</v>
      </c>
      <c r="N20" s="2">
        <v>0</v>
      </c>
      <c r="O20" s="2">
        <v>3.4787342197757009E-6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2.3583789988783618E-2</v>
      </c>
    </row>
    <row r="21" spans="1:23" x14ac:dyDescent="0.2">
      <c r="A21" s="2" t="s">
        <v>17</v>
      </c>
      <c r="B21" s="2">
        <v>9.6299845516502379E-4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3.5894001849911594E-5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9.9889245701493537E-4</v>
      </c>
    </row>
    <row r="22" spans="1:23" x14ac:dyDescent="0.2">
      <c r="A22" s="2" t="s">
        <v>18</v>
      </c>
      <c r="B22" s="2">
        <v>0.21266070767586384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1.4052501724240394E-2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0.22671320940010423</v>
      </c>
    </row>
    <row r="23" spans="1:23" x14ac:dyDescent="0.2">
      <c r="A23" s="2" t="s">
        <v>19</v>
      </c>
      <c r="B23" s="2">
        <v>1.0598207229899341E-2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1.1127140573472594E-3</v>
      </c>
      <c r="L23" s="2">
        <v>0</v>
      </c>
      <c r="M23" s="2">
        <v>1.4514904117930678E-4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1.1856070328425908E-2</v>
      </c>
    </row>
    <row r="24" spans="1:23" x14ac:dyDescent="0.2">
      <c r="A24" s="2" t="s">
        <v>20</v>
      </c>
      <c r="B24" s="2">
        <v>6.3561380856280952E-4</v>
      </c>
      <c r="C24" s="2">
        <v>7.127528676242707E-4</v>
      </c>
      <c r="D24" s="2">
        <v>0</v>
      </c>
      <c r="E24" s="2">
        <v>1.1611989983058951E-6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1.2700541103189344E-4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1.4765332862172794E-3</v>
      </c>
    </row>
    <row r="25" spans="1:23" x14ac:dyDescent="0.2">
      <c r="A25" s="2" t="s">
        <v>21</v>
      </c>
      <c r="B25" s="2">
        <v>1.7994546178490498E-6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1.7994546178490498E-6</v>
      </c>
    </row>
    <row r="26" spans="1:23" x14ac:dyDescent="0.2">
      <c r="A26" s="2" t="s">
        <v>22</v>
      </c>
      <c r="B26" s="2">
        <v>2.9848513960435544E-2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1.340640969094198E-2</v>
      </c>
      <c r="L26" s="2">
        <v>3.8782395451534978E-5</v>
      </c>
      <c r="M26" s="2">
        <v>5.1011125676063574E-3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4.8394818614435411E-2</v>
      </c>
    </row>
    <row r="27" spans="1:23" x14ac:dyDescent="0.2">
      <c r="A27" s="2" t="s">
        <v>23</v>
      </c>
      <c r="B27" s="2">
        <v>1.6073306766223438E-2</v>
      </c>
      <c r="C27" s="2">
        <v>0</v>
      </c>
      <c r="D27" s="2">
        <v>0</v>
      </c>
      <c r="E27" s="2">
        <v>0</v>
      </c>
      <c r="F27" s="2">
        <v>1.2081673973379828E-3</v>
      </c>
      <c r="G27" s="2">
        <v>0</v>
      </c>
      <c r="H27" s="2">
        <v>0</v>
      </c>
      <c r="I27" s="2">
        <v>0</v>
      </c>
      <c r="J27" s="2">
        <v>0</v>
      </c>
      <c r="K27" s="2">
        <v>1.7049650878708006E-3</v>
      </c>
      <c r="L27" s="2">
        <v>7.7564790903069956E-5</v>
      </c>
      <c r="M27" s="2">
        <v>1.9494697710597549E-4</v>
      </c>
      <c r="N27" s="2">
        <v>1.5399397278302991E-4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1.9412944992224294E-2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</row>
    <row r="29" spans="1:23" x14ac:dyDescent="0.2">
      <c r="A29" s="2" t="s">
        <v>25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</v>
      </c>
    </row>
    <row r="30" spans="1:23" x14ac:dyDescent="0.2">
      <c r="A30" s="2" t="s">
        <v>26</v>
      </c>
      <c r="B30" s="2">
        <v>9.205788525901168E-4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2.6920501387433702E-4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1.1897838664644538E-3</v>
      </c>
    </row>
    <row r="31" spans="1:23" x14ac:dyDescent="0.2">
      <c r="A31" s="2" t="s">
        <v>27</v>
      </c>
      <c r="B31" s="2">
        <v>2.7962403855271902E-2</v>
      </c>
      <c r="C31" s="2">
        <v>3.2679360555998571E-2</v>
      </c>
      <c r="D31" s="2">
        <v>0</v>
      </c>
      <c r="E31" s="2">
        <v>0</v>
      </c>
      <c r="F31" s="2">
        <v>1.1506356165123648E-2</v>
      </c>
      <c r="G31" s="2">
        <v>0</v>
      </c>
      <c r="H31" s="2">
        <v>0</v>
      </c>
      <c r="I31" s="2">
        <v>0</v>
      </c>
      <c r="J31" s="2">
        <v>0</v>
      </c>
      <c r="K31" s="2">
        <v>2.045958105444961E-3</v>
      </c>
      <c r="L31" s="2">
        <v>0</v>
      </c>
      <c r="M31" s="2">
        <v>7.6021810317661916E-3</v>
      </c>
      <c r="N31" s="2">
        <v>0.54997847422510693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0.30513000000000001</v>
      </c>
      <c r="W31" s="2">
        <v>0.93690473393871221</v>
      </c>
    </row>
    <row r="32" spans="1:23" x14ac:dyDescent="0.2">
      <c r="A32" s="2" t="s">
        <v>28</v>
      </c>
      <c r="B32" s="2">
        <v>0.12235328422934554</v>
      </c>
      <c r="C32" s="2">
        <v>0</v>
      </c>
      <c r="D32" s="2">
        <v>0</v>
      </c>
      <c r="E32" s="2">
        <v>0</v>
      </c>
      <c r="F32" s="2">
        <v>1.1186735160536879E-2</v>
      </c>
      <c r="G32" s="2">
        <v>0</v>
      </c>
      <c r="H32" s="2">
        <v>0</v>
      </c>
      <c r="I32" s="2">
        <v>0</v>
      </c>
      <c r="J32" s="2">
        <v>0</v>
      </c>
      <c r="K32" s="2">
        <v>1.0534889542949051E-2</v>
      </c>
      <c r="L32" s="2">
        <v>0</v>
      </c>
      <c r="M32" s="2">
        <v>1.7780757544465081E-3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0.14585298468727795</v>
      </c>
    </row>
    <row r="33" spans="1:23" x14ac:dyDescent="0.2">
      <c r="A33" s="2" t="s">
        <v>29</v>
      </c>
      <c r="B33" s="2">
        <v>0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</v>
      </c>
    </row>
    <row r="34" spans="1:23" x14ac:dyDescent="0.2">
      <c r="A34" s="2" t="s">
        <v>30</v>
      </c>
      <c r="B34" s="2">
        <v>1.8183014529889196E-2</v>
      </c>
      <c r="C34" s="2">
        <v>0</v>
      </c>
      <c r="D34" s="2">
        <v>0</v>
      </c>
      <c r="E34" s="2">
        <v>0</v>
      </c>
      <c r="F34" s="2">
        <v>4.6802103701640438E-2</v>
      </c>
      <c r="G34" s="2">
        <v>0</v>
      </c>
      <c r="H34" s="2">
        <v>0</v>
      </c>
      <c r="I34" s="2">
        <v>0</v>
      </c>
      <c r="J34" s="2">
        <v>0</v>
      </c>
      <c r="K34" s="2">
        <v>1.0642571548498786E-2</v>
      </c>
      <c r="L34" s="2">
        <v>1.1634718635460495E-4</v>
      </c>
      <c r="M34" s="2">
        <v>3.5198642485981899E-3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7.9263901214981225E-2</v>
      </c>
    </row>
    <row r="35" spans="1:23" x14ac:dyDescent="0.2">
      <c r="A35" s="2" t="s">
        <v>31</v>
      </c>
      <c r="B35" s="2">
        <v>5.4071989955751642E-3</v>
      </c>
      <c r="C35" s="2">
        <v>0</v>
      </c>
      <c r="D35" s="2">
        <v>0</v>
      </c>
      <c r="E35" s="2">
        <v>4.3360327346702123E-7</v>
      </c>
      <c r="F35" s="2">
        <v>4.0080473975180704E-3</v>
      </c>
      <c r="G35" s="2">
        <v>0</v>
      </c>
      <c r="H35" s="2">
        <v>0</v>
      </c>
      <c r="I35" s="2">
        <v>0</v>
      </c>
      <c r="J35" s="2">
        <v>0</v>
      </c>
      <c r="K35" s="2">
        <v>8.4350904347292252E-4</v>
      </c>
      <c r="L35" s="2">
        <v>0</v>
      </c>
      <c r="M35" s="2">
        <v>9.071815073706673E-5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1.034990719057669E-2</v>
      </c>
    </row>
    <row r="36" spans="1:23" x14ac:dyDescent="0.2">
      <c r="A36" s="2" t="s">
        <v>32</v>
      </c>
      <c r="B36" s="2">
        <v>1.2750987464147405E-3</v>
      </c>
      <c r="C36" s="2">
        <v>0</v>
      </c>
      <c r="D36" s="2">
        <v>0</v>
      </c>
      <c r="E36" s="2">
        <v>0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3.5894001849911595E-4</v>
      </c>
      <c r="L36" s="2">
        <v>0</v>
      </c>
      <c r="M36" s="2">
        <v>8.2372080869256587E-3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9.8712468518395158E-3</v>
      </c>
    </row>
    <row r="37" spans="1:23" x14ac:dyDescent="0.2">
      <c r="A37" s="2" t="s">
        <v>33</v>
      </c>
      <c r="B37" s="2">
        <v>5.708682704741376E-3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2.2254281146945189E-3</v>
      </c>
      <c r="L37" s="2">
        <v>0</v>
      </c>
      <c r="M37" s="2">
        <v>3.4472897280085359E-3</v>
      </c>
      <c r="N37" s="2">
        <v>0</v>
      </c>
      <c r="O37" s="2">
        <v>3.4787342197757009E-6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1.1384879281664208E-2</v>
      </c>
    </row>
    <row r="38" spans="1:23" x14ac:dyDescent="0.2">
      <c r="A38" s="2" t="s">
        <v>34</v>
      </c>
      <c r="B38" s="2">
        <v>2.0039799491636391E-3</v>
      </c>
      <c r="C38" s="2">
        <v>0</v>
      </c>
      <c r="D38" s="2">
        <v>0</v>
      </c>
      <c r="E38" s="2">
        <v>0</v>
      </c>
      <c r="F38" s="2">
        <v>4.9860876715535811E-4</v>
      </c>
      <c r="G38" s="2">
        <v>0</v>
      </c>
      <c r="H38" s="2">
        <v>0</v>
      </c>
      <c r="I38" s="2">
        <v>0</v>
      </c>
      <c r="J38" s="2">
        <v>0</v>
      </c>
      <c r="K38" s="2">
        <v>3.1945661646421318E-3</v>
      </c>
      <c r="L38" s="2">
        <v>0</v>
      </c>
      <c r="M38" s="2">
        <v>1.3607722610560011E-3</v>
      </c>
      <c r="N38" s="2">
        <v>0</v>
      </c>
      <c r="O38" s="2">
        <v>5.91384817361869E-5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7.1170656237533169E-3</v>
      </c>
    </row>
    <row r="39" spans="1:23" x14ac:dyDescent="0.2">
      <c r="A39" s="2" t="s">
        <v>35</v>
      </c>
      <c r="B39" s="2">
        <v>1.3655438591646037E-3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6.1019803144849707E-4</v>
      </c>
      <c r="L39" s="2">
        <v>0</v>
      </c>
      <c r="M39" s="2">
        <v>4.7173438383274707E-4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2.4474762744458476E-3</v>
      </c>
    </row>
    <row r="40" spans="1:23" x14ac:dyDescent="0.2">
      <c r="A40" s="2" t="s">
        <v>36</v>
      </c>
      <c r="B40" s="2">
        <v>2.039448620830252E-4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5.3841002774867401E-5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2.5778586485789262E-4</v>
      </c>
    </row>
    <row r="41" spans="1:23" x14ac:dyDescent="0.2">
      <c r="A41" s="2" t="s">
        <v>37</v>
      </c>
      <c r="B41" s="2">
        <v>6.898656639156244E-3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1.4357600739964638E-4</v>
      </c>
      <c r="L41" s="2">
        <v>0</v>
      </c>
      <c r="M41" s="2">
        <v>1.9957993162154686E-4</v>
      </c>
      <c r="N41" s="2">
        <v>0</v>
      </c>
      <c r="O41" s="2">
        <v>5.9138481736186899E-3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1.3155660751796127E-2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10.300947951887762</v>
      </c>
      <c r="C43" s="2">
        <v>0</v>
      </c>
      <c r="D43" s="2">
        <v>0.39526302204101632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9.2068114745023251E-3</v>
      </c>
      <c r="L43" s="2">
        <v>0</v>
      </c>
      <c r="M43" s="2">
        <v>1.5232568938517847E-2</v>
      </c>
      <c r="N43" s="2">
        <v>3.5198622350406832E-4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10.721002340565304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1.6331770841709779E-3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1.6331770841709779E-3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5.2318654953281774E-3</v>
      </c>
      <c r="L46" s="2">
        <v>0</v>
      </c>
      <c r="M46" s="2">
        <v>1.290456246058193E-2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1.8136427955910108E-2</v>
      </c>
    </row>
    <row r="47" spans="1:23" x14ac:dyDescent="0.2">
      <c r="A47" s="2" t="s">
        <v>43</v>
      </c>
      <c r="B47" s="2">
        <v>1.5356601550066294E-2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0.22273329527674143</v>
      </c>
      <c r="L47" s="2">
        <v>2.2954899100449455E-2</v>
      </c>
      <c r="M47" s="2">
        <v>0.43030158175755168</v>
      </c>
      <c r="N47" s="2">
        <v>0</v>
      </c>
      <c r="O47" s="2">
        <v>0</v>
      </c>
      <c r="P47" s="2">
        <v>0</v>
      </c>
      <c r="Q47" s="2">
        <v>0</v>
      </c>
      <c r="R47" s="2">
        <v>2.2681010693438776E-4</v>
      </c>
      <c r="S47" s="2">
        <v>0</v>
      </c>
      <c r="T47" s="2">
        <v>0</v>
      </c>
      <c r="U47" s="2">
        <v>0</v>
      </c>
      <c r="V47" s="2">
        <v>0</v>
      </c>
      <c r="W47" s="2">
        <v>0.69157318779174315</v>
      </c>
    </row>
    <row r="48" spans="1:23" x14ac:dyDescent="0.2">
      <c r="A48" s="2" t="s">
        <v>44</v>
      </c>
      <c r="B48" s="2">
        <v>1.5656001975454293E-2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6.1222709308024774E-4</v>
      </c>
      <c r="I48" s="2">
        <v>0</v>
      </c>
      <c r="J48" s="2">
        <v>0</v>
      </c>
      <c r="K48" s="2">
        <v>7.5169927083238823E-3</v>
      </c>
      <c r="L48" s="2">
        <v>3.6378532613122981E-4</v>
      </c>
      <c r="M48" s="2">
        <v>7.9461005699666722E-3</v>
      </c>
      <c r="N48" s="2">
        <v>0</v>
      </c>
      <c r="O48" s="2">
        <v>8.2422677940699636E-3</v>
      </c>
      <c r="P48" s="2">
        <v>0</v>
      </c>
      <c r="Q48" s="2">
        <v>0</v>
      </c>
      <c r="R48" s="2">
        <v>4.7171351813142456E-3</v>
      </c>
      <c r="S48" s="2">
        <v>0</v>
      </c>
      <c r="T48" s="2">
        <v>0</v>
      </c>
      <c r="U48" s="2">
        <v>0</v>
      </c>
      <c r="V48" s="2">
        <v>0</v>
      </c>
      <c r="W48" s="2">
        <v>4.5054510648340533E-2</v>
      </c>
    </row>
    <row r="49" spans="1:23" x14ac:dyDescent="0.2">
      <c r="A49" s="2" t="s">
        <v>45</v>
      </c>
      <c r="B49" s="2">
        <v>0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1.4735046437545238E-2</v>
      </c>
      <c r="L49" s="2">
        <v>0</v>
      </c>
      <c r="M49" s="2">
        <v>6.2304788863881263E-3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2.0965525323933365E-2</v>
      </c>
    </row>
    <row r="50" spans="1:23" x14ac:dyDescent="0.2">
      <c r="A50" s="2" t="s">
        <v>46</v>
      </c>
      <c r="B50" s="2">
        <v>0.34069890901440386</v>
      </c>
      <c r="C50" s="2">
        <v>6.1152054324263069E-3</v>
      </c>
      <c r="D50" s="2">
        <v>9.1166879738563952E-2</v>
      </c>
      <c r="E50" s="2">
        <v>0</v>
      </c>
      <c r="F50" s="2">
        <v>0</v>
      </c>
      <c r="G50" s="2">
        <v>1.6887241403198049E-2</v>
      </c>
      <c r="H50" s="2">
        <v>2.0118935228128368E-2</v>
      </c>
      <c r="I50" s="2">
        <v>0</v>
      </c>
      <c r="J50" s="2">
        <v>0</v>
      </c>
      <c r="K50" s="2">
        <v>6.4300877164047031E-3</v>
      </c>
      <c r="L50" s="2">
        <v>0</v>
      </c>
      <c r="M50" s="2">
        <v>0</v>
      </c>
      <c r="N50" s="2">
        <v>0</v>
      </c>
      <c r="O50" s="2">
        <v>5.5028238492007844E-2</v>
      </c>
      <c r="P50" s="2">
        <v>0</v>
      </c>
      <c r="Q50" s="2">
        <v>0</v>
      </c>
      <c r="R50" s="2">
        <v>7.9119022786035137E-2</v>
      </c>
      <c r="S50" s="2">
        <v>0</v>
      </c>
      <c r="T50" s="2">
        <v>0</v>
      </c>
      <c r="U50" s="2">
        <v>0</v>
      </c>
      <c r="V50" s="2">
        <v>0</v>
      </c>
      <c r="W50" s="2">
        <v>0.61556451981116822</v>
      </c>
    </row>
    <row r="51" spans="1:23" x14ac:dyDescent="0.2">
      <c r="A51" s="2" t="s">
        <v>47</v>
      </c>
      <c r="B51" s="2">
        <v>0.8569705640137002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0.8569705640137002</v>
      </c>
    </row>
  </sheetData>
  <phoneticPr fontId="6" type="noConversion"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8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129.29650903971461</v>
      </c>
      <c r="C4" s="2">
        <v>2.8205315992333904</v>
      </c>
      <c r="D4" s="2">
        <v>1.6040660763376358</v>
      </c>
      <c r="E4" s="2">
        <v>8.8918376379294728E-2</v>
      </c>
      <c r="F4" s="2">
        <v>0.10077988209045105</v>
      </c>
      <c r="G4" s="2">
        <v>0.23193071145648178</v>
      </c>
      <c r="H4" s="2">
        <v>4.6022009110946308E-4</v>
      </c>
      <c r="I4" s="2">
        <v>0</v>
      </c>
      <c r="J4" s="2">
        <v>2.6224518423479653E-3</v>
      </c>
      <c r="K4" s="2">
        <v>0.69555066426452095</v>
      </c>
      <c r="L4" s="2">
        <v>4.5412691819236413E-2</v>
      </c>
      <c r="M4" s="2">
        <v>1.3496709354886791</v>
      </c>
      <c r="N4" s="2">
        <v>0.18310153980266991</v>
      </c>
      <c r="O4" s="2">
        <v>5.869949931374311E-2</v>
      </c>
      <c r="P4" s="2">
        <v>7.3800319585268004E-2</v>
      </c>
      <c r="Q4" s="2">
        <v>0</v>
      </c>
      <c r="R4" s="2">
        <v>1.2311859745194733</v>
      </c>
      <c r="S4" s="2">
        <v>0</v>
      </c>
      <c r="T4" s="2">
        <v>0</v>
      </c>
      <c r="U4" s="2">
        <v>0</v>
      </c>
      <c r="V4" s="2">
        <v>1.3698267928000001</v>
      </c>
      <c r="W4" s="2">
        <v>139.1530667747389</v>
      </c>
    </row>
    <row r="5" spans="1:23" x14ac:dyDescent="0.2">
      <c r="A5" s="2" t="s">
        <v>1</v>
      </c>
      <c r="B5" s="2">
        <v>0.15112888820516354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0.3000490047525709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0.45117789295773447</v>
      </c>
    </row>
    <row r="6" spans="1:23" x14ac:dyDescent="0.2">
      <c r="A6" s="2" t="s">
        <v>2</v>
      </c>
      <c r="B6" s="2">
        <v>16.662062491767763</v>
      </c>
      <c r="C6" s="2">
        <v>2.5063996200988137E-3</v>
      </c>
      <c r="D6" s="2">
        <v>0.25755325887509178</v>
      </c>
      <c r="E6" s="2">
        <v>0</v>
      </c>
      <c r="F6" s="2">
        <v>1.5425808066704989E-4</v>
      </c>
      <c r="G6" s="2">
        <v>0</v>
      </c>
      <c r="H6" s="2">
        <v>0</v>
      </c>
      <c r="I6" s="2">
        <v>0</v>
      </c>
      <c r="J6" s="2">
        <v>6.9053285007989486E-10</v>
      </c>
      <c r="K6" s="2">
        <v>2.4716436316981952E-2</v>
      </c>
      <c r="L6" s="2">
        <v>2.9371487060500879E-5</v>
      </c>
      <c r="M6" s="2">
        <v>6.4319312697151141E-3</v>
      </c>
      <c r="N6" s="2">
        <v>0</v>
      </c>
      <c r="O6" s="2">
        <v>0</v>
      </c>
      <c r="P6" s="2">
        <v>0</v>
      </c>
      <c r="Q6" s="2">
        <v>0</v>
      </c>
      <c r="R6" s="2">
        <v>7.8246170352002069E-6</v>
      </c>
      <c r="S6" s="2">
        <v>0</v>
      </c>
      <c r="T6" s="2">
        <v>0</v>
      </c>
      <c r="U6" s="2">
        <v>0</v>
      </c>
      <c r="V6" s="2">
        <v>0</v>
      </c>
      <c r="W6" s="2">
        <v>16.953461972724948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</row>
    <row r="10" spans="1:23" x14ac:dyDescent="0.2">
      <c r="A10" s="2" t="s">
        <v>6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0.5092094353329214</v>
      </c>
      <c r="C13" s="2">
        <v>1.6217992352936764E-7</v>
      </c>
      <c r="D13" s="2">
        <v>1.9600709341623426E-5</v>
      </c>
      <c r="E13" s="2">
        <v>0</v>
      </c>
      <c r="F13" s="2">
        <v>1.1416283933507708E-4</v>
      </c>
      <c r="G13" s="2">
        <v>0</v>
      </c>
      <c r="H13" s="2">
        <v>0</v>
      </c>
      <c r="I13" s="2">
        <v>0</v>
      </c>
      <c r="J13" s="2">
        <v>2.0715985502396847E-8</v>
      </c>
      <c r="K13" s="2">
        <v>3.1454069631051691E-2</v>
      </c>
      <c r="L13" s="2">
        <v>3.4823548941683142E-7</v>
      </c>
      <c r="M13" s="2">
        <v>2.5174643485428327E-3</v>
      </c>
      <c r="N13" s="2">
        <v>1.1180539747019244E-3</v>
      </c>
      <c r="O13" s="2">
        <v>5.268099848152548E-6</v>
      </c>
      <c r="P13" s="2">
        <v>0</v>
      </c>
      <c r="Q13" s="2">
        <v>0</v>
      </c>
      <c r="R13" s="2">
        <v>6.0297759712016768E-5</v>
      </c>
      <c r="S13" s="2">
        <v>0</v>
      </c>
      <c r="T13" s="2">
        <v>0</v>
      </c>
      <c r="U13" s="2">
        <v>0</v>
      </c>
      <c r="V13" s="2">
        <v>0</v>
      </c>
      <c r="W13" s="2">
        <v>0.54449888382685308</v>
      </c>
    </row>
    <row r="14" spans="1:23" x14ac:dyDescent="0.2">
      <c r="A14" s="2" t="s">
        <v>10</v>
      </c>
      <c r="B14" s="2">
        <v>0.61771753254626749</v>
      </c>
      <c r="C14" s="2">
        <v>2.3391335124428021E-7</v>
      </c>
      <c r="D14" s="2">
        <v>0</v>
      </c>
      <c r="E14" s="2">
        <v>0</v>
      </c>
      <c r="F14" s="2">
        <v>1.9487045752780995E-4</v>
      </c>
      <c r="G14" s="2">
        <v>0</v>
      </c>
      <c r="H14" s="2">
        <v>0</v>
      </c>
      <c r="I14" s="2">
        <v>0</v>
      </c>
      <c r="J14" s="2">
        <v>0</v>
      </c>
      <c r="K14" s="2">
        <v>2.3392220662285877E-2</v>
      </c>
      <c r="L14" s="2">
        <v>0</v>
      </c>
      <c r="M14" s="2">
        <v>2.1485151172805582E-3</v>
      </c>
      <c r="N14" s="2">
        <v>1.2441315163225732E-4</v>
      </c>
      <c r="O14" s="2">
        <v>4.0959476319386072E-5</v>
      </c>
      <c r="P14" s="2">
        <v>0</v>
      </c>
      <c r="Q14" s="2">
        <v>0</v>
      </c>
      <c r="R14" s="2">
        <v>3.1706386564436857E-5</v>
      </c>
      <c r="S14" s="2">
        <v>0</v>
      </c>
      <c r="T14" s="2">
        <v>0</v>
      </c>
      <c r="U14" s="2">
        <v>0</v>
      </c>
      <c r="V14" s="2">
        <v>0</v>
      </c>
      <c r="W14" s="2">
        <v>0.64365045171122914</v>
      </c>
    </row>
    <row r="15" spans="1:23" x14ac:dyDescent="0.2">
      <c r="A15" s="2" t="s">
        <v>11</v>
      </c>
      <c r="B15" s="2">
        <v>0.44933678436372548</v>
      </c>
      <c r="C15" s="2">
        <v>0</v>
      </c>
      <c r="D15" s="2">
        <v>0</v>
      </c>
      <c r="E15" s="2">
        <v>0</v>
      </c>
      <c r="F15" s="2">
        <v>3.771641789955135E-6</v>
      </c>
      <c r="G15" s="2">
        <v>0</v>
      </c>
      <c r="H15" s="2">
        <v>0</v>
      </c>
      <c r="I15" s="2">
        <v>0</v>
      </c>
      <c r="J15" s="2">
        <v>0</v>
      </c>
      <c r="K15" s="2">
        <v>4.9938195132519132E-3</v>
      </c>
      <c r="L15" s="2">
        <v>0</v>
      </c>
      <c r="M15" s="2">
        <v>3.7351261074603778E-4</v>
      </c>
      <c r="N15" s="2">
        <v>9.986339930348412E-6</v>
      </c>
      <c r="O15" s="2">
        <v>2.10723993926102E-6</v>
      </c>
      <c r="P15" s="2">
        <v>0</v>
      </c>
      <c r="Q15" s="2">
        <v>0</v>
      </c>
      <c r="R15" s="2">
        <v>1.6835905848250682E-5</v>
      </c>
      <c r="S15" s="2">
        <v>0</v>
      </c>
      <c r="T15" s="2">
        <v>0</v>
      </c>
      <c r="U15" s="2">
        <v>0</v>
      </c>
      <c r="V15" s="2">
        <v>0</v>
      </c>
      <c r="W15" s="2">
        <v>0.45473681761523121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</row>
    <row r="17" spans="1:23" x14ac:dyDescent="0.2">
      <c r="A17" s="2" t="s">
        <v>13</v>
      </c>
      <c r="B17" s="2">
        <v>0.28565199570446659</v>
      </c>
      <c r="C17" s="2">
        <v>6.0114691654885606E-7</v>
      </c>
      <c r="D17" s="2">
        <v>9.9204439912832787E-3</v>
      </c>
      <c r="E17" s="2">
        <v>0</v>
      </c>
      <c r="F17" s="2">
        <v>7.7639280721928386E-6</v>
      </c>
      <c r="G17" s="2">
        <v>0</v>
      </c>
      <c r="H17" s="2">
        <v>0</v>
      </c>
      <c r="I17" s="2">
        <v>0</v>
      </c>
      <c r="J17" s="2">
        <v>0</v>
      </c>
      <c r="K17" s="2">
        <v>1.2181129693595505E-2</v>
      </c>
      <c r="L17" s="2">
        <v>2.5029425801834757E-7</v>
      </c>
      <c r="M17" s="2">
        <v>9.3899138510905784E-4</v>
      </c>
      <c r="N17" s="2">
        <v>0</v>
      </c>
      <c r="O17" s="2">
        <v>0</v>
      </c>
      <c r="P17" s="2">
        <v>0</v>
      </c>
      <c r="Q17" s="2">
        <v>0</v>
      </c>
      <c r="R17" s="2">
        <v>1.4759230237012714E-5</v>
      </c>
      <c r="S17" s="2">
        <v>0</v>
      </c>
      <c r="T17" s="2">
        <v>0</v>
      </c>
      <c r="U17" s="2">
        <v>0</v>
      </c>
      <c r="V17" s="2">
        <v>0</v>
      </c>
      <c r="W17" s="2">
        <v>0.30871593537393821</v>
      </c>
    </row>
    <row r="18" spans="1:23" x14ac:dyDescent="0.2">
      <c r="A18" s="2" t="s">
        <v>14</v>
      </c>
      <c r="B18" s="2">
        <v>2.9551668629071055E-2</v>
      </c>
      <c r="C18" s="2">
        <v>0</v>
      </c>
      <c r="D18" s="2">
        <v>0</v>
      </c>
      <c r="E18" s="2">
        <v>0</v>
      </c>
      <c r="F18" s="2">
        <v>1.6327692428909981E-5</v>
      </c>
      <c r="G18" s="2">
        <v>0</v>
      </c>
      <c r="H18" s="2">
        <v>0</v>
      </c>
      <c r="I18" s="2">
        <v>0</v>
      </c>
      <c r="J18" s="2">
        <v>0</v>
      </c>
      <c r="K18" s="2">
        <v>1.5896603600383291E-3</v>
      </c>
      <c r="L18" s="2">
        <v>0</v>
      </c>
      <c r="M18" s="2">
        <v>4.0994359029141596E-5</v>
      </c>
      <c r="N18" s="2">
        <v>1.202521766612788E-4</v>
      </c>
      <c r="O18" s="2">
        <v>0</v>
      </c>
      <c r="P18" s="2">
        <v>0</v>
      </c>
      <c r="Q18" s="2">
        <v>0</v>
      </c>
      <c r="R18" s="2">
        <v>2.0025086251223278E-6</v>
      </c>
      <c r="S18" s="2">
        <v>0</v>
      </c>
      <c r="T18" s="2">
        <v>0</v>
      </c>
      <c r="U18" s="2">
        <v>0</v>
      </c>
      <c r="V18" s="2">
        <v>0</v>
      </c>
      <c r="W18" s="2">
        <v>3.1320905725853838E-2</v>
      </c>
    </row>
    <row r="19" spans="1:23" x14ac:dyDescent="0.2">
      <c r="A19" s="2" t="s">
        <v>15</v>
      </c>
      <c r="B19" s="2">
        <v>8.6561130510577622E-2</v>
      </c>
      <c r="C19" s="2">
        <v>0</v>
      </c>
      <c r="D19" s="2">
        <v>0</v>
      </c>
      <c r="E19" s="2">
        <v>0</v>
      </c>
      <c r="F19" s="2">
        <v>2.1195661539894123E-5</v>
      </c>
      <c r="G19" s="2">
        <v>0</v>
      </c>
      <c r="H19" s="2">
        <v>0</v>
      </c>
      <c r="I19" s="2">
        <v>0</v>
      </c>
      <c r="J19" s="2">
        <v>0</v>
      </c>
      <c r="K19" s="2">
        <v>4.2125247573011927E-3</v>
      </c>
      <c r="L19" s="2">
        <v>0</v>
      </c>
      <c r="M19" s="2">
        <v>1.4747321365028861E-4</v>
      </c>
      <c r="N19" s="2">
        <v>0</v>
      </c>
      <c r="O19" s="2">
        <v>0</v>
      </c>
      <c r="P19" s="2">
        <v>0</v>
      </c>
      <c r="Q19" s="2">
        <v>0</v>
      </c>
      <c r="R19" s="2">
        <v>9.1077058950008079E-5</v>
      </c>
      <c r="S19" s="2">
        <v>0</v>
      </c>
      <c r="T19" s="2">
        <v>0</v>
      </c>
      <c r="U19" s="2">
        <v>0</v>
      </c>
      <c r="V19" s="2">
        <v>0</v>
      </c>
      <c r="W19" s="2">
        <v>9.1033401202018999E-2</v>
      </c>
    </row>
    <row r="20" spans="1:23" x14ac:dyDescent="0.2">
      <c r="A20" s="2" t="s">
        <v>16</v>
      </c>
      <c r="B20" s="2">
        <v>0.15986947489508344</v>
      </c>
      <c r="C20" s="2">
        <v>0</v>
      </c>
      <c r="D20" s="2">
        <v>2.2947171912144498E-4</v>
      </c>
      <c r="E20" s="2">
        <v>0</v>
      </c>
      <c r="F20" s="2">
        <v>4.9217512059780184E-5</v>
      </c>
      <c r="G20" s="2">
        <v>0</v>
      </c>
      <c r="H20" s="2">
        <v>0</v>
      </c>
      <c r="I20" s="2">
        <v>0</v>
      </c>
      <c r="J20" s="2">
        <v>0</v>
      </c>
      <c r="K20" s="2">
        <v>6.2398304955525339E-3</v>
      </c>
      <c r="L20" s="2">
        <v>2.7205897610689948E-7</v>
      </c>
      <c r="M20" s="2">
        <v>6.749238256486133E-4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0.16706319050644192</v>
      </c>
    </row>
    <row r="21" spans="1:23" x14ac:dyDescent="0.2">
      <c r="A21" s="2" t="s">
        <v>17</v>
      </c>
      <c r="B21" s="2">
        <v>1.4877611537544357E-2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1.6069556241257851E-3</v>
      </c>
      <c r="L21" s="2">
        <v>0</v>
      </c>
      <c r="M21" s="2">
        <v>2.4239150691256816E-4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1.672695866858271E-2</v>
      </c>
    </row>
    <row r="22" spans="1:23" x14ac:dyDescent="0.2">
      <c r="A22" s="2" t="s">
        <v>18</v>
      </c>
      <c r="B22" s="2">
        <v>0.99672567459105788</v>
      </c>
      <c r="C22" s="2">
        <v>9.3565340497712085E-7</v>
      </c>
      <c r="D22" s="2">
        <v>0</v>
      </c>
      <c r="E22" s="2">
        <v>0</v>
      </c>
      <c r="F22" s="2">
        <v>3.6075374488199757E-5</v>
      </c>
      <c r="G22" s="2">
        <v>0</v>
      </c>
      <c r="H22" s="2">
        <v>0</v>
      </c>
      <c r="I22" s="2">
        <v>0</v>
      </c>
      <c r="J22" s="2">
        <v>8.8388204810226543E-8</v>
      </c>
      <c r="K22" s="2">
        <v>1.0313993140154082E-2</v>
      </c>
      <c r="L22" s="2">
        <v>3.0470605323972759E-7</v>
      </c>
      <c r="M22" s="2">
        <v>2.3257263539000388E-3</v>
      </c>
      <c r="N22" s="2">
        <v>8.3635596916667985E-5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1.00948643380418</v>
      </c>
    </row>
    <row r="23" spans="1:23" x14ac:dyDescent="0.2">
      <c r="A23" s="2" t="s">
        <v>19</v>
      </c>
      <c r="B23" s="2">
        <v>1.2595958759897934E-2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1.6227469522056362E-3</v>
      </c>
      <c r="L23" s="2">
        <v>1.8500010375269172E-7</v>
      </c>
      <c r="M23" s="2">
        <v>1.1165068470274555E-4</v>
      </c>
      <c r="N23" s="2">
        <v>4.9931699651742067E-5</v>
      </c>
      <c r="O23" s="2">
        <v>1.1853224658343232E-6</v>
      </c>
      <c r="P23" s="2">
        <v>0</v>
      </c>
      <c r="Q23" s="2">
        <v>0</v>
      </c>
      <c r="R23" s="2">
        <v>1.7429241737175815E-6</v>
      </c>
      <c r="S23" s="2">
        <v>0</v>
      </c>
      <c r="T23" s="2">
        <v>0</v>
      </c>
      <c r="U23" s="2">
        <v>0</v>
      </c>
      <c r="V23" s="2">
        <v>0</v>
      </c>
      <c r="W23" s="2">
        <v>1.4383401343201362E-2</v>
      </c>
    </row>
    <row r="24" spans="1:23" x14ac:dyDescent="0.2">
      <c r="A24" s="2" t="s">
        <v>20</v>
      </c>
      <c r="B24" s="2">
        <v>1.6062714603707359E-3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3.5116905777573317E-4</v>
      </c>
      <c r="L24" s="2">
        <v>0</v>
      </c>
      <c r="M24" s="2">
        <v>9.8036602576184636E-5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2.0554771207226541E-3</v>
      </c>
    </row>
    <row r="25" spans="1:23" x14ac:dyDescent="0.2">
      <c r="A25" s="2" t="s">
        <v>21</v>
      </c>
      <c r="B25" s="2">
        <v>3.7814016438054643</v>
      </c>
      <c r="C25" s="2">
        <v>1.7900820673165715E-2</v>
      </c>
      <c r="D25" s="2">
        <v>0</v>
      </c>
      <c r="E25" s="2">
        <v>0</v>
      </c>
      <c r="F25" s="2">
        <v>1.9230546530502509E-5</v>
      </c>
      <c r="G25" s="2">
        <v>0</v>
      </c>
      <c r="H25" s="2">
        <v>0</v>
      </c>
      <c r="I25" s="2">
        <v>0</v>
      </c>
      <c r="J25" s="2">
        <v>1.693988257034845E-3</v>
      </c>
      <c r="K25" s="2">
        <v>1.1963810940496605E-3</v>
      </c>
      <c r="L25" s="2">
        <v>6.4314741951671059E-6</v>
      </c>
      <c r="M25" s="2">
        <v>4.4439710539382997E-4</v>
      </c>
      <c r="N25" s="2">
        <v>1.3840234948468706E-2</v>
      </c>
      <c r="O25" s="2">
        <v>6.585124810190685E-7</v>
      </c>
      <c r="P25" s="2">
        <v>0</v>
      </c>
      <c r="Q25" s="2">
        <v>0</v>
      </c>
      <c r="R25" s="2">
        <v>3.1150134168569543E-5</v>
      </c>
      <c r="S25" s="2">
        <v>0</v>
      </c>
      <c r="T25" s="2">
        <v>0</v>
      </c>
      <c r="U25" s="2">
        <v>0</v>
      </c>
      <c r="V25" s="2">
        <v>0</v>
      </c>
      <c r="W25" s="2">
        <v>3.8165349365509522</v>
      </c>
    </row>
    <row r="26" spans="1:23" x14ac:dyDescent="0.2">
      <c r="A26" s="2" t="s">
        <v>22</v>
      </c>
      <c r="B26" s="2">
        <v>3.3948798770893869</v>
      </c>
      <c r="C26" s="2">
        <v>2.1748735883756233E-4</v>
      </c>
      <c r="D26" s="2">
        <v>2.7384978874903116E-3</v>
      </c>
      <c r="E26" s="2">
        <v>0</v>
      </c>
      <c r="F26" s="2">
        <v>2.2151396948496835E-3</v>
      </c>
      <c r="G26" s="2">
        <v>0</v>
      </c>
      <c r="H26" s="2">
        <v>0</v>
      </c>
      <c r="I26" s="2">
        <v>0</v>
      </c>
      <c r="J26" s="2">
        <v>0</v>
      </c>
      <c r="K26" s="2">
        <v>2.0067018149471552E-2</v>
      </c>
      <c r="L26" s="2">
        <v>6.0288269105288943E-6</v>
      </c>
      <c r="M26" s="2">
        <v>1.3058110392789092E-3</v>
      </c>
      <c r="N26" s="2">
        <v>2.5585835096546832E-3</v>
      </c>
      <c r="O26" s="2">
        <v>3.3919743788986782E-4</v>
      </c>
      <c r="P26" s="2">
        <v>0</v>
      </c>
      <c r="Q26" s="2">
        <v>0</v>
      </c>
      <c r="R26" s="2">
        <v>1.1847063527182038E-3</v>
      </c>
      <c r="S26" s="2">
        <v>0</v>
      </c>
      <c r="T26" s="2">
        <v>0</v>
      </c>
      <c r="U26" s="2">
        <v>0</v>
      </c>
      <c r="V26" s="2">
        <v>0</v>
      </c>
      <c r="W26" s="2">
        <v>3.4255123473464884</v>
      </c>
    </row>
    <row r="27" spans="1:23" x14ac:dyDescent="0.2">
      <c r="A27" s="2" t="s">
        <v>23</v>
      </c>
      <c r="B27" s="2">
        <v>0.26661730697823777</v>
      </c>
      <c r="C27" s="2">
        <v>7.4273135204399364E-7</v>
      </c>
      <c r="D27" s="2">
        <v>7.6801728214848347E-4</v>
      </c>
      <c r="E27" s="2">
        <v>0</v>
      </c>
      <c r="F27" s="2">
        <v>1.479352369350776E-4</v>
      </c>
      <c r="G27" s="2">
        <v>0</v>
      </c>
      <c r="H27" s="2">
        <v>0</v>
      </c>
      <c r="I27" s="2">
        <v>0</v>
      </c>
      <c r="J27" s="2">
        <v>0</v>
      </c>
      <c r="K27" s="2">
        <v>1.2612007359774295E-2</v>
      </c>
      <c r="L27" s="2">
        <v>6.529415426565588E-7</v>
      </c>
      <c r="M27" s="2">
        <v>1.0506420698118033E-3</v>
      </c>
      <c r="N27" s="2">
        <v>0</v>
      </c>
      <c r="O27" s="2">
        <v>3.8517630632743833E-7</v>
      </c>
      <c r="P27" s="2">
        <v>0</v>
      </c>
      <c r="Q27" s="2">
        <v>0</v>
      </c>
      <c r="R27" s="2">
        <v>1.3164640035526414E-5</v>
      </c>
      <c r="S27" s="2">
        <v>0</v>
      </c>
      <c r="T27" s="2">
        <v>0</v>
      </c>
      <c r="U27" s="2">
        <v>0</v>
      </c>
      <c r="V27" s="2">
        <v>0</v>
      </c>
      <c r="W27" s="2">
        <v>0.28121085441614402</v>
      </c>
    </row>
    <row r="28" spans="1:23" x14ac:dyDescent="0.2">
      <c r="A28" s="2" t="s">
        <v>24</v>
      </c>
      <c r="B28" s="2">
        <v>0.16819601081383859</v>
      </c>
      <c r="C28" s="2">
        <v>0</v>
      </c>
      <c r="D28" s="2">
        <v>0</v>
      </c>
      <c r="E28" s="2">
        <v>0</v>
      </c>
      <c r="F28" s="2">
        <v>2.3960612833810044E-4</v>
      </c>
      <c r="G28" s="2">
        <v>0</v>
      </c>
      <c r="H28" s="2">
        <v>0</v>
      </c>
      <c r="I28" s="2">
        <v>0</v>
      </c>
      <c r="J28" s="2">
        <v>0</v>
      </c>
      <c r="K28" s="2">
        <v>6.0307833904954576E-4</v>
      </c>
      <c r="L28" s="2">
        <v>2.1764718088551964E-8</v>
      </c>
      <c r="M28" s="2">
        <v>7.3166184389673883E-5</v>
      </c>
      <c r="N28" s="2">
        <v>1.9015655617371776E-4</v>
      </c>
      <c r="O28" s="2">
        <v>7.765651337246738E-7</v>
      </c>
      <c r="P28" s="2">
        <v>0</v>
      </c>
      <c r="Q28" s="2">
        <v>0</v>
      </c>
      <c r="R28" s="2">
        <v>9.0928724977776807E-5</v>
      </c>
      <c r="S28" s="2">
        <v>0</v>
      </c>
      <c r="T28" s="2">
        <v>0</v>
      </c>
      <c r="U28" s="2">
        <v>0</v>
      </c>
      <c r="V28" s="2">
        <v>0</v>
      </c>
      <c r="W28" s="2">
        <v>0.16939374507661922</v>
      </c>
    </row>
    <row r="29" spans="1:23" x14ac:dyDescent="0.2">
      <c r="A29" s="2" t="s">
        <v>25</v>
      </c>
      <c r="B29" s="2">
        <v>0.17761079478186201</v>
      </c>
      <c r="C29" s="2">
        <v>0</v>
      </c>
      <c r="D29" s="2">
        <v>0</v>
      </c>
      <c r="E29" s="2">
        <v>0</v>
      </c>
      <c r="F29" s="2">
        <v>6.4448187653622785E-4</v>
      </c>
      <c r="G29" s="2">
        <v>0</v>
      </c>
      <c r="H29" s="2">
        <v>0</v>
      </c>
      <c r="I29" s="2">
        <v>0</v>
      </c>
      <c r="J29" s="2">
        <v>0</v>
      </c>
      <c r="K29" s="2">
        <v>6.9271292510279516E-3</v>
      </c>
      <c r="L29" s="2">
        <v>2.1764718088551964E-8</v>
      </c>
      <c r="M29" s="2">
        <v>2.1250137129391763E-4</v>
      </c>
      <c r="N29" s="2">
        <v>3.9945359721393648E-5</v>
      </c>
      <c r="O29" s="2">
        <v>0</v>
      </c>
      <c r="P29" s="2">
        <v>0</v>
      </c>
      <c r="Q29" s="2">
        <v>0</v>
      </c>
      <c r="R29" s="2">
        <v>5.5625239586731333E-7</v>
      </c>
      <c r="S29" s="2">
        <v>0</v>
      </c>
      <c r="T29" s="2">
        <v>0</v>
      </c>
      <c r="U29" s="2">
        <v>0</v>
      </c>
      <c r="V29" s="2">
        <v>0</v>
      </c>
      <c r="W29" s="2">
        <v>0.18543543065755547</v>
      </c>
    </row>
    <row r="30" spans="1:23" x14ac:dyDescent="0.2">
      <c r="A30" s="2" t="s">
        <v>26</v>
      </c>
      <c r="B30" s="2">
        <v>0.164106365594413</v>
      </c>
      <c r="C30" s="2">
        <v>0</v>
      </c>
      <c r="D30" s="2">
        <v>0</v>
      </c>
      <c r="E30" s="2">
        <v>0</v>
      </c>
      <c r="F30" s="2">
        <v>2.166453108599458E-5</v>
      </c>
      <c r="G30" s="2">
        <v>0</v>
      </c>
      <c r="H30" s="2">
        <v>0</v>
      </c>
      <c r="I30" s="2">
        <v>0</v>
      </c>
      <c r="J30" s="2">
        <v>0</v>
      </c>
      <c r="K30" s="2">
        <v>7.4610265337276748E-3</v>
      </c>
      <c r="L30" s="2">
        <v>7.5088277405504281E-7</v>
      </c>
      <c r="M30" s="2">
        <v>4.2561119318567037E-4</v>
      </c>
      <c r="N30" s="2">
        <v>0</v>
      </c>
      <c r="O30" s="2">
        <v>6.3367714911933464E-7</v>
      </c>
      <c r="P30" s="2">
        <v>0</v>
      </c>
      <c r="Q30" s="2">
        <v>0</v>
      </c>
      <c r="R30" s="2">
        <v>1.1125047917346267E-6</v>
      </c>
      <c r="S30" s="2">
        <v>0</v>
      </c>
      <c r="T30" s="2">
        <v>0</v>
      </c>
      <c r="U30" s="2">
        <v>0</v>
      </c>
      <c r="V30" s="2">
        <v>0</v>
      </c>
      <c r="W30" s="2">
        <v>0.17201716491712724</v>
      </c>
    </row>
    <row r="31" spans="1:23" x14ac:dyDescent="0.2">
      <c r="A31" s="2" t="s">
        <v>27</v>
      </c>
      <c r="B31" s="2">
        <v>3.4919100212648</v>
      </c>
      <c r="C31" s="2">
        <v>1.2578594567649358E-4</v>
      </c>
      <c r="D31" s="2">
        <v>3.0752760140304102E-2</v>
      </c>
      <c r="E31" s="2">
        <v>0</v>
      </c>
      <c r="F31" s="2">
        <v>2.4712252087051374E-3</v>
      </c>
      <c r="G31" s="2">
        <v>0</v>
      </c>
      <c r="H31" s="2">
        <v>0</v>
      </c>
      <c r="I31" s="2">
        <v>0</v>
      </c>
      <c r="J31" s="2">
        <v>0</v>
      </c>
      <c r="K31" s="2">
        <v>3.3700950026413351E-2</v>
      </c>
      <c r="L31" s="2">
        <v>1.0621182427213357E-5</v>
      </c>
      <c r="M31" s="2">
        <v>5.2905540045011471E-3</v>
      </c>
      <c r="N31" s="2">
        <v>5.6697444954553117E-2</v>
      </c>
      <c r="O31" s="2">
        <v>4.6332938164501665E-4</v>
      </c>
      <c r="P31" s="2">
        <v>0</v>
      </c>
      <c r="Q31" s="2">
        <v>0</v>
      </c>
      <c r="R31" s="2">
        <v>4.444456642979832E-3</v>
      </c>
      <c r="S31" s="2">
        <v>0</v>
      </c>
      <c r="T31" s="2">
        <v>0</v>
      </c>
      <c r="U31" s="2">
        <v>0</v>
      </c>
      <c r="V31" s="2">
        <v>1.3698267928000001</v>
      </c>
      <c r="W31" s="2">
        <v>4.9956939415520054</v>
      </c>
    </row>
    <row r="32" spans="1:23" x14ac:dyDescent="0.2">
      <c r="A32" s="2" t="s">
        <v>28</v>
      </c>
      <c r="B32" s="2">
        <v>0.6660695720581441</v>
      </c>
      <c r="C32" s="2">
        <v>9.3628157506965484E-3</v>
      </c>
      <c r="D32" s="2">
        <v>2.5472308162623514E-2</v>
      </c>
      <c r="E32" s="2">
        <v>0</v>
      </c>
      <c r="F32" s="2">
        <v>7.3276097943304072E-2</v>
      </c>
      <c r="G32" s="2">
        <v>0</v>
      </c>
      <c r="H32" s="2">
        <v>0</v>
      </c>
      <c r="I32" s="2">
        <v>0</v>
      </c>
      <c r="J32" s="2">
        <v>0</v>
      </c>
      <c r="K32" s="2">
        <v>2.6672305094872064E-3</v>
      </c>
      <c r="L32" s="2">
        <v>6.202944655237309E-7</v>
      </c>
      <c r="M32" s="2">
        <v>2.2652615757401727E-3</v>
      </c>
      <c r="N32" s="2">
        <v>2.1982430771679447E-2</v>
      </c>
      <c r="O32" s="2">
        <v>0</v>
      </c>
      <c r="P32" s="2">
        <v>0</v>
      </c>
      <c r="Q32" s="2">
        <v>0</v>
      </c>
      <c r="R32" s="2">
        <v>4.4859901552045937E-4</v>
      </c>
      <c r="S32" s="2">
        <v>0</v>
      </c>
      <c r="T32" s="2">
        <v>0</v>
      </c>
      <c r="U32" s="2">
        <v>0</v>
      </c>
      <c r="V32" s="2">
        <v>0</v>
      </c>
      <c r="W32" s="2">
        <v>0.801544936081661</v>
      </c>
    </row>
    <row r="33" spans="1:23" x14ac:dyDescent="0.2">
      <c r="A33" s="2" t="s">
        <v>29</v>
      </c>
      <c r="B33" s="2">
        <v>3.5441583425944101</v>
      </c>
      <c r="C33" s="2">
        <v>4.4748330314183231E-5</v>
      </c>
      <c r="D33" s="2">
        <v>3.3023793278439399E-2</v>
      </c>
      <c r="E33" s="2">
        <v>0</v>
      </c>
      <c r="F33" s="2">
        <v>7.9335761061965961E-3</v>
      </c>
      <c r="G33" s="2">
        <v>0</v>
      </c>
      <c r="H33" s="2">
        <v>0</v>
      </c>
      <c r="I33" s="2">
        <v>0</v>
      </c>
      <c r="J33" s="2">
        <v>0</v>
      </c>
      <c r="K33" s="2">
        <v>9.9417689782718768E-3</v>
      </c>
      <c r="L33" s="2">
        <v>4.9939145654182479E-5</v>
      </c>
      <c r="M33" s="2">
        <v>3.4988191065261605E-3</v>
      </c>
      <c r="N33" s="2">
        <v>4.2806446111438481E-2</v>
      </c>
      <c r="O33" s="2">
        <v>1.5277489559642387E-5</v>
      </c>
      <c r="P33" s="2">
        <v>0</v>
      </c>
      <c r="Q33" s="2">
        <v>0</v>
      </c>
      <c r="R33" s="2">
        <v>1.0492774360710418E-3</v>
      </c>
      <c r="S33" s="2">
        <v>0</v>
      </c>
      <c r="T33" s="2">
        <v>0</v>
      </c>
      <c r="U33" s="2">
        <v>0</v>
      </c>
      <c r="V33" s="2">
        <v>0</v>
      </c>
      <c r="W33" s="2">
        <v>3.6425219885768816</v>
      </c>
    </row>
    <row r="34" spans="1:23" x14ac:dyDescent="0.2">
      <c r="A34" s="2" t="s">
        <v>30</v>
      </c>
      <c r="B34" s="2">
        <v>0.11149103049574657</v>
      </c>
      <c r="C34" s="2">
        <v>3.1762027463974303E-8</v>
      </c>
      <c r="D34" s="2">
        <v>2.239547266406516E-4</v>
      </c>
      <c r="E34" s="2">
        <v>0</v>
      </c>
      <c r="F34" s="2">
        <v>1.3820274628330118E-3</v>
      </c>
      <c r="G34" s="2">
        <v>0</v>
      </c>
      <c r="H34" s="2">
        <v>0</v>
      </c>
      <c r="I34" s="2">
        <v>0</v>
      </c>
      <c r="J34" s="2">
        <v>0</v>
      </c>
      <c r="K34" s="2">
        <v>6.0037125423585717E-3</v>
      </c>
      <c r="L34" s="2">
        <v>2.9382369419545156E-7</v>
      </c>
      <c r="M34" s="2">
        <v>3.8370415825977617E-4</v>
      </c>
      <c r="N34" s="2">
        <v>1.1234632421641966E-5</v>
      </c>
      <c r="O34" s="2">
        <v>4.5832468678927175E-5</v>
      </c>
      <c r="P34" s="2">
        <v>0</v>
      </c>
      <c r="Q34" s="2">
        <v>0</v>
      </c>
      <c r="R34" s="2">
        <v>1.9839668785934175E-5</v>
      </c>
      <c r="S34" s="2">
        <v>0</v>
      </c>
      <c r="T34" s="2">
        <v>0</v>
      </c>
      <c r="U34" s="2">
        <v>0</v>
      </c>
      <c r="V34" s="2">
        <v>0</v>
      </c>
      <c r="W34" s="2">
        <v>0.11956166174144675</v>
      </c>
    </row>
    <row r="35" spans="1:23" x14ac:dyDescent="0.2">
      <c r="A35" s="2" t="s">
        <v>31</v>
      </c>
      <c r="B35" s="2">
        <v>0.24537885132843534</v>
      </c>
      <c r="C35" s="2">
        <v>0</v>
      </c>
      <c r="D35" s="2">
        <v>4.3817229125344868E-5</v>
      </c>
      <c r="E35" s="2">
        <v>0</v>
      </c>
      <c r="F35" s="2">
        <v>3.4827974641361038E-3</v>
      </c>
      <c r="G35" s="2">
        <v>0</v>
      </c>
      <c r="H35" s="2">
        <v>0</v>
      </c>
      <c r="I35" s="2">
        <v>0</v>
      </c>
      <c r="J35" s="2">
        <v>5.8695292256791077E-9</v>
      </c>
      <c r="K35" s="2">
        <v>1.3799364837778326E-2</v>
      </c>
      <c r="L35" s="2">
        <v>1.6051479590307073E-5</v>
      </c>
      <c r="M35" s="2">
        <v>1.7812391251623306E-3</v>
      </c>
      <c r="N35" s="2">
        <v>7.6145841968906661E-5</v>
      </c>
      <c r="O35" s="2">
        <v>1.6923770762190062E-4</v>
      </c>
      <c r="P35" s="2">
        <v>0</v>
      </c>
      <c r="Q35" s="2">
        <v>0</v>
      </c>
      <c r="R35" s="2">
        <v>1.525244069468173E-4</v>
      </c>
      <c r="S35" s="2">
        <v>0</v>
      </c>
      <c r="T35" s="2">
        <v>0</v>
      </c>
      <c r="U35" s="2">
        <v>0</v>
      </c>
      <c r="V35" s="2">
        <v>0</v>
      </c>
      <c r="W35" s="2">
        <v>0.26490003529029454</v>
      </c>
    </row>
    <row r="36" spans="1:23" x14ac:dyDescent="0.2">
      <c r="A36" s="2" t="s">
        <v>32</v>
      </c>
      <c r="B36" s="2">
        <v>0.17957750187419463</v>
      </c>
      <c r="C36" s="2">
        <v>1.4499365537304268E-6</v>
      </c>
      <c r="D36" s="2">
        <v>0</v>
      </c>
      <c r="E36" s="2">
        <v>0</v>
      </c>
      <c r="F36" s="2">
        <v>1.3781041279546128E-3</v>
      </c>
      <c r="G36" s="2">
        <v>0</v>
      </c>
      <c r="H36" s="2">
        <v>0</v>
      </c>
      <c r="I36" s="2">
        <v>0</v>
      </c>
      <c r="J36" s="2">
        <v>0</v>
      </c>
      <c r="K36" s="2">
        <v>1.2117964381276101E-2</v>
      </c>
      <c r="L36" s="2">
        <v>2.4267660668735444E-6</v>
      </c>
      <c r="M36" s="2">
        <v>1.7853461666977176E-3</v>
      </c>
      <c r="N36" s="2">
        <v>5.8174591069250501E-3</v>
      </c>
      <c r="O36" s="2">
        <v>2.0124141419942734E-4</v>
      </c>
      <c r="P36" s="2">
        <v>0</v>
      </c>
      <c r="Q36" s="2">
        <v>0</v>
      </c>
      <c r="R36" s="2">
        <v>1.501881468841746E-5</v>
      </c>
      <c r="S36" s="2">
        <v>0</v>
      </c>
      <c r="T36" s="2">
        <v>0</v>
      </c>
      <c r="U36" s="2">
        <v>0</v>
      </c>
      <c r="V36" s="2">
        <v>0</v>
      </c>
      <c r="W36" s="2">
        <v>0.20089651258855654</v>
      </c>
    </row>
    <row r="37" spans="1:23" x14ac:dyDescent="0.2">
      <c r="A37" s="2" t="s">
        <v>33</v>
      </c>
      <c r="B37" s="2">
        <v>8.3896242150057809E-2</v>
      </c>
      <c r="C37" s="2">
        <v>0</v>
      </c>
      <c r="D37" s="2">
        <v>0</v>
      </c>
      <c r="E37" s="2">
        <v>0</v>
      </c>
      <c r="F37" s="2">
        <v>6.7373657815674249E-3</v>
      </c>
      <c r="G37" s="2">
        <v>0</v>
      </c>
      <c r="H37" s="2">
        <v>0</v>
      </c>
      <c r="I37" s="2">
        <v>0</v>
      </c>
      <c r="J37" s="2">
        <v>4.6610967380392914E-8</v>
      </c>
      <c r="K37" s="2">
        <v>1.0728327510249219E-2</v>
      </c>
      <c r="L37" s="2">
        <v>1.1600594741198197E-5</v>
      </c>
      <c r="M37" s="2">
        <v>1.9720644439083722E-3</v>
      </c>
      <c r="N37" s="2">
        <v>1.4563412398424772E-5</v>
      </c>
      <c r="O37" s="2">
        <v>4.8387497105281159E-4</v>
      </c>
      <c r="P37" s="2">
        <v>0</v>
      </c>
      <c r="Q37" s="2">
        <v>0</v>
      </c>
      <c r="R37" s="2">
        <v>4.0198506474677841E-5</v>
      </c>
      <c r="S37" s="2">
        <v>0</v>
      </c>
      <c r="T37" s="2">
        <v>0</v>
      </c>
      <c r="U37" s="2">
        <v>0</v>
      </c>
      <c r="V37" s="2">
        <v>0</v>
      </c>
      <c r="W37" s="2">
        <v>0.10388428398141733</v>
      </c>
    </row>
    <row r="38" spans="1:23" x14ac:dyDescent="0.2">
      <c r="A38" s="2" t="s">
        <v>34</v>
      </c>
      <c r="B38" s="2">
        <v>8.3094942778618078E-2</v>
      </c>
      <c r="C38" s="2">
        <v>1.3737076878168886E-6</v>
      </c>
      <c r="D38" s="2">
        <v>0</v>
      </c>
      <c r="E38" s="2">
        <v>0</v>
      </c>
      <c r="F38" s="2">
        <v>8.8175055228420973E-5</v>
      </c>
      <c r="G38" s="2">
        <v>0</v>
      </c>
      <c r="H38" s="2">
        <v>0</v>
      </c>
      <c r="I38" s="2">
        <v>0</v>
      </c>
      <c r="J38" s="2">
        <v>2.3132850477676476E-8</v>
      </c>
      <c r="K38" s="2">
        <v>6.8481726106286956E-3</v>
      </c>
      <c r="L38" s="2">
        <v>2.2961777583422324E-6</v>
      </c>
      <c r="M38" s="2">
        <v>6.1864214534886411E-4</v>
      </c>
      <c r="N38" s="2">
        <v>1.0111169179477769E-4</v>
      </c>
      <c r="O38" s="2">
        <v>2.4707388287835446E-4</v>
      </c>
      <c r="P38" s="2">
        <v>0</v>
      </c>
      <c r="Q38" s="2">
        <v>0</v>
      </c>
      <c r="R38" s="2">
        <v>1.1578208202512837E-3</v>
      </c>
      <c r="S38" s="2">
        <v>0</v>
      </c>
      <c r="T38" s="2">
        <v>0</v>
      </c>
      <c r="U38" s="2">
        <v>0</v>
      </c>
      <c r="V38" s="2">
        <v>0</v>
      </c>
      <c r="W38" s="2">
        <v>9.2159632003045111E-2</v>
      </c>
    </row>
    <row r="39" spans="1:23" x14ac:dyDescent="0.2">
      <c r="A39" s="2" t="s">
        <v>35</v>
      </c>
      <c r="B39" s="2">
        <v>9.2267104126144087E-3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2.4672070204757608E-3</v>
      </c>
      <c r="L39" s="2">
        <v>1.4723831786905403E-5</v>
      </c>
      <c r="M39" s="2">
        <v>1.497549033921703E-4</v>
      </c>
      <c r="N39" s="2">
        <v>0</v>
      </c>
      <c r="O39" s="2">
        <v>1.0496688947443952E-4</v>
      </c>
      <c r="P39" s="2">
        <v>0</v>
      </c>
      <c r="Q39" s="2">
        <v>0</v>
      </c>
      <c r="R39" s="2">
        <v>6.0549927464809952E-4</v>
      </c>
      <c r="S39" s="2">
        <v>0</v>
      </c>
      <c r="T39" s="2">
        <v>0</v>
      </c>
      <c r="U39" s="2">
        <v>0</v>
      </c>
      <c r="V39" s="2">
        <v>0</v>
      </c>
      <c r="W39" s="2">
        <v>1.2568862332391786E-2</v>
      </c>
    </row>
    <row r="40" spans="1:23" x14ac:dyDescent="0.2">
      <c r="A40" s="2" t="s">
        <v>36</v>
      </c>
      <c r="B40" s="2">
        <v>9.0580042314740636E-3</v>
      </c>
      <c r="C40" s="2">
        <v>0</v>
      </c>
      <c r="D40" s="2">
        <v>0</v>
      </c>
      <c r="E40" s="2">
        <v>0</v>
      </c>
      <c r="F40" s="2">
        <v>3.1359098465659884E-5</v>
      </c>
      <c r="G40" s="2">
        <v>0</v>
      </c>
      <c r="H40" s="2">
        <v>0</v>
      </c>
      <c r="I40" s="2">
        <v>0</v>
      </c>
      <c r="J40" s="2">
        <v>0</v>
      </c>
      <c r="K40" s="2">
        <v>2.4017858041449499E-3</v>
      </c>
      <c r="L40" s="2">
        <v>6.1702975781044802E-6</v>
      </c>
      <c r="M40" s="2">
        <v>1.529492690308047E-4</v>
      </c>
      <c r="N40" s="2">
        <v>0</v>
      </c>
      <c r="O40" s="2">
        <v>1.3301952116585184E-5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1.1663570652810167E-2</v>
      </c>
    </row>
    <row r="41" spans="1:23" x14ac:dyDescent="0.2">
      <c r="A41" s="2" t="s">
        <v>37</v>
      </c>
      <c r="B41" s="2">
        <v>0.16946612880115464</v>
      </c>
      <c r="C41" s="2">
        <v>0</v>
      </c>
      <c r="D41" s="2">
        <v>3.7001215705846794E-5</v>
      </c>
      <c r="E41" s="2">
        <v>0</v>
      </c>
      <c r="F41" s="2">
        <v>1.8851313809391846E-5</v>
      </c>
      <c r="G41" s="2">
        <v>0</v>
      </c>
      <c r="H41" s="2">
        <v>0</v>
      </c>
      <c r="I41" s="2">
        <v>0</v>
      </c>
      <c r="J41" s="2">
        <v>0</v>
      </c>
      <c r="K41" s="2">
        <v>6.7459049621115662E-3</v>
      </c>
      <c r="L41" s="2">
        <v>4.1352964368248743E-7</v>
      </c>
      <c r="M41" s="2">
        <v>8.7989562079432112E-4</v>
      </c>
      <c r="N41" s="2">
        <v>0</v>
      </c>
      <c r="O41" s="2">
        <v>2.1125080391091718E-4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0.17735944624713035</v>
      </c>
    </row>
    <row r="42" spans="1:23" x14ac:dyDescent="0.2">
      <c r="A42" s="2" t="s">
        <v>38</v>
      </c>
      <c r="B42" s="2">
        <v>1.0988897841529215E-2</v>
      </c>
      <c r="C42" s="2">
        <v>0</v>
      </c>
      <c r="D42" s="2">
        <v>0</v>
      </c>
      <c r="E42" s="2">
        <v>0</v>
      </c>
      <c r="F42" s="2">
        <v>9.7773090642712625E-6</v>
      </c>
      <c r="G42" s="2">
        <v>0</v>
      </c>
      <c r="H42" s="2">
        <v>0</v>
      </c>
      <c r="I42" s="2">
        <v>0</v>
      </c>
      <c r="J42" s="2">
        <v>0</v>
      </c>
      <c r="K42" s="2">
        <v>1.9626364899243327E-4</v>
      </c>
      <c r="L42" s="2">
        <v>0</v>
      </c>
      <c r="M42" s="2">
        <v>3.3921120829308252E-5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1.1228859920415227E-2</v>
      </c>
    </row>
    <row r="43" spans="1:23" x14ac:dyDescent="0.2">
      <c r="A43" s="2" t="s">
        <v>39</v>
      </c>
      <c r="B43" s="2">
        <v>91.388444799577613</v>
      </c>
      <c r="C43" s="2">
        <v>2.7834380464327921</v>
      </c>
      <c r="D43" s="2">
        <v>1.2317643299941954</v>
      </c>
      <c r="E43" s="2">
        <v>0</v>
      </c>
      <c r="F43" s="2">
        <v>8.3831116786607949E-5</v>
      </c>
      <c r="G43" s="2">
        <v>0.16739715484789031</v>
      </c>
      <c r="H43" s="2">
        <v>4.6022009110946308E-4</v>
      </c>
      <c r="I43" s="2">
        <v>0</v>
      </c>
      <c r="J43" s="2">
        <v>9.2827817724287374E-4</v>
      </c>
      <c r="K43" s="2">
        <v>9.8402532977585506E-3</v>
      </c>
      <c r="L43" s="2">
        <v>6.5294154265655901E-8</v>
      </c>
      <c r="M43" s="2">
        <v>0.3821760253062339</v>
      </c>
      <c r="N43" s="2">
        <v>3.7459509965977363E-2</v>
      </c>
      <c r="O43" s="2">
        <v>0</v>
      </c>
      <c r="P43" s="2">
        <v>7.3800319585268004E-2</v>
      </c>
      <c r="Q43" s="2">
        <v>0</v>
      </c>
      <c r="R43" s="2">
        <v>1.1520353453596237</v>
      </c>
      <c r="S43" s="2">
        <v>0</v>
      </c>
      <c r="T43" s="2">
        <v>0</v>
      </c>
      <c r="U43" s="2">
        <v>0</v>
      </c>
      <c r="V43" s="2">
        <v>0</v>
      </c>
      <c r="W43" s="2">
        <v>97.227828179046654</v>
      </c>
    </row>
    <row r="44" spans="1:23" x14ac:dyDescent="0.2">
      <c r="A44" s="2" t="s">
        <v>40</v>
      </c>
      <c r="B44" s="2">
        <v>0.43145732184618202</v>
      </c>
      <c r="C44" s="2">
        <v>1.1922755527999521E-3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7.4896013178721646E-4</v>
      </c>
      <c r="L44" s="2">
        <v>0</v>
      </c>
      <c r="M44" s="2">
        <v>6.3202805850123673E-5</v>
      </c>
      <c r="N44" s="2">
        <v>0</v>
      </c>
      <c r="O44" s="2">
        <v>0</v>
      </c>
      <c r="P44" s="2">
        <v>0</v>
      </c>
      <c r="Q44" s="2">
        <v>0</v>
      </c>
      <c r="R44" s="2">
        <v>6.6108743074177285E-4</v>
      </c>
      <c r="S44" s="2">
        <v>0</v>
      </c>
      <c r="T44" s="2">
        <v>0</v>
      </c>
      <c r="U44" s="2">
        <v>0</v>
      </c>
      <c r="V44" s="2">
        <v>0</v>
      </c>
      <c r="W44" s="2">
        <v>0.4341228477673611</v>
      </c>
    </row>
    <row r="45" spans="1:23" x14ac:dyDescent="0.2">
      <c r="A45" s="2" t="s">
        <v>41</v>
      </c>
      <c r="B45" s="2">
        <v>4.3360980539295323E-4</v>
      </c>
      <c r="C45" s="2">
        <v>0</v>
      </c>
      <c r="D45" s="2">
        <v>0</v>
      </c>
      <c r="E45" s="2">
        <v>0</v>
      </c>
      <c r="F45" s="2">
        <v>9.9290021527155293E-7</v>
      </c>
      <c r="G45" s="2">
        <v>0</v>
      </c>
      <c r="H45" s="2">
        <v>0</v>
      </c>
      <c r="I45" s="2">
        <v>0</v>
      </c>
      <c r="J45" s="2">
        <v>0</v>
      </c>
      <c r="K45" s="2">
        <v>1.4340029832512272E-3</v>
      </c>
      <c r="L45" s="2">
        <v>0</v>
      </c>
      <c r="M45" s="2">
        <v>7.3850691312238377E-5</v>
      </c>
      <c r="N45" s="2">
        <v>0</v>
      </c>
      <c r="O45" s="2">
        <v>1.3170249620381375E-7</v>
      </c>
      <c r="P45" s="2">
        <v>0</v>
      </c>
      <c r="Q45" s="2">
        <v>0</v>
      </c>
      <c r="R45" s="2">
        <v>1.1125047917346267E-7</v>
      </c>
      <c r="S45" s="2">
        <v>0</v>
      </c>
      <c r="T45" s="2">
        <v>0</v>
      </c>
      <c r="U45" s="2">
        <v>0</v>
      </c>
      <c r="V45" s="2">
        <v>0</v>
      </c>
      <c r="W45" s="2">
        <v>1.9426993331470676E-3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1.4309821555099999E-2</v>
      </c>
      <c r="L46" s="2">
        <v>5.0276968669608576E-4</v>
      </c>
      <c r="M46" s="2">
        <v>3.3377927839620486E-2</v>
      </c>
      <c r="N46" s="2">
        <v>0</v>
      </c>
      <c r="O46" s="2">
        <v>6.6919369702011085E-5</v>
      </c>
      <c r="P46" s="2">
        <v>0</v>
      </c>
      <c r="Q46" s="2">
        <v>0</v>
      </c>
      <c r="R46" s="2">
        <v>4.618366378897917E-3</v>
      </c>
      <c r="S46" s="2">
        <v>0</v>
      </c>
      <c r="T46" s="2">
        <v>0</v>
      </c>
      <c r="U46" s="2">
        <v>0</v>
      </c>
      <c r="V46" s="2">
        <v>0</v>
      </c>
      <c r="W46" s="2">
        <v>5.2875804830016498E-2</v>
      </c>
    </row>
    <row r="47" spans="1:23" x14ac:dyDescent="0.2">
      <c r="A47" s="2" t="s">
        <v>43</v>
      </c>
      <c r="B47" s="2">
        <v>1.4101907273299647E-2</v>
      </c>
      <c r="C47" s="2">
        <v>5.9851281537410942E-4</v>
      </c>
      <c r="D47" s="2">
        <v>1.8961142688845318E-3</v>
      </c>
      <c r="E47" s="2">
        <v>1.2634677325004805E-3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0.23865647307446003</v>
      </c>
      <c r="L47" s="2">
        <v>4.4285282804012532E-2</v>
      </c>
      <c r="M47" s="2">
        <v>0.5493721691342569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0.85017392710278827</v>
      </c>
    </row>
    <row r="48" spans="1:23" x14ac:dyDescent="0.2">
      <c r="A48" s="2" t="s">
        <v>44</v>
      </c>
      <c r="B48" s="2">
        <v>1.3441571137836278E-2</v>
      </c>
      <c r="C48" s="2">
        <v>3.2259672766419672E-4</v>
      </c>
      <c r="D48" s="2">
        <v>9.6227068572400081E-3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1.0051998535691444E-2</v>
      </c>
      <c r="L48" s="2">
        <v>4.6477747416737982E-4</v>
      </c>
      <c r="M48" s="2">
        <v>2.4364931428092852E-2</v>
      </c>
      <c r="N48" s="2">
        <v>0</v>
      </c>
      <c r="O48" s="2">
        <v>9.5612992057267383E-3</v>
      </c>
      <c r="P48" s="2">
        <v>0</v>
      </c>
      <c r="Q48" s="2">
        <v>0</v>
      </c>
      <c r="R48" s="2">
        <v>8.5082557692562587E-3</v>
      </c>
      <c r="S48" s="2">
        <v>0</v>
      </c>
      <c r="T48" s="2">
        <v>0</v>
      </c>
      <c r="U48" s="2">
        <v>0</v>
      </c>
      <c r="V48" s="2">
        <v>0</v>
      </c>
      <c r="W48" s="2">
        <v>7.6338137135675152E-2</v>
      </c>
    </row>
    <row r="49" spans="1:23" x14ac:dyDescent="0.2">
      <c r="A49" s="2" t="s">
        <v>45</v>
      </c>
      <c r="B49" s="2">
        <v>0</v>
      </c>
      <c r="C49" s="2">
        <v>4.8165789947534387E-3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2.4255242030551336E-2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2.9071821025304773E-2</v>
      </c>
    </row>
    <row r="50" spans="1:23" x14ac:dyDescent="0.2">
      <c r="A50" s="2" t="s">
        <v>46</v>
      </c>
      <c r="B50" s="2">
        <v>0.10251066283582799</v>
      </c>
      <c r="C50" s="2">
        <v>0</v>
      </c>
      <c r="D50" s="2">
        <v>0</v>
      </c>
      <c r="E50" s="2">
        <v>0</v>
      </c>
      <c r="F50" s="2">
        <v>0</v>
      </c>
      <c r="G50" s="2">
        <v>6.4533556608591475E-2</v>
      </c>
      <c r="H50" s="2">
        <v>0</v>
      </c>
      <c r="I50" s="2">
        <v>0</v>
      </c>
      <c r="J50" s="2">
        <v>0</v>
      </c>
      <c r="K50" s="2">
        <v>5.8229989594715779E-2</v>
      </c>
      <c r="L50" s="2">
        <v>0</v>
      </c>
      <c r="M50" s="2">
        <v>3.9415614383840231E-5</v>
      </c>
      <c r="N50" s="2">
        <v>0</v>
      </c>
      <c r="O50" s="2">
        <v>3.9860934145349615E-2</v>
      </c>
      <c r="P50" s="2">
        <v>0</v>
      </c>
      <c r="Q50" s="2">
        <v>0</v>
      </c>
      <c r="R50" s="2">
        <v>5.588170874387452E-2</v>
      </c>
      <c r="S50" s="2">
        <v>0</v>
      </c>
      <c r="T50" s="2">
        <v>0</v>
      </c>
      <c r="U50" s="2">
        <v>0</v>
      </c>
      <c r="V50" s="2">
        <v>0</v>
      </c>
      <c r="W50" s="2">
        <v>0.32105626754274319</v>
      </c>
    </row>
    <row r="51" spans="1:23" x14ac:dyDescent="0.2">
      <c r="A51" s="2" t="s">
        <v>47</v>
      </c>
      <c r="B51" s="2">
        <v>0.81209600404016968</v>
      </c>
      <c r="C51" s="2">
        <v>0</v>
      </c>
      <c r="D51" s="2">
        <v>0</v>
      </c>
      <c r="E51" s="2">
        <v>8.7654908646794247E-2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5.8864073297596214E-2</v>
      </c>
      <c r="L51" s="2">
        <v>0</v>
      </c>
      <c r="M51" s="2">
        <v>2.1778516034999536E-2</v>
      </c>
      <c r="N51" s="2">
        <v>0</v>
      </c>
      <c r="O51" s="2">
        <v>6.8636564217978303E-3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0.98725715844135764</v>
      </c>
    </row>
  </sheetData>
  <phoneticPr fontId="6" type="noConversion"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9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24.853790125915467</v>
      </c>
      <c r="C4" s="2">
        <v>6.401006808061431E-3</v>
      </c>
      <c r="D4" s="2">
        <v>1.3096796759783378E-2</v>
      </c>
      <c r="E4" s="2">
        <v>0.17195517136840183</v>
      </c>
      <c r="F4" s="2">
        <v>0.30635774251681169</v>
      </c>
      <c r="G4" s="2">
        <v>6.9045365849873835E-2</v>
      </c>
      <c r="H4" s="2">
        <v>0</v>
      </c>
      <c r="I4" s="2">
        <v>0</v>
      </c>
      <c r="J4" s="2">
        <v>0</v>
      </c>
      <c r="K4" s="2">
        <v>0.45304673890981179</v>
      </c>
      <c r="L4" s="2">
        <v>4.4877640471700529E-2</v>
      </c>
      <c r="M4" s="2">
        <v>0.837485998548126</v>
      </c>
      <c r="N4" s="2">
        <v>1.9930583485827207E-3</v>
      </c>
      <c r="O4" s="2">
        <v>5.6528851443069218E-2</v>
      </c>
      <c r="P4" s="2">
        <v>0</v>
      </c>
      <c r="Q4" s="2">
        <v>0</v>
      </c>
      <c r="R4" s="2">
        <v>0.11630042020688865</v>
      </c>
      <c r="S4" s="2">
        <v>0</v>
      </c>
      <c r="T4" s="2">
        <v>0</v>
      </c>
      <c r="U4" s="2">
        <v>0</v>
      </c>
      <c r="V4" s="2">
        <v>2.8885640000000001</v>
      </c>
      <c r="W4" s="2">
        <v>29.819442917146581</v>
      </c>
    </row>
    <row r="5" spans="1:23" x14ac:dyDescent="0.2">
      <c r="A5" s="2" t="s">
        <v>1</v>
      </c>
      <c r="B5" s="2">
        <v>5.478386623760189E-2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0.10876705794841407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0.16355092418601597</v>
      </c>
    </row>
    <row r="6" spans="1:23" x14ac:dyDescent="0.2">
      <c r="A6" s="2" t="s">
        <v>2</v>
      </c>
      <c r="B6" s="2">
        <v>8.8144287928211789</v>
      </c>
      <c r="C6" s="2">
        <v>1.2483703973314981E-4</v>
      </c>
      <c r="D6" s="2">
        <v>1.1888927638351412E-3</v>
      </c>
      <c r="E6" s="2">
        <v>1.9975370786664715E-2</v>
      </c>
      <c r="F6" s="2">
        <v>3.0407949370592479E-4</v>
      </c>
      <c r="G6" s="2">
        <v>0</v>
      </c>
      <c r="H6" s="2">
        <v>0</v>
      </c>
      <c r="I6" s="2">
        <v>0</v>
      </c>
      <c r="J6" s="2">
        <v>0</v>
      </c>
      <c r="K6" s="2">
        <v>5.2039068902265421E-3</v>
      </c>
      <c r="L6" s="2">
        <v>2.0588831495591925E-4</v>
      </c>
      <c r="M6" s="2">
        <v>1.1272378238375536E-2</v>
      </c>
      <c r="N6" s="2">
        <v>2.4099666781168619E-9</v>
      </c>
      <c r="O6" s="2">
        <v>0</v>
      </c>
      <c r="P6" s="2">
        <v>0</v>
      </c>
      <c r="Q6" s="2">
        <v>0</v>
      </c>
      <c r="R6" s="2">
        <v>2.6420008629840648E-5</v>
      </c>
      <c r="S6" s="2">
        <v>0</v>
      </c>
      <c r="T6" s="2">
        <v>0</v>
      </c>
      <c r="U6" s="2">
        <v>0</v>
      </c>
      <c r="V6" s="2">
        <v>0</v>
      </c>
      <c r="W6" s="2">
        <v>8.8527305687672726</v>
      </c>
    </row>
    <row r="7" spans="1:23" x14ac:dyDescent="0.2">
      <c r="A7" s="2" t="s">
        <v>3</v>
      </c>
      <c r="B7" s="2">
        <v>4.0199737127600874E-2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4.8225076478231902E-3</v>
      </c>
      <c r="L7" s="2">
        <v>0</v>
      </c>
      <c r="M7" s="2">
        <v>3.8917773378961303E-2</v>
      </c>
      <c r="N7" s="2">
        <v>5.5679870131211976E-4</v>
      </c>
      <c r="O7" s="2">
        <v>8.536828837397877E-8</v>
      </c>
      <c r="P7" s="2">
        <v>0</v>
      </c>
      <c r="Q7" s="2">
        <v>0</v>
      </c>
      <c r="R7" s="2">
        <v>3.8186303468447872E-3</v>
      </c>
      <c r="S7" s="2">
        <v>0</v>
      </c>
      <c r="T7" s="2">
        <v>0</v>
      </c>
      <c r="U7" s="2">
        <v>0</v>
      </c>
      <c r="V7" s="2">
        <v>0</v>
      </c>
      <c r="W7" s="2">
        <v>8.8315532570830649E-2</v>
      </c>
    </row>
    <row r="8" spans="1:23" x14ac:dyDescent="0.2">
      <c r="A8" s="2" t="s">
        <v>4</v>
      </c>
      <c r="B8" s="2">
        <v>4.281484465870216E-3</v>
      </c>
      <c r="C8" s="2">
        <v>0</v>
      </c>
      <c r="D8" s="2">
        <v>0</v>
      </c>
      <c r="E8" s="2">
        <v>0</v>
      </c>
      <c r="F8" s="2">
        <v>1.3271396168812905E-4</v>
      </c>
      <c r="G8" s="2">
        <v>0</v>
      </c>
      <c r="H8" s="2">
        <v>0</v>
      </c>
      <c r="I8" s="2">
        <v>0</v>
      </c>
      <c r="J8" s="2">
        <v>0</v>
      </c>
      <c r="K8" s="2">
        <v>3.9865641028295442E-4</v>
      </c>
      <c r="L8" s="2">
        <v>1.8307964279148063E-5</v>
      </c>
      <c r="M8" s="2">
        <v>2.9016238639835929E-3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7.7327866661040402E-3</v>
      </c>
    </row>
    <row r="9" spans="1:23" x14ac:dyDescent="0.2">
      <c r="A9" s="2" t="s">
        <v>5</v>
      </c>
      <c r="B9" s="2">
        <v>1.0524417321499875E-2</v>
      </c>
      <c r="C9" s="2">
        <v>0</v>
      </c>
      <c r="D9" s="2">
        <v>0</v>
      </c>
      <c r="E9" s="2">
        <v>1.9724702689979559E-6</v>
      </c>
      <c r="F9" s="2">
        <v>3.5989152768666697E-4</v>
      </c>
      <c r="G9" s="2">
        <v>0</v>
      </c>
      <c r="H9" s="2">
        <v>0</v>
      </c>
      <c r="I9" s="2">
        <v>0</v>
      </c>
      <c r="J9" s="2">
        <v>0</v>
      </c>
      <c r="K9" s="2">
        <v>3.7492384638247206E-3</v>
      </c>
      <c r="L9" s="2">
        <v>5.2192954832471254E-4</v>
      </c>
      <c r="M9" s="2">
        <v>8.4398154171515093E-3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2.359726474875648E-2</v>
      </c>
    </row>
    <row r="10" spans="1:23" x14ac:dyDescent="0.2">
      <c r="A10" s="2" t="s">
        <v>6</v>
      </c>
      <c r="B10" s="2">
        <v>1.1057590072354873E-2</v>
      </c>
      <c r="C10" s="2">
        <v>0</v>
      </c>
      <c r="D10" s="2">
        <v>0</v>
      </c>
      <c r="E10" s="2">
        <v>2.9587054034969332E-4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1.8796063951069251E-3</v>
      </c>
      <c r="L10" s="2">
        <v>0</v>
      </c>
      <c r="M10" s="2">
        <v>5.5281071298567018E-3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1.8761174137668195E-2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1.7415490520700952E-6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1.7415490520700952E-6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0.19905025576427005</v>
      </c>
      <c r="C13" s="2">
        <v>8.0777468186644057E-9</v>
      </c>
      <c r="D13" s="2">
        <v>9.0478923093702753E-8</v>
      </c>
      <c r="E13" s="2">
        <v>4.4272675455512054E-4</v>
      </c>
      <c r="F13" s="2">
        <v>2.8662969168217719E-4</v>
      </c>
      <c r="G13" s="2">
        <v>0</v>
      </c>
      <c r="H13" s="2">
        <v>0</v>
      </c>
      <c r="I13" s="2">
        <v>0</v>
      </c>
      <c r="J13" s="2">
        <v>0</v>
      </c>
      <c r="K13" s="2">
        <v>6.6224777544581816E-3</v>
      </c>
      <c r="L13" s="2">
        <v>2.4410619038864083E-6</v>
      </c>
      <c r="M13" s="2">
        <v>4.1588675092637493E-3</v>
      </c>
      <c r="N13" s="2">
        <v>1.7856200536266669E-5</v>
      </c>
      <c r="O13" s="2">
        <v>3.956815220114891E-9</v>
      </c>
      <c r="P13" s="2">
        <v>0</v>
      </c>
      <c r="Q13" s="2">
        <v>0</v>
      </c>
      <c r="R13" s="2">
        <v>2.0359684375412742E-4</v>
      </c>
      <c r="S13" s="2">
        <v>0</v>
      </c>
      <c r="T13" s="2">
        <v>0</v>
      </c>
      <c r="U13" s="2">
        <v>0</v>
      </c>
      <c r="V13" s="2">
        <v>0</v>
      </c>
      <c r="W13" s="2">
        <v>0.21078495409390868</v>
      </c>
    </row>
    <row r="14" spans="1:23" x14ac:dyDescent="0.2">
      <c r="A14" s="2" t="s">
        <v>10</v>
      </c>
      <c r="B14" s="2">
        <v>0.21542126478956791</v>
      </c>
      <c r="C14" s="2">
        <v>1.1650596373073661E-8</v>
      </c>
      <c r="D14" s="2">
        <v>0</v>
      </c>
      <c r="E14" s="2">
        <v>0</v>
      </c>
      <c r="F14" s="2">
        <v>4.409174594927925E-5</v>
      </c>
      <c r="G14" s="2">
        <v>0</v>
      </c>
      <c r="H14" s="2">
        <v>0</v>
      </c>
      <c r="I14" s="2">
        <v>0</v>
      </c>
      <c r="J14" s="2">
        <v>0</v>
      </c>
      <c r="K14" s="2">
        <v>4.9251007192542299E-3</v>
      </c>
      <c r="L14" s="2">
        <v>0</v>
      </c>
      <c r="M14" s="2">
        <v>4.1209965407891427E-3</v>
      </c>
      <c r="N14" s="2">
        <v>2.1988535971138251E-6</v>
      </c>
      <c r="O14" s="2">
        <v>3.0764238336393285E-8</v>
      </c>
      <c r="P14" s="2">
        <v>0</v>
      </c>
      <c r="Q14" s="2">
        <v>0</v>
      </c>
      <c r="R14" s="2">
        <v>1.0705738094082346E-4</v>
      </c>
      <c r="S14" s="2">
        <v>0</v>
      </c>
      <c r="T14" s="2">
        <v>0</v>
      </c>
      <c r="U14" s="2">
        <v>0</v>
      </c>
      <c r="V14" s="2">
        <v>0</v>
      </c>
      <c r="W14" s="2">
        <v>0.22462075244493321</v>
      </c>
    </row>
    <row r="15" spans="1:23" x14ac:dyDescent="0.2">
      <c r="A15" s="2" t="s">
        <v>11</v>
      </c>
      <c r="B15" s="2">
        <v>0.15895779819898012</v>
      </c>
      <c r="C15" s="2">
        <v>0</v>
      </c>
      <c r="D15" s="2">
        <v>0</v>
      </c>
      <c r="E15" s="2">
        <v>1.0762427163563174E-3</v>
      </c>
      <c r="F15" s="2">
        <v>4.0362593306802889E-6</v>
      </c>
      <c r="G15" s="2">
        <v>0</v>
      </c>
      <c r="H15" s="2">
        <v>0</v>
      </c>
      <c r="I15" s="2">
        <v>0</v>
      </c>
      <c r="J15" s="2">
        <v>0</v>
      </c>
      <c r="K15" s="2">
        <v>1.0514206595270458E-3</v>
      </c>
      <c r="L15" s="2">
        <v>0</v>
      </c>
      <c r="M15" s="2">
        <v>8.6311874342190852E-4</v>
      </c>
      <c r="N15" s="2">
        <v>8.2902853727220065E-8</v>
      </c>
      <c r="O15" s="2">
        <v>1.5827260880459565E-9</v>
      </c>
      <c r="P15" s="2">
        <v>0</v>
      </c>
      <c r="Q15" s="2">
        <v>0</v>
      </c>
      <c r="R15" s="2">
        <v>5.6846843213022041E-5</v>
      </c>
      <c r="S15" s="2">
        <v>0</v>
      </c>
      <c r="T15" s="2">
        <v>0</v>
      </c>
      <c r="U15" s="2">
        <v>0</v>
      </c>
      <c r="V15" s="2">
        <v>0</v>
      </c>
      <c r="W15" s="2">
        <v>0.1620095479064089</v>
      </c>
    </row>
    <row r="16" spans="1:23" x14ac:dyDescent="0.2">
      <c r="A16" s="2" t="s">
        <v>12</v>
      </c>
      <c r="B16" s="2">
        <v>2.177049648759471E-3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8.0427901677418962E-5</v>
      </c>
      <c r="L16" s="2">
        <v>0</v>
      </c>
      <c r="M16" s="2">
        <v>1.2560864163755898E-4</v>
      </c>
      <c r="N16" s="2">
        <v>0</v>
      </c>
      <c r="O16" s="2">
        <v>0</v>
      </c>
      <c r="P16" s="2">
        <v>0</v>
      </c>
      <c r="Q16" s="2">
        <v>0</v>
      </c>
      <c r="R16" s="2">
        <v>8.2139932043485598E-5</v>
      </c>
      <c r="S16" s="2">
        <v>0</v>
      </c>
      <c r="T16" s="2">
        <v>0</v>
      </c>
      <c r="U16" s="2">
        <v>0</v>
      </c>
      <c r="V16" s="2">
        <v>0</v>
      </c>
      <c r="W16" s="2">
        <v>2.4652261241179343E-3</v>
      </c>
    </row>
    <row r="17" spans="1:23" x14ac:dyDescent="0.2">
      <c r="A17" s="2" t="s">
        <v>13</v>
      </c>
      <c r="B17" s="2">
        <v>0.11447168515946464</v>
      </c>
      <c r="C17" s="2">
        <v>2.9941514874516064E-8</v>
      </c>
      <c r="D17" s="2">
        <v>4.5793806402537194E-5</v>
      </c>
      <c r="E17" s="2">
        <v>1.1933801142502373E-3</v>
      </c>
      <c r="F17" s="2">
        <v>5.264686083496028E-7</v>
      </c>
      <c r="G17" s="2">
        <v>0</v>
      </c>
      <c r="H17" s="2">
        <v>0</v>
      </c>
      <c r="I17" s="2">
        <v>0</v>
      </c>
      <c r="J17" s="2">
        <v>0</v>
      </c>
      <c r="K17" s="2">
        <v>2.5646684631348612E-3</v>
      </c>
      <c r="L17" s="2">
        <v>1.7545132434183561E-6</v>
      </c>
      <c r="M17" s="2">
        <v>1.449031858708144E-3</v>
      </c>
      <c r="N17" s="2">
        <v>0</v>
      </c>
      <c r="O17" s="2">
        <v>0</v>
      </c>
      <c r="P17" s="2">
        <v>0</v>
      </c>
      <c r="Q17" s="2">
        <v>0</v>
      </c>
      <c r="R17" s="2">
        <v>4.9834897794675711E-5</v>
      </c>
      <c r="S17" s="2">
        <v>0</v>
      </c>
      <c r="T17" s="2">
        <v>0</v>
      </c>
      <c r="U17" s="2">
        <v>0</v>
      </c>
      <c r="V17" s="2">
        <v>0</v>
      </c>
      <c r="W17" s="2">
        <v>0.11977670522312173</v>
      </c>
    </row>
    <row r="18" spans="1:23" x14ac:dyDescent="0.2">
      <c r="A18" s="2" t="s">
        <v>14</v>
      </c>
      <c r="B18" s="2">
        <v>1.2476195342161297E-2</v>
      </c>
      <c r="C18" s="2">
        <v>0</v>
      </c>
      <c r="D18" s="2">
        <v>0</v>
      </c>
      <c r="E18" s="2">
        <v>0</v>
      </c>
      <c r="F18" s="2">
        <v>2.731055905813565E-6</v>
      </c>
      <c r="G18" s="2">
        <v>0</v>
      </c>
      <c r="H18" s="2">
        <v>0</v>
      </c>
      <c r="I18" s="2">
        <v>0</v>
      </c>
      <c r="J18" s="2">
        <v>0</v>
      </c>
      <c r="K18" s="2">
        <v>3.3469406327965286E-4</v>
      </c>
      <c r="L18" s="2">
        <v>0</v>
      </c>
      <c r="M18" s="2">
        <v>2.7630217749965232E-4</v>
      </c>
      <c r="N18" s="2">
        <v>0</v>
      </c>
      <c r="O18" s="2">
        <v>0</v>
      </c>
      <c r="P18" s="2">
        <v>0</v>
      </c>
      <c r="Q18" s="2">
        <v>0</v>
      </c>
      <c r="R18" s="2">
        <v>6.7615187962625349E-6</v>
      </c>
      <c r="S18" s="2">
        <v>0</v>
      </c>
      <c r="T18" s="2">
        <v>0</v>
      </c>
      <c r="U18" s="2">
        <v>0</v>
      </c>
      <c r="V18" s="2">
        <v>0</v>
      </c>
      <c r="W18" s="2">
        <v>1.3096684157642677E-2</v>
      </c>
    </row>
    <row r="19" spans="1:23" x14ac:dyDescent="0.2">
      <c r="A19" s="2" t="s">
        <v>15</v>
      </c>
      <c r="B19" s="2">
        <v>3.8160509094325994E-2</v>
      </c>
      <c r="C19" s="2">
        <v>0</v>
      </c>
      <c r="D19" s="2">
        <v>0</v>
      </c>
      <c r="E19" s="2">
        <v>3.1018087784889883E-6</v>
      </c>
      <c r="F19" s="2">
        <v>3.0293881172116732E-5</v>
      </c>
      <c r="G19" s="2">
        <v>0</v>
      </c>
      <c r="H19" s="2">
        <v>0</v>
      </c>
      <c r="I19" s="2">
        <v>0</v>
      </c>
      <c r="J19" s="2">
        <v>0</v>
      </c>
      <c r="K19" s="2">
        <v>8.8692343542697005E-4</v>
      </c>
      <c r="L19" s="2">
        <v>0</v>
      </c>
      <c r="M19" s="2">
        <v>3.7186492230300341E-4</v>
      </c>
      <c r="N19" s="2">
        <v>0</v>
      </c>
      <c r="O19" s="2">
        <v>0</v>
      </c>
      <c r="P19" s="2">
        <v>0</v>
      </c>
      <c r="Q19" s="2">
        <v>0</v>
      </c>
      <c r="R19" s="2">
        <v>3.075238919189034E-4</v>
      </c>
      <c r="S19" s="2">
        <v>0</v>
      </c>
      <c r="T19" s="2">
        <v>0</v>
      </c>
      <c r="U19" s="2">
        <v>0</v>
      </c>
      <c r="V19" s="2">
        <v>0</v>
      </c>
      <c r="W19" s="2">
        <v>3.9760217033925474E-2</v>
      </c>
    </row>
    <row r="20" spans="1:23" x14ac:dyDescent="0.2">
      <c r="A20" s="2" t="s">
        <v>16</v>
      </c>
      <c r="B20" s="2">
        <v>5.2530441208232768E-2</v>
      </c>
      <c r="C20" s="2">
        <v>0</v>
      </c>
      <c r="D20" s="2">
        <v>1.0592654410970078E-6</v>
      </c>
      <c r="E20" s="2">
        <v>0</v>
      </c>
      <c r="F20" s="2">
        <v>6.7541535212851139E-5</v>
      </c>
      <c r="G20" s="2">
        <v>0</v>
      </c>
      <c r="H20" s="2">
        <v>0</v>
      </c>
      <c r="I20" s="2">
        <v>0</v>
      </c>
      <c r="J20" s="2">
        <v>0</v>
      </c>
      <c r="K20" s="2">
        <v>1.313761275825241E-3</v>
      </c>
      <c r="L20" s="2">
        <v>1.9070796124112566E-6</v>
      </c>
      <c r="M20" s="2">
        <v>1.71054818920159E-3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5.5625258553525958E-2</v>
      </c>
    </row>
    <row r="21" spans="1:23" x14ac:dyDescent="0.2">
      <c r="A21" s="2" t="s">
        <v>17</v>
      </c>
      <c r="B21" s="2">
        <v>5.4818229349445765E-3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3.3833548402489031E-4</v>
      </c>
      <c r="L21" s="2">
        <v>0</v>
      </c>
      <c r="M21" s="2">
        <v>6.7549104343652539E-4</v>
      </c>
      <c r="N21" s="2">
        <v>4.1313714482003348E-7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6.4960625995508121E-3</v>
      </c>
    </row>
    <row r="22" spans="1:23" x14ac:dyDescent="0.2">
      <c r="A22" s="2" t="s">
        <v>18</v>
      </c>
      <c r="B22" s="2">
        <v>0.34041565449092082</v>
      </c>
      <c r="C22" s="2">
        <v>4.6602385492294645E-8</v>
      </c>
      <c r="D22" s="2">
        <v>0</v>
      </c>
      <c r="E22" s="2">
        <v>1.7721842681434688E-5</v>
      </c>
      <c r="F22" s="2">
        <v>2.4096906928001612E-5</v>
      </c>
      <c r="G22" s="2">
        <v>0</v>
      </c>
      <c r="H22" s="2">
        <v>0</v>
      </c>
      <c r="I22" s="2">
        <v>0</v>
      </c>
      <c r="J22" s="2">
        <v>0</v>
      </c>
      <c r="K22" s="2">
        <v>2.1715533452903112E-3</v>
      </c>
      <c r="L22" s="2">
        <v>2.1359291659006069E-6</v>
      </c>
      <c r="M22" s="2">
        <v>2.4532817728333657E-3</v>
      </c>
      <c r="N22" s="2">
        <v>3.4580956145252879E-6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0.3450879489858199</v>
      </c>
    </row>
    <row r="23" spans="1:23" x14ac:dyDescent="0.2">
      <c r="A23" s="2" t="s">
        <v>19</v>
      </c>
      <c r="B23" s="2">
        <v>7.1605002939360354E-3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3.4166025948793318E-4</v>
      </c>
      <c r="L23" s="2">
        <v>1.2968141364396542E-6</v>
      </c>
      <c r="M23" s="2">
        <v>2.4896808273504084E-4</v>
      </c>
      <c r="N23" s="2">
        <v>0</v>
      </c>
      <c r="O23" s="2">
        <v>8.9028342452585057E-10</v>
      </c>
      <c r="P23" s="2">
        <v>0</v>
      </c>
      <c r="Q23" s="2">
        <v>0</v>
      </c>
      <c r="R23" s="2">
        <v>5.8850256189692428E-6</v>
      </c>
      <c r="S23" s="2">
        <v>0</v>
      </c>
      <c r="T23" s="2">
        <v>0</v>
      </c>
      <c r="U23" s="2">
        <v>0</v>
      </c>
      <c r="V23" s="2">
        <v>0</v>
      </c>
      <c r="W23" s="2">
        <v>7.7583113661978424E-3</v>
      </c>
    </row>
    <row r="24" spans="1:23" x14ac:dyDescent="0.2">
      <c r="A24" s="2" t="s">
        <v>20</v>
      </c>
      <c r="B24" s="2">
        <v>2.9129310967233245E-4</v>
      </c>
      <c r="C24" s="2">
        <v>0</v>
      </c>
      <c r="D24" s="2">
        <v>0</v>
      </c>
      <c r="E24" s="2">
        <v>2.187290493114011E-5</v>
      </c>
      <c r="F24" s="2">
        <v>3.4703055767044665E-5</v>
      </c>
      <c r="G24" s="2">
        <v>0</v>
      </c>
      <c r="H24" s="2">
        <v>0</v>
      </c>
      <c r="I24" s="2">
        <v>0</v>
      </c>
      <c r="J24" s="2">
        <v>0</v>
      </c>
      <c r="K24" s="2">
        <v>7.3936673392430404E-5</v>
      </c>
      <c r="L24" s="2">
        <v>0</v>
      </c>
      <c r="M24" s="2">
        <v>1.4332671526661212E-4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5.6513245902955968E-4</v>
      </c>
    </row>
    <row r="25" spans="1:23" x14ac:dyDescent="0.2">
      <c r="A25" s="2" t="s">
        <v>21</v>
      </c>
      <c r="B25" s="2">
        <v>1.8029774225071507</v>
      </c>
      <c r="C25" s="2">
        <v>8.9159184501626937E-4</v>
      </c>
      <c r="D25" s="2">
        <v>0</v>
      </c>
      <c r="E25" s="2">
        <v>0</v>
      </c>
      <c r="F25" s="2">
        <v>3.66812615629183E-3</v>
      </c>
      <c r="G25" s="2">
        <v>0</v>
      </c>
      <c r="H25" s="2">
        <v>0</v>
      </c>
      <c r="I25" s="2">
        <v>0</v>
      </c>
      <c r="J25" s="2">
        <v>0</v>
      </c>
      <c r="K25" s="2">
        <v>2.5189132198577465E-4</v>
      </c>
      <c r="L25" s="2">
        <v>4.5083362037402094E-5</v>
      </c>
      <c r="M25" s="2">
        <v>1.2979061747087567E-3</v>
      </c>
      <c r="N25" s="2">
        <v>2.4620219583641864E-4</v>
      </c>
      <c r="O25" s="2">
        <v>4.9460190251436138E-10</v>
      </c>
      <c r="P25" s="2">
        <v>0</v>
      </c>
      <c r="Q25" s="2">
        <v>0</v>
      </c>
      <c r="R25" s="2">
        <v>1.0517918127519497E-4</v>
      </c>
      <c r="S25" s="2">
        <v>0</v>
      </c>
      <c r="T25" s="2">
        <v>0</v>
      </c>
      <c r="U25" s="2">
        <v>0</v>
      </c>
      <c r="V25" s="2">
        <v>0</v>
      </c>
      <c r="W25" s="2">
        <v>1.8094834032389042</v>
      </c>
    </row>
    <row r="26" spans="1:23" x14ac:dyDescent="0.2">
      <c r="A26" s="2" t="s">
        <v>22</v>
      </c>
      <c r="B26" s="2">
        <v>0</v>
      </c>
      <c r="C26" s="2">
        <v>1.0832461766648443E-5</v>
      </c>
      <c r="D26" s="2">
        <v>2.1639811314759123E-5</v>
      </c>
      <c r="E26" s="2">
        <v>6.9654191430483084E-2</v>
      </c>
      <c r="F26" s="2">
        <v>5.0609361512071295E-3</v>
      </c>
      <c r="G26" s="2">
        <v>0</v>
      </c>
      <c r="H26" s="2">
        <v>0</v>
      </c>
      <c r="I26" s="2">
        <v>0</v>
      </c>
      <c r="J26" s="2">
        <v>0</v>
      </c>
      <c r="K26" s="2">
        <v>4.2249980003220503E-3</v>
      </c>
      <c r="L26" s="2">
        <v>4.2260884211033444E-5</v>
      </c>
      <c r="M26" s="2">
        <v>3.8943652961706769E-3</v>
      </c>
      <c r="N26" s="2">
        <v>5.8138311567654405E-5</v>
      </c>
      <c r="O26" s="2">
        <v>5.4009538550763232E-6</v>
      </c>
      <c r="P26" s="2">
        <v>0</v>
      </c>
      <c r="Q26" s="2">
        <v>0</v>
      </c>
      <c r="R26" s="2">
        <v>4.0001896478555413E-3</v>
      </c>
      <c r="S26" s="2">
        <v>0</v>
      </c>
      <c r="T26" s="2">
        <v>0</v>
      </c>
      <c r="U26" s="2">
        <v>0</v>
      </c>
      <c r="V26" s="2">
        <v>0</v>
      </c>
      <c r="W26" s="2">
        <v>8.6972952948753679E-2</v>
      </c>
    </row>
    <row r="27" spans="1:23" x14ac:dyDescent="0.2">
      <c r="A27" s="2" t="s">
        <v>23</v>
      </c>
      <c r="B27" s="2">
        <v>0</v>
      </c>
      <c r="C27" s="2">
        <v>3.6993455697426522E-8</v>
      </c>
      <c r="D27" s="2">
        <v>6.068928936585168E-6</v>
      </c>
      <c r="E27" s="2">
        <v>3.742562489853775E-5</v>
      </c>
      <c r="F27" s="2">
        <v>9.800783485420237E-5</v>
      </c>
      <c r="G27" s="2">
        <v>0</v>
      </c>
      <c r="H27" s="2">
        <v>0</v>
      </c>
      <c r="I27" s="2">
        <v>0</v>
      </c>
      <c r="J27" s="2">
        <v>0</v>
      </c>
      <c r="K27" s="2">
        <v>2.6553873364836035E-3</v>
      </c>
      <c r="L27" s="2">
        <v>4.5769910697870157E-6</v>
      </c>
      <c r="M27" s="2">
        <v>8.1532867005102577E-4</v>
      </c>
      <c r="N27" s="2">
        <v>3.7891561799077406E-7</v>
      </c>
      <c r="O27" s="2">
        <v>6.1330635911780814E-9</v>
      </c>
      <c r="P27" s="2">
        <v>0</v>
      </c>
      <c r="Q27" s="2">
        <v>0</v>
      </c>
      <c r="R27" s="2">
        <v>4.4450725419874069E-5</v>
      </c>
      <c r="S27" s="2">
        <v>0</v>
      </c>
      <c r="T27" s="2">
        <v>0</v>
      </c>
      <c r="U27" s="2">
        <v>0</v>
      </c>
      <c r="V27" s="2">
        <v>0</v>
      </c>
      <c r="W27" s="2">
        <v>3.661668153850895E-3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1.2697475816001968E-4</v>
      </c>
      <c r="L28" s="2">
        <v>1.5256636899290052E-7</v>
      </c>
      <c r="M28" s="2">
        <v>8.6712408958031806E-5</v>
      </c>
      <c r="N28" s="2">
        <v>3.5323225882112863E-6</v>
      </c>
      <c r="O28" s="2">
        <v>1.2365047562859037E-8</v>
      </c>
      <c r="P28" s="2">
        <v>0</v>
      </c>
      <c r="Q28" s="2">
        <v>0</v>
      </c>
      <c r="R28" s="2">
        <v>3.070230386747358E-4</v>
      </c>
      <c r="S28" s="2">
        <v>0</v>
      </c>
      <c r="T28" s="2">
        <v>0</v>
      </c>
      <c r="U28" s="2">
        <v>0</v>
      </c>
      <c r="V28" s="2">
        <v>0</v>
      </c>
      <c r="W28" s="2">
        <v>5.2440745979755437E-4</v>
      </c>
    </row>
    <row r="29" spans="1:23" x14ac:dyDescent="0.2">
      <c r="A29" s="2" t="s">
        <v>25</v>
      </c>
      <c r="B29" s="2">
        <v>0</v>
      </c>
      <c r="C29" s="2">
        <v>0</v>
      </c>
      <c r="D29" s="2">
        <v>0</v>
      </c>
      <c r="E29" s="2">
        <v>0</v>
      </c>
      <c r="F29" s="2">
        <v>1.6164121809773828E-3</v>
      </c>
      <c r="G29" s="2">
        <v>0</v>
      </c>
      <c r="H29" s="2">
        <v>0</v>
      </c>
      <c r="I29" s="2">
        <v>0</v>
      </c>
      <c r="J29" s="2">
        <v>0</v>
      </c>
      <c r="K29" s="2">
        <v>1.4584681697881561E-3</v>
      </c>
      <c r="L29" s="2">
        <v>1.5256636899290052E-7</v>
      </c>
      <c r="M29" s="2">
        <v>4.4605808673332077E-4</v>
      </c>
      <c r="N29" s="2">
        <v>9.7369539415001558E-7</v>
      </c>
      <c r="O29" s="2">
        <v>0</v>
      </c>
      <c r="P29" s="2">
        <v>0</v>
      </c>
      <c r="Q29" s="2">
        <v>0</v>
      </c>
      <c r="R29" s="2">
        <v>1.8781996656284815E-6</v>
      </c>
      <c r="S29" s="2">
        <v>0</v>
      </c>
      <c r="T29" s="2">
        <v>0</v>
      </c>
      <c r="U29" s="2">
        <v>0</v>
      </c>
      <c r="V29" s="2">
        <v>0</v>
      </c>
      <c r="W29" s="2">
        <v>3.5239428989276306E-3</v>
      </c>
    </row>
    <row r="30" spans="1:23" x14ac:dyDescent="0.2">
      <c r="A30" s="2" t="s">
        <v>26</v>
      </c>
      <c r="B30" s="2">
        <v>0</v>
      </c>
      <c r="C30" s="2">
        <v>0</v>
      </c>
      <c r="D30" s="2">
        <v>0</v>
      </c>
      <c r="E30" s="2">
        <v>2.0328918978978458E-4</v>
      </c>
      <c r="F30" s="2">
        <v>5.5279203876708302E-6</v>
      </c>
      <c r="G30" s="2">
        <v>0</v>
      </c>
      <c r="H30" s="2">
        <v>0</v>
      </c>
      <c r="I30" s="2">
        <v>0</v>
      </c>
      <c r="J30" s="2">
        <v>0</v>
      </c>
      <c r="K30" s="2">
        <v>1.570877244967226E-3</v>
      </c>
      <c r="L30" s="2">
        <v>5.2635397302550675E-6</v>
      </c>
      <c r="M30" s="2">
        <v>1.6042731011425659E-3</v>
      </c>
      <c r="N30" s="2">
        <v>3.0296723953469125E-7</v>
      </c>
      <c r="O30" s="2">
        <v>1.0089878811292975E-8</v>
      </c>
      <c r="P30" s="2">
        <v>0</v>
      </c>
      <c r="Q30" s="2">
        <v>0</v>
      </c>
      <c r="R30" s="2">
        <v>3.7563993312569631E-6</v>
      </c>
      <c r="S30" s="2">
        <v>0</v>
      </c>
      <c r="T30" s="2">
        <v>0</v>
      </c>
      <c r="U30" s="2">
        <v>0</v>
      </c>
      <c r="V30" s="2">
        <v>0</v>
      </c>
      <c r="W30" s="2">
        <v>3.3933004524671056E-3</v>
      </c>
    </row>
    <row r="31" spans="1:23" x14ac:dyDescent="0.2">
      <c r="A31" s="2" t="s">
        <v>27</v>
      </c>
      <c r="B31" s="2">
        <v>1.4722716231908177</v>
      </c>
      <c r="C31" s="2">
        <v>6.2650604366390614E-6</v>
      </c>
      <c r="D31" s="2">
        <v>1.4195795525342981E-4</v>
      </c>
      <c r="E31" s="2">
        <v>4.2824134573026442E-3</v>
      </c>
      <c r="F31" s="2">
        <v>7.1011720140499524E-3</v>
      </c>
      <c r="G31" s="2">
        <v>0</v>
      </c>
      <c r="H31" s="2">
        <v>0</v>
      </c>
      <c r="I31" s="2">
        <v>0</v>
      </c>
      <c r="J31" s="2">
        <v>0</v>
      </c>
      <c r="K31" s="2">
        <v>7.0955458060568584E-3</v>
      </c>
      <c r="L31" s="2">
        <v>7.4452388068535448E-5</v>
      </c>
      <c r="M31" s="2">
        <v>1.0423764010622132E-2</v>
      </c>
      <c r="N31" s="2">
        <v>4.5117826226553589E-4</v>
      </c>
      <c r="O31" s="2">
        <v>3.4800189860910472E-7</v>
      </c>
      <c r="P31" s="2">
        <v>0</v>
      </c>
      <c r="Q31" s="2">
        <v>0</v>
      </c>
      <c r="R31" s="2">
        <v>1.5006815328371569E-2</v>
      </c>
      <c r="S31" s="2">
        <v>0</v>
      </c>
      <c r="T31" s="2">
        <v>0</v>
      </c>
      <c r="U31" s="2">
        <v>0</v>
      </c>
      <c r="V31" s="2">
        <v>2.8885640000000001</v>
      </c>
      <c r="W31" s="2">
        <v>4.4054195354751435</v>
      </c>
    </row>
    <row r="32" spans="1:23" x14ac:dyDescent="0.2">
      <c r="A32" s="2" t="s">
        <v>28</v>
      </c>
      <c r="B32" s="2">
        <v>0.29487152991421522</v>
      </c>
      <c r="C32" s="2">
        <v>4.6633672959054523E-4</v>
      </c>
      <c r="D32" s="2">
        <v>1.1758283698288963E-4</v>
      </c>
      <c r="E32" s="2">
        <v>6.8376730467638845E-4</v>
      </c>
      <c r="F32" s="2">
        <v>0.22283526849156665</v>
      </c>
      <c r="G32" s="2">
        <v>0</v>
      </c>
      <c r="H32" s="2">
        <v>0</v>
      </c>
      <c r="I32" s="2">
        <v>0</v>
      </c>
      <c r="J32" s="2">
        <v>0</v>
      </c>
      <c r="K32" s="2">
        <v>5.6157040797205702E-4</v>
      </c>
      <c r="L32" s="2">
        <v>4.3481415162976645E-6</v>
      </c>
      <c r="M32" s="2">
        <v>3.3769331590301909E-3</v>
      </c>
      <c r="N32" s="2">
        <v>0</v>
      </c>
      <c r="O32" s="2">
        <v>0</v>
      </c>
      <c r="P32" s="2">
        <v>0</v>
      </c>
      <c r="Q32" s="2">
        <v>0</v>
      </c>
      <c r="R32" s="2">
        <v>1.5147054236738498E-3</v>
      </c>
      <c r="S32" s="2">
        <v>0</v>
      </c>
      <c r="T32" s="2">
        <v>0</v>
      </c>
      <c r="U32" s="2">
        <v>0</v>
      </c>
      <c r="V32" s="2">
        <v>0</v>
      </c>
      <c r="W32" s="2">
        <v>0.52443204240922414</v>
      </c>
    </row>
    <row r="33" spans="1:23" x14ac:dyDescent="0.2">
      <c r="A33" s="2" t="s">
        <v>29</v>
      </c>
      <c r="B33" s="2">
        <v>1.3435122058665596</v>
      </c>
      <c r="C33" s="2">
        <v>2.2287942611496114E-6</v>
      </c>
      <c r="D33" s="2">
        <v>1.5244128159980043E-4</v>
      </c>
      <c r="E33" s="2">
        <v>4.0419173900149248E-3</v>
      </c>
      <c r="F33" s="2">
        <v>2.9793206454509377E-2</v>
      </c>
      <c r="G33" s="2">
        <v>0</v>
      </c>
      <c r="H33" s="2">
        <v>0</v>
      </c>
      <c r="I33" s="2">
        <v>0</v>
      </c>
      <c r="J33" s="2">
        <v>0</v>
      </c>
      <c r="K33" s="2">
        <v>2.0931836379471571E-3</v>
      </c>
      <c r="L33" s="2">
        <v>3.5006353365421024E-4</v>
      </c>
      <c r="M33" s="2">
        <v>3.6882958919505025E-3</v>
      </c>
      <c r="N33" s="2">
        <v>6.1686539935941259E-4</v>
      </c>
      <c r="O33" s="2">
        <v>1.1474764138333185E-8</v>
      </c>
      <c r="P33" s="2">
        <v>0</v>
      </c>
      <c r="Q33" s="2">
        <v>0</v>
      </c>
      <c r="R33" s="2">
        <v>3.5429106359305255E-3</v>
      </c>
      <c r="S33" s="2">
        <v>0</v>
      </c>
      <c r="T33" s="2">
        <v>0</v>
      </c>
      <c r="U33" s="2">
        <v>0</v>
      </c>
      <c r="V33" s="2">
        <v>0</v>
      </c>
      <c r="W33" s="2">
        <v>1.387793330360551</v>
      </c>
    </row>
    <row r="34" spans="1:23" x14ac:dyDescent="0.2">
      <c r="A34" s="2" t="s">
        <v>30</v>
      </c>
      <c r="B34" s="2">
        <v>4.8077739682061221E-2</v>
      </c>
      <c r="C34" s="2">
        <v>1.5819813619223392E-9</v>
      </c>
      <c r="D34" s="2">
        <v>1.0337984271395987E-6</v>
      </c>
      <c r="E34" s="2">
        <v>2.3673460296710824E-4</v>
      </c>
      <c r="F34" s="2">
        <v>2.4747753745073806E-3</v>
      </c>
      <c r="G34" s="2">
        <v>0</v>
      </c>
      <c r="H34" s="2">
        <v>0</v>
      </c>
      <c r="I34" s="2">
        <v>0</v>
      </c>
      <c r="J34" s="2">
        <v>0</v>
      </c>
      <c r="K34" s="2">
        <v>1.2640479665206948E-3</v>
      </c>
      <c r="L34" s="2">
        <v>2.0596459814041567E-6</v>
      </c>
      <c r="M34" s="2">
        <v>6.201746317013616E-4</v>
      </c>
      <c r="N34" s="2">
        <v>1.92797334249349E-7</v>
      </c>
      <c r="O34" s="2">
        <v>3.4424292414999549E-8</v>
      </c>
      <c r="P34" s="2">
        <v>0</v>
      </c>
      <c r="Q34" s="2">
        <v>0</v>
      </c>
      <c r="R34" s="2">
        <v>6.6989121407415851E-5</v>
      </c>
      <c r="S34" s="2">
        <v>0</v>
      </c>
      <c r="T34" s="2">
        <v>0</v>
      </c>
      <c r="U34" s="2">
        <v>0</v>
      </c>
      <c r="V34" s="2">
        <v>0</v>
      </c>
      <c r="W34" s="2">
        <v>5.274378362718176E-2</v>
      </c>
    </row>
    <row r="35" spans="1:23" x14ac:dyDescent="0.2">
      <c r="A35" s="2" t="s">
        <v>31</v>
      </c>
      <c r="B35" s="2">
        <v>0.10110731482000278</v>
      </c>
      <c r="C35" s="2">
        <v>0</v>
      </c>
      <c r="D35" s="2">
        <v>2.0226490965774756E-7</v>
      </c>
      <c r="E35" s="2">
        <v>1.5360108476856265E-3</v>
      </c>
      <c r="F35" s="2">
        <v>7.6140406220743641E-3</v>
      </c>
      <c r="G35" s="2">
        <v>0</v>
      </c>
      <c r="H35" s="2">
        <v>0</v>
      </c>
      <c r="I35" s="2">
        <v>0</v>
      </c>
      <c r="J35" s="2">
        <v>0</v>
      </c>
      <c r="K35" s="2">
        <v>2.9053787867762103E-3</v>
      </c>
      <c r="L35" s="2">
        <v>1.125176971322641E-4</v>
      </c>
      <c r="M35" s="2">
        <v>2.561893071124539E-3</v>
      </c>
      <c r="N35" s="2">
        <v>2.4788228689202016E-8</v>
      </c>
      <c r="O35" s="2">
        <v>1.271126889461909E-7</v>
      </c>
      <c r="P35" s="2">
        <v>0</v>
      </c>
      <c r="Q35" s="2">
        <v>0</v>
      </c>
      <c r="R35" s="2">
        <v>5.1500234831532968E-4</v>
      </c>
      <c r="S35" s="2">
        <v>0</v>
      </c>
      <c r="T35" s="2">
        <v>0</v>
      </c>
      <c r="U35" s="2">
        <v>0</v>
      </c>
      <c r="V35" s="2">
        <v>0</v>
      </c>
      <c r="W35" s="2">
        <v>0.1163525123589384</v>
      </c>
    </row>
    <row r="36" spans="1:23" x14ac:dyDescent="0.2">
      <c r="A36" s="2" t="s">
        <v>32</v>
      </c>
      <c r="B36" s="2">
        <v>7.2944005163215073E-2</v>
      </c>
      <c r="C36" s="2">
        <v>7.2217449171754768E-8</v>
      </c>
      <c r="D36" s="2">
        <v>0</v>
      </c>
      <c r="E36" s="2">
        <v>4.9590696363302211E-5</v>
      </c>
      <c r="F36" s="2">
        <v>5.5371928160353875E-3</v>
      </c>
      <c r="G36" s="2">
        <v>0</v>
      </c>
      <c r="H36" s="2">
        <v>0</v>
      </c>
      <c r="I36" s="2">
        <v>0</v>
      </c>
      <c r="J36" s="2">
        <v>0</v>
      </c>
      <c r="K36" s="2">
        <v>2.5513693612826899E-3</v>
      </c>
      <c r="L36" s="2">
        <v>1.7011150142708406E-5</v>
      </c>
      <c r="M36" s="2">
        <v>3.0318208167164473E-3</v>
      </c>
      <c r="N36" s="2">
        <v>3.4965862251843538E-6</v>
      </c>
      <c r="O36" s="2">
        <v>1.5115034140838883E-7</v>
      </c>
      <c r="P36" s="2">
        <v>0</v>
      </c>
      <c r="Q36" s="2">
        <v>0</v>
      </c>
      <c r="R36" s="2">
        <v>5.0711390971969016E-5</v>
      </c>
      <c r="S36" s="2">
        <v>0</v>
      </c>
      <c r="T36" s="2">
        <v>0</v>
      </c>
      <c r="U36" s="2">
        <v>0</v>
      </c>
      <c r="V36" s="2">
        <v>0</v>
      </c>
      <c r="W36" s="2">
        <v>8.4185421348743364E-2</v>
      </c>
    </row>
    <row r="37" spans="1:23" x14ac:dyDescent="0.2">
      <c r="A37" s="2" t="s">
        <v>33</v>
      </c>
      <c r="B37" s="2">
        <v>3.6916369511798851E-2</v>
      </c>
      <c r="C37" s="2">
        <v>0</v>
      </c>
      <c r="D37" s="2">
        <v>0</v>
      </c>
      <c r="E37" s="2">
        <v>5.7102467418989309E-4</v>
      </c>
      <c r="F37" s="2">
        <v>1.8160739748414888E-2</v>
      </c>
      <c r="G37" s="2">
        <v>0</v>
      </c>
      <c r="H37" s="2">
        <v>0</v>
      </c>
      <c r="I37" s="2">
        <v>0</v>
      </c>
      <c r="J37" s="2">
        <v>0</v>
      </c>
      <c r="K37" s="2">
        <v>2.258789120534913E-3</v>
      </c>
      <c r="L37" s="2">
        <v>8.1317874673215957E-5</v>
      </c>
      <c r="M37" s="2">
        <v>2.7762893028760623E-3</v>
      </c>
      <c r="N37" s="2">
        <v>1.1567840054960939E-7</v>
      </c>
      <c r="O37" s="2">
        <v>3.634334779675528E-7</v>
      </c>
      <c r="P37" s="2">
        <v>0</v>
      </c>
      <c r="Q37" s="2">
        <v>0</v>
      </c>
      <c r="R37" s="2">
        <v>1.3573122916941824E-4</v>
      </c>
      <c r="S37" s="2">
        <v>0</v>
      </c>
      <c r="T37" s="2">
        <v>0</v>
      </c>
      <c r="U37" s="2">
        <v>0</v>
      </c>
      <c r="V37" s="2">
        <v>0</v>
      </c>
      <c r="W37" s="2">
        <v>6.0900740573535755E-2</v>
      </c>
    </row>
    <row r="38" spans="1:23" x14ac:dyDescent="0.2">
      <c r="A38" s="2" t="s">
        <v>34</v>
      </c>
      <c r="B38" s="2">
        <v>3.3143417753807539E-2</v>
      </c>
      <c r="C38" s="2">
        <v>6.8420693903141163E-8</v>
      </c>
      <c r="D38" s="2">
        <v>0</v>
      </c>
      <c r="E38" s="2">
        <v>2.12508328350282E-4</v>
      </c>
      <c r="F38" s="2">
        <v>9.3955123379511137E-4</v>
      </c>
      <c r="G38" s="2">
        <v>0</v>
      </c>
      <c r="H38" s="2">
        <v>0</v>
      </c>
      <c r="I38" s="2">
        <v>0</v>
      </c>
      <c r="J38" s="2">
        <v>0</v>
      </c>
      <c r="K38" s="2">
        <v>1.441844292472942E-3</v>
      </c>
      <c r="L38" s="2">
        <v>1.6095751928751002E-5</v>
      </c>
      <c r="M38" s="2">
        <v>9.5270682270294006E-4</v>
      </c>
      <c r="N38" s="2">
        <v>2.7680188702942242E-6</v>
      </c>
      <c r="O38" s="2">
        <v>1.855746338233884E-7</v>
      </c>
      <c r="P38" s="2">
        <v>0</v>
      </c>
      <c r="Q38" s="2">
        <v>0</v>
      </c>
      <c r="R38" s="2">
        <v>3.9094099973501634E-3</v>
      </c>
      <c r="S38" s="2">
        <v>0</v>
      </c>
      <c r="T38" s="2">
        <v>0</v>
      </c>
      <c r="U38" s="2">
        <v>0</v>
      </c>
      <c r="V38" s="2">
        <v>0</v>
      </c>
      <c r="W38" s="2">
        <v>4.0618556194605748E-2</v>
      </c>
    </row>
    <row r="39" spans="1:23" x14ac:dyDescent="0.2">
      <c r="A39" s="2" t="s">
        <v>35</v>
      </c>
      <c r="B39" s="2">
        <v>3.6686943838756592E-3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5.1945658544018012E-4</v>
      </c>
      <c r="L39" s="2">
        <v>1.0321114862369718E-4</v>
      </c>
      <c r="M39" s="2">
        <v>1.7703717029861156E-4</v>
      </c>
      <c r="N39" s="2">
        <v>0</v>
      </c>
      <c r="O39" s="2">
        <v>7.8839543260789195E-8</v>
      </c>
      <c r="P39" s="2">
        <v>0</v>
      </c>
      <c r="Q39" s="2">
        <v>0</v>
      </c>
      <c r="R39" s="2">
        <v>2.0444829426921234E-3</v>
      </c>
      <c r="S39" s="2">
        <v>0</v>
      </c>
      <c r="T39" s="2">
        <v>0</v>
      </c>
      <c r="U39" s="2">
        <v>0</v>
      </c>
      <c r="V39" s="2">
        <v>0</v>
      </c>
      <c r="W39" s="2">
        <v>6.5129610704735327E-3</v>
      </c>
    </row>
    <row r="40" spans="1:23" x14ac:dyDescent="0.2">
      <c r="A40" s="2" t="s">
        <v>36</v>
      </c>
      <c r="B40" s="2">
        <v>2.7574069016500832E-3</v>
      </c>
      <c r="C40" s="2">
        <v>0</v>
      </c>
      <c r="D40" s="2">
        <v>0</v>
      </c>
      <c r="E40" s="2">
        <v>0</v>
      </c>
      <c r="F40" s="2">
        <v>7.2632486655591793E-5</v>
      </c>
      <c r="G40" s="2">
        <v>0</v>
      </c>
      <c r="H40" s="2">
        <v>0</v>
      </c>
      <c r="I40" s="2">
        <v>0</v>
      </c>
      <c r="J40" s="2">
        <v>0</v>
      </c>
      <c r="K40" s="2">
        <v>5.0568251566471679E-4</v>
      </c>
      <c r="L40" s="2">
        <v>4.3252565609487291E-5</v>
      </c>
      <c r="M40" s="2">
        <v>1.7966921348380808E-4</v>
      </c>
      <c r="N40" s="2">
        <v>2.2784513536824855E-7</v>
      </c>
      <c r="O40" s="2">
        <v>9.9909584307900992E-9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3.5588815191574859E-3</v>
      </c>
    </row>
    <row r="41" spans="1:23" x14ac:dyDescent="0.2">
      <c r="A41" s="2" t="s">
        <v>37</v>
      </c>
      <c r="B41" s="2">
        <v>6.7147900787406983E-2</v>
      </c>
      <c r="C41" s="2">
        <v>0</v>
      </c>
      <c r="D41" s="2">
        <v>1.7080147926654238E-7</v>
      </c>
      <c r="E41" s="2">
        <v>1.6259244709279413E-6</v>
      </c>
      <c r="F41" s="2">
        <v>8.421304114392192E-6</v>
      </c>
      <c r="G41" s="2">
        <v>0</v>
      </c>
      <c r="H41" s="2">
        <v>0</v>
      </c>
      <c r="I41" s="2">
        <v>0</v>
      </c>
      <c r="J41" s="2">
        <v>0</v>
      </c>
      <c r="K41" s="2">
        <v>1.4203124132837115E-3</v>
      </c>
      <c r="L41" s="2">
        <v>2.8987610108651098E-6</v>
      </c>
      <c r="M41" s="2">
        <v>5.3654381600423478E-4</v>
      </c>
      <c r="N41" s="2">
        <v>0</v>
      </c>
      <c r="O41" s="2">
        <v>1.5866829032660716E-7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6.9118032476060701E-2</v>
      </c>
    </row>
    <row r="42" spans="1:23" x14ac:dyDescent="0.2">
      <c r="A42" s="2" t="s">
        <v>38</v>
      </c>
      <c r="B42" s="2">
        <v>6.277565403050093E-3</v>
      </c>
      <c r="C42" s="2">
        <v>0</v>
      </c>
      <c r="D42" s="2">
        <v>0</v>
      </c>
      <c r="E42" s="2">
        <v>0</v>
      </c>
      <c r="F42" s="2">
        <v>7.6864416819041997E-5</v>
      </c>
      <c r="G42" s="2">
        <v>0</v>
      </c>
      <c r="H42" s="2">
        <v>0</v>
      </c>
      <c r="I42" s="2">
        <v>0</v>
      </c>
      <c r="J42" s="2">
        <v>0</v>
      </c>
      <c r="K42" s="2">
        <v>4.1322209326390438E-5</v>
      </c>
      <c r="L42" s="2">
        <v>0</v>
      </c>
      <c r="M42" s="2">
        <v>7.9500755646746694E-5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6.4752527848422718E-3</v>
      </c>
    </row>
    <row r="43" spans="1:23" x14ac:dyDescent="0.2">
      <c r="A43" s="2" t="s">
        <v>39</v>
      </c>
      <c r="B43" s="2">
        <v>8.5706316749536668</v>
      </c>
      <c r="C43" s="2">
        <v>8.5785671214215983E-7</v>
      </c>
      <c r="D43" s="2">
        <v>9.515080723392869E-4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2.0718100813990241E-3</v>
      </c>
      <c r="L43" s="2">
        <v>4.5769910697870143E-7</v>
      </c>
      <c r="M43" s="2">
        <v>5.1758309895623142E-3</v>
      </c>
      <c r="N43" s="2">
        <v>2.7850263494226495E-5</v>
      </c>
      <c r="O43" s="2">
        <v>0</v>
      </c>
      <c r="P43" s="2">
        <v>0</v>
      </c>
      <c r="Q43" s="2">
        <v>0</v>
      </c>
      <c r="R43" s="2">
        <v>5.0046508290336519E-3</v>
      </c>
      <c r="S43" s="2">
        <v>0</v>
      </c>
      <c r="T43" s="2">
        <v>0</v>
      </c>
      <c r="U43" s="2">
        <v>0</v>
      </c>
      <c r="V43" s="2">
        <v>0</v>
      </c>
      <c r="W43" s="2">
        <v>8.583864640745313</v>
      </c>
    </row>
    <row r="44" spans="1:23" x14ac:dyDescent="0.2">
      <c r="A44" s="2" t="s">
        <v>40</v>
      </c>
      <c r="B44" s="2">
        <v>0.16699503433418467</v>
      </c>
      <c r="C44" s="2">
        <v>5.9384046089139943E-5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1.5768935053289224E-4</v>
      </c>
      <c r="L44" s="2">
        <v>0</v>
      </c>
      <c r="M44" s="2">
        <v>3.611496787242611E-4</v>
      </c>
      <c r="N44" s="2">
        <v>0</v>
      </c>
      <c r="O44" s="2">
        <v>0</v>
      </c>
      <c r="P44" s="2">
        <v>0</v>
      </c>
      <c r="Q44" s="2">
        <v>0</v>
      </c>
      <c r="R44" s="2">
        <v>2.2321776959439293E-3</v>
      </c>
      <c r="S44" s="2">
        <v>0</v>
      </c>
      <c r="T44" s="2">
        <v>0</v>
      </c>
      <c r="U44" s="2">
        <v>0</v>
      </c>
      <c r="V44" s="2">
        <v>0</v>
      </c>
      <c r="W44" s="2">
        <v>0.16980543510547486</v>
      </c>
    </row>
    <row r="45" spans="1:23" x14ac:dyDescent="0.2">
      <c r="A45" s="2" t="s">
        <v>41</v>
      </c>
      <c r="B45" s="2">
        <v>2.0560817489221183E-5</v>
      </c>
      <c r="C45" s="2">
        <v>0</v>
      </c>
      <c r="D45" s="2">
        <v>0</v>
      </c>
      <c r="E45" s="2">
        <v>5.75303828457737E-6</v>
      </c>
      <c r="F45" s="2">
        <v>3.5317269143452515E-6</v>
      </c>
      <c r="G45" s="2">
        <v>0</v>
      </c>
      <c r="H45" s="2">
        <v>0</v>
      </c>
      <c r="I45" s="2">
        <v>0</v>
      </c>
      <c r="J45" s="2">
        <v>0</v>
      </c>
      <c r="K45" s="2">
        <v>3.0192127657251551E-4</v>
      </c>
      <c r="L45" s="2">
        <v>0</v>
      </c>
      <c r="M45" s="2">
        <v>1.1737607460595523E-4</v>
      </c>
      <c r="N45" s="2">
        <v>0</v>
      </c>
      <c r="O45" s="2">
        <v>9.8920380502872284E-11</v>
      </c>
      <c r="P45" s="2">
        <v>0</v>
      </c>
      <c r="Q45" s="2">
        <v>0</v>
      </c>
      <c r="R45" s="2">
        <v>3.7563993312569632E-7</v>
      </c>
      <c r="S45" s="2">
        <v>0</v>
      </c>
      <c r="T45" s="2">
        <v>0</v>
      </c>
      <c r="U45" s="2">
        <v>0</v>
      </c>
      <c r="V45" s="2">
        <v>0</v>
      </c>
      <c r="W45" s="2">
        <v>4.4951867272012075E-4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1.766561198867124E-2</v>
      </c>
      <c r="L46" s="2">
        <v>6.2067400146394007E-4</v>
      </c>
      <c r="M46" s="2">
        <v>4.1205372123627633E-2</v>
      </c>
      <c r="N46" s="2">
        <v>0</v>
      </c>
      <c r="O46" s="2">
        <v>8.2612603877009651E-5</v>
      </c>
      <c r="P46" s="2">
        <v>0</v>
      </c>
      <c r="Q46" s="2">
        <v>0</v>
      </c>
      <c r="R46" s="2">
        <v>5.7014176002815374E-3</v>
      </c>
      <c r="S46" s="2">
        <v>0</v>
      </c>
      <c r="T46" s="2">
        <v>0</v>
      </c>
      <c r="U46" s="2">
        <v>0</v>
      </c>
      <c r="V46" s="2">
        <v>0</v>
      </c>
      <c r="W46" s="2">
        <v>6.5275688317921354E-2</v>
      </c>
    </row>
    <row r="47" spans="1:23" x14ac:dyDescent="0.2">
      <c r="A47" s="2" t="s">
        <v>43</v>
      </c>
      <c r="B47" s="2">
        <v>1.3430792562481222E-2</v>
      </c>
      <c r="C47" s="2">
        <v>5.7002938067081692E-4</v>
      </c>
      <c r="D47" s="2">
        <v>1.805877526110703E-3</v>
      </c>
      <c r="E47" s="2">
        <v>1.2033388601790089E-3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0.22729872785544514</v>
      </c>
      <c r="L47" s="2">
        <v>4.2177730670351903E-2</v>
      </c>
      <c r="M47" s="2">
        <v>0.52322735501267337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0.80971385186791212</v>
      </c>
    </row>
    <row r="48" spans="1:23" x14ac:dyDescent="0.2">
      <c r="A48" s="2" t="s">
        <v>44</v>
      </c>
      <c r="B48" s="2">
        <v>1.2100265009490177E-2</v>
      </c>
      <c r="C48" s="2">
        <v>2.9040547834049323E-4</v>
      </c>
      <c r="D48" s="2">
        <v>8.6624771678279911E-3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9.0489307320998982E-3</v>
      </c>
      <c r="L48" s="2">
        <v>4.1839830702797352E-4</v>
      </c>
      <c r="M48" s="2">
        <v>2.1933606138354874E-2</v>
      </c>
      <c r="N48" s="2">
        <v>0</v>
      </c>
      <c r="O48" s="2">
        <v>8.6071972567743349E-3</v>
      </c>
      <c r="P48" s="2">
        <v>0</v>
      </c>
      <c r="Q48" s="2">
        <v>0</v>
      </c>
      <c r="R48" s="2">
        <v>7.6592348112288358E-3</v>
      </c>
      <c r="S48" s="2">
        <v>0</v>
      </c>
      <c r="T48" s="2">
        <v>0</v>
      </c>
      <c r="U48" s="2">
        <v>0</v>
      </c>
      <c r="V48" s="2">
        <v>0</v>
      </c>
      <c r="W48" s="2">
        <v>6.8720514901144572E-2</v>
      </c>
    </row>
    <row r="49" spans="1:23" x14ac:dyDescent="0.2">
      <c r="A49" s="2" t="s">
        <v>45</v>
      </c>
      <c r="B49" s="2">
        <v>0</v>
      </c>
      <c r="C49" s="2">
        <v>3.9779626296207451E-3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2.0032152794553872E-2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2.4010115424174618E-2</v>
      </c>
    </row>
    <row r="50" spans="1:23" x14ac:dyDescent="0.2">
      <c r="A50" s="2" t="s">
        <v>46</v>
      </c>
      <c r="B50" s="2">
        <v>0.10967760946357813</v>
      </c>
      <c r="C50" s="2">
        <v>0</v>
      </c>
      <c r="D50" s="2">
        <v>0</v>
      </c>
      <c r="E50" s="2">
        <v>0</v>
      </c>
      <c r="F50" s="2">
        <v>0</v>
      </c>
      <c r="G50" s="2">
        <v>6.9045365849873835E-2</v>
      </c>
      <c r="H50" s="2">
        <v>0</v>
      </c>
      <c r="I50" s="2">
        <v>0</v>
      </c>
      <c r="J50" s="2">
        <v>0</v>
      </c>
      <c r="K50" s="2">
        <v>6.2301090258927987E-2</v>
      </c>
      <c r="L50" s="2">
        <v>0</v>
      </c>
      <c r="M50" s="2">
        <v>4.2171323856145311E-5</v>
      </c>
      <c r="N50" s="2">
        <v>0</v>
      </c>
      <c r="O50" s="2">
        <v>4.264777777360227E-2</v>
      </c>
      <c r="P50" s="2">
        <v>0</v>
      </c>
      <c r="Q50" s="2">
        <v>0</v>
      </c>
      <c r="R50" s="2">
        <v>5.978863133080807E-2</v>
      </c>
      <c r="S50" s="2">
        <v>0</v>
      </c>
      <c r="T50" s="2">
        <v>0</v>
      </c>
      <c r="U50" s="2">
        <v>0</v>
      </c>
      <c r="V50" s="2">
        <v>0</v>
      </c>
      <c r="W50" s="2">
        <v>0.34350264600064645</v>
      </c>
    </row>
    <row r="51" spans="1:23" x14ac:dyDescent="0.2">
      <c r="A51" s="2" t="s">
        <v>47</v>
      </c>
      <c r="B51" s="2">
        <v>0.6133906348076209</v>
      </c>
      <c r="C51" s="2">
        <v>0</v>
      </c>
      <c r="D51" s="2">
        <v>0</v>
      </c>
      <c r="E51" s="2">
        <v>6.6207320059909591E-2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4.4461087245528282E-2</v>
      </c>
      <c r="L51" s="2">
        <v>0</v>
      </c>
      <c r="M51" s="2">
        <v>1.6449702632960549E-2</v>
      </c>
      <c r="N51" s="2">
        <v>0</v>
      </c>
      <c r="O51" s="2">
        <v>5.1842424402075071E-3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0.7456929871862269</v>
      </c>
    </row>
  </sheetData>
  <phoneticPr fontId="6" type="noConversion"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A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25.391333481126757</v>
      </c>
      <c r="C4" s="2">
        <v>2.050616533785514E-2</v>
      </c>
      <c r="D4" s="2">
        <v>8.0562108434831636E-2</v>
      </c>
      <c r="E4" s="2">
        <v>9.2495653365714317E-3</v>
      </c>
      <c r="F4" s="2">
        <v>0.40863988563302778</v>
      </c>
      <c r="G4" s="2">
        <v>2.4352985130786087E-2</v>
      </c>
      <c r="H4" s="2">
        <v>3.7133470267265455E-3</v>
      </c>
      <c r="I4" s="2">
        <v>7.18597467501071E-3</v>
      </c>
      <c r="J4" s="2">
        <v>0</v>
      </c>
      <c r="K4" s="2">
        <v>0.43565779617590927</v>
      </c>
      <c r="L4" s="2">
        <v>4.7593000121399429E-2</v>
      </c>
      <c r="M4" s="2">
        <v>1.2498545626172033</v>
      </c>
      <c r="N4" s="2">
        <v>2.9525794705137927E-3</v>
      </c>
      <c r="O4" s="2">
        <v>4.2118849944338448E-2</v>
      </c>
      <c r="P4" s="2">
        <v>0</v>
      </c>
      <c r="Q4" s="2">
        <v>0</v>
      </c>
      <c r="R4" s="2">
        <v>9.1417687030968364E-2</v>
      </c>
      <c r="S4" s="2">
        <v>0</v>
      </c>
      <c r="T4" s="2">
        <v>0</v>
      </c>
      <c r="U4" s="2">
        <v>0</v>
      </c>
      <c r="V4" s="2">
        <v>2.2550560000000002</v>
      </c>
      <c r="W4" s="2">
        <v>30.070193988061899</v>
      </c>
    </row>
    <row r="5" spans="1:23" x14ac:dyDescent="0.2">
      <c r="A5" s="2" t="s">
        <v>1</v>
      </c>
      <c r="B5" s="2">
        <v>7.3582499077274516E-2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8.6370753178239071E-3</v>
      </c>
      <c r="L5" s="2">
        <v>0</v>
      </c>
      <c r="M5" s="2">
        <v>0.16738559098859732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0.24960516538369573</v>
      </c>
    </row>
    <row r="6" spans="1:23" x14ac:dyDescent="0.2">
      <c r="A6" s="2" t="s">
        <v>2</v>
      </c>
      <c r="B6" s="2">
        <v>7.6957519385131832</v>
      </c>
      <c r="C6" s="2">
        <v>6.3796897979412164E-4</v>
      </c>
      <c r="D6" s="2">
        <v>1.5502585099383581E-3</v>
      </c>
      <c r="E6" s="2">
        <v>1.767318942778967E-3</v>
      </c>
      <c r="F6" s="2">
        <v>6.386620495107383E-4</v>
      </c>
      <c r="G6" s="2">
        <v>0</v>
      </c>
      <c r="H6" s="2">
        <v>0</v>
      </c>
      <c r="I6" s="2">
        <v>3.3783633988483425E-4</v>
      </c>
      <c r="J6" s="2">
        <v>0</v>
      </c>
      <c r="K6" s="2">
        <v>2.2755387888512306E-3</v>
      </c>
      <c r="L6" s="2">
        <v>3.4169106064201081E-4</v>
      </c>
      <c r="M6" s="2">
        <v>4.4447270807152304E-3</v>
      </c>
      <c r="N6" s="2">
        <v>0</v>
      </c>
      <c r="O6" s="2">
        <v>0</v>
      </c>
      <c r="P6" s="2">
        <v>0</v>
      </c>
      <c r="Q6" s="2">
        <v>0</v>
      </c>
      <c r="R6" s="2">
        <v>3.7787763408506565E-5</v>
      </c>
      <c r="S6" s="2">
        <v>0</v>
      </c>
      <c r="T6" s="2">
        <v>0</v>
      </c>
      <c r="U6" s="2">
        <v>0</v>
      </c>
      <c r="V6" s="2">
        <v>0</v>
      </c>
      <c r="W6" s="2">
        <v>7.7077837280287067</v>
      </c>
    </row>
    <row r="7" spans="1:23" x14ac:dyDescent="0.2">
      <c r="A7" s="2" t="s">
        <v>3</v>
      </c>
      <c r="B7" s="2">
        <v>3.775865948605997E-2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2.1087624055617297E-3</v>
      </c>
      <c r="L7" s="2">
        <v>0</v>
      </c>
      <c r="M7" s="2">
        <v>1.5366025026331765E-2</v>
      </c>
      <c r="N7" s="2">
        <v>6.2907432014206333E-4</v>
      </c>
      <c r="O7" s="2">
        <v>2.2850007001148115E-5</v>
      </c>
      <c r="P7" s="2">
        <v>0</v>
      </c>
      <c r="Q7" s="2">
        <v>0</v>
      </c>
      <c r="R7" s="2">
        <v>5.4616749794749973E-3</v>
      </c>
      <c r="S7" s="2">
        <v>0</v>
      </c>
      <c r="T7" s="2">
        <v>0</v>
      </c>
      <c r="U7" s="2">
        <v>0</v>
      </c>
      <c r="V7" s="2">
        <v>0</v>
      </c>
      <c r="W7" s="2">
        <v>6.1347046224571683E-2</v>
      </c>
    </row>
    <row r="8" spans="1:23" x14ac:dyDescent="0.2">
      <c r="A8" s="2" t="s">
        <v>4</v>
      </c>
      <c r="B8" s="2">
        <v>7.4543718713892433E-3</v>
      </c>
      <c r="C8" s="2">
        <v>0</v>
      </c>
      <c r="D8" s="2">
        <v>0</v>
      </c>
      <c r="E8" s="2">
        <v>0</v>
      </c>
      <c r="F8" s="2">
        <v>4.7088106489369301E-3</v>
      </c>
      <c r="G8" s="2">
        <v>0</v>
      </c>
      <c r="H8" s="2">
        <v>0</v>
      </c>
      <c r="I8" s="2">
        <v>0</v>
      </c>
      <c r="J8" s="2">
        <v>0</v>
      </c>
      <c r="K8" s="2">
        <v>1.7432251271189876E-4</v>
      </c>
      <c r="L8" s="2">
        <v>3.0383791980023199E-5</v>
      </c>
      <c r="M8" s="2">
        <v>7.9058758529838629E-4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1.3158476410316481E-2</v>
      </c>
    </row>
    <row r="9" spans="1:23" x14ac:dyDescent="0.2">
      <c r="A9" s="2" t="s">
        <v>5</v>
      </c>
      <c r="B9" s="2">
        <v>2.5692642958716271E-2</v>
      </c>
      <c r="C9" s="2">
        <v>0</v>
      </c>
      <c r="D9" s="2">
        <v>0</v>
      </c>
      <c r="E9" s="2">
        <v>1.7451411078664969E-7</v>
      </c>
      <c r="F9" s="2">
        <v>3.7891406776727497E-4</v>
      </c>
      <c r="G9" s="2">
        <v>0</v>
      </c>
      <c r="H9" s="2">
        <v>0</v>
      </c>
      <c r="I9" s="2">
        <v>0</v>
      </c>
      <c r="J9" s="2">
        <v>0</v>
      </c>
      <c r="K9" s="2">
        <v>1.6394485399247316E-3</v>
      </c>
      <c r="L9" s="2">
        <v>8.6619126969716118E-4</v>
      </c>
      <c r="M9" s="2">
        <v>3.1092159796906045E-3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3.1686587329906833E-2</v>
      </c>
    </row>
    <row r="10" spans="1:23" x14ac:dyDescent="0.2">
      <c r="A10" s="2" t="s">
        <v>6</v>
      </c>
      <c r="B10" s="2">
        <v>2.687429963297229E-2</v>
      </c>
      <c r="C10" s="2">
        <v>0</v>
      </c>
      <c r="D10" s="2">
        <v>0</v>
      </c>
      <c r="E10" s="2">
        <v>2.6177116617997455E-5</v>
      </c>
      <c r="F10" s="2">
        <v>7.5622490447997876E-5</v>
      </c>
      <c r="G10" s="2">
        <v>0</v>
      </c>
      <c r="H10" s="2">
        <v>0</v>
      </c>
      <c r="I10" s="2">
        <v>0</v>
      </c>
      <c r="J10" s="2">
        <v>0</v>
      </c>
      <c r="K10" s="2">
        <v>8.2190503213489354E-4</v>
      </c>
      <c r="L10" s="2">
        <v>0</v>
      </c>
      <c r="M10" s="2">
        <v>1.8689778118126251E-3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2.9666982083985806E-2</v>
      </c>
    </row>
    <row r="11" spans="1:23" x14ac:dyDescent="0.2">
      <c r="A11" s="2" t="s">
        <v>7</v>
      </c>
      <c r="B11" s="2">
        <v>1.2037179181700635E-5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7.6153599675571322E-7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1.2798715178456348E-5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0.25266653694660407</v>
      </c>
      <c r="C13" s="2">
        <v>4.1280631997957393E-8</v>
      </c>
      <c r="D13" s="2">
        <v>1.1798012803408817E-7</v>
      </c>
      <c r="E13" s="2">
        <v>3.9170205557469042E-5</v>
      </c>
      <c r="F13" s="2">
        <v>4.5868937198857235E-4</v>
      </c>
      <c r="G13" s="2">
        <v>0</v>
      </c>
      <c r="H13" s="2">
        <v>0</v>
      </c>
      <c r="I13" s="2">
        <v>0</v>
      </c>
      <c r="J13" s="2">
        <v>0</v>
      </c>
      <c r="K13" s="2">
        <v>2.8958444734813386E-3</v>
      </c>
      <c r="L13" s="2">
        <v>4.051172264003093E-6</v>
      </c>
      <c r="M13" s="2">
        <v>1.878073628771881E-3</v>
      </c>
      <c r="N13" s="2">
        <v>1.6977809604444788E-5</v>
      </c>
      <c r="O13" s="2">
        <v>1.0590965006325894E-6</v>
      </c>
      <c r="P13" s="2">
        <v>0</v>
      </c>
      <c r="Q13" s="2">
        <v>0</v>
      </c>
      <c r="R13" s="2">
        <v>2.9119859384943924E-4</v>
      </c>
      <c r="S13" s="2">
        <v>0</v>
      </c>
      <c r="T13" s="2">
        <v>0</v>
      </c>
      <c r="U13" s="2">
        <v>0</v>
      </c>
      <c r="V13" s="2">
        <v>0</v>
      </c>
      <c r="W13" s="2">
        <v>0.25825176055938198</v>
      </c>
    </row>
    <row r="14" spans="1:23" x14ac:dyDescent="0.2">
      <c r="A14" s="2" t="s">
        <v>10</v>
      </c>
      <c r="B14" s="2">
        <v>0.29099694543669669</v>
      </c>
      <c r="C14" s="2">
        <v>5.953937307397699E-8</v>
      </c>
      <c r="D14" s="2">
        <v>0</v>
      </c>
      <c r="E14" s="2">
        <v>0</v>
      </c>
      <c r="F14" s="2">
        <v>5.9936633108806229E-4</v>
      </c>
      <c r="G14" s="2">
        <v>0</v>
      </c>
      <c r="H14" s="2">
        <v>0</v>
      </c>
      <c r="I14" s="2">
        <v>0</v>
      </c>
      <c r="J14" s="2">
        <v>0</v>
      </c>
      <c r="K14" s="2">
        <v>2.1536237988251574E-3</v>
      </c>
      <c r="L14" s="2">
        <v>0</v>
      </c>
      <c r="M14" s="2">
        <v>1.4467871651575232E-3</v>
      </c>
      <c r="N14" s="2">
        <v>1.8886699507866114E-6</v>
      </c>
      <c r="O14" s="2">
        <v>8.2344752924183812E-6</v>
      </c>
      <c r="P14" s="2">
        <v>0</v>
      </c>
      <c r="Q14" s="2">
        <v>0</v>
      </c>
      <c r="R14" s="2">
        <v>1.5312103182119958E-4</v>
      </c>
      <c r="S14" s="2">
        <v>0</v>
      </c>
      <c r="T14" s="2">
        <v>0</v>
      </c>
      <c r="U14" s="2">
        <v>0</v>
      </c>
      <c r="V14" s="2">
        <v>0</v>
      </c>
      <c r="W14" s="2">
        <v>0.29536002644820486</v>
      </c>
    </row>
    <row r="15" spans="1:23" x14ac:dyDescent="0.2">
      <c r="A15" s="2" t="s">
        <v>11</v>
      </c>
      <c r="B15" s="2">
        <v>0.21920815422022868</v>
      </c>
      <c r="C15" s="2">
        <v>0</v>
      </c>
      <c r="D15" s="2">
        <v>0</v>
      </c>
      <c r="E15" s="2">
        <v>9.5220467242300351E-5</v>
      </c>
      <c r="F15" s="2">
        <v>1.8898485721621209E-5</v>
      </c>
      <c r="G15" s="2">
        <v>0</v>
      </c>
      <c r="H15" s="2">
        <v>0</v>
      </c>
      <c r="I15" s="2">
        <v>0</v>
      </c>
      <c r="J15" s="2">
        <v>0</v>
      </c>
      <c r="K15" s="2">
        <v>4.5976005040497206E-4</v>
      </c>
      <c r="L15" s="2">
        <v>0</v>
      </c>
      <c r="M15" s="2">
        <v>2.7012318766543624E-4</v>
      </c>
      <c r="N15" s="2">
        <v>1.4899577597707696E-7</v>
      </c>
      <c r="O15" s="2">
        <v>4.2363860025303585E-7</v>
      </c>
      <c r="P15" s="2">
        <v>0</v>
      </c>
      <c r="Q15" s="2">
        <v>0</v>
      </c>
      <c r="R15" s="2">
        <v>8.1306372452426455E-5</v>
      </c>
      <c r="S15" s="2">
        <v>0</v>
      </c>
      <c r="T15" s="2">
        <v>0</v>
      </c>
      <c r="U15" s="2">
        <v>0</v>
      </c>
      <c r="V15" s="2">
        <v>0</v>
      </c>
      <c r="W15" s="2">
        <v>0.22013403541809168</v>
      </c>
    </row>
    <row r="16" spans="1:23" x14ac:dyDescent="0.2">
      <c r="A16" s="2" t="s">
        <v>12</v>
      </c>
      <c r="B16" s="2">
        <v>3.0584339554987207E-3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3.516911694108203E-5</v>
      </c>
      <c r="L16" s="2">
        <v>0</v>
      </c>
      <c r="M16" s="2">
        <v>4.5696932882812365E-5</v>
      </c>
      <c r="N16" s="2">
        <v>0</v>
      </c>
      <c r="O16" s="2">
        <v>0</v>
      </c>
      <c r="P16" s="2">
        <v>0</v>
      </c>
      <c r="Q16" s="2">
        <v>0</v>
      </c>
      <c r="R16" s="2">
        <v>1.1748233552597301E-4</v>
      </c>
      <c r="S16" s="2">
        <v>0</v>
      </c>
      <c r="T16" s="2">
        <v>0</v>
      </c>
      <c r="U16" s="2">
        <v>0</v>
      </c>
      <c r="V16" s="2">
        <v>0</v>
      </c>
      <c r="W16" s="2">
        <v>3.2567823408485878E-3</v>
      </c>
    </row>
    <row r="17" spans="1:23" x14ac:dyDescent="0.2">
      <c r="A17" s="2" t="s">
        <v>13</v>
      </c>
      <c r="B17" s="2">
        <v>0.1875146945356255</v>
      </c>
      <c r="C17" s="2">
        <v>1.5301354260576205E-7</v>
      </c>
      <c r="D17" s="2">
        <v>5.9712902826488347E-5</v>
      </c>
      <c r="E17" s="2">
        <v>1.0558418686566595E-4</v>
      </c>
      <c r="F17" s="2">
        <v>2.8947227374205302E-5</v>
      </c>
      <c r="G17" s="2">
        <v>0</v>
      </c>
      <c r="H17" s="2">
        <v>0</v>
      </c>
      <c r="I17" s="2">
        <v>0</v>
      </c>
      <c r="J17" s="2">
        <v>0</v>
      </c>
      <c r="K17" s="2">
        <v>1.1214656010405271E-3</v>
      </c>
      <c r="L17" s="2">
        <v>2.9117800647522228E-6</v>
      </c>
      <c r="M17" s="2">
        <v>6.4083838863393083E-4</v>
      </c>
      <c r="N17" s="2">
        <v>0</v>
      </c>
      <c r="O17" s="2">
        <v>0</v>
      </c>
      <c r="P17" s="2">
        <v>0</v>
      </c>
      <c r="Q17" s="2">
        <v>0</v>
      </c>
      <c r="R17" s="2">
        <v>7.1277392590453164E-5</v>
      </c>
      <c r="S17" s="2">
        <v>0</v>
      </c>
      <c r="T17" s="2">
        <v>0</v>
      </c>
      <c r="U17" s="2">
        <v>0</v>
      </c>
      <c r="V17" s="2">
        <v>0</v>
      </c>
      <c r="W17" s="2">
        <v>0.18954558502856414</v>
      </c>
    </row>
    <row r="18" spans="1:23" x14ac:dyDescent="0.2">
      <c r="A18" s="2" t="s">
        <v>14</v>
      </c>
      <c r="B18" s="2">
        <v>1.0422939995537424E-2</v>
      </c>
      <c r="C18" s="2">
        <v>0</v>
      </c>
      <c r="D18" s="2">
        <v>0</v>
      </c>
      <c r="E18" s="2">
        <v>0</v>
      </c>
      <c r="F18" s="2">
        <v>4.5319253901923985E-5</v>
      </c>
      <c r="G18" s="2">
        <v>0</v>
      </c>
      <c r="H18" s="2">
        <v>0</v>
      </c>
      <c r="I18" s="2">
        <v>0</v>
      </c>
      <c r="J18" s="2">
        <v>0</v>
      </c>
      <c r="K18" s="2">
        <v>1.4635337246741618E-4</v>
      </c>
      <c r="L18" s="2">
        <v>0</v>
      </c>
      <c r="M18" s="2">
        <v>2.7734751549389649E-5</v>
      </c>
      <c r="N18" s="2">
        <v>1.8267463458427884E-6</v>
      </c>
      <c r="O18" s="2">
        <v>0</v>
      </c>
      <c r="P18" s="2">
        <v>0</v>
      </c>
      <c r="Q18" s="2">
        <v>0</v>
      </c>
      <c r="R18" s="2">
        <v>9.6708020097599721E-6</v>
      </c>
      <c r="S18" s="2">
        <v>0</v>
      </c>
      <c r="T18" s="2">
        <v>0</v>
      </c>
      <c r="U18" s="2">
        <v>0</v>
      </c>
      <c r="V18" s="2">
        <v>0</v>
      </c>
      <c r="W18" s="2">
        <v>1.0653844921811758E-2</v>
      </c>
    </row>
    <row r="19" spans="1:23" x14ac:dyDescent="0.2">
      <c r="A19" s="2" t="s">
        <v>15</v>
      </c>
      <c r="B19" s="2">
        <v>3.8723218349684861E-2</v>
      </c>
      <c r="C19" s="2">
        <v>0</v>
      </c>
      <c r="D19" s="2">
        <v>0</v>
      </c>
      <c r="E19" s="2">
        <v>2.7443222304345466E-7</v>
      </c>
      <c r="F19" s="2">
        <v>8.7755775042262888E-5</v>
      </c>
      <c r="G19" s="2">
        <v>0</v>
      </c>
      <c r="H19" s="2">
        <v>0</v>
      </c>
      <c r="I19" s="2">
        <v>0</v>
      </c>
      <c r="J19" s="2">
        <v>0</v>
      </c>
      <c r="K19" s="2">
        <v>3.8782951398413684E-4</v>
      </c>
      <c r="L19" s="2">
        <v>0</v>
      </c>
      <c r="M19" s="2">
        <v>1.0100133561576892E-4</v>
      </c>
      <c r="N19" s="2">
        <v>0</v>
      </c>
      <c r="O19" s="2">
        <v>0</v>
      </c>
      <c r="P19" s="2">
        <v>0</v>
      </c>
      <c r="Q19" s="2">
        <v>0</v>
      </c>
      <c r="R19" s="2">
        <v>4.398424025179721E-4</v>
      </c>
      <c r="S19" s="2">
        <v>0</v>
      </c>
      <c r="T19" s="2">
        <v>0</v>
      </c>
      <c r="U19" s="2">
        <v>0</v>
      </c>
      <c r="V19" s="2">
        <v>0</v>
      </c>
      <c r="W19" s="2">
        <v>3.9739921809068046E-2</v>
      </c>
    </row>
    <row r="20" spans="1:23" x14ac:dyDescent="0.2">
      <c r="A20" s="2" t="s">
        <v>16</v>
      </c>
      <c r="B20" s="2">
        <v>7.72295061662924E-2</v>
      </c>
      <c r="C20" s="2">
        <v>0</v>
      </c>
      <c r="D20" s="2">
        <v>1.3812307672283496E-6</v>
      </c>
      <c r="E20" s="2">
        <v>0</v>
      </c>
      <c r="F20" s="2">
        <v>2.0378305667771785E-4</v>
      </c>
      <c r="G20" s="2">
        <v>0</v>
      </c>
      <c r="H20" s="2">
        <v>0</v>
      </c>
      <c r="I20" s="2">
        <v>0</v>
      </c>
      <c r="J20" s="2">
        <v>0</v>
      </c>
      <c r="K20" s="2">
        <v>5.7447506373444607E-4</v>
      </c>
      <c r="L20" s="2">
        <v>3.1649783312524159E-6</v>
      </c>
      <c r="M20" s="2">
        <v>3.8861566746868631E-4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7.8400926163271725E-2</v>
      </c>
    </row>
    <row r="21" spans="1:23" x14ac:dyDescent="0.2">
      <c r="A21" s="2" t="s">
        <v>17</v>
      </c>
      <c r="B21" s="2">
        <v>6.8060360637613752E-3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1.4794567500608723E-4</v>
      </c>
      <c r="L21" s="2">
        <v>0</v>
      </c>
      <c r="M21" s="2">
        <v>1.5321261200628314E-4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7.1071943507737458E-3</v>
      </c>
    </row>
    <row r="22" spans="1:23" x14ac:dyDescent="0.2">
      <c r="A22" s="2" t="s">
        <v>18</v>
      </c>
      <c r="B22" s="2">
        <v>0.46729696314547298</v>
      </c>
      <c r="C22" s="2">
        <v>2.3815749229590796E-7</v>
      </c>
      <c r="D22" s="2">
        <v>0</v>
      </c>
      <c r="E22" s="2">
        <v>1.5679382678972464E-6</v>
      </c>
      <c r="F22" s="2">
        <v>1.4936084183613622E-4</v>
      </c>
      <c r="G22" s="2">
        <v>0</v>
      </c>
      <c r="H22" s="2">
        <v>0</v>
      </c>
      <c r="I22" s="2">
        <v>0</v>
      </c>
      <c r="J22" s="2">
        <v>0</v>
      </c>
      <c r="K22" s="2">
        <v>9.4956615740921467E-4</v>
      </c>
      <c r="L22" s="2">
        <v>3.5447757310027055E-6</v>
      </c>
      <c r="M22" s="2">
        <v>1.5949940184684141E-3</v>
      </c>
      <c r="N22" s="2">
        <v>1.2724037068916027E-6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0.46999750743838481</v>
      </c>
    </row>
    <row r="23" spans="1:23" x14ac:dyDescent="0.2">
      <c r="A23" s="2" t="s">
        <v>19</v>
      </c>
      <c r="B23" s="2">
        <v>7.9745942510353763E-3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1.4939951645443901E-4</v>
      </c>
      <c r="L23" s="2">
        <v>2.1521852652516426E-6</v>
      </c>
      <c r="M23" s="2">
        <v>8.6994178381192237E-5</v>
      </c>
      <c r="N23" s="2">
        <v>0</v>
      </c>
      <c r="O23" s="2">
        <v>2.3829671264233261E-7</v>
      </c>
      <c r="P23" s="2">
        <v>0</v>
      </c>
      <c r="Q23" s="2">
        <v>0</v>
      </c>
      <c r="R23" s="2">
        <v>8.417179527013309E-6</v>
      </c>
      <c r="S23" s="2">
        <v>0</v>
      </c>
      <c r="T23" s="2">
        <v>0</v>
      </c>
      <c r="U23" s="2">
        <v>0</v>
      </c>
      <c r="V23" s="2">
        <v>0</v>
      </c>
      <c r="W23" s="2">
        <v>8.2217956073759139E-3</v>
      </c>
    </row>
    <row r="24" spans="1:23" x14ac:dyDescent="0.2">
      <c r="A24" s="2" t="s">
        <v>20</v>
      </c>
      <c r="B24" s="2">
        <v>9.4102264274823269E-4</v>
      </c>
      <c r="C24" s="2">
        <v>0</v>
      </c>
      <c r="D24" s="2">
        <v>0</v>
      </c>
      <c r="E24" s="2">
        <v>1.9352030874047098E-6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3.2330664589538008E-5</v>
      </c>
      <c r="L24" s="2">
        <v>0</v>
      </c>
      <c r="M24" s="2">
        <v>4.1614786777054916E-5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1.0169032972022305E-3</v>
      </c>
    </row>
    <row r="25" spans="1:23" x14ac:dyDescent="0.2">
      <c r="A25" s="2" t="s">
        <v>21</v>
      </c>
      <c r="B25" s="2">
        <v>1.786292954364938</v>
      </c>
      <c r="C25" s="2">
        <v>4.5564036200607212E-3</v>
      </c>
      <c r="D25" s="2">
        <v>0</v>
      </c>
      <c r="E25" s="2">
        <v>0</v>
      </c>
      <c r="F25" s="2">
        <v>7.7192606331214121E-5</v>
      </c>
      <c r="G25" s="2">
        <v>0</v>
      </c>
      <c r="H25" s="2">
        <v>0</v>
      </c>
      <c r="I25" s="2">
        <v>2.2673560288656567E-3</v>
      </c>
      <c r="J25" s="2">
        <v>0</v>
      </c>
      <c r="K25" s="2">
        <v>1.1014579734893998E-4</v>
      </c>
      <c r="L25" s="2">
        <v>7.4820087750807114E-5</v>
      </c>
      <c r="M25" s="2">
        <v>3.1760932323473645E-4</v>
      </c>
      <c r="N25" s="2">
        <v>2.101737701674951E-4</v>
      </c>
      <c r="O25" s="2">
        <v>1.3238706257907367E-7</v>
      </c>
      <c r="P25" s="2">
        <v>0</v>
      </c>
      <c r="Q25" s="2">
        <v>0</v>
      </c>
      <c r="R25" s="2">
        <v>1.504346979295996E-4</v>
      </c>
      <c r="S25" s="2">
        <v>0</v>
      </c>
      <c r="T25" s="2">
        <v>0</v>
      </c>
      <c r="U25" s="2">
        <v>0</v>
      </c>
      <c r="V25" s="2">
        <v>0</v>
      </c>
      <c r="W25" s="2">
        <v>1.7940572226836895</v>
      </c>
    </row>
    <row r="26" spans="1:23" x14ac:dyDescent="0.2">
      <c r="A26" s="2" t="s">
        <v>22</v>
      </c>
      <c r="B26" s="2">
        <v>0</v>
      </c>
      <c r="C26" s="2">
        <v>5.5358366368666905E-5</v>
      </c>
      <c r="D26" s="2">
        <v>2.8217264554583136E-5</v>
      </c>
      <c r="E26" s="2">
        <v>6.1626476561439276E-3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1.8474863281293602E-3</v>
      </c>
      <c r="L26" s="2">
        <v>7.0135919820553538E-5</v>
      </c>
      <c r="M26" s="2">
        <v>9.8189460120152983E-4</v>
      </c>
      <c r="N26" s="2">
        <v>3.9610571274652301E-5</v>
      </c>
      <c r="O26" s="2">
        <v>1.4456402459509686E-3</v>
      </c>
      <c r="P26" s="2">
        <v>0</v>
      </c>
      <c r="Q26" s="2">
        <v>0</v>
      </c>
      <c r="R26" s="2">
        <v>5.7213539223296651E-3</v>
      </c>
      <c r="S26" s="2">
        <v>0</v>
      </c>
      <c r="T26" s="2">
        <v>0</v>
      </c>
      <c r="U26" s="2">
        <v>0</v>
      </c>
      <c r="V26" s="2">
        <v>0</v>
      </c>
      <c r="W26" s="2">
        <v>1.6352344875773906E-2</v>
      </c>
    </row>
    <row r="27" spans="1:23" x14ac:dyDescent="0.2">
      <c r="A27" s="2" t="s">
        <v>23</v>
      </c>
      <c r="B27" s="2">
        <v>0</v>
      </c>
      <c r="C27" s="2">
        <v>1.8905188108268797E-7</v>
      </c>
      <c r="D27" s="2">
        <v>7.9135890269889242E-6</v>
      </c>
      <c r="E27" s="2">
        <v>3.3112284390076052E-6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1.161134703416984E-3</v>
      </c>
      <c r="L27" s="2">
        <v>7.5959479950057998E-6</v>
      </c>
      <c r="M27" s="2">
        <v>7.3608178305698132E-4</v>
      </c>
      <c r="N27" s="2">
        <v>0</v>
      </c>
      <c r="O27" s="2">
        <v>1.6415995759805134E-6</v>
      </c>
      <c r="P27" s="2">
        <v>0</v>
      </c>
      <c r="Q27" s="2">
        <v>0</v>
      </c>
      <c r="R27" s="2">
        <v>6.3576568767866493E-5</v>
      </c>
      <c r="S27" s="2">
        <v>0</v>
      </c>
      <c r="T27" s="2">
        <v>0</v>
      </c>
      <c r="U27" s="2">
        <v>0</v>
      </c>
      <c r="V27" s="2">
        <v>0</v>
      </c>
      <c r="W27" s="2">
        <v>1.9814444721598977E-3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5.5522897218007458E-5</v>
      </c>
      <c r="L28" s="2">
        <v>2.5319826650019331E-7</v>
      </c>
      <c r="M28" s="2">
        <v>5.5956364560933847E-5</v>
      </c>
      <c r="N28" s="2">
        <v>2.8876619856456398E-6</v>
      </c>
      <c r="O28" s="2">
        <v>3.3096765644768418E-6</v>
      </c>
      <c r="P28" s="2">
        <v>0</v>
      </c>
      <c r="Q28" s="2">
        <v>0</v>
      </c>
      <c r="R28" s="2">
        <v>4.3912604681354541E-4</v>
      </c>
      <c r="S28" s="2">
        <v>0</v>
      </c>
      <c r="T28" s="2">
        <v>0</v>
      </c>
      <c r="U28" s="2">
        <v>0</v>
      </c>
      <c r="V28" s="2">
        <v>0</v>
      </c>
      <c r="W28" s="2">
        <v>5.5705584540910935E-4</v>
      </c>
    </row>
    <row r="29" spans="1:23" x14ac:dyDescent="0.2">
      <c r="A29" s="2" t="s">
        <v>25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6.3775178201033007E-4</v>
      </c>
      <c r="L29" s="2">
        <v>2.5319826650019331E-7</v>
      </c>
      <c r="M29" s="2">
        <v>1.7004599211650889E-4</v>
      </c>
      <c r="N29" s="2">
        <v>6.0571395611376583E-7</v>
      </c>
      <c r="O29" s="2">
        <v>0</v>
      </c>
      <c r="P29" s="2">
        <v>0</v>
      </c>
      <c r="Q29" s="2">
        <v>0</v>
      </c>
      <c r="R29" s="2">
        <v>2.6863338915999931E-6</v>
      </c>
      <c r="S29" s="2">
        <v>0</v>
      </c>
      <c r="T29" s="2">
        <v>0</v>
      </c>
      <c r="U29" s="2">
        <v>0</v>
      </c>
      <c r="V29" s="2">
        <v>0</v>
      </c>
      <c r="W29" s="2">
        <v>8.1134302024105293E-4</v>
      </c>
    </row>
    <row r="30" spans="1:23" x14ac:dyDescent="0.2">
      <c r="A30" s="2" t="s">
        <v>26</v>
      </c>
      <c r="B30" s="2">
        <v>0</v>
      </c>
      <c r="C30" s="2">
        <v>0</v>
      </c>
      <c r="D30" s="2">
        <v>0</v>
      </c>
      <c r="E30" s="2">
        <v>1.7985990839154947E-5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6.8690546907365342E-4</v>
      </c>
      <c r="L30" s="2">
        <v>8.7353401942566696E-6</v>
      </c>
      <c r="M30" s="2">
        <v>2.8784061957476393E-4</v>
      </c>
      <c r="N30" s="2">
        <v>0</v>
      </c>
      <c r="O30" s="2">
        <v>2.7006960766131028E-6</v>
      </c>
      <c r="P30" s="2">
        <v>0</v>
      </c>
      <c r="Q30" s="2">
        <v>0</v>
      </c>
      <c r="R30" s="2">
        <v>5.3726677831999861E-6</v>
      </c>
      <c r="S30" s="2">
        <v>0</v>
      </c>
      <c r="T30" s="2">
        <v>0</v>
      </c>
      <c r="U30" s="2">
        <v>0</v>
      </c>
      <c r="V30" s="2">
        <v>0</v>
      </c>
      <c r="W30" s="2">
        <v>1.0095407835416421E-3</v>
      </c>
    </row>
    <row r="31" spans="1:23" x14ac:dyDescent="0.2">
      <c r="A31" s="2" t="s">
        <v>27</v>
      </c>
      <c r="B31" s="2">
        <v>1.7377264289736416</v>
      </c>
      <c r="C31" s="2">
        <v>3.2017053781913549E-5</v>
      </c>
      <c r="D31" s="2">
        <v>1.8510628954891562E-4</v>
      </c>
      <c r="E31" s="2">
        <v>3.7888610453003875E-4</v>
      </c>
      <c r="F31" s="2">
        <v>2.4374144108152734E-2</v>
      </c>
      <c r="G31" s="2">
        <v>0</v>
      </c>
      <c r="H31" s="2">
        <v>0</v>
      </c>
      <c r="I31" s="2">
        <v>1.9270412262435081E-3</v>
      </c>
      <c r="J31" s="2">
        <v>0</v>
      </c>
      <c r="K31" s="2">
        <v>3.1027053424182542E-3</v>
      </c>
      <c r="L31" s="2">
        <v>1.235607540520943E-4</v>
      </c>
      <c r="M31" s="2">
        <v>3.6068632957759698E-3</v>
      </c>
      <c r="N31" s="2">
        <v>8.4621196837165915E-4</v>
      </c>
      <c r="O31" s="2">
        <v>9.3147537230636219E-5</v>
      </c>
      <c r="P31" s="2">
        <v>0</v>
      </c>
      <c r="Q31" s="2">
        <v>0</v>
      </c>
      <c r="R31" s="2">
        <v>2.1463807793883939E-2</v>
      </c>
      <c r="S31" s="2">
        <v>0</v>
      </c>
      <c r="T31" s="2">
        <v>0</v>
      </c>
      <c r="U31" s="2">
        <v>0</v>
      </c>
      <c r="V31" s="2">
        <v>2.2550560000000002</v>
      </c>
      <c r="W31" s="2">
        <v>4.048915920447631</v>
      </c>
    </row>
    <row r="32" spans="1:23" x14ac:dyDescent="0.2">
      <c r="A32" s="2" t="s">
        <v>28</v>
      </c>
      <c r="B32" s="2">
        <v>0.33089516071225211</v>
      </c>
      <c r="C32" s="2">
        <v>2.383173842101332E-3</v>
      </c>
      <c r="D32" s="2">
        <v>1.5332231736982452E-4</v>
      </c>
      <c r="E32" s="2">
        <v>6.0496244245650409E-5</v>
      </c>
      <c r="F32" s="2">
        <v>0.28716042483848336</v>
      </c>
      <c r="G32" s="2">
        <v>0</v>
      </c>
      <c r="H32" s="2">
        <v>0</v>
      </c>
      <c r="I32" s="2">
        <v>2.653741080016711E-3</v>
      </c>
      <c r="J32" s="2">
        <v>0</v>
      </c>
      <c r="K32" s="2">
        <v>2.455607436811377E-4</v>
      </c>
      <c r="L32" s="2">
        <v>7.2161505952555101E-6</v>
      </c>
      <c r="M32" s="2">
        <v>1.4067516451385295E-3</v>
      </c>
      <c r="N32" s="2">
        <v>3.3381878052879464E-4</v>
      </c>
      <c r="O32" s="2">
        <v>0</v>
      </c>
      <c r="P32" s="2">
        <v>0</v>
      </c>
      <c r="Q32" s="2">
        <v>0</v>
      </c>
      <c r="R32" s="2">
        <v>2.1664387391123409E-3</v>
      </c>
      <c r="S32" s="2">
        <v>0</v>
      </c>
      <c r="T32" s="2">
        <v>0</v>
      </c>
      <c r="U32" s="2">
        <v>0</v>
      </c>
      <c r="V32" s="2">
        <v>0</v>
      </c>
      <c r="W32" s="2">
        <v>0.62746610509352507</v>
      </c>
    </row>
    <row r="33" spans="1:23" x14ac:dyDescent="0.2">
      <c r="A33" s="2" t="s">
        <v>29</v>
      </c>
      <c r="B33" s="2">
        <v>1.1340491613355039</v>
      </c>
      <c r="C33" s="2">
        <v>1.1390061827772036E-5</v>
      </c>
      <c r="D33" s="2">
        <v>1.9877603872671079E-4</v>
      </c>
      <c r="E33" s="2">
        <v>3.5760823890637898E-4</v>
      </c>
      <c r="F33" s="2">
        <v>3.6191385785797461E-2</v>
      </c>
      <c r="G33" s="2">
        <v>0</v>
      </c>
      <c r="H33" s="2">
        <v>0</v>
      </c>
      <c r="I33" s="2">
        <v>0</v>
      </c>
      <c r="J33" s="2">
        <v>0</v>
      </c>
      <c r="K33" s="2">
        <v>9.1529703755520778E-4</v>
      </c>
      <c r="L33" s="2">
        <v>5.8096342248469359E-4</v>
      </c>
      <c r="M33" s="2">
        <v>2.1145479904419073E-3</v>
      </c>
      <c r="N33" s="2">
        <v>5.9156289588765466E-4</v>
      </c>
      <c r="O33" s="2">
        <v>3.0713798518345089E-6</v>
      </c>
      <c r="P33" s="2">
        <v>0</v>
      </c>
      <c r="Q33" s="2">
        <v>0</v>
      </c>
      <c r="R33" s="2">
        <v>5.0673211641881185E-3</v>
      </c>
      <c r="S33" s="2">
        <v>0</v>
      </c>
      <c r="T33" s="2">
        <v>0</v>
      </c>
      <c r="U33" s="2">
        <v>0</v>
      </c>
      <c r="V33" s="2">
        <v>0</v>
      </c>
      <c r="W33" s="2">
        <v>1.1800810853511714</v>
      </c>
    </row>
    <row r="34" spans="1:23" x14ac:dyDescent="0.2">
      <c r="A34" s="2" t="s">
        <v>30</v>
      </c>
      <c r="B34" s="2">
        <v>4.9349776400779762E-2</v>
      </c>
      <c r="C34" s="2">
        <v>8.0845800066733534E-9</v>
      </c>
      <c r="D34" s="2">
        <v>1.3480230160239131E-6</v>
      </c>
      <c r="E34" s="2">
        <v>2.0945070442163547E-5</v>
      </c>
      <c r="F34" s="2">
        <v>5.4864793397230317E-3</v>
      </c>
      <c r="G34" s="2">
        <v>0</v>
      </c>
      <c r="H34" s="2">
        <v>0</v>
      </c>
      <c r="I34" s="2">
        <v>0</v>
      </c>
      <c r="J34" s="2">
        <v>0</v>
      </c>
      <c r="K34" s="2">
        <v>5.527366725543287E-4</v>
      </c>
      <c r="L34" s="2">
        <v>3.418176597752609E-6</v>
      </c>
      <c r="M34" s="2">
        <v>2.8559989639899739E-4</v>
      </c>
      <c r="N34" s="2">
        <v>5.7500490304978817E-7</v>
      </c>
      <c r="O34" s="2">
        <v>9.2141395555035264E-6</v>
      </c>
      <c r="P34" s="2">
        <v>0</v>
      </c>
      <c r="Q34" s="2">
        <v>0</v>
      </c>
      <c r="R34" s="2">
        <v>9.5812575467066398E-5</v>
      </c>
      <c r="S34" s="2">
        <v>0</v>
      </c>
      <c r="T34" s="2">
        <v>0</v>
      </c>
      <c r="U34" s="2">
        <v>0</v>
      </c>
      <c r="V34" s="2">
        <v>0</v>
      </c>
      <c r="W34" s="2">
        <v>5.5805913384017684E-2</v>
      </c>
    </row>
    <row r="35" spans="1:23" x14ac:dyDescent="0.2">
      <c r="A35" s="2" t="s">
        <v>31</v>
      </c>
      <c r="B35" s="2">
        <v>9.9767442849330604E-2</v>
      </c>
      <c r="C35" s="2">
        <v>0</v>
      </c>
      <c r="D35" s="2">
        <v>2.6374363356989594E-7</v>
      </c>
      <c r="E35" s="2">
        <v>1.3589840691423011E-4</v>
      </c>
      <c r="F35" s="2">
        <v>1.4687549684032474E-2</v>
      </c>
      <c r="G35" s="2">
        <v>0</v>
      </c>
      <c r="H35" s="2">
        <v>0</v>
      </c>
      <c r="I35" s="2">
        <v>0</v>
      </c>
      <c r="J35" s="2">
        <v>0</v>
      </c>
      <c r="K35" s="2">
        <v>1.2704497342240085E-3</v>
      </c>
      <c r="L35" s="2">
        <v>1.8673372154389252E-4</v>
      </c>
      <c r="M35" s="2">
        <v>1.1114688496487726E-3</v>
      </c>
      <c r="N35" s="2">
        <v>1.15677085276181E-6</v>
      </c>
      <c r="O35" s="2">
        <v>3.4023475082821935E-5</v>
      </c>
      <c r="P35" s="2">
        <v>0</v>
      </c>
      <c r="Q35" s="2">
        <v>0</v>
      </c>
      <c r="R35" s="2">
        <v>7.3659275307671785E-4</v>
      </c>
      <c r="S35" s="2">
        <v>0</v>
      </c>
      <c r="T35" s="2">
        <v>0</v>
      </c>
      <c r="U35" s="2">
        <v>0</v>
      </c>
      <c r="V35" s="2">
        <v>0</v>
      </c>
      <c r="W35" s="2">
        <v>0.11793157998833986</v>
      </c>
    </row>
    <row r="36" spans="1:23" x14ac:dyDescent="0.2">
      <c r="A36" s="2" t="s">
        <v>32</v>
      </c>
      <c r="B36" s="2">
        <v>9.5996442389367595E-2</v>
      </c>
      <c r="C36" s="2">
        <v>3.6906107730463846E-7</v>
      </c>
      <c r="D36" s="2">
        <v>0</v>
      </c>
      <c r="E36" s="2">
        <v>4.3875319264147538E-6</v>
      </c>
      <c r="F36" s="2">
        <v>6.1270149656958697E-3</v>
      </c>
      <c r="G36" s="2">
        <v>0</v>
      </c>
      <c r="H36" s="2">
        <v>0</v>
      </c>
      <c r="I36" s="2">
        <v>0</v>
      </c>
      <c r="J36" s="2">
        <v>0</v>
      </c>
      <c r="K36" s="2">
        <v>1.1156502352471201E-3</v>
      </c>
      <c r="L36" s="2">
        <v>2.823160671477155E-5</v>
      </c>
      <c r="M36" s="2">
        <v>1.4949157679650723E-3</v>
      </c>
      <c r="N36" s="2">
        <v>8.8603769257981511E-5</v>
      </c>
      <c r="O36" s="2">
        <v>4.0457486324164915E-5</v>
      </c>
      <c r="P36" s="2">
        <v>0</v>
      </c>
      <c r="Q36" s="2">
        <v>0</v>
      </c>
      <c r="R36" s="2">
        <v>7.253101507319981E-5</v>
      </c>
      <c r="S36" s="2">
        <v>0</v>
      </c>
      <c r="T36" s="2">
        <v>0</v>
      </c>
      <c r="U36" s="2">
        <v>0</v>
      </c>
      <c r="V36" s="2">
        <v>0</v>
      </c>
      <c r="W36" s="2">
        <v>0.10496860382864949</v>
      </c>
    </row>
    <row r="37" spans="1:23" x14ac:dyDescent="0.2">
      <c r="A37" s="2" t="s">
        <v>33</v>
      </c>
      <c r="B37" s="2">
        <v>4.5006501213552201E-2</v>
      </c>
      <c r="C37" s="2">
        <v>0</v>
      </c>
      <c r="D37" s="2">
        <v>0</v>
      </c>
      <c r="E37" s="2">
        <v>5.0521351231372511E-5</v>
      </c>
      <c r="F37" s="2">
        <v>2.6125608946831701E-2</v>
      </c>
      <c r="G37" s="2">
        <v>0</v>
      </c>
      <c r="H37" s="2">
        <v>0</v>
      </c>
      <c r="I37" s="2">
        <v>0</v>
      </c>
      <c r="J37" s="2">
        <v>0</v>
      </c>
      <c r="K37" s="2">
        <v>9.8771218779216004E-4</v>
      </c>
      <c r="L37" s="2">
        <v>1.3495467604460304E-4</v>
      </c>
      <c r="M37" s="2">
        <v>1.240479224961624E-3</v>
      </c>
      <c r="N37" s="2">
        <v>2.2267222838983011E-7</v>
      </c>
      <c r="O37" s="2">
        <v>9.7278013583103337E-5</v>
      </c>
      <c r="P37" s="2">
        <v>0</v>
      </c>
      <c r="Q37" s="2">
        <v>0</v>
      </c>
      <c r="R37" s="2">
        <v>1.9413239589962612E-4</v>
      </c>
      <c r="S37" s="2">
        <v>0</v>
      </c>
      <c r="T37" s="2">
        <v>0</v>
      </c>
      <c r="U37" s="2">
        <v>0</v>
      </c>
      <c r="V37" s="2">
        <v>0</v>
      </c>
      <c r="W37" s="2">
        <v>7.3837410682124779E-2</v>
      </c>
    </row>
    <row r="38" spans="1:23" x14ac:dyDescent="0.2">
      <c r="A38" s="2" t="s">
        <v>34</v>
      </c>
      <c r="B38" s="2">
        <v>3.227995986609751E-2</v>
      </c>
      <c r="C38" s="2">
        <v>3.4965808528862246E-7</v>
      </c>
      <c r="D38" s="2">
        <v>0</v>
      </c>
      <c r="E38" s="2">
        <v>1.8801653205980606E-5</v>
      </c>
      <c r="F38" s="2">
        <v>4.9908274415142427E-4</v>
      </c>
      <c r="G38" s="2">
        <v>0</v>
      </c>
      <c r="H38" s="2">
        <v>0</v>
      </c>
      <c r="I38" s="2">
        <v>0</v>
      </c>
      <c r="J38" s="2">
        <v>0</v>
      </c>
      <c r="K38" s="2">
        <v>6.3048257476857087E-4</v>
      </c>
      <c r="L38" s="2">
        <v>2.6712417115770391E-5</v>
      </c>
      <c r="M38" s="2">
        <v>4.5984407960682585E-4</v>
      </c>
      <c r="N38" s="2">
        <v>1.5354526531988849E-6</v>
      </c>
      <c r="O38" s="2">
        <v>4.9671625879668431E-5</v>
      </c>
      <c r="P38" s="2">
        <v>0</v>
      </c>
      <c r="Q38" s="2">
        <v>0</v>
      </c>
      <c r="R38" s="2">
        <v>5.5915144509023317E-3</v>
      </c>
      <c r="S38" s="2">
        <v>0</v>
      </c>
      <c r="T38" s="2">
        <v>0</v>
      </c>
      <c r="U38" s="2">
        <v>0</v>
      </c>
      <c r="V38" s="2">
        <v>0</v>
      </c>
      <c r="W38" s="2">
        <v>3.9557954522466576E-2</v>
      </c>
    </row>
    <row r="39" spans="1:23" x14ac:dyDescent="0.2">
      <c r="A39" s="2" t="s">
        <v>35</v>
      </c>
      <c r="B39" s="2">
        <v>4.2109400951558171E-3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2.2714541866868134E-4</v>
      </c>
      <c r="L39" s="2">
        <v>1.7128862728738075E-4</v>
      </c>
      <c r="M39" s="2">
        <v>1.4478616362283888E-4</v>
      </c>
      <c r="N39" s="2">
        <v>0</v>
      </c>
      <c r="O39" s="2">
        <v>2.1102497775104344E-5</v>
      </c>
      <c r="P39" s="2">
        <v>0</v>
      </c>
      <c r="Q39" s="2">
        <v>0</v>
      </c>
      <c r="R39" s="2">
        <v>2.9241639854696456E-3</v>
      </c>
      <c r="S39" s="2">
        <v>0</v>
      </c>
      <c r="T39" s="2">
        <v>0</v>
      </c>
      <c r="U39" s="2">
        <v>0</v>
      </c>
      <c r="V39" s="2">
        <v>0</v>
      </c>
      <c r="W39" s="2">
        <v>7.6994267879794678E-3</v>
      </c>
    </row>
    <row r="40" spans="1:23" x14ac:dyDescent="0.2">
      <c r="A40" s="2" t="s">
        <v>36</v>
      </c>
      <c r="B40" s="2">
        <v>4.4185663358686953E-3</v>
      </c>
      <c r="C40" s="2">
        <v>0</v>
      </c>
      <c r="D40" s="2">
        <v>0</v>
      </c>
      <c r="E40" s="2">
        <v>0</v>
      </c>
      <c r="F40" s="2">
        <v>7.6742696761768878E-5</v>
      </c>
      <c r="G40" s="2">
        <v>0</v>
      </c>
      <c r="H40" s="2">
        <v>0</v>
      </c>
      <c r="I40" s="2">
        <v>0</v>
      </c>
      <c r="J40" s="2">
        <v>0</v>
      </c>
      <c r="K40" s="2">
        <v>2.2112236123979529E-4</v>
      </c>
      <c r="L40" s="2">
        <v>7.178170855280479E-5</v>
      </c>
      <c r="M40" s="2">
        <v>1.0409076961776158E-4</v>
      </c>
      <c r="N40" s="2">
        <v>0</v>
      </c>
      <c r="O40" s="2">
        <v>2.6742186640972886E-6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4.894978090704924E-3</v>
      </c>
    </row>
    <row r="41" spans="1:23" x14ac:dyDescent="0.2">
      <c r="A41" s="2" t="s">
        <v>37</v>
      </c>
      <c r="B41" s="2">
        <v>8.0109861190813036E-2</v>
      </c>
      <c r="C41" s="2">
        <v>0</v>
      </c>
      <c r="D41" s="2">
        <v>2.2271684612568994E-7</v>
      </c>
      <c r="E41" s="2">
        <v>1.4385350578409032E-7</v>
      </c>
      <c r="F41" s="2">
        <v>7.8061594103670566E-5</v>
      </c>
      <c r="G41" s="2">
        <v>0</v>
      </c>
      <c r="H41" s="2">
        <v>0</v>
      </c>
      <c r="I41" s="2">
        <v>0</v>
      </c>
      <c r="J41" s="2">
        <v>0</v>
      </c>
      <c r="K41" s="2">
        <v>6.2106722062686389E-4</v>
      </c>
      <c r="L41" s="2">
        <v>4.8107670635036731E-6</v>
      </c>
      <c r="M41" s="2">
        <v>6.2292262529473302E-4</v>
      </c>
      <c r="N41" s="2">
        <v>0</v>
      </c>
      <c r="O41" s="2">
        <v>4.246976967536684E-5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8.14795597379291E-2</v>
      </c>
    </row>
    <row r="42" spans="1:23" x14ac:dyDescent="0.2">
      <c r="A42" s="2" t="s">
        <v>38</v>
      </c>
      <c r="B42" s="2">
        <v>4.3281165312800312E-3</v>
      </c>
      <c r="C42" s="2">
        <v>0</v>
      </c>
      <c r="D42" s="2">
        <v>0</v>
      </c>
      <c r="E42" s="2">
        <v>0</v>
      </c>
      <c r="F42" s="2">
        <v>1.4987469794337064E-5</v>
      </c>
      <c r="G42" s="2">
        <v>0</v>
      </c>
      <c r="H42" s="2">
        <v>0</v>
      </c>
      <c r="I42" s="2">
        <v>0</v>
      </c>
      <c r="J42" s="2">
        <v>0</v>
      </c>
      <c r="K42" s="2">
        <v>1.8069172286658287E-5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4.3611731733610264E-3</v>
      </c>
    </row>
    <row r="43" spans="1:23" x14ac:dyDescent="0.2">
      <c r="A43" s="2" t="s">
        <v>39</v>
      </c>
      <c r="B43" s="2">
        <v>9.4685379227820405</v>
      </c>
      <c r="C43" s="2">
        <v>4.3840031181830747E-6</v>
      </c>
      <c r="D43" s="2">
        <v>1.2407203839484098E-3</v>
      </c>
      <c r="E43" s="2">
        <v>0</v>
      </c>
      <c r="F43" s="2">
        <v>3.4708125287533336E-4</v>
      </c>
      <c r="G43" s="2">
        <v>0</v>
      </c>
      <c r="H43" s="2">
        <v>0</v>
      </c>
      <c r="I43" s="2">
        <v>0</v>
      </c>
      <c r="J43" s="2">
        <v>0</v>
      </c>
      <c r="K43" s="2">
        <v>9.0595091395866037E-4</v>
      </c>
      <c r="L43" s="2">
        <v>7.5959479950057993E-7</v>
      </c>
      <c r="M43" s="2">
        <v>3.7530820874932969E-3</v>
      </c>
      <c r="N43" s="2">
        <v>1.8442549292038951E-4</v>
      </c>
      <c r="O43" s="2">
        <v>0</v>
      </c>
      <c r="P43" s="2">
        <v>0</v>
      </c>
      <c r="Q43" s="2">
        <v>0</v>
      </c>
      <c r="R43" s="2">
        <v>7.1580052875573393E-3</v>
      </c>
      <c r="S43" s="2">
        <v>0</v>
      </c>
      <c r="T43" s="2">
        <v>0</v>
      </c>
      <c r="U43" s="2">
        <v>0</v>
      </c>
      <c r="V43" s="2">
        <v>0</v>
      </c>
      <c r="W43" s="2">
        <v>9.482132331798713</v>
      </c>
    </row>
    <row r="44" spans="1:23" x14ac:dyDescent="0.2">
      <c r="A44" s="2" t="s">
        <v>40</v>
      </c>
      <c r="B44" s="2">
        <v>0.2013446997182034</v>
      </c>
      <c r="C44" s="2">
        <v>3.034770720334175E-4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6.8953622978971851E-5</v>
      </c>
      <c r="L44" s="2">
        <v>0</v>
      </c>
      <c r="M44" s="2">
        <v>3.8820740011039003E-5</v>
      </c>
      <c r="N44" s="2">
        <v>0</v>
      </c>
      <c r="O44" s="2">
        <v>0</v>
      </c>
      <c r="P44" s="2">
        <v>0</v>
      </c>
      <c r="Q44" s="2">
        <v>0</v>
      </c>
      <c r="R44" s="2">
        <v>3.192618285703538E-3</v>
      </c>
      <c r="S44" s="2">
        <v>0</v>
      </c>
      <c r="T44" s="2">
        <v>0</v>
      </c>
      <c r="U44" s="2">
        <v>0</v>
      </c>
      <c r="V44" s="2">
        <v>0</v>
      </c>
      <c r="W44" s="2">
        <v>0.20494856943893039</v>
      </c>
    </row>
    <row r="45" spans="1:23" x14ac:dyDescent="0.2">
      <c r="A45" s="2" t="s">
        <v>41</v>
      </c>
      <c r="B45" s="2">
        <v>2.2829132930811554E-4</v>
      </c>
      <c r="C45" s="2">
        <v>0</v>
      </c>
      <c r="D45" s="2">
        <v>0</v>
      </c>
      <c r="E45" s="2">
        <v>5.08999489794395E-7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1.3202264961937682E-4</v>
      </c>
      <c r="L45" s="2">
        <v>0</v>
      </c>
      <c r="M45" s="2">
        <v>4.5952231851049417E-5</v>
      </c>
      <c r="N45" s="2">
        <v>0</v>
      </c>
      <c r="O45" s="2">
        <v>2.6477412515814741E-8</v>
      </c>
      <c r="P45" s="2">
        <v>0</v>
      </c>
      <c r="Q45" s="2">
        <v>0</v>
      </c>
      <c r="R45" s="2">
        <v>5.3726677831999846E-7</v>
      </c>
      <c r="S45" s="2">
        <v>0</v>
      </c>
      <c r="T45" s="2">
        <v>0</v>
      </c>
      <c r="U45" s="2">
        <v>0</v>
      </c>
      <c r="V45" s="2">
        <v>0</v>
      </c>
      <c r="W45" s="2">
        <v>4.0733895445917194E-4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1.300978387758315E-3</v>
      </c>
      <c r="L46" s="2">
        <v>0</v>
      </c>
      <c r="M46" s="2">
        <v>2.1938428898733053E-2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2.3239407286491369E-2</v>
      </c>
    </row>
    <row r="47" spans="1:23" x14ac:dyDescent="0.2">
      <c r="A47" s="2" t="s">
        <v>43</v>
      </c>
      <c r="B47" s="2">
        <v>2.3457605745910756E-2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0.37530706299340116</v>
      </c>
      <c r="L47" s="2">
        <v>4.4836683792278322E-2</v>
      </c>
      <c r="M47" s="2">
        <v>0.99024178232867588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1.433843134860266</v>
      </c>
    </row>
    <row r="48" spans="1:23" x14ac:dyDescent="0.2">
      <c r="A48" s="2" t="s">
        <v>44</v>
      </c>
      <c r="B48" s="2">
        <v>2.0798199848780036E-2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4.9652319206722594E-3</v>
      </c>
      <c r="L48" s="2">
        <v>0</v>
      </c>
      <c r="M48" s="2">
        <v>1.1728876882118157E-2</v>
      </c>
      <c r="N48" s="2">
        <v>0</v>
      </c>
      <c r="O48" s="2">
        <v>8.9019774313454491E-3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4.6394286082915903E-2</v>
      </c>
    </row>
    <row r="49" spans="1:23" x14ac:dyDescent="0.2">
      <c r="A49" s="2" t="s">
        <v>45</v>
      </c>
      <c r="B49" s="2">
        <v>3.2351843949575154E-3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1.3859072871916931E-2</v>
      </c>
      <c r="L49" s="2">
        <v>0</v>
      </c>
      <c r="M49" s="2">
        <v>7.3251093302779237E-3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2.4419366597152371E-2</v>
      </c>
    </row>
    <row r="50" spans="1:23" x14ac:dyDescent="0.2">
      <c r="A50" s="2" t="s">
        <v>46</v>
      </c>
      <c r="B50" s="2">
        <v>0.2010885950414793</v>
      </c>
      <c r="C50" s="2">
        <v>0</v>
      </c>
      <c r="D50" s="2">
        <v>0</v>
      </c>
      <c r="E50" s="2">
        <v>0</v>
      </c>
      <c r="F50" s="2">
        <v>0</v>
      </c>
      <c r="G50" s="2">
        <v>2.4352985130786087E-2</v>
      </c>
      <c r="H50" s="2">
        <v>3.7133470267265455E-3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2.868976077698402E-2</v>
      </c>
      <c r="P50" s="2">
        <v>0</v>
      </c>
      <c r="Q50" s="2">
        <v>0</v>
      </c>
      <c r="R50" s="2">
        <v>2.9699882227162973E-2</v>
      </c>
      <c r="S50" s="2">
        <v>0</v>
      </c>
      <c r="T50" s="2">
        <v>0</v>
      </c>
      <c r="U50" s="2">
        <v>0</v>
      </c>
      <c r="V50" s="2">
        <v>0</v>
      </c>
      <c r="W50" s="2">
        <v>0.28754457020313895</v>
      </c>
    </row>
    <row r="51" spans="1:23" x14ac:dyDescent="0.2">
      <c r="A51" s="2" t="s">
        <v>47</v>
      </c>
      <c r="B51" s="2">
        <v>0.63824617557954044</v>
      </c>
      <c r="C51" s="2">
        <v>1.2520584492105353E-2</v>
      </c>
      <c r="D51" s="2">
        <v>7.7134747444500371E-2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2.6477449956364492E-3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0.7305492525117826</v>
      </c>
    </row>
  </sheetData>
  <phoneticPr fontId="6" type="noConversion"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B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23.750686688352399</v>
      </c>
      <c r="C4" s="2">
        <v>4.0322077264408687E-3</v>
      </c>
      <c r="D4" s="2">
        <v>8.437613641204636E-2</v>
      </c>
      <c r="E4" s="2">
        <v>3.4852045860184152E-3</v>
      </c>
      <c r="F4" s="2">
        <v>0.4398926064569359</v>
      </c>
      <c r="G4" s="2">
        <v>2.5079664997593655E-2</v>
      </c>
      <c r="H4" s="2">
        <v>3.6637443115623896E-3</v>
      </c>
      <c r="I4" s="2">
        <v>0</v>
      </c>
      <c r="J4" s="2">
        <v>0</v>
      </c>
      <c r="K4" s="2">
        <v>0.23706523594182566</v>
      </c>
      <c r="L4" s="2">
        <v>3.3969791120468176E-2</v>
      </c>
      <c r="M4" s="2">
        <v>0.64657190624214078</v>
      </c>
      <c r="N4" s="2">
        <v>1.717915820366212E-3</v>
      </c>
      <c r="O4" s="2">
        <v>3.9638802297896764E-2</v>
      </c>
      <c r="P4" s="2">
        <v>0</v>
      </c>
      <c r="Q4" s="2">
        <v>0</v>
      </c>
      <c r="R4" s="2">
        <v>6.8268406671766146E-2</v>
      </c>
      <c r="S4" s="2">
        <v>0</v>
      </c>
      <c r="T4" s="2">
        <v>0</v>
      </c>
      <c r="U4" s="2">
        <v>0</v>
      </c>
      <c r="V4" s="2">
        <v>3.1762580000000002</v>
      </c>
      <c r="W4" s="2">
        <v>28.514706310937459</v>
      </c>
    </row>
    <row r="5" spans="1:23" x14ac:dyDescent="0.2">
      <c r="A5" s="2" t="s">
        <v>1</v>
      </c>
      <c r="B5" s="2">
        <v>6.1704882928743633E-2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0.11612126978241402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0.17782615271115765</v>
      </c>
    </row>
    <row r="6" spans="1:23" x14ac:dyDescent="0.2">
      <c r="A6" s="2" t="s">
        <v>2</v>
      </c>
      <c r="B6" s="2">
        <v>8.171714494285629</v>
      </c>
      <c r="C6" s="2">
        <v>1.7284496836518081E-4</v>
      </c>
      <c r="D6" s="2">
        <v>1.0677602570034197E-3</v>
      </c>
      <c r="E6" s="2">
        <v>6.6438646136774543E-4</v>
      </c>
      <c r="F6" s="2">
        <v>1.519849393722543E-3</v>
      </c>
      <c r="G6" s="2">
        <v>0</v>
      </c>
      <c r="H6" s="2">
        <v>0</v>
      </c>
      <c r="I6" s="2">
        <v>0</v>
      </c>
      <c r="J6" s="2">
        <v>0</v>
      </c>
      <c r="K6" s="2">
        <v>2.7493903728801334E-3</v>
      </c>
      <c r="L6" s="2">
        <v>1.3691738243908701E-4</v>
      </c>
      <c r="M6" s="2">
        <v>2.6277941754882976E-3</v>
      </c>
      <c r="N6" s="2">
        <v>0</v>
      </c>
      <c r="O6" s="2">
        <v>0</v>
      </c>
      <c r="P6" s="2">
        <v>0</v>
      </c>
      <c r="Q6" s="2">
        <v>0</v>
      </c>
      <c r="R6" s="2">
        <v>1.4055335145949091E-5</v>
      </c>
      <c r="S6" s="2">
        <v>0</v>
      </c>
      <c r="T6" s="2">
        <v>0</v>
      </c>
      <c r="U6" s="2">
        <v>0</v>
      </c>
      <c r="V6" s="2">
        <v>0</v>
      </c>
      <c r="W6" s="2">
        <v>8.1806674926320433</v>
      </c>
    </row>
    <row r="7" spans="1:23" x14ac:dyDescent="0.2">
      <c r="A7" s="2" t="s">
        <v>3</v>
      </c>
      <c r="B7" s="2">
        <v>3.4172819651926922E-2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2.5478849602339248E-3</v>
      </c>
      <c r="L7" s="2">
        <v>0</v>
      </c>
      <c r="M7" s="2">
        <v>1.3216009773825168E-2</v>
      </c>
      <c r="N7" s="2">
        <v>2.7549264329865139E-4</v>
      </c>
      <c r="O7" s="2">
        <v>2.2492839168972528E-5</v>
      </c>
      <c r="P7" s="2">
        <v>0</v>
      </c>
      <c r="Q7" s="2">
        <v>0</v>
      </c>
      <c r="R7" s="2">
        <v>2.031495525810471E-3</v>
      </c>
      <c r="S7" s="2">
        <v>0</v>
      </c>
      <c r="T7" s="2">
        <v>0</v>
      </c>
      <c r="U7" s="2">
        <v>0</v>
      </c>
      <c r="V7" s="2">
        <v>0</v>
      </c>
      <c r="W7" s="2">
        <v>5.2266195394264109E-2</v>
      </c>
    </row>
    <row r="8" spans="1:23" x14ac:dyDescent="0.2">
      <c r="A8" s="2" t="s">
        <v>4</v>
      </c>
      <c r="B8" s="2">
        <v>5.7101638561272601E-3</v>
      </c>
      <c r="C8" s="2">
        <v>0</v>
      </c>
      <c r="D8" s="2">
        <v>0</v>
      </c>
      <c r="E8" s="2">
        <v>0</v>
      </c>
      <c r="F8" s="2">
        <v>3.1074794427266966E-4</v>
      </c>
      <c r="G8" s="2">
        <v>0</v>
      </c>
      <c r="H8" s="2">
        <v>0</v>
      </c>
      <c r="I8" s="2">
        <v>0</v>
      </c>
      <c r="J8" s="2">
        <v>0</v>
      </c>
      <c r="K8" s="2">
        <v>2.1062292612833295E-4</v>
      </c>
      <c r="L8" s="2">
        <v>1.2174943232819891E-5</v>
      </c>
      <c r="M8" s="2">
        <v>9.018586416800296E-4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7.1455683114411122E-3</v>
      </c>
    </row>
    <row r="9" spans="1:23" x14ac:dyDescent="0.2">
      <c r="A9" s="2" t="s">
        <v>5</v>
      </c>
      <c r="B9" s="2">
        <v>1.1604624206431702E-2</v>
      </c>
      <c r="C9" s="2">
        <v>0</v>
      </c>
      <c r="D9" s="2">
        <v>0</v>
      </c>
      <c r="E9" s="2">
        <v>6.5604916983443299E-8</v>
      </c>
      <c r="F9" s="2">
        <v>5.7791464675310627E-4</v>
      </c>
      <c r="G9" s="2">
        <v>0</v>
      </c>
      <c r="H9" s="2">
        <v>0</v>
      </c>
      <c r="I9" s="2">
        <v>0</v>
      </c>
      <c r="J9" s="2">
        <v>0</v>
      </c>
      <c r="K9" s="2">
        <v>1.9808425391759543E-3</v>
      </c>
      <c r="L9" s="2">
        <v>3.4708733999564036E-4</v>
      </c>
      <c r="M9" s="2">
        <v>2.8238809758137128E-3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1.73344153130871E-2</v>
      </c>
    </row>
    <row r="10" spans="1:23" x14ac:dyDescent="0.2">
      <c r="A10" s="2" t="s">
        <v>6</v>
      </c>
      <c r="B10" s="2">
        <v>2.4158021342164219E-2</v>
      </c>
      <c r="C10" s="2">
        <v>0</v>
      </c>
      <c r="D10" s="2">
        <v>0</v>
      </c>
      <c r="E10" s="2">
        <v>9.8407375475164949E-6</v>
      </c>
      <c r="F10" s="2">
        <v>5.5712284728727308E-5</v>
      </c>
      <c r="G10" s="2">
        <v>0</v>
      </c>
      <c r="H10" s="2">
        <v>0</v>
      </c>
      <c r="I10" s="2">
        <v>0</v>
      </c>
      <c r="J10" s="2">
        <v>0</v>
      </c>
      <c r="K10" s="2">
        <v>9.9305614733739833E-4</v>
      </c>
      <c r="L10" s="2">
        <v>0</v>
      </c>
      <c r="M10" s="2">
        <v>2.3686795883556661E-3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2.7585310100133525E-2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9.2011603948040611E-7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9.2011603948040611E-7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0.21063694107781936</v>
      </c>
      <c r="C13" s="2">
        <v>1.1184163741133925E-8</v>
      </c>
      <c r="D13" s="2">
        <v>8.1260313053197439E-8</v>
      </c>
      <c r="E13" s="2">
        <v>1.4725216615656915E-5</v>
      </c>
      <c r="F13" s="2">
        <v>6.362755482968058E-4</v>
      </c>
      <c r="G13" s="2">
        <v>0</v>
      </c>
      <c r="H13" s="2">
        <v>0</v>
      </c>
      <c r="I13" s="2">
        <v>0</v>
      </c>
      <c r="J13" s="2">
        <v>0</v>
      </c>
      <c r="K13" s="2">
        <v>3.4988667104932643E-3</v>
      </c>
      <c r="L13" s="2">
        <v>1.6233257643759855E-6</v>
      </c>
      <c r="M13" s="2">
        <v>1.9859595212605792E-3</v>
      </c>
      <c r="N13" s="2">
        <v>8.2327877105991105E-6</v>
      </c>
      <c r="O13" s="2">
        <v>1.0425417923046364E-6</v>
      </c>
      <c r="P13" s="2">
        <v>0</v>
      </c>
      <c r="Q13" s="2">
        <v>0</v>
      </c>
      <c r="R13" s="2">
        <v>1.0831267747541808E-4</v>
      </c>
      <c r="S13" s="2">
        <v>0</v>
      </c>
      <c r="T13" s="2">
        <v>0</v>
      </c>
      <c r="U13" s="2">
        <v>0</v>
      </c>
      <c r="V13" s="2">
        <v>0</v>
      </c>
      <c r="W13" s="2">
        <v>0.21689207185170514</v>
      </c>
    </row>
    <row r="14" spans="1:23" x14ac:dyDescent="0.2">
      <c r="A14" s="2" t="s">
        <v>10</v>
      </c>
      <c r="B14" s="2">
        <v>0.2442453585913075</v>
      </c>
      <c r="C14" s="2">
        <v>1.6131005395866237E-8</v>
      </c>
      <c r="D14" s="2">
        <v>0</v>
      </c>
      <c r="E14" s="2">
        <v>0</v>
      </c>
      <c r="F14" s="2">
        <v>3.7033394919451924E-4</v>
      </c>
      <c r="G14" s="2">
        <v>0</v>
      </c>
      <c r="H14" s="2">
        <v>0</v>
      </c>
      <c r="I14" s="2">
        <v>0</v>
      </c>
      <c r="J14" s="2">
        <v>0</v>
      </c>
      <c r="K14" s="2">
        <v>2.602088159650589E-3</v>
      </c>
      <c r="L14" s="2">
        <v>0</v>
      </c>
      <c r="M14" s="2">
        <v>1.426916777880749E-3</v>
      </c>
      <c r="N14" s="2">
        <v>9.8104363869965463E-7</v>
      </c>
      <c r="O14" s="2">
        <v>8.1057624351685491E-6</v>
      </c>
      <c r="P14" s="2">
        <v>0</v>
      </c>
      <c r="Q14" s="2">
        <v>0</v>
      </c>
      <c r="R14" s="2">
        <v>5.6954083174343468E-5</v>
      </c>
      <c r="S14" s="2">
        <v>0</v>
      </c>
      <c r="T14" s="2">
        <v>0</v>
      </c>
      <c r="U14" s="2">
        <v>0</v>
      </c>
      <c r="V14" s="2">
        <v>0</v>
      </c>
      <c r="W14" s="2">
        <v>0.248710754498287</v>
      </c>
    </row>
    <row r="15" spans="1:23" x14ac:dyDescent="0.2">
      <c r="A15" s="2" t="s">
        <v>11</v>
      </c>
      <c r="B15" s="2">
        <v>0.16581914656719207</v>
      </c>
      <c r="C15" s="2">
        <v>0</v>
      </c>
      <c r="D15" s="2">
        <v>0</v>
      </c>
      <c r="E15" s="2">
        <v>3.579613602818004E-5</v>
      </c>
      <c r="F15" s="2">
        <v>9.9677434237660804E-5</v>
      </c>
      <c r="G15" s="2">
        <v>0</v>
      </c>
      <c r="H15" s="2">
        <v>0</v>
      </c>
      <c r="I15" s="2">
        <v>0</v>
      </c>
      <c r="J15" s="2">
        <v>0</v>
      </c>
      <c r="K15" s="2">
        <v>5.5549914710812526E-4</v>
      </c>
      <c r="L15" s="2">
        <v>0</v>
      </c>
      <c r="M15" s="2">
        <v>2.9027582355180487E-4</v>
      </c>
      <c r="N15" s="2">
        <v>3.2508912656337746E-7</v>
      </c>
      <c r="O15" s="2">
        <v>4.1701671692185461E-7</v>
      </c>
      <c r="P15" s="2">
        <v>0</v>
      </c>
      <c r="Q15" s="2">
        <v>0</v>
      </c>
      <c r="R15" s="2">
        <v>3.0242285100762503E-5</v>
      </c>
      <c r="S15" s="2">
        <v>0</v>
      </c>
      <c r="T15" s="2">
        <v>0</v>
      </c>
      <c r="U15" s="2">
        <v>0</v>
      </c>
      <c r="V15" s="2">
        <v>0</v>
      </c>
      <c r="W15" s="2">
        <v>0.1668313794990621</v>
      </c>
    </row>
    <row r="16" spans="1:23" x14ac:dyDescent="0.2">
      <c r="A16" s="2" t="s">
        <v>12</v>
      </c>
      <c r="B16" s="2">
        <v>2.5688838502195706E-3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4.2492631641458761E-5</v>
      </c>
      <c r="L16" s="2">
        <v>0</v>
      </c>
      <c r="M16" s="2">
        <v>4.4811229473347119E-5</v>
      </c>
      <c r="N16" s="2">
        <v>0</v>
      </c>
      <c r="O16" s="2">
        <v>0</v>
      </c>
      <c r="P16" s="2">
        <v>0</v>
      </c>
      <c r="Q16" s="2">
        <v>0</v>
      </c>
      <c r="R16" s="2">
        <v>4.36981035817185E-5</v>
      </c>
      <c r="S16" s="2">
        <v>0</v>
      </c>
      <c r="T16" s="2">
        <v>0</v>
      </c>
      <c r="U16" s="2">
        <v>0</v>
      </c>
      <c r="V16" s="2">
        <v>0</v>
      </c>
      <c r="W16" s="2">
        <v>2.6998858149160946E-3</v>
      </c>
    </row>
    <row r="17" spans="1:23" x14ac:dyDescent="0.2">
      <c r="A17" s="2" t="s">
        <v>13</v>
      </c>
      <c r="B17" s="2">
        <v>0.1174435587443176</v>
      </c>
      <c r="C17" s="2">
        <v>4.1455966933803082E-8</v>
      </c>
      <c r="D17" s="2">
        <v>4.1128020945981857E-5</v>
      </c>
      <c r="E17" s="2">
        <v>3.9692158891120922E-5</v>
      </c>
      <c r="F17" s="2">
        <v>2.3903688020974582E-5</v>
      </c>
      <c r="G17" s="2">
        <v>0</v>
      </c>
      <c r="H17" s="2">
        <v>0</v>
      </c>
      <c r="I17" s="2">
        <v>0</v>
      </c>
      <c r="J17" s="2">
        <v>0</v>
      </c>
      <c r="K17" s="2">
        <v>1.3549963385039183E-3</v>
      </c>
      <c r="L17" s="2">
        <v>1.1667653931452398E-6</v>
      </c>
      <c r="M17" s="2">
        <v>5.8585101885020999E-4</v>
      </c>
      <c r="N17" s="2">
        <v>0</v>
      </c>
      <c r="O17" s="2">
        <v>0</v>
      </c>
      <c r="P17" s="2">
        <v>0</v>
      </c>
      <c r="Q17" s="2">
        <v>0</v>
      </c>
      <c r="R17" s="2">
        <v>2.6511959185249945E-5</v>
      </c>
      <c r="S17" s="2">
        <v>0</v>
      </c>
      <c r="T17" s="2">
        <v>0</v>
      </c>
      <c r="U17" s="2">
        <v>0</v>
      </c>
      <c r="V17" s="2">
        <v>0</v>
      </c>
      <c r="W17" s="2">
        <v>0.11951685015007514</v>
      </c>
    </row>
    <row r="18" spans="1:23" x14ac:dyDescent="0.2">
      <c r="A18" s="2" t="s">
        <v>14</v>
      </c>
      <c r="B18" s="2">
        <v>1.2057729443589588E-2</v>
      </c>
      <c r="C18" s="2">
        <v>0</v>
      </c>
      <c r="D18" s="2">
        <v>0</v>
      </c>
      <c r="E18" s="2">
        <v>0</v>
      </c>
      <c r="F18" s="2">
        <v>5.1240184993577922E-5</v>
      </c>
      <c r="G18" s="2">
        <v>0</v>
      </c>
      <c r="H18" s="2">
        <v>0</v>
      </c>
      <c r="I18" s="2">
        <v>0</v>
      </c>
      <c r="J18" s="2">
        <v>0</v>
      </c>
      <c r="K18" s="2">
        <v>1.7682957340559805E-4</v>
      </c>
      <c r="L18" s="2">
        <v>0</v>
      </c>
      <c r="M18" s="2">
        <v>4.5614885569808491E-5</v>
      </c>
      <c r="N18" s="2">
        <v>0</v>
      </c>
      <c r="O18" s="2">
        <v>0</v>
      </c>
      <c r="P18" s="2">
        <v>0</v>
      </c>
      <c r="Q18" s="2">
        <v>0</v>
      </c>
      <c r="R18" s="2">
        <v>3.5970999899585352E-6</v>
      </c>
      <c r="S18" s="2">
        <v>0</v>
      </c>
      <c r="T18" s="2">
        <v>0</v>
      </c>
      <c r="U18" s="2">
        <v>0</v>
      </c>
      <c r="V18" s="2">
        <v>0</v>
      </c>
      <c r="W18" s="2">
        <v>1.2335011187548532E-2</v>
      </c>
    </row>
    <row r="19" spans="1:23" x14ac:dyDescent="0.2">
      <c r="A19" s="2" t="s">
        <v>15</v>
      </c>
      <c r="B19" s="2">
        <v>4.1182473612007511E-2</v>
      </c>
      <c r="C19" s="2">
        <v>0</v>
      </c>
      <c r="D19" s="2">
        <v>0</v>
      </c>
      <c r="E19" s="2">
        <v>1.031670340535291E-7</v>
      </c>
      <c r="F19" s="2">
        <v>1.1151905043777473E-4</v>
      </c>
      <c r="G19" s="2">
        <v>0</v>
      </c>
      <c r="H19" s="2">
        <v>0</v>
      </c>
      <c r="I19" s="2">
        <v>0</v>
      </c>
      <c r="J19" s="2">
        <v>0</v>
      </c>
      <c r="K19" s="2">
        <v>4.6859000483356677E-4</v>
      </c>
      <c r="L19" s="2">
        <v>0</v>
      </c>
      <c r="M19" s="2">
        <v>1.8132596420633056E-4</v>
      </c>
      <c r="N19" s="2">
        <v>0</v>
      </c>
      <c r="O19" s="2">
        <v>0</v>
      </c>
      <c r="P19" s="2">
        <v>0</v>
      </c>
      <c r="Q19" s="2">
        <v>0</v>
      </c>
      <c r="R19" s="2">
        <v>1.6360143658033634E-4</v>
      </c>
      <c r="S19" s="2">
        <v>0</v>
      </c>
      <c r="T19" s="2">
        <v>0</v>
      </c>
      <c r="U19" s="2">
        <v>0</v>
      </c>
      <c r="V19" s="2">
        <v>0</v>
      </c>
      <c r="W19" s="2">
        <v>4.2107613235099574E-2</v>
      </c>
    </row>
    <row r="20" spans="1:23" x14ac:dyDescent="0.2">
      <c r="A20" s="2" t="s">
        <v>16</v>
      </c>
      <c r="B20" s="2">
        <v>6.3802171582859002E-2</v>
      </c>
      <c r="C20" s="2">
        <v>0</v>
      </c>
      <c r="D20" s="2">
        <v>9.5134025037889668E-7</v>
      </c>
      <c r="E20" s="2">
        <v>0</v>
      </c>
      <c r="F20" s="2">
        <v>7.0983560514459304E-5</v>
      </c>
      <c r="G20" s="2">
        <v>0</v>
      </c>
      <c r="H20" s="2">
        <v>0</v>
      </c>
      <c r="I20" s="2">
        <v>0</v>
      </c>
      <c r="J20" s="2">
        <v>0</v>
      </c>
      <c r="K20" s="2">
        <v>6.9410208141894639E-4</v>
      </c>
      <c r="L20" s="2">
        <v>1.2682232534187387E-6</v>
      </c>
      <c r="M20" s="2">
        <v>7.4931308270710596E-4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6.5318789871003313E-2</v>
      </c>
    </row>
    <row r="21" spans="1:23" x14ac:dyDescent="0.2">
      <c r="A21" s="2" t="s">
        <v>17</v>
      </c>
      <c r="B21" s="2">
        <v>6.1367675751166388E-3</v>
      </c>
      <c r="C21" s="2">
        <v>0</v>
      </c>
      <c r="D21" s="2">
        <v>0</v>
      </c>
      <c r="E21" s="2">
        <v>0</v>
      </c>
      <c r="F21" s="2">
        <v>1.2597464042674354E-5</v>
      </c>
      <c r="G21" s="2">
        <v>0</v>
      </c>
      <c r="H21" s="2">
        <v>0</v>
      </c>
      <c r="I21" s="2">
        <v>0</v>
      </c>
      <c r="J21" s="2">
        <v>0</v>
      </c>
      <c r="K21" s="2">
        <v>1.7875345239723892E-4</v>
      </c>
      <c r="L21" s="2">
        <v>0</v>
      </c>
      <c r="M21" s="2">
        <v>3.0873083410903142E-4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6.6368493256655833E-3</v>
      </c>
    </row>
    <row r="22" spans="1:23" x14ac:dyDescent="0.2">
      <c r="A22" s="2" t="s">
        <v>18</v>
      </c>
      <c r="B22" s="2">
        <v>0.36935641061975238</v>
      </c>
      <c r="C22" s="2">
        <v>6.4524021583464947E-8</v>
      </c>
      <c r="D22" s="2">
        <v>0</v>
      </c>
      <c r="E22" s="2">
        <v>5.8943348154991606E-7</v>
      </c>
      <c r="F22" s="2">
        <v>3.0066997303853011E-4</v>
      </c>
      <c r="G22" s="2">
        <v>0</v>
      </c>
      <c r="H22" s="2">
        <v>0</v>
      </c>
      <c r="I22" s="2">
        <v>0</v>
      </c>
      <c r="J22" s="2">
        <v>0</v>
      </c>
      <c r="K22" s="2">
        <v>1.1473010543193865E-3</v>
      </c>
      <c r="L22" s="2">
        <v>1.4204100438289874E-6</v>
      </c>
      <c r="M22" s="2">
        <v>6.5744990367040961E-4</v>
      </c>
      <c r="N22" s="2">
        <v>8.4330207770335853E-7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0.37146474922040529</v>
      </c>
    </row>
    <row r="23" spans="1:23" x14ac:dyDescent="0.2">
      <c r="A23" s="2" t="s">
        <v>19</v>
      </c>
      <c r="B23" s="2">
        <v>5.5844240418526092E-3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1.8051003756351967E-4</v>
      </c>
      <c r="L23" s="2">
        <v>8.6239181232474231E-7</v>
      </c>
      <c r="M23" s="2">
        <v>6.709788195889975E-5</v>
      </c>
      <c r="N23" s="2">
        <v>0</v>
      </c>
      <c r="O23" s="2">
        <v>2.3457190326854315E-7</v>
      </c>
      <c r="P23" s="2">
        <v>0</v>
      </c>
      <c r="Q23" s="2">
        <v>0</v>
      </c>
      <c r="R23" s="2">
        <v>3.1308092505194654E-6</v>
      </c>
      <c r="S23" s="2">
        <v>0</v>
      </c>
      <c r="T23" s="2">
        <v>0</v>
      </c>
      <c r="U23" s="2">
        <v>0</v>
      </c>
      <c r="V23" s="2">
        <v>0</v>
      </c>
      <c r="W23" s="2">
        <v>5.8362597343411416E-3</v>
      </c>
    </row>
    <row r="24" spans="1:23" x14ac:dyDescent="0.2">
      <c r="A24" s="2" t="s">
        <v>20</v>
      </c>
      <c r="B24" s="2">
        <v>5.6920751358367978E-4</v>
      </c>
      <c r="C24" s="2">
        <v>0</v>
      </c>
      <c r="D24" s="2">
        <v>0</v>
      </c>
      <c r="E24" s="2">
        <v>7.2749898173277946E-7</v>
      </c>
      <c r="F24" s="2">
        <v>6.5254863741053164E-5</v>
      </c>
      <c r="G24" s="2">
        <v>0</v>
      </c>
      <c r="H24" s="2">
        <v>0</v>
      </c>
      <c r="I24" s="2">
        <v>0</v>
      </c>
      <c r="J24" s="2">
        <v>0</v>
      </c>
      <c r="K24" s="2">
        <v>3.9063108221577243E-5</v>
      </c>
      <c r="L24" s="2">
        <v>0</v>
      </c>
      <c r="M24" s="2">
        <v>5.445298774641929E-5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7.2870597227446207E-4</v>
      </c>
    </row>
    <row r="25" spans="1:23" x14ac:dyDescent="0.2">
      <c r="A25" s="2" t="s">
        <v>21</v>
      </c>
      <c r="B25" s="2">
        <v>1.5730029699577353</v>
      </c>
      <c r="C25" s="2">
        <v>1.2344666661105383E-3</v>
      </c>
      <c r="D25" s="2">
        <v>0</v>
      </c>
      <c r="E25" s="2">
        <v>0</v>
      </c>
      <c r="F25" s="2">
        <v>3.3795846660484614E-4</v>
      </c>
      <c r="G25" s="2">
        <v>0</v>
      </c>
      <c r="H25" s="2">
        <v>0</v>
      </c>
      <c r="I25" s="2">
        <v>0</v>
      </c>
      <c r="J25" s="2">
        <v>0</v>
      </c>
      <c r="K25" s="2">
        <v>1.3308223807393873E-4</v>
      </c>
      <c r="L25" s="2">
        <v>2.9980797710818981E-5</v>
      </c>
      <c r="M25" s="2">
        <v>3.8180802316982709E-4</v>
      </c>
      <c r="N25" s="2">
        <v>1.2356751004216087E-4</v>
      </c>
      <c r="O25" s="2">
        <v>1.3031772403807955E-7</v>
      </c>
      <c r="P25" s="2">
        <v>0</v>
      </c>
      <c r="Q25" s="2">
        <v>0</v>
      </c>
      <c r="R25" s="2">
        <v>5.5954888732688313E-5</v>
      </c>
      <c r="S25" s="2">
        <v>0</v>
      </c>
      <c r="T25" s="2">
        <v>0</v>
      </c>
      <c r="U25" s="2">
        <v>0</v>
      </c>
      <c r="V25" s="2">
        <v>0</v>
      </c>
      <c r="W25" s="2">
        <v>1.575299918865904</v>
      </c>
    </row>
    <row r="26" spans="1:23" x14ac:dyDescent="0.2">
      <c r="A26" s="2" t="s">
        <v>22</v>
      </c>
      <c r="B26" s="2">
        <v>0</v>
      </c>
      <c r="C26" s="2">
        <v>1.4998245035092669E-5</v>
      </c>
      <c r="D26" s="2">
        <v>1.9434999685267445E-5</v>
      </c>
      <c r="E26" s="2">
        <v>2.3167180353330062E-3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2.2322015117794648E-3</v>
      </c>
      <c r="L26" s="2">
        <v>2.810382729575925E-5</v>
      </c>
      <c r="M26" s="2">
        <v>8.9977971025155176E-4</v>
      </c>
      <c r="N26" s="2">
        <v>2.5675788674194322E-5</v>
      </c>
      <c r="O26" s="2">
        <v>1.4230434829510211E-3</v>
      </c>
      <c r="P26" s="2">
        <v>0</v>
      </c>
      <c r="Q26" s="2">
        <v>0</v>
      </c>
      <c r="R26" s="2">
        <v>2.1280843218371356E-3</v>
      </c>
      <c r="S26" s="2">
        <v>0</v>
      </c>
      <c r="T26" s="2">
        <v>0</v>
      </c>
      <c r="U26" s="2">
        <v>0</v>
      </c>
      <c r="V26" s="2">
        <v>0</v>
      </c>
      <c r="W26" s="2">
        <v>9.0880399228424925E-3</v>
      </c>
    </row>
    <row r="27" spans="1:23" x14ac:dyDescent="0.2">
      <c r="A27" s="2" t="s">
        <v>23</v>
      </c>
      <c r="B27" s="2">
        <v>0</v>
      </c>
      <c r="C27" s="2">
        <v>5.1219835822832927E-8</v>
      </c>
      <c r="D27" s="2">
        <v>5.4505850470145906E-6</v>
      </c>
      <c r="E27" s="2">
        <v>1.2447868305611462E-6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1.4029260194695792E-3</v>
      </c>
      <c r="L27" s="2">
        <v>3.0437358082049727E-6</v>
      </c>
      <c r="M27" s="2">
        <v>3.196616144631383E-4</v>
      </c>
      <c r="N27" s="2">
        <v>7.5377006305576661E-8</v>
      </c>
      <c r="O27" s="2">
        <v>1.6159397780721862E-6</v>
      </c>
      <c r="P27" s="2">
        <v>0</v>
      </c>
      <c r="Q27" s="2">
        <v>0</v>
      </c>
      <c r="R27" s="2">
        <v>2.3647601785838516E-5</v>
      </c>
      <c r="S27" s="2">
        <v>0</v>
      </c>
      <c r="T27" s="2">
        <v>0</v>
      </c>
      <c r="U27" s="2">
        <v>0</v>
      </c>
      <c r="V27" s="2">
        <v>0</v>
      </c>
      <c r="W27" s="2">
        <v>1.7577168800245373E-3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6.7084823969389609E-5</v>
      </c>
      <c r="L28" s="2">
        <v>1.0145786027349909E-7</v>
      </c>
      <c r="M28" s="2">
        <v>1.729711131298288E-5</v>
      </c>
      <c r="N28" s="2">
        <v>7.4266187265283907E-7</v>
      </c>
      <c r="O28" s="2">
        <v>3.2579431009519882E-6</v>
      </c>
      <c r="P28" s="2">
        <v>0</v>
      </c>
      <c r="Q28" s="2">
        <v>0</v>
      </c>
      <c r="R28" s="2">
        <v>1.6333498472922829E-4</v>
      </c>
      <c r="S28" s="2">
        <v>0</v>
      </c>
      <c r="T28" s="2">
        <v>0</v>
      </c>
      <c r="U28" s="2">
        <v>0</v>
      </c>
      <c r="V28" s="2">
        <v>0</v>
      </c>
      <c r="W28" s="2">
        <v>2.5181898284547911E-4</v>
      </c>
    </row>
    <row r="29" spans="1:23" x14ac:dyDescent="0.2">
      <c r="A29" s="2" t="s">
        <v>25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7.7055535960850023E-4</v>
      </c>
      <c r="L29" s="2">
        <v>1.0145786027349909E-7</v>
      </c>
      <c r="M29" s="2">
        <v>1.4509799333163739E-4</v>
      </c>
      <c r="N29" s="2">
        <v>4.3791660337025113E-7</v>
      </c>
      <c r="O29" s="2">
        <v>0</v>
      </c>
      <c r="P29" s="2">
        <v>0</v>
      </c>
      <c r="Q29" s="2">
        <v>0</v>
      </c>
      <c r="R29" s="2">
        <v>9.991944416551486E-7</v>
      </c>
      <c r="S29" s="2">
        <v>0</v>
      </c>
      <c r="T29" s="2">
        <v>0</v>
      </c>
      <c r="U29" s="2">
        <v>0</v>
      </c>
      <c r="V29" s="2">
        <v>0</v>
      </c>
      <c r="W29" s="2">
        <v>9.1719192184543661E-4</v>
      </c>
    </row>
    <row r="30" spans="1:23" x14ac:dyDescent="0.2">
      <c r="A30" s="2" t="s">
        <v>26</v>
      </c>
      <c r="B30" s="2">
        <v>0</v>
      </c>
      <c r="C30" s="2">
        <v>0</v>
      </c>
      <c r="D30" s="2">
        <v>0</v>
      </c>
      <c r="E30" s="2">
        <v>6.7614557387298634E-6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8.2994466761132646E-4</v>
      </c>
      <c r="L30" s="2">
        <v>3.5002961794357192E-6</v>
      </c>
      <c r="M30" s="2">
        <v>4.3936936235775719E-4</v>
      </c>
      <c r="N30" s="2">
        <v>0</v>
      </c>
      <c r="O30" s="2">
        <v>2.6584815703768228E-6</v>
      </c>
      <c r="P30" s="2">
        <v>0</v>
      </c>
      <c r="Q30" s="2">
        <v>0</v>
      </c>
      <c r="R30" s="2">
        <v>1.9983888833102972E-6</v>
      </c>
      <c r="S30" s="2">
        <v>0</v>
      </c>
      <c r="T30" s="2">
        <v>0</v>
      </c>
      <c r="U30" s="2">
        <v>0</v>
      </c>
      <c r="V30" s="2">
        <v>0</v>
      </c>
      <c r="W30" s="2">
        <v>1.2842326523409364E-3</v>
      </c>
    </row>
    <row r="31" spans="1:23" x14ac:dyDescent="0.2">
      <c r="A31" s="2" t="s">
        <v>27</v>
      </c>
      <c r="B31" s="2">
        <v>1.6529832709552617</v>
      </c>
      <c r="C31" s="2">
        <v>8.6743820206854071E-6</v>
      </c>
      <c r="D31" s="2">
        <v>1.274943101647986E-4</v>
      </c>
      <c r="E31" s="2">
        <v>1.4243427836194755E-4</v>
      </c>
      <c r="F31" s="2">
        <v>9.3393841218736926E-3</v>
      </c>
      <c r="G31" s="2">
        <v>0</v>
      </c>
      <c r="H31" s="2">
        <v>0</v>
      </c>
      <c r="I31" s="2">
        <v>0</v>
      </c>
      <c r="J31" s="2">
        <v>0</v>
      </c>
      <c r="K31" s="2">
        <v>3.7488036855812153E-3</v>
      </c>
      <c r="L31" s="2">
        <v>4.9511435813467556E-5</v>
      </c>
      <c r="M31" s="2">
        <v>3.651271363176506E-3</v>
      </c>
      <c r="N31" s="2">
        <v>2.5960015528918355E-4</v>
      </c>
      <c r="O31" s="2">
        <v>9.1691550633192769E-5</v>
      </c>
      <c r="P31" s="2">
        <v>0</v>
      </c>
      <c r="Q31" s="2">
        <v>0</v>
      </c>
      <c r="R31" s="2">
        <v>7.9835635888246374E-3</v>
      </c>
      <c r="S31" s="2">
        <v>0</v>
      </c>
      <c r="T31" s="2">
        <v>0</v>
      </c>
      <c r="U31" s="2">
        <v>0</v>
      </c>
      <c r="V31" s="2">
        <v>3.1762580000000002</v>
      </c>
      <c r="W31" s="2">
        <v>4.8546436998270011</v>
      </c>
    </row>
    <row r="32" spans="1:23" x14ac:dyDescent="0.2">
      <c r="A32" s="2" t="s">
        <v>28</v>
      </c>
      <c r="B32" s="2">
        <v>0.28688724720538888</v>
      </c>
      <c r="C32" s="2">
        <v>6.4567341107973821E-4</v>
      </c>
      <c r="D32" s="2">
        <v>1.0560269525994941E-4</v>
      </c>
      <c r="E32" s="2">
        <v>2.2742293237239022E-5</v>
      </c>
      <c r="F32" s="2">
        <v>0.31407667612574375</v>
      </c>
      <c r="G32" s="2">
        <v>0</v>
      </c>
      <c r="H32" s="2">
        <v>0</v>
      </c>
      <c r="I32" s="2">
        <v>0</v>
      </c>
      <c r="J32" s="2">
        <v>0</v>
      </c>
      <c r="K32" s="2">
        <v>2.9669559927609097E-4</v>
      </c>
      <c r="L32" s="2">
        <v>2.891549017794724E-6</v>
      </c>
      <c r="M32" s="2">
        <v>1.5923948553533073E-3</v>
      </c>
      <c r="N32" s="2">
        <v>9.8831156899185555E-6</v>
      </c>
      <c r="O32" s="2">
        <v>0</v>
      </c>
      <c r="P32" s="2">
        <v>0</v>
      </c>
      <c r="Q32" s="2">
        <v>0</v>
      </c>
      <c r="R32" s="2">
        <v>8.0581701071348892E-4</v>
      </c>
      <c r="S32" s="2">
        <v>0</v>
      </c>
      <c r="T32" s="2">
        <v>0</v>
      </c>
      <c r="U32" s="2">
        <v>0</v>
      </c>
      <c r="V32" s="2">
        <v>0</v>
      </c>
      <c r="W32" s="2">
        <v>0.60444562386076028</v>
      </c>
    </row>
    <row r="33" spans="1:23" x14ac:dyDescent="0.2">
      <c r="A33" s="2" t="s">
        <v>29</v>
      </c>
      <c r="B33" s="2">
        <v>1.225140251703754</v>
      </c>
      <c r="C33" s="2">
        <v>3.0859100342684901E-6</v>
      </c>
      <c r="D33" s="2">
        <v>1.3690952369317669E-4</v>
      </c>
      <c r="E33" s="2">
        <v>1.3443531139284298E-4</v>
      </c>
      <c r="F33" s="2">
        <v>4.9927912203238146E-2</v>
      </c>
      <c r="G33" s="2">
        <v>0</v>
      </c>
      <c r="H33" s="2">
        <v>0</v>
      </c>
      <c r="I33" s="2">
        <v>0</v>
      </c>
      <c r="J33" s="2">
        <v>0</v>
      </c>
      <c r="K33" s="2">
        <v>1.105895832542768E-3</v>
      </c>
      <c r="L33" s="2">
        <v>2.3279506039754365E-4</v>
      </c>
      <c r="M33" s="2">
        <v>2.079326383151444E-3</v>
      </c>
      <c r="N33" s="2">
        <v>1.08278672836875E-4</v>
      </c>
      <c r="O33" s="2">
        <v>3.0233711976834452E-6</v>
      </c>
      <c r="P33" s="2">
        <v>0</v>
      </c>
      <c r="Q33" s="2">
        <v>0</v>
      </c>
      <c r="R33" s="2">
        <v>1.8848137817754954E-3</v>
      </c>
      <c r="S33" s="2">
        <v>0</v>
      </c>
      <c r="T33" s="2">
        <v>0</v>
      </c>
      <c r="U33" s="2">
        <v>0</v>
      </c>
      <c r="V33" s="2">
        <v>0</v>
      </c>
      <c r="W33" s="2">
        <v>1.2807567277540137</v>
      </c>
    </row>
    <row r="34" spans="1:23" x14ac:dyDescent="0.2">
      <c r="A34" s="2" t="s">
        <v>30</v>
      </c>
      <c r="B34" s="2">
        <v>5.1615389793160799E-2</v>
      </c>
      <c r="C34" s="2">
        <v>2.1903556752088103E-9</v>
      </c>
      <c r="D34" s="2">
        <v>9.2846798956997865E-7</v>
      </c>
      <c r="E34" s="2">
        <v>7.8738596058309681E-6</v>
      </c>
      <c r="F34" s="2">
        <v>3.9675278389893391E-3</v>
      </c>
      <c r="G34" s="2">
        <v>0</v>
      </c>
      <c r="H34" s="2">
        <v>0</v>
      </c>
      <c r="I34" s="2">
        <v>0</v>
      </c>
      <c r="J34" s="2">
        <v>0</v>
      </c>
      <c r="K34" s="2">
        <v>6.6783695083741487E-4</v>
      </c>
      <c r="L34" s="2">
        <v>1.3696811136922377E-6</v>
      </c>
      <c r="M34" s="2">
        <v>2.0206822231177553E-4</v>
      </c>
      <c r="N34" s="2">
        <v>6.9822911104113105E-8</v>
      </c>
      <c r="O34" s="2">
        <v>9.0701135930503369E-6</v>
      </c>
      <c r="P34" s="2">
        <v>0</v>
      </c>
      <c r="Q34" s="2">
        <v>0</v>
      </c>
      <c r="R34" s="2">
        <v>3.5637935085700302E-5</v>
      </c>
      <c r="S34" s="2">
        <v>0</v>
      </c>
      <c r="T34" s="2">
        <v>0</v>
      </c>
      <c r="U34" s="2">
        <v>0</v>
      </c>
      <c r="V34" s="2">
        <v>0</v>
      </c>
      <c r="W34" s="2">
        <v>5.6507774875953952E-2</v>
      </c>
    </row>
    <row r="35" spans="1:23" x14ac:dyDescent="0.2">
      <c r="A35" s="2" t="s">
        <v>31</v>
      </c>
      <c r="B35" s="2">
        <v>0.11306622165564838</v>
      </c>
      <c r="C35" s="2">
        <v>0</v>
      </c>
      <c r="D35" s="2">
        <v>1.8165678056803927E-7</v>
      </c>
      <c r="E35" s="2">
        <v>5.1088153637558482E-5</v>
      </c>
      <c r="F35" s="2">
        <v>1.4298783370234229E-2</v>
      </c>
      <c r="G35" s="2">
        <v>0</v>
      </c>
      <c r="H35" s="2">
        <v>0</v>
      </c>
      <c r="I35" s="2">
        <v>0</v>
      </c>
      <c r="J35" s="2">
        <v>0</v>
      </c>
      <c r="K35" s="2">
        <v>1.5350044945913576E-3</v>
      </c>
      <c r="L35" s="2">
        <v>7.4825171951705563E-5</v>
      </c>
      <c r="M35" s="2">
        <v>1.270469785792175E-3</v>
      </c>
      <c r="N35" s="2">
        <v>0</v>
      </c>
      <c r="O35" s="2">
        <v>3.3491655077786444E-5</v>
      </c>
      <c r="P35" s="2">
        <v>0</v>
      </c>
      <c r="Q35" s="2">
        <v>0</v>
      </c>
      <c r="R35" s="2">
        <v>2.7397911590184171E-4</v>
      </c>
      <c r="S35" s="2">
        <v>0</v>
      </c>
      <c r="T35" s="2">
        <v>0</v>
      </c>
      <c r="U35" s="2">
        <v>0</v>
      </c>
      <c r="V35" s="2">
        <v>0</v>
      </c>
      <c r="W35" s="2">
        <v>0.13060404505961559</v>
      </c>
    </row>
    <row r="36" spans="1:23" x14ac:dyDescent="0.2">
      <c r="A36" s="2" t="s">
        <v>32</v>
      </c>
      <c r="B36" s="2">
        <v>6.4957490258241213E-2</v>
      </c>
      <c r="C36" s="2">
        <v>9.9989736573282162E-8</v>
      </c>
      <c r="D36" s="2">
        <v>0</v>
      </c>
      <c r="E36" s="2">
        <v>1.649400535562119E-6</v>
      </c>
      <c r="F36" s="2">
        <v>8.2534159548357348E-3</v>
      </c>
      <c r="G36" s="2">
        <v>0</v>
      </c>
      <c r="H36" s="2">
        <v>0</v>
      </c>
      <c r="I36" s="2">
        <v>0</v>
      </c>
      <c r="J36" s="2">
        <v>0</v>
      </c>
      <c r="K36" s="2">
        <v>1.3479699978387952E-3</v>
      </c>
      <c r="L36" s="2">
        <v>1.1312551420495148E-5</v>
      </c>
      <c r="M36" s="2">
        <v>1.1904240524212737E-3</v>
      </c>
      <c r="N36" s="2">
        <v>3.1097982049044824E-5</v>
      </c>
      <c r="O36" s="2">
        <v>3.9825096466037102E-5</v>
      </c>
      <c r="P36" s="2">
        <v>0</v>
      </c>
      <c r="Q36" s="2">
        <v>0</v>
      </c>
      <c r="R36" s="2">
        <v>2.6978249924689015E-5</v>
      </c>
      <c r="S36" s="2">
        <v>0</v>
      </c>
      <c r="T36" s="2">
        <v>0</v>
      </c>
      <c r="U36" s="2">
        <v>0</v>
      </c>
      <c r="V36" s="2">
        <v>0</v>
      </c>
      <c r="W36" s="2">
        <v>7.5860263533469405E-2</v>
      </c>
    </row>
    <row r="37" spans="1:23" x14ac:dyDescent="0.2">
      <c r="A37" s="2" t="s">
        <v>33</v>
      </c>
      <c r="B37" s="2">
        <v>3.3666311345560612E-2</v>
      </c>
      <c r="C37" s="2">
        <v>0</v>
      </c>
      <c r="D37" s="2">
        <v>0</v>
      </c>
      <c r="E37" s="2">
        <v>1.8992441576702172E-5</v>
      </c>
      <c r="F37" s="2">
        <v>3.4142972301673319E-2</v>
      </c>
      <c r="G37" s="2">
        <v>0</v>
      </c>
      <c r="H37" s="2">
        <v>0</v>
      </c>
      <c r="I37" s="2">
        <v>0</v>
      </c>
      <c r="J37" s="2">
        <v>0</v>
      </c>
      <c r="K37" s="2">
        <v>1.1933905032060867E-3</v>
      </c>
      <c r="L37" s="2">
        <v>5.4077039525775012E-5</v>
      </c>
      <c r="M37" s="2">
        <v>1.2390024198467835E-3</v>
      </c>
      <c r="N37" s="2">
        <v>4.1258992925157737E-8</v>
      </c>
      <c r="O37" s="2">
        <v>9.5757463623180847E-5</v>
      </c>
      <c r="P37" s="2">
        <v>0</v>
      </c>
      <c r="Q37" s="2">
        <v>0</v>
      </c>
      <c r="R37" s="2">
        <v>7.2208451650278738E-5</v>
      </c>
      <c r="S37" s="2">
        <v>0</v>
      </c>
      <c r="T37" s="2">
        <v>0</v>
      </c>
      <c r="U37" s="2">
        <v>0</v>
      </c>
      <c r="V37" s="2">
        <v>0</v>
      </c>
      <c r="W37" s="2">
        <v>7.048275322565567E-2</v>
      </c>
    </row>
    <row r="38" spans="1:23" x14ac:dyDescent="0.2">
      <c r="A38" s="2" t="s">
        <v>34</v>
      </c>
      <c r="B38" s="2">
        <v>2.6910528781301467E-2</v>
      </c>
      <c r="C38" s="2">
        <v>9.4732882952781015E-8</v>
      </c>
      <c r="D38" s="2">
        <v>0</v>
      </c>
      <c r="E38" s="2">
        <v>7.06808688517931E-6</v>
      </c>
      <c r="F38" s="2">
        <v>1.1579305505085304E-3</v>
      </c>
      <c r="G38" s="2">
        <v>0</v>
      </c>
      <c r="H38" s="2">
        <v>0</v>
      </c>
      <c r="I38" s="2">
        <v>0</v>
      </c>
      <c r="J38" s="2">
        <v>0</v>
      </c>
      <c r="K38" s="2">
        <v>7.6177243377709646E-4</v>
      </c>
      <c r="L38" s="2">
        <v>1.0703804258854153E-5</v>
      </c>
      <c r="M38" s="2">
        <v>3.7622842923169743E-4</v>
      </c>
      <c r="N38" s="2">
        <v>1.0409961291885956E-6</v>
      </c>
      <c r="O38" s="2">
        <v>4.8895210059087446E-5</v>
      </c>
      <c r="P38" s="2">
        <v>0</v>
      </c>
      <c r="Q38" s="2">
        <v>0</v>
      </c>
      <c r="R38" s="2">
        <v>2.0797899238238033E-3</v>
      </c>
      <c r="S38" s="2">
        <v>0</v>
      </c>
      <c r="T38" s="2">
        <v>0</v>
      </c>
      <c r="U38" s="2">
        <v>0</v>
      </c>
      <c r="V38" s="2">
        <v>0</v>
      </c>
      <c r="W38" s="2">
        <v>3.1354052948857854E-2</v>
      </c>
    </row>
    <row r="39" spans="1:23" x14ac:dyDescent="0.2">
      <c r="A39" s="2" t="s">
        <v>35</v>
      </c>
      <c r="B39" s="2">
        <v>4.9427342180967376E-3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2.744455205032012E-4</v>
      </c>
      <c r="L39" s="2">
        <v>6.8636242475022128E-5</v>
      </c>
      <c r="M39" s="2">
        <v>9.0870240780673749E-5</v>
      </c>
      <c r="N39" s="2">
        <v>1.9677365856613691E-7</v>
      </c>
      <c r="O39" s="2">
        <v>2.0772645211669872E-5</v>
      </c>
      <c r="P39" s="2">
        <v>0</v>
      </c>
      <c r="Q39" s="2">
        <v>0</v>
      </c>
      <c r="R39" s="2">
        <v>1.0876564562230177E-3</v>
      </c>
      <c r="S39" s="2">
        <v>0</v>
      </c>
      <c r="T39" s="2">
        <v>0</v>
      </c>
      <c r="U39" s="2">
        <v>0</v>
      </c>
      <c r="V39" s="2">
        <v>0</v>
      </c>
      <c r="W39" s="2">
        <v>6.485312096948889E-3</v>
      </c>
    </row>
    <row r="40" spans="1:23" x14ac:dyDescent="0.2">
      <c r="A40" s="2" t="s">
        <v>36</v>
      </c>
      <c r="B40" s="2">
        <v>3.563819534677598E-3</v>
      </c>
      <c r="C40" s="2">
        <v>0</v>
      </c>
      <c r="D40" s="2">
        <v>0</v>
      </c>
      <c r="E40" s="2">
        <v>0</v>
      </c>
      <c r="F40" s="2">
        <v>9.0679065671978533E-5</v>
      </c>
      <c r="G40" s="2">
        <v>0</v>
      </c>
      <c r="H40" s="2">
        <v>0</v>
      </c>
      <c r="I40" s="2">
        <v>0</v>
      </c>
      <c r="J40" s="2">
        <v>0</v>
      </c>
      <c r="K40" s="2">
        <v>2.6716823910003792E-4</v>
      </c>
      <c r="L40" s="2">
        <v>2.8763303387536988E-5</v>
      </c>
      <c r="M40" s="2">
        <v>6.8646506107936166E-5</v>
      </c>
      <c r="N40" s="2">
        <v>0</v>
      </c>
      <c r="O40" s="2">
        <v>2.632418025569207E-6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4.0217090669706565E-3</v>
      </c>
    </row>
    <row r="41" spans="1:23" x14ac:dyDescent="0.2">
      <c r="A41" s="2" t="s">
        <v>37</v>
      </c>
      <c r="B41" s="2">
        <v>6.3823636885978058E-2</v>
      </c>
      <c r="C41" s="2">
        <v>0</v>
      </c>
      <c r="D41" s="2">
        <v>1.5339905914634428E-7</v>
      </c>
      <c r="E41" s="2">
        <v>5.4078706084003893E-8</v>
      </c>
      <c r="F41" s="2">
        <v>1.0493372610946669E-5</v>
      </c>
      <c r="G41" s="2">
        <v>0</v>
      </c>
      <c r="H41" s="2">
        <v>0</v>
      </c>
      <c r="I41" s="2">
        <v>0</v>
      </c>
      <c r="J41" s="2">
        <v>0</v>
      </c>
      <c r="K41" s="2">
        <v>7.503964536526111E-4</v>
      </c>
      <c r="L41" s="2">
        <v>1.9276993451964823E-6</v>
      </c>
      <c r="M41" s="2">
        <v>2.086148471712392E-4</v>
      </c>
      <c r="N41" s="2">
        <v>0</v>
      </c>
      <c r="O41" s="2">
        <v>4.1805925871415916E-5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6.4837082662394699E-2</v>
      </c>
    </row>
    <row r="42" spans="1:23" x14ac:dyDescent="0.2">
      <c r="A42" s="2" t="s">
        <v>38</v>
      </c>
      <c r="B42" s="2">
        <v>7.1171613724740103E-3</v>
      </c>
      <c r="C42" s="2">
        <v>0</v>
      </c>
      <c r="D42" s="2">
        <v>0</v>
      </c>
      <c r="E42" s="2">
        <v>0</v>
      </c>
      <c r="F42" s="2">
        <v>7.9201201246096843E-5</v>
      </c>
      <c r="G42" s="2">
        <v>0</v>
      </c>
      <c r="H42" s="2">
        <v>0</v>
      </c>
      <c r="I42" s="2">
        <v>0</v>
      </c>
      <c r="J42" s="2">
        <v>0</v>
      </c>
      <c r="K42" s="2">
        <v>2.1831844209489636E-5</v>
      </c>
      <c r="L42" s="2">
        <v>0</v>
      </c>
      <c r="M42" s="2">
        <v>2.4794905460297882E-5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7.2429893233898947E-3</v>
      </c>
    </row>
    <row r="43" spans="1:23" x14ac:dyDescent="0.2">
      <c r="A43" s="2" t="s">
        <v>39</v>
      </c>
      <c r="B43" s="2">
        <v>8.0398022602894148</v>
      </c>
      <c r="C43" s="2">
        <v>1.1877581893084228E-6</v>
      </c>
      <c r="D43" s="2">
        <v>8.545619376002084E-4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1.0946034993309633E-3</v>
      </c>
      <c r="L43" s="2">
        <v>3.0437358082049724E-7</v>
      </c>
      <c r="M43" s="2">
        <v>3.9161484817534353E-3</v>
      </c>
      <c r="N43" s="2">
        <v>2.0896822999047029E-5</v>
      </c>
      <c r="O43" s="2">
        <v>0</v>
      </c>
      <c r="P43" s="2">
        <v>0</v>
      </c>
      <c r="Q43" s="2">
        <v>0</v>
      </c>
      <c r="R43" s="2">
        <v>2.6624535092343088E-3</v>
      </c>
      <c r="S43" s="2">
        <v>0</v>
      </c>
      <c r="T43" s="2">
        <v>0</v>
      </c>
      <c r="U43" s="2">
        <v>0</v>
      </c>
      <c r="V43" s="2">
        <v>0</v>
      </c>
      <c r="W43" s="2">
        <v>8.0483524166721025</v>
      </c>
    </row>
    <row r="44" spans="1:23" x14ac:dyDescent="0.2">
      <c r="A44" s="2" t="s">
        <v>40</v>
      </c>
      <c r="B44" s="2">
        <v>0.15548862909800165</v>
      </c>
      <c r="C44" s="2">
        <v>8.2221058666678894E-5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8.331232502931678E-5</v>
      </c>
      <c r="L44" s="2">
        <v>0</v>
      </c>
      <c r="M44" s="2">
        <v>6.0135682302186978E-5</v>
      </c>
      <c r="N44" s="2">
        <v>0</v>
      </c>
      <c r="O44" s="2">
        <v>0</v>
      </c>
      <c r="P44" s="2">
        <v>0</v>
      </c>
      <c r="Q44" s="2">
        <v>0</v>
      </c>
      <c r="R44" s="2">
        <v>1.1875092874257557E-3</v>
      </c>
      <c r="S44" s="2">
        <v>0</v>
      </c>
      <c r="T44" s="2">
        <v>0</v>
      </c>
      <c r="U44" s="2">
        <v>0</v>
      </c>
      <c r="V44" s="2">
        <v>0</v>
      </c>
      <c r="W44" s="2">
        <v>0.15690180745142557</v>
      </c>
    </row>
    <row r="45" spans="1:23" x14ac:dyDescent="0.2">
      <c r="A45" s="2" t="s">
        <v>41</v>
      </c>
      <c r="B45" s="2">
        <v>1.4586114679325347E-4</v>
      </c>
      <c r="C45" s="2">
        <v>0</v>
      </c>
      <c r="D45" s="2">
        <v>0</v>
      </c>
      <c r="E45" s="2">
        <v>1.9134767453504296E-7</v>
      </c>
      <c r="F45" s="2">
        <v>2.9918977101351581E-6</v>
      </c>
      <c r="G45" s="2">
        <v>0</v>
      </c>
      <c r="H45" s="2">
        <v>0</v>
      </c>
      <c r="I45" s="2">
        <v>0</v>
      </c>
      <c r="J45" s="2">
        <v>0</v>
      </c>
      <c r="K45" s="2">
        <v>1.5951466248083037E-4</v>
      </c>
      <c r="L45" s="2">
        <v>0</v>
      </c>
      <c r="M45" s="2">
        <v>4.3845255994245188E-5</v>
      </c>
      <c r="N45" s="2">
        <v>0</v>
      </c>
      <c r="O45" s="2">
        <v>2.6063544807615913E-8</v>
      </c>
      <c r="P45" s="2">
        <v>0</v>
      </c>
      <c r="Q45" s="2">
        <v>0</v>
      </c>
      <c r="R45" s="2">
        <v>1.9983888833102972E-7</v>
      </c>
      <c r="S45" s="2">
        <v>0</v>
      </c>
      <c r="T45" s="2">
        <v>0</v>
      </c>
      <c r="U45" s="2">
        <v>0</v>
      </c>
      <c r="V45" s="2">
        <v>0</v>
      </c>
      <c r="W45" s="2">
        <v>3.5263021308613792E-4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8.0246416380975459E-6</v>
      </c>
      <c r="F46" s="2">
        <v>0</v>
      </c>
      <c r="G46" s="2">
        <v>0</v>
      </c>
      <c r="H46" s="2">
        <v>3.4174839271444024E-5</v>
      </c>
      <c r="I46" s="2">
        <v>0</v>
      </c>
      <c r="J46" s="2">
        <v>0</v>
      </c>
      <c r="K46" s="2">
        <v>1.1950279143590545E-2</v>
      </c>
      <c r="L46" s="2">
        <v>4.6995479778165066E-4</v>
      </c>
      <c r="M46" s="2">
        <v>2.1290665209636243E-2</v>
      </c>
      <c r="N46" s="2">
        <v>1.8169465731964317E-4</v>
      </c>
      <c r="O46" s="2">
        <v>1.79546433510867E-5</v>
      </c>
      <c r="P46" s="2">
        <v>0</v>
      </c>
      <c r="Q46" s="2">
        <v>0</v>
      </c>
      <c r="R46" s="2">
        <v>2.2304157797751302E-3</v>
      </c>
      <c r="S46" s="2">
        <v>0</v>
      </c>
      <c r="T46" s="2">
        <v>0</v>
      </c>
      <c r="U46" s="2">
        <v>0</v>
      </c>
      <c r="V46" s="2">
        <v>0</v>
      </c>
      <c r="W46" s="2">
        <v>3.6183163712363846E-2</v>
      </c>
    </row>
    <row r="47" spans="1:23" x14ac:dyDescent="0.2">
      <c r="A47" s="2" t="s">
        <v>43</v>
      </c>
      <c r="B47" s="2">
        <v>1.1662115207549409E-2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0.1827757332029703</v>
      </c>
      <c r="L47" s="2">
        <v>3.2055439047579758E-2</v>
      </c>
      <c r="M47" s="2">
        <v>0.45461057418126821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0.68110386163936765</v>
      </c>
    </row>
    <row r="48" spans="1:23" x14ac:dyDescent="0.2">
      <c r="A48" s="2" t="s">
        <v>44</v>
      </c>
      <c r="B48" s="2">
        <v>2.4577100418684057E-2</v>
      </c>
      <c r="C48" s="2">
        <v>1.1592794008519949E-3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4.1729775714429108E-3</v>
      </c>
      <c r="L48" s="2">
        <v>3.3992700816945726E-4</v>
      </c>
      <c r="M48" s="2">
        <v>7.996118756932907E-3</v>
      </c>
      <c r="N48" s="2">
        <v>6.687414424398154E-4</v>
      </c>
      <c r="O48" s="2">
        <v>7.1612907122330935E-3</v>
      </c>
      <c r="P48" s="2">
        <v>0</v>
      </c>
      <c r="Q48" s="2">
        <v>0</v>
      </c>
      <c r="R48" s="2">
        <v>6.5152541912243556E-3</v>
      </c>
      <c r="S48" s="2">
        <v>0</v>
      </c>
      <c r="T48" s="2">
        <v>0</v>
      </c>
      <c r="U48" s="2">
        <v>0</v>
      </c>
      <c r="V48" s="2">
        <v>0</v>
      </c>
      <c r="W48" s="2">
        <v>5.2590689501978594E-2</v>
      </c>
    </row>
    <row r="49" spans="1:23" x14ac:dyDescent="0.2">
      <c r="A49" s="2" t="s">
        <v>45</v>
      </c>
      <c r="B49" s="2">
        <v>0</v>
      </c>
      <c r="C49" s="2">
        <v>7.0939449811870429E-4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7.0939449811870429E-4</v>
      </c>
    </row>
    <row r="50" spans="1:23" x14ac:dyDescent="0.2">
      <c r="A50" s="2" t="s">
        <v>46</v>
      </c>
      <c r="B50" s="2">
        <v>0.19344365653875456</v>
      </c>
      <c r="C50" s="2">
        <v>0</v>
      </c>
      <c r="D50" s="2">
        <v>0</v>
      </c>
      <c r="E50" s="2">
        <v>0</v>
      </c>
      <c r="F50" s="2">
        <v>0</v>
      </c>
      <c r="G50" s="2">
        <v>2.5079664997593655E-2</v>
      </c>
      <c r="H50" s="2">
        <v>3.6295694722909455E-3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2.7241271557944494E-2</v>
      </c>
      <c r="P50" s="2">
        <v>0</v>
      </c>
      <c r="Q50" s="2">
        <v>0</v>
      </c>
      <c r="R50" s="2">
        <v>3.656651085559072E-2</v>
      </c>
      <c r="S50" s="2">
        <v>0</v>
      </c>
      <c r="T50" s="2">
        <v>0</v>
      </c>
      <c r="U50" s="2">
        <v>0</v>
      </c>
      <c r="V50" s="2">
        <v>0</v>
      </c>
      <c r="W50" s="2">
        <v>0.28596067342217435</v>
      </c>
    </row>
    <row r="51" spans="1:23" x14ac:dyDescent="0.2">
      <c r="A51" s="2" t="s">
        <v>47</v>
      </c>
      <c r="B51" s="2">
        <v>0.66942195249527625</v>
      </c>
      <c r="C51" s="2">
        <v>0</v>
      </c>
      <c r="D51" s="2">
        <v>8.201549795825383E-2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3.3682949739235134E-3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0.7548057454274536</v>
      </c>
    </row>
  </sheetData>
  <phoneticPr fontId="6" type="noConversion"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C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24.853790125915467</v>
      </c>
      <c r="C4" s="2">
        <v>6.401006808061431E-3</v>
      </c>
      <c r="D4" s="2">
        <v>1.3096796759783378E-2</v>
      </c>
      <c r="E4" s="2">
        <v>0.17195517136840183</v>
      </c>
      <c r="F4" s="2">
        <v>0.30635774251681169</v>
      </c>
      <c r="G4" s="2">
        <v>6.9045365849873835E-2</v>
      </c>
      <c r="H4" s="2">
        <v>0</v>
      </c>
      <c r="I4" s="2">
        <v>0</v>
      </c>
      <c r="J4" s="2">
        <v>0</v>
      </c>
      <c r="K4" s="2">
        <v>0.45304673890981179</v>
      </c>
      <c r="L4" s="2">
        <v>4.4877640471700529E-2</v>
      </c>
      <c r="M4" s="2">
        <v>0.837485998548126</v>
      </c>
      <c r="N4" s="2">
        <v>1.9930583485827207E-3</v>
      </c>
      <c r="O4" s="2">
        <v>5.6528851443069218E-2</v>
      </c>
      <c r="P4" s="2">
        <v>0</v>
      </c>
      <c r="Q4" s="2">
        <v>0</v>
      </c>
      <c r="R4" s="2">
        <v>0.11630042020688865</v>
      </c>
      <c r="S4" s="2">
        <v>0</v>
      </c>
      <c r="T4" s="2">
        <v>0</v>
      </c>
      <c r="U4" s="2">
        <v>0</v>
      </c>
      <c r="V4" s="2">
        <v>2.8885640000000001</v>
      </c>
      <c r="W4" s="2">
        <v>29.819442917146581</v>
      </c>
    </row>
    <row r="5" spans="1:23" x14ac:dyDescent="0.2">
      <c r="A5" s="2" t="s">
        <v>1</v>
      </c>
      <c r="B5" s="2">
        <v>5.478386623760189E-2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0.10876705794841407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0.16355092418601597</v>
      </c>
    </row>
    <row r="6" spans="1:23" x14ac:dyDescent="0.2">
      <c r="A6" s="2" t="s">
        <v>2</v>
      </c>
      <c r="B6" s="2">
        <v>8.8144287928211789</v>
      </c>
      <c r="C6" s="2">
        <v>1.2483703973314981E-4</v>
      </c>
      <c r="D6" s="2">
        <v>1.1888927638351412E-3</v>
      </c>
      <c r="E6" s="2">
        <v>1.9975370786664715E-2</v>
      </c>
      <c r="F6" s="2">
        <v>3.0407949370592479E-4</v>
      </c>
      <c r="G6" s="2">
        <v>0</v>
      </c>
      <c r="H6" s="2">
        <v>0</v>
      </c>
      <c r="I6" s="2">
        <v>0</v>
      </c>
      <c r="J6" s="2">
        <v>0</v>
      </c>
      <c r="K6" s="2">
        <v>5.2039068902265421E-3</v>
      </c>
      <c r="L6" s="2">
        <v>2.0588831495591925E-4</v>
      </c>
      <c r="M6" s="2">
        <v>1.1272378238375536E-2</v>
      </c>
      <c r="N6" s="2">
        <v>2.4099666781168619E-9</v>
      </c>
      <c r="O6" s="2">
        <v>0</v>
      </c>
      <c r="P6" s="2">
        <v>0</v>
      </c>
      <c r="Q6" s="2">
        <v>0</v>
      </c>
      <c r="R6" s="2">
        <v>2.6420008629840648E-5</v>
      </c>
      <c r="S6" s="2">
        <v>0</v>
      </c>
      <c r="T6" s="2">
        <v>0</v>
      </c>
      <c r="U6" s="2">
        <v>0</v>
      </c>
      <c r="V6" s="2">
        <v>0</v>
      </c>
      <c r="W6" s="2">
        <v>8.8527305687672726</v>
      </c>
    </row>
    <row r="7" spans="1:23" x14ac:dyDescent="0.2">
      <c r="A7" s="2" t="s">
        <v>3</v>
      </c>
      <c r="B7" s="2">
        <v>4.0199737127600874E-2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4.8225076478231902E-3</v>
      </c>
      <c r="L7" s="2">
        <v>0</v>
      </c>
      <c r="M7" s="2">
        <v>3.8917773378961303E-2</v>
      </c>
      <c r="N7" s="2">
        <v>5.5679870131211976E-4</v>
      </c>
      <c r="O7" s="2">
        <v>8.536828837397877E-8</v>
      </c>
      <c r="P7" s="2">
        <v>0</v>
      </c>
      <c r="Q7" s="2">
        <v>0</v>
      </c>
      <c r="R7" s="2">
        <v>3.8186303468447872E-3</v>
      </c>
      <c r="S7" s="2">
        <v>0</v>
      </c>
      <c r="T7" s="2">
        <v>0</v>
      </c>
      <c r="U7" s="2">
        <v>0</v>
      </c>
      <c r="V7" s="2">
        <v>0</v>
      </c>
      <c r="W7" s="2">
        <v>8.8315532570830649E-2</v>
      </c>
    </row>
    <row r="8" spans="1:23" x14ac:dyDescent="0.2">
      <c r="A8" s="2" t="s">
        <v>4</v>
      </c>
      <c r="B8" s="2">
        <v>4.281484465870216E-3</v>
      </c>
      <c r="C8" s="2">
        <v>0</v>
      </c>
      <c r="D8" s="2">
        <v>0</v>
      </c>
      <c r="E8" s="2">
        <v>0</v>
      </c>
      <c r="F8" s="2">
        <v>1.3271396168812905E-4</v>
      </c>
      <c r="G8" s="2">
        <v>0</v>
      </c>
      <c r="H8" s="2">
        <v>0</v>
      </c>
      <c r="I8" s="2">
        <v>0</v>
      </c>
      <c r="J8" s="2">
        <v>0</v>
      </c>
      <c r="K8" s="2">
        <v>3.9865641028295442E-4</v>
      </c>
      <c r="L8" s="2">
        <v>1.8307964279148063E-5</v>
      </c>
      <c r="M8" s="2">
        <v>2.9016238639835929E-3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7.7327866661040402E-3</v>
      </c>
    </row>
    <row r="9" spans="1:23" x14ac:dyDescent="0.2">
      <c r="A9" s="2" t="s">
        <v>5</v>
      </c>
      <c r="B9" s="2">
        <v>1.0524417321499875E-2</v>
      </c>
      <c r="C9" s="2">
        <v>0</v>
      </c>
      <c r="D9" s="2">
        <v>0</v>
      </c>
      <c r="E9" s="2">
        <v>1.9724702689979559E-6</v>
      </c>
      <c r="F9" s="2">
        <v>3.5989152768666697E-4</v>
      </c>
      <c r="G9" s="2">
        <v>0</v>
      </c>
      <c r="H9" s="2">
        <v>0</v>
      </c>
      <c r="I9" s="2">
        <v>0</v>
      </c>
      <c r="J9" s="2">
        <v>0</v>
      </c>
      <c r="K9" s="2">
        <v>3.7492384638247206E-3</v>
      </c>
      <c r="L9" s="2">
        <v>5.2192954832471254E-4</v>
      </c>
      <c r="M9" s="2">
        <v>8.4398154171515093E-3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2.359726474875648E-2</v>
      </c>
    </row>
    <row r="10" spans="1:23" x14ac:dyDescent="0.2">
      <c r="A10" s="2" t="s">
        <v>6</v>
      </c>
      <c r="B10" s="2">
        <v>1.1057590072354873E-2</v>
      </c>
      <c r="C10" s="2">
        <v>0</v>
      </c>
      <c r="D10" s="2">
        <v>0</v>
      </c>
      <c r="E10" s="2">
        <v>2.9587054034969332E-4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1.8796063951069251E-3</v>
      </c>
      <c r="L10" s="2">
        <v>0</v>
      </c>
      <c r="M10" s="2">
        <v>5.5281071298567018E-3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1.8761174137668195E-2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1.7415490520700952E-6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1.7415490520700952E-6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0.19905025576427005</v>
      </c>
      <c r="C13" s="2">
        <v>8.0777468186644057E-9</v>
      </c>
      <c r="D13" s="2">
        <v>9.0478923093702753E-8</v>
      </c>
      <c r="E13" s="2">
        <v>4.4272675455512054E-4</v>
      </c>
      <c r="F13" s="2">
        <v>2.8662969168217719E-4</v>
      </c>
      <c r="G13" s="2">
        <v>0</v>
      </c>
      <c r="H13" s="2">
        <v>0</v>
      </c>
      <c r="I13" s="2">
        <v>0</v>
      </c>
      <c r="J13" s="2">
        <v>0</v>
      </c>
      <c r="K13" s="2">
        <v>6.6224777544581816E-3</v>
      </c>
      <c r="L13" s="2">
        <v>2.4410619038864083E-6</v>
      </c>
      <c r="M13" s="2">
        <v>4.1588675092637493E-3</v>
      </c>
      <c r="N13" s="2">
        <v>1.7856200536266669E-5</v>
      </c>
      <c r="O13" s="2">
        <v>3.956815220114891E-9</v>
      </c>
      <c r="P13" s="2">
        <v>0</v>
      </c>
      <c r="Q13" s="2">
        <v>0</v>
      </c>
      <c r="R13" s="2">
        <v>2.0359684375412742E-4</v>
      </c>
      <c r="S13" s="2">
        <v>0</v>
      </c>
      <c r="T13" s="2">
        <v>0</v>
      </c>
      <c r="U13" s="2">
        <v>0</v>
      </c>
      <c r="V13" s="2">
        <v>0</v>
      </c>
      <c r="W13" s="2">
        <v>0.21078495409390868</v>
      </c>
    </row>
    <row r="14" spans="1:23" x14ac:dyDescent="0.2">
      <c r="A14" s="2" t="s">
        <v>10</v>
      </c>
      <c r="B14" s="2">
        <v>0.21542126478956791</v>
      </c>
      <c r="C14" s="2">
        <v>1.1650596373073661E-8</v>
      </c>
      <c r="D14" s="2">
        <v>0</v>
      </c>
      <c r="E14" s="2">
        <v>0</v>
      </c>
      <c r="F14" s="2">
        <v>4.409174594927925E-5</v>
      </c>
      <c r="G14" s="2">
        <v>0</v>
      </c>
      <c r="H14" s="2">
        <v>0</v>
      </c>
      <c r="I14" s="2">
        <v>0</v>
      </c>
      <c r="J14" s="2">
        <v>0</v>
      </c>
      <c r="K14" s="2">
        <v>4.9251007192542299E-3</v>
      </c>
      <c r="L14" s="2">
        <v>0</v>
      </c>
      <c r="M14" s="2">
        <v>4.1209965407891427E-3</v>
      </c>
      <c r="N14" s="2">
        <v>2.1988535971138251E-6</v>
      </c>
      <c r="O14" s="2">
        <v>3.0764238336393285E-8</v>
      </c>
      <c r="P14" s="2">
        <v>0</v>
      </c>
      <c r="Q14" s="2">
        <v>0</v>
      </c>
      <c r="R14" s="2">
        <v>1.0705738094082346E-4</v>
      </c>
      <c r="S14" s="2">
        <v>0</v>
      </c>
      <c r="T14" s="2">
        <v>0</v>
      </c>
      <c r="U14" s="2">
        <v>0</v>
      </c>
      <c r="V14" s="2">
        <v>0</v>
      </c>
      <c r="W14" s="2">
        <v>0.22462075244493321</v>
      </c>
    </row>
    <row r="15" spans="1:23" x14ac:dyDescent="0.2">
      <c r="A15" s="2" t="s">
        <v>11</v>
      </c>
      <c r="B15" s="2">
        <v>0.15895779819898012</v>
      </c>
      <c r="C15" s="2">
        <v>0</v>
      </c>
      <c r="D15" s="2">
        <v>0</v>
      </c>
      <c r="E15" s="2">
        <v>1.0762427163563174E-3</v>
      </c>
      <c r="F15" s="2">
        <v>4.0362593306802889E-6</v>
      </c>
      <c r="G15" s="2">
        <v>0</v>
      </c>
      <c r="H15" s="2">
        <v>0</v>
      </c>
      <c r="I15" s="2">
        <v>0</v>
      </c>
      <c r="J15" s="2">
        <v>0</v>
      </c>
      <c r="K15" s="2">
        <v>1.0514206595270458E-3</v>
      </c>
      <c r="L15" s="2">
        <v>0</v>
      </c>
      <c r="M15" s="2">
        <v>8.6311874342190852E-4</v>
      </c>
      <c r="N15" s="2">
        <v>8.2902853727220065E-8</v>
      </c>
      <c r="O15" s="2">
        <v>1.5827260880459565E-9</v>
      </c>
      <c r="P15" s="2">
        <v>0</v>
      </c>
      <c r="Q15" s="2">
        <v>0</v>
      </c>
      <c r="R15" s="2">
        <v>5.6846843213022041E-5</v>
      </c>
      <c r="S15" s="2">
        <v>0</v>
      </c>
      <c r="T15" s="2">
        <v>0</v>
      </c>
      <c r="U15" s="2">
        <v>0</v>
      </c>
      <c r="V15" s="2">
        <v>0</v>
      </c>
      <c r="W15" s="2">
        <v>0.1620095479064089</v>
      </c>
    </row>
    <row r="16" spans="1:23" x14ac:dyDescent="0.2">
      <c r="A16" s="2" t="s">
        <v>12</v>
      </c>
      <c r="B16" s="2">
        <v>2.177049648759471E-3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8.0427901677418962E-5</v>
      </c>
      <c r="L16" s="2">
        <v>0</v>
      </c>
      <c r="M16" s="2">
        <v>1.2560864163755898E-4</v>
      </c>
      <c r="N16" s="2">
        <v>0</v>
      </c>
      <c r="O16" s="2">
        <v>0</v>
      </c>
      <c r="P16" s="2">
        <v>0</v>
      </c>
      <c r="Q16" s="2">
        <v>0</v>
      </c>
      <c r="R16" s="2">
        <v>8.2139932043485598E-5</v>
      </c>
      <c r="S16" s="2">
        <v>0</v>
      </c>
      <c r="T16" s="2">
        <v>0</v>
      </c>
      <c r="U16" s="2">
        <v>0</v>
      </c>
      <c r="V16" s="2">
        <v>0</v>
      </c>
      <c r="W16" s="2">
        <v>2.4652261241179343E-3</v>
      </c>
    </row>
    <row r="17" spans="1:23" x14ac:dyDescent="0.2">
      <c r="A17" s="2" t="s">
        <v>13</v>
      </c>
      <c r="B17" s="2">
        <v>0.11447168515946464</v>
      </c>
      <c r="C17" s="2">
        <v>2.9941514874516064E-8</v>
      </c>
      <c r="D17" s="2">
        <v>4.5793806402537194E-5</v>
      </c>
      <c r="E17" s="2">
        <v>1.1933801142502373E-3</v>
      </c>
      <c r="F17" s="2">
        <v>5.264686083496028E-7</v>
      </c>
      <c r="G17" s="2">
        <v>0</v>
      </c>
      <c r="H17" s="2">
        <v>0</v>
      </c>
      <c r="I17" s="2">
        <v>0</v>
      </c>
      <c r="J17" s="2">
        <v>0</v>
      </c>
      <c r="K17" s="2">
        <v>2.5646684631348612E-3</v>
      </c>
      <c r="L17" s="2">
        <v>1.7545132434183561E-6</v>
      </c>
      <c r="M17" s="2">
        <v>1.449031858708144E-3</v>
      </c>
      <c r="N17" s="2">
        <v>0</v>
      </c>
      <c r="O17" s="2">
        <v>0</v>
      </c>
      <c r="P17" s="2">
        <v>0</v>
      </c>
      <c r="Q17" s="2">
        <v>0</v>
      </c>
      <c r="R17" s="2">
        <v>4.9834897794675711E-5</v>
      </c>
      <c r="S17" s="2">
        <v>0</v>
      </c>
      <c r="T17" s="2">
        <v>0</v>
      </c>
      <c r="U17" s="2">
        <v>0</v>
      </c>
      <c r="V17" s="2">
        <v>0</v>
      </c>
      <c r="W17" s="2">
        <v>0.11977670522312173</v>
      </c>
    </row>
    <row r="18" spans="1:23" x14ac:dyDescent="0.2">
      <c r="A18" s="2" t="s">
        <v>14</v>
      </c>
      <c r="B18" s="2">
        <v>1.2476195342161297E-2</v>
      </c>
      <c r="C18" s="2">
        <v>0</v>
      </c>
      <c r="D18" s="2">
        <v>0</v>
      </c>
      <c r="E18" s="2">
        <v>0</v>
      </c>
      <c r="F18" s="2">
        <v>2.731055905813565E-6</v>
      </c>
      <c r="G18" s="2">
        <v>0</v>
      </c>
      <c r="H18" s="2">
        <v>0</v>
      </c>
      <c r="I18" s="2">
        <v>0</v>
      </c>
      <c r="J18" s="2">
        <v>0</v>
      </c>
      <c r="K18" s="2">
        <v>3.3469406327965286E-4</v>
      </c>
      <c r="L18" s="2">
        <v>0</v>
      </c>
      <c r="M18" s="2">
        <v>2.7630217749965232E-4</v>
      </c>
      <c r="N18" s="2">
        <v>0</v>
      </c>
      <c r="O18" s="2">
        <v>0</v>
      </c>
      <c r="P18" s="2">
        <v>0</v>
      </c>
      <c r="Q18" s="2">
        <v>0</v>
      </c>
      <c r="R18" s="2">
        <v>6.7615187962625349E-6</v>
      </c>
      <c r="S18" s="2">
        <v>0</v>
      </c>
      <c r="T18" s="2">
        <v>0</v>
      </c>
      <c r="U18" s="2">
        <v>0</v>
      </c>
      <c r="V18" s="2">
        <v>0</v>
      </c>
      <c r="W18" s="2">
        <v>1.3096684157642677E-2</v>
      </c>
    </row>
    <row r="19" spans="1:23" x14ac:dyDescent="0.2">
      <c r="A19" s="2" t="s">
        <v>15</v>
      </c>
      <c r="B19" s="2">
        <v>3.8160509094325994E-2</v>
      </c>
      <c r="C19" s="2">
        <v>0</v>
      </c>
      <c r="D19" s="2">
        <v>0</v>
      </c>
      <c r="E19" s="2">
        <v>3.1018087784889883E-6</v>
      </c>
      <c r="F19" s="2">
        <v>3.0293881172116732E-5</v>
      </c>
      <c r="G19" s="2">
        <v>0</v>
      </c>
      <c r="H19" s="2">
        <v>0</v>
      </c>
      <c r="I19" s="2">
        <v>0</v>
      </c>
      <c r="J19" s="2">
        <v>0</v>
      </c>
      <c r="K19" s="2">
        <v>8.8692343542697005E-4</v>
      </c>
      <c r="L19" s="2">
        <v>0</v>
      </c>
      <c r="M19" s="2">
        <v>3.7186492230300341E-4</v>
      </c>
      <c r="N19" s="2">
        <v>0</v>
      </c>
      <c r="O19" s="2">
        <v>0</v>
      </c>
      <c r="P19" s="2">
        <v>0</v>
      </c>
      <c r="Q19" s="2">
        <v>0</v>
      </c>
      <c r="R19" s="2">
        <v>3.075238919189034E-4</v>
      </c>
      <c r="S19" s="2">
        <v>0</v>
      </c>
      <c r="T19" s="2">
        <v>0</v>
      </c>
      <c r="U19" s="2">
        <v>0</v>
      </c>
      <c r="V19" s="2">
        <v>0</v>
      </c>
      <c r="W19" s="2">
        <v>3.9760217033925474E-2</v>
      </c>
    </row>
    <row r="20" spans="1:23" x14ac:dyDescent="0.2">
      <c r="A20" s="2" t="s">
        <v>16</v>
      </c>
      <c r="B20" s="2">
        <v>5.2530441208232768E-2</v>
      </c>
      <c r="C20" s="2">
        <v>0</v>
      </c>
      <c r="D20" s="2">
        <v>1.0592654410970078E-6</v>
      </c>
      <c r="E20" s="2">
        <v>0</v>
      </c>
      <c r="F20" s="2">
        <v>6.7541535212851139E-5</v>
      </c>
      <c r="G20" s="2">
        <v>0</v>
      </c>
      <c r="H20" s="2">
        <v>0</v>
      </c>
      <c r="I20" s="2">
        <v>0</v>
      </c>
      <c r="J20" s="2">
        <v>0</v>
      </c>
      <c r="K20" s="2">
        <v>1.313761275825241E-3</v>
      </c>
      <c r="L20" s="2">
        <v>1.9070796124112566E-6</v>
      </c>
      <c r="M20" s="2">
        <v>1.71054818920159E-3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5.5625258553525958E-2</v>
      </c>
    </row>
    <row r="21" spans="1:23" x14ac:dyDescent="0.2">
      <c r="A21" s="2" t="s">
        <v>17</v>
      </c>
      <c r="B21" s="2">
        <v>5.4818229349445765E-3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3.3833548402489031E-4</v>
      </c>
      <c r="L21" s="2">
        <v>0</v>
      </c>
      <c r="M21" s="2">
        <v>6.7549104343652539E-4</v>
      </c>
      <c r="N21" s="2">
        <v>4.1313714482003348E-7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6.4960625995508121E-3</v>
      </c>
    </row>
    <row r="22" spans="1:23" x14ac:dyDescent="0.2">
      <c r="A22" s="2" t="s">
        <v>18</v>
      </c>
      <c r="B22" s="2">
        <v>0.34041565449092082</v>
      </c>
      <c r="C22" s="2">
        <v>4.6602385492294645E-8</v>
      </c>
      <c r="D22" s="2">
        <v>0</v>
      </c>
      <c r="E22" s="2">
        <v>1.7721842681434688E-5</v>
      </c>
      <c r="F22" s="2">
        <v>2.4096906928001612E-5</v>
      </c>
      <c r="G22" s="2">
        <v>0</v>
      </c>
      <c r="H22" s="2">
        <v>0</v>
      </c>
      <c r="I22" s="2">
        <v>0</v>
      </c>
      <c r="J22" s="2">
        <v>0</v>
      </c>
      <c r="K22" s="2">
        <v>2.1715533452903112E-3</v>
      </c>
      <c r="L22" s="2">
        <v>2.1359291659006069E-6</v>
      </c>
      <c r="M22" s="2">
        <v>2.4532817728333657E-3</v>
      </c>
      <c r="N22" s="2">
        <v>3.4580956145252879E-6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0.3450879489858199</v>
      </c>
    </row>
    <row r="23" spans="1:23" x14ac:dyDescent="0.2">
      <c r="A23" s="2" t="s">
        <v>19</v>
      </c>
      <c r="B23" s="2">
        <v>7.1605002939360354E-3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3.4166025948793318E-4</v>
      </c>
      <c r="L23" s="2">
        <v>1.2968141364396542E-6</v>
      </c>
      <c r="M23" s="2">
        <v>2.4896808273504084E-4</v>
      </c>
      <c r="N23" s="2">
        <v>0</v>
      </c>
      <c r="O23" s="2">
        <v>8.9028342452585057E-10</v>
      </c>
      <c r="P23" s="2">
        <v>0</v>
      </c>
      <c r="Q23" s="2">
        <v>0</v>
      </c>
      <c r="R23" s="2">
        <v>5.8850256189692428E-6</v>
      </c>
      <c r="S23" s="2">
        <v>0</v>
      </c>
      <c r="T23" s="2">
        <v>0</v>
      </c>
      <c r="U23" s="2">
        <v>0</v>
      </c>
      <c r="V23" s="2">
        <v>0</v>
      </c>
      <c r="W23" s="2">
        <v>7.7583113661978424E-3</v>
      </c>
    </row>
    <row r="24" spans="1:23" x14ac:dyDescent="0.2">
      <c r="A24" s="2" t="s">
        <v>20</v>
      </c>
      <c r="B24" s="2">
        <v>2.9129310967233245E-4</v>
      </c>
      <c r="C24" s="2">
        <v>0</v>
      </c>
      <c r="D24" s="2">
        <v>0</v>
      </c>
      <c r="E24" s="2">
        <v>2.187290493114011E-5</v>
      </c>
      <c r="F24" s="2">
        <v>3.4703055767044665E-5</v>
      </c>
      <c r="G24" s="2">
        <v>0</v>
      </c>
      <c r="H24" s="2">
        <v>0</v>
      </c>
      <c r="I24" s="2">
        <v>0</v>
      </c>
      <c r="J24" s="2">
        <v>0</v>
      </c>
      <c r="K24" s="2">
        <v>7.3936673392430404E-5</v>
      </c>
      <c r="L24" s="2">
        <v>0</v>
      </c>
      <c r="M24" s="2">
        <v>1.4332671526661212E-4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5.6513245902955968E-4</v>
      </c>
    </row>
    <row r="25" spans="1:23" x14ac:dyDescent="0.2">
      <c r="A25" s="2" t="s">
        <v>21</v>
      </c>
      <c r="B25" s="2">
        <v>1.8029774225071507</v>
      </c>
      <c r="C25" s="2">
        <v>8.9159184501626937E-4</v>
      </c>
      <c r="D25" s="2">
        <v>0</v>
      </c>
      <c r="E25" s="2">
        <v>0</v>
      </c>
      <c r="F25" s="2">
        <v>3.66812615629183E-3</v>
      </c>
      <c r="G25" s="2">
        <v>0</v>
      </c>
      <c r="H25" s="2">
        <v>0</v>
      </c>
      <c r="I25" s="2">
        <v>0</v>
      </c>
      <c r="J25" s="2">
        <v>0</v>
      </c>
      <c r="K25" s="2">
        <v>2.5189132198577465E-4</v>
      </c>
      <c r="L25" s="2">
        <v>4.5083362037402094E-5</v>
      </c>
      <c r="M25" s="2">
        <v>1.2979061747087567E-3</v>
      </c>
      <c r="N25" s="2">
        <v>2.4620219583641864E-4</v>
      </c>
      <c r="O25" s="2">
        <v>4.9460190251436138E-10</v>
      </c>
      <c r="P25" s="2">
        <v>0</v>
      </c>
      <c r="Q25" s="2">
        <v>0</v>
      </c>
      <c r="R25" s="2">
        <v>1.0517918127519497E-4</v>
      </c>
      <c r="S25" s="2">
        <v>0</v>
      </c>
      <c r="T25" s="2">
        <v>0</v>
      </c>
      <c r="U25" s="2">
        <v>0</v>
      </c>
      <c r="V25" s="2">
        <v>0</v>
      </c>
      <c r="W25" s="2">
        <v>1.8094834032389042</v>
      </c>
    </row>
    <row r="26" spans="1:23" x14ac:dyDescent="0.2">
      <c r="A26" s="2" t="s">
        <v>22</v>
      </c>
      <c r="B26" s="2">
        <v>0</v>
      </c>
      <c r="C26" s="2">
        <v>1.0832461766648443E-5</v>
      </c>
      <c r="D26" s="2">
        <v>2.1639811314759123E-5</v>
      </c>
      <c r="E26" s="2">
        <v>6.9654191430483084E-2</v>
      </c>
      <c r="F26" s="2">
        <v>5.0609361512071295E-3</v>
      </c>
      <c r="G26" s="2">
        <v>0</v>
      </c>
      <c r="H26" s="2">
        <v>0</v>
      </c>
      <c r="I26" s="2">
        <v>0</v>
      </c>
      <c r="J26" s="2">
        <v>0</v>
      </c>
      <c r="K26" s="2">
        <v>4.2249980003220503E-3</v>
      </c>
      <c r="L26" s="2">
        <v>4.2260884211033444E-5</v>
      </c>
      <c r="M26" s="2">
        <v>3.8943652961706769E-3</v>
      </c>
      <c r="N26" s="2">
        <v>5.8138311567654405E-5</v>
      </c>
      <c r="O26" s="2">
        <v>5.4009538550763232E-6</v>
      </c>
      <c r="P26" s="2">
        <v>0</v>
      </c>
      <c r="Q26" s="2">
        <v>0</v>
      </c>
      <c r="R26" s="2">
        <v>4.0001896478555413E-3</v>
      </c>
      <c r="S26" s="2">
        <v>0</v>
      </c>
      <c r="T26" s="2">
        <v>0</v>
      </c>
      <c r="U26" s="2">
        <v>0</v>
      </c>
      <c r="V26" s="2">
        <v>0</v>
      </c>
      <c r="W26" s="2">
        <v>8.6972952948753679E-2</v>
      </c>
    </row>
    <row r="27" spans="1:23" x14ac:dyDescent="0.2">
      <c r="A27" s="2" t="s">
        <v>23</v>
      </c>
      <c r="B27" s="2">
        <v>0</v>
      </c>
      <c r="C27" s="2">
        <v>3.6993455697426522E-8</v>
      </c>
      <c r="D27" s="2">
        <v>6.068928936585168E-6</v>
      </c>
      <c r="E27" s="2">
        <v>3.742562489853775E-5</v>
      </c>
      <c r="F27" s="2">
        <v>9.800783485420237E-5</v>
      </c>
      <c r="G27" s="2">
        <v>0</v>
      </c>
      <c r="H27" s="2">
        <v>0</v>
      </c>
      <c r="I27" s="2">
        <v>0</v>
      </c>
      <c r="J27" s="2">
        <v>0</v>
      </c>
      <c r="K27" s="2">
        <v>2.6553873364836035E-3</v>
      </c>
      <c r="L27" s="2">
        <v>4.5769910697870157E-6</v>
      </c>
      <c r="M27" s="2">
        <v>8.1532867005102577E-4</v>
      </c>
      <c r="N27" s="2">
        <v>3.7891561799077406E-7</v>
      </c>
      <c r="O27" s="2">
        <v>6.1330635911780814E-9</v>
      </c>
      <c r="P27" s="2">
        <v>0</v>
      </c>
      <c r="Q27" s="2">
        <v>0</v>
      </c>
      <c r="R27" s="2">
        <v>4.4450725419874069E-5</v>
      </c>
      <c r="S27" s="2">
        <v>0</v>
      </c>
      <c r="T27" s="2">
        <v>0</v>
      </c>
      <c r="U27" s="2">
        <v>0</v>
      </c>
      <c r="V27" s="2">
        <v>0</v>
      </c>
      <c r="W27" s="2">
        <v>3.661668153850895E-3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1.2697475816001968E-4</v>
      </c>
      <c r="L28" s="2">
        <v>1.5256636899290052E-7</v>
      </c>
      <c r="M28" s="2">
        <v>8.6712408958031806E-5</v>
      </c>
      <c r="N28" s="2">
        <v>3.5323225882112863E-6</v>
      </c>
      <c r="O28" s="2">
        <v>1.2365047562859037E-8</v>
      </c>
      <c r="P28" s="2">
        <v>0</v>
      </c>
      <c r="Q28" s="2">
        <v>0</v>
      </c>
      <c r="R28" s="2">
        <v>3.070230386747358E-4</v>
      </c>
      <c r="S28" s="2">
        <v>0</v>
      </c>
      <c r="T28" s="2">
        <v>0</v>
      </c>
      <c r="U28" s="2">
        <v>0</v>
      </c>
      <c r="V28" s="2">
        <v>0</v>
      </c>
      <c r="W28" s="2">
        <v>5.2440745979755437E-4</v>
      </c>
    </row>
    <row r="29" spans="1:23" x14ac:dyDescent="0.2">
      <c r="A29" s="2" t="s">
        <v>25</v>
      </c>
      <c r="B29" s="2">
        <v>0</v>
      </c>
      <c r="C29" s="2">
        <v>0</v>
      </c>
      <c r="D29" s="2">
        <v>0</v>
      </c>
      <c r="E29" s="2">
        <v>0</v>
      </c>
      <c r="F29" s="2">
        <v>1.6164121809773828E-3</v>
      </c>
      <c r="G29" s="2">
        <v>0</v>
      </c>
      <c r="H29" s="2">
        <v>0</v>
      </c>
      <c r="I29" s="2">
        <v>0</v>
      </c>
      <c r="J29" s="2">
        <v>0</v>
      </c>
      <c r="K29" s="2">
        <v>1.4584681697881561E-3</v>
      </c>
      <c r="L29" s="2">
        <v>1.5256636899290052E-7</v>
      </c>
      <c r="M29" s="2">
        <v>4.4605808673332077E-4</v>
      </c>
      <c r="N29" s="2">
        <v>9.7369539415001558E-7</v>
      </c>
      <c r="O29" s="2">
        <v>0</v>
      </c>
      <c r="P29" s="2">
        <v>0</v>
      </c>
      <c r="Q29" s="2">
        <v>0</v>
      </c>
      <c r="R29" s="2">
        <v>1.8781996656284815E-6</v>
      </c>
      <c r="S29" s="2">
        <v>0</v>
      </c>
      <c r="T29" s="2">
        <v>0</v>
      </c>
      <c r="U29" s="2">
        <v>0</v>
      </c>
      <c r="V29" s="2">
        <v>0</v>
      </c>
      <c r="W29" s="2">
        <v>3.5239428989276306E-3</v>
      </c>
    </row>
    <row r="30" spans="1:23" x14ac:dyDescent="0.2">
      <c r="A30" s="2" t="s">
        <v>26</v>
      </c>
      <c r="B30" s="2">
        <v>0</v>
      </c>
      <c r="C30" s="2">
        <v>0</v>
      </c>
      <c r="D30" s="2">
        <v>0</v>
      </c>
      <c r="E30" s="2">
        <v>2.0328918978978458E-4</v>
      </c>
      <c r="F30" s="2">
        <v>5.5279203876708302E-6</v>
      </c>
      <c r="G30" s="2">
        <v>0</v>
      </c>
      <c r="H30" s="2">
        <v>0</v>
      </c>
      <c r="I30" s="2">
        <v>0</v>
      </c>
      <c r="J30" s="2">
        <v>0</v>
      </c>
      <c r="K30" s="2">
        <v>1.570877244967226E-3</v>
      </c>
      <c r="L30" s="2">
        <v>5.2635397302550675E-6</v>
      </c>
      <c r="M30" s="2">
        <v>1.6042731011425659E-3</v>
      </c>
      <c r="N30" s="2">
        <v>3.0296723953469125E-7</v>
      </c>
      <c r="O30" s="2">
        <v>1.0089878811292975E-8</v>
      </c>
      <c r="P30" s="2">
        <v>0</v>
      </c>
      <c r="Q30" s="2">
        <v>0</v>
      </c>
      <c r="R30" s="2">
        <v>3.7563993312569631E-6</v>
      </c>
      <c r="S30" s="2">
        <v>0</v>
      </c>
      <c r="T30" s="2">
        <v>0</v>
      </c>
      <c r="U30" s="2">
        <v>0</v>
      </c>
      <c r="V30" s="2">
        <v>0</v>
      </c>
      <c r="W30" s="2">
        <v>3.3933004524671056E-3</v>
      </c>
    </row>
    <row r="31" spans="1:23" x14ac:dyDescent="0.2">
      <c r="A31" s="2" t="s">
        <v>27</v>
      </c>
      <c r="B31" s="2">
        <v>1.4722716231908177</v>
      </c>
      <c r="C31" s="2">
        <v>6.2650604366390614E-6</v>
      </c>
      <c r="D31" s="2">
        <v>1.4195795525342981E-4</v>
      </c>
      <c r="E31" s="2">
        <v>4.2824134573026442E-3</v>
      </c>
      <c r="F31" s="2">
        <v>7.1011720140499524E-3</v>
      </c>
      <c r="G31" s="2">
        <v>0</v>
      </c>
      <c r="H31" s="2">
        <v>0</v>
      </c>
      <c r="I31" s="2">
        <v>0</v>
      </c>
      <c r="J31" s="2">
        <v>0</v>
      </c>
      <c r="K31" s="2">
        <v>7.0955458060568584E-3</v>
      </c>
      <c r="L31" s="2">
        <v>7.4452388068535448E-5</v>
      </c>
      <c r="M31" s="2">
        <v>1.0423764010622132E-2</v>
      </c>
      <c r="N31" s="2">
        <v>4.5117826226553589E-4</v>
      </c>
      <c r="O31" s="2">
        <v>3.4800189860910472E-7</v>
      </c>
      <c r="P31" s="2">
        <v>0</v>
      </c>
      <c r="Q31" s="2">
        <v>0</v>
      </c>
      <c r="R31" s="2">
        <v>1.5006815328371569E-2</v>
      </c>
      <c r="S31" s="2">
        <v>0</v>
      </c>
      <c r="T31" s="2">
        <v>0</v>
      </c>
      <c r="U31" s="2">
        <v>0</v>
      </c>
      <c r="V31" s="2">
        <v>2.8885640000000001</v>
      </c>
      <c r="W31" s="2">
        <v>4.4054195354751435</v>
      </c>
    </row>
    <row r="32" spans="1:23" x14ac:dyDescent="0.2">
      <c r="A32" s="2" t="s">
        <v>28</v>
      </c>
      <c r="B32" s="2">
        <v>0.29487152991421522</v>
      </c>
      <c r="C32" s="2">
        <v>4.6633672959054523E-4</v>
      </c>
      <c r="D32" s="2">
        <v>1.1758283698288963E-4</v>
      </c>
      <c r="E32" s="2">
        <v>6.8376730467638845E-4</v>
      </c>
      <c r="F32" s="2">
        <v>0.22283526849156665</v>
      </c>
      <c r="G32" s="2">
        <v>0</v>
      </c>
      <c r="H32" s="2">
        <v>0</v>
      </c>
      <c r="I32" s="2">
        <v>0</v>
      </c>
      <c r="J32" s="2">
        <v>0</v>
      </c>
      <c r="K32" s="2">
        <v>5.6157040797205702E-4</v>
      </c>
      <c r="L32" s="2">
        <v>4.3481415162976645E-6</v>
      </c>
      <c r="M32" s="2">
        <v>3.3769331590301909E-3</v>
      </c>
      <c r="N32" s="2">
        <v>0</v>
      </c>
      <c r="O32" s="2">
        <v>0</v>
      </c>
      <c r="P32" s="2">
        <v>0</v>
      </c>
      <c r="Q32" s="2">
        <v>0</v>
      </c>
      <c r="R32" s="2">
        <v>1.5147054236738498E-3</v>
      </c>
      <c r="S32" s="2">
        <v>0</v>
      </c>
      <c r="T32" s="2">
        <v>0</v>
      </c>
      <c r="U32" s="2">
        <v>0</v>
      </c>
      <c r="V32" s="2">
        <v>0</v>
      </c>
      <c r="W32" s="2">
        <v>0.52443204240922414</v>
      </c>
    </row>
    <row r="33" spans="1:23" x14ac:dyDescent="0.2">
      <c r="A33" s="2" t="s">
        <v>29</v>
      </c>
      <c r="B33" s="2">
        <v>1.3435122058665596</v>
      </c>
      <c r="C33" s="2">
        <v>2.2287942611496114E-6</v>
      </c>
      <c r="D33" s="2">
        <v>1.5244128159980043E-4</v>
      </c>
      <c r="E33" s="2">
        <v>4.0419173900149248E-3</v>
      </c>
      <c r="F33" s="2">
        <v>2.9793206454509377E-2</v>
      </c>
      <c r="G33" s="2">
        <v>0</v>
      </c>
      <c r="H33" s="2">
        <v>0</v>
      </c>
      <c r="I33" s="2">
        <v>0</v>
      </c>
      <c r="J33" s="2">
        <v>0</v>
      </c>
      <c r="K33" s="2">
        <v>2.0931836379471571E-3</v>
      </c>
      <c r="L33" s="2">
        <v>3.5006353365421024E-4</v>
      </c>
      <c r="M33" s="2">
        <v>3.6882958919505025E-3</v>
      </c>
      <c r="N33" s="2">
        <v>6.1686539935941259E-4</v>
      </c>
      <c r="O33" s="2">
        <v>1.1474764138333185E-8</v>
      </c>
      <c r="P33" s="2">
        <v>0</v>
      </c>
      <c r="Q33" s="2">
        <v>0</v>
      </c>
      <c r="R33" s="2">
        <v>3.5429106359305255E-3</v>
      </c>
      <c r="S33" s="2">
        <v>0</v>
      </c>
      <c r="T33" s="2">
        <v>0</v>
      </c>
      <c r="U33" s="2">
        <v>0</v>
      </c>
      <c r="V33" s="2">
        <v>0</v>
      </c>
      <c r="W33" s="2">
        <v>1.387793330360551</v>
      </c>
    </row>
    <row r="34" spans="1:23" x14ac:dyDescent="0.2">
      <c r="A34" s="2" t="s">
        <v>30</v>
      </c>
      <c r="B34" s="2">
        <v>4.8077739682061221E-2</v>
      </c>
      <c r="C34" s="2">
        <v>1.5819813619223392E-9</v>
      </c>
      <c r="D34" s="2">
        <v>1.0337984271395987E-6</v>
      </c>
      <c r="E34" s="2">
        <v>2.3673460296710824E-4</v>
      </c>
      <c r="F34" s="2">
        <v>2.4747753745073806E-3</v>
      </c>
      <c r="G34" s="2">
        <v>0</v>
      </c>
      <c r="H34" s="2">
        <v>0</v>
      </c>
      <c r="I34" s="2">
        <v>0</v>
      </c>
      <c r="J34" s="2">
        <v>0</v>
      </c>
      <c r="K34" s="2">
        <v>1.2640479665206948E-3</v>
      </c>
      <c r="L34" s="2">
        <v>2.0596459814041567E-6</v>
      </c>
      <c r="M34" s="2">
        <v>6.201746317013616E-4</v>
      </c>
      <c r="N34" s="2">
        <v>1.92797334249349E-7</v>
      </c>
      <c r="O34" s="2">
        <v>3.4424292414999549E-8</v>
      </c>
      <c r="P34" s="2">
        <v>0</v>
      </c>
      <c r="Q34" s="2">
        <v>0</v>
      </c>
      <c r="R34" s="2">
        <v>6.6989121407415851E-5</v>
      </c>
      <c r="S34" s="2">
        <v>0</v>
      </c>
      <c r="T34" s="2">
        <v>0</v>
      </c>
      <c r="U34" s="2">
        <v>0</v>
      </c>
      <c r="V34" s="2">
        <v>0</v>
      </c>
      <c r="W34" s="2">
        <v>5.274378362718176E-2</v>
      </c>
    </row>
    <row r="35" spans="1:23" x14ac:dyDescent="0.2">
      <c r="A35" s="2" t="s">
        <v>31</v>
      </c>
      <c r="B35" s="2">
        <v>0.10110731482000278</v>
      </c>
      <c r="C35" s="2">
        <v>0</v>
      </c>
      <c r="D35" s="2">
        <v>2.0226490965774756E-7</v>
      </c>
      <c r="E35" s="2">
        <v>1.5360108476856265E-3</v>
      </c>
      <c r="F35" s="2">
        <v>7.6140406220743641E-3</v>
      </c>
      <c r="G35" s="2">
        <v>0</v>
      </c>
      <c r="H35" s="2">
        <v>0</v>
      </c>
      <c r="I35" s="2">
        <v>0</v>
      </c>
      <c r="J35" s="2">
        <v>0</v>
      </c>
      <c r="K35" s="2">
        <v>2.9053787867762103E-3</v>
      </c>
      <c r="L35" s="2">
        <v>1.125176971322641E-4</v>
      </c>
      <c r="M35" s="2">
        <v>2.561893071124539E-3</v>
      </c>
      <c r="N35" s="2">
        <v>2.4788228689202016E-8</v>
      </c>
      <c r="O35" s="2">
        <v>1.271126889461909E-7</v>
      </c>
      <c r="P35" s="2">
        <v>0</v>
      </c>
      <c r="Q35" s="2">
        <v>0</v>
      </c>
      <c r="R35" s="2">
        <v>5.1500234831532968E-4</v>
      </c>
      <c r="S35" s="2">
        <v>0</v>
      </c>
      <c r="T35" s="2">
        <v>0</v>
      </c>
      <c r="U35" s="2">
        <v>0</v>
      </c>
      <c r="V35" s="2">
        <v>0</v>
      </c>
      <c r="W35" s="2">
        <v>0.1163525123589384</v>
      </c>
    </row>
    <row r="36" spans="1:23" x14ac:dyDescent="0.2">
      <c r="A36" s="2" t="s">
        <v>32</v>
      </c>
      <c r="B36" s="2">
        <v>7.2944005163215073E-2</v>
      </c>
      <c r="C36" s="2">
        <v>7.2217449171754768E-8</v>
      </c>
      <c r="D36" s="2">
        <v>0</v>
      </c>
      <c r="E36" s="2">
        <v>4.9590696363302211E-5</v>
      </c>
      <c r="F36" s="2">
        <v>5.5371928160353875E-3</v>
      </c>
      <c r="G36" s="2">
        <v>0</v>
      </c>
      <c r="H36" s="2">
        <v>0</v>
      </c>
      <c r="I36" s="2">
        <v>0</v>
      </c>
      <c r="J36" s="2">
        <v>0</v>
      </c>
      <c r="K36" s="2">
        <v>2.5513693612826899E-3</v>
      </c>
      <c r="L36" s="2">
        <v>1.7011150142708406E-5</v>
      </c>
      <c r="M36" s="2">
        <v>3.0318208167164473E-3</v>
      </c>
      <c r="N36" s="2">
        <v>3.4965862251843538E-6</v>
      </c>
      <c r="O36" s="2">
        <v>1.5115034140838883E-7</v>
      </c>
      <c r="P36" s="2">
        <v>0</v>
      </c>
      <c r="Q36" s="2">
        <v>0</v>
      </c>
      <c r="R36" s="2">
        <v>5.0711390971969016E-5</v>
      </c>
      <c r="S36" s="2">
        <v>0</v>
      </c>
      <c r="T36" s="2">
        <v>0</v>
      </c>
      <c r="U36" s="2">
        <v>0</v>
      </c>
      <c r="V36" s="2">
        <v>0</v>
      </c>
      <c r="W36" s="2">
        <v>8.4185421348743364E-2</v>
      </c>
    </row>
    <row r="37" spans="1:23" x14ac:dyDescent="0.2">
      <c r="A37" s="2" t="s">
        <v>33</v>
      </c>
      <c r="B37" s="2">
        <v>3.6916369511798851E-2</v>
      </c>
      <c r="C37" s="2">
        <v>0</v>
      </c>
      <c r="D37" s="2">
        <v>0</v>
      </c>
      <c r="E37" s="2">
        <v>5.7102467418989309E-4</v>
      </c>
      <c r="F37" s="2">
        <v>1.8160739748414888E-2</v>
      </c>
      <c r="G37" s="2">
        <v>0</v>
      </c>
      <c r="H37" s="2">
        <v>0</v>
      </c>
      <c r="I37" s="2">
        <v>0</v>
      </c>
      <c r="J37" s="2">
        <v>0</v>
      </c>
      <c r="K37" s="2">
        <v>2.258789120534913E-3</v>
      </c>
      <c r="L37" s="2">
        <v>8.1317874673215957E-5</v>
      </c>
      <c r="M37" s="2">
        <v>2.7762893028760623E-3</v>
      </c>
      <c r="N37" s="2">
        <v>1.1567840054960939E-7</v>
      </c>
      <c r="O37" s="2">
        <v>3.634334779675528E-7</v>
      </c>
      <c r="P37" s="2">
        <v>0</v>
      </c>
      <c r="Q37" s="2">
        <v>0</v>
      </c>
      <c r="R37" s="2">
        <v>1.3573122916941824E-4</v>
      </c>
      <c r="S37" s="2">
        <v>0</v>
      </c>
      <c r="T37" s="2">
        <v>0</v>
      </c>
      <c r="U37" s="2">
        <v>0</v>
      </c>
      <c r="V37" s="2">
        <v>0</v>
      </c>
      <c r="W37" s="2">
        <v>6.0900740573535755E-2</v>
      </c>
    </row>
    <row r="38" spans="1:23" x14ac:dyDescent="0.2">
      <c r="A38" s="2" t="s">
        <v>34</v>
      </c>
      <c r="B38" s="2">
        <v>3.3143417753807539E-2</v>
      </c>
      <c r="C38" s="2">
        <v>6.8420693903141163E-8</v>
      </c>
      <c r="D38" s="2">
        <v>0</v>
      </c>
      <c r="E38" s="2">
        <v>2.12508328350282E-4</v>
      </c>
      <c r="F38" s="2">
        <v>9.3955123379511137E-4</v>
      </c>
      <c r="G38" s="2">
        <v>0</v>
      </c>
      <c r="H38" s="2">
        <v>0</v>
      </c>
      <c r="I38" s="2">
        <v>0</v>
      </c>
      <c r="J38" s="2">
        <v>0</v>
      </c>
      <c r="K38" s="2">
        <v>1.441844292472942E-3</v>
      </c>
      <c r="L38" s="2">
        <v>1.6095751928751002E-5</v>
      </c>
      <c r="M38" s="2">
        <v>9.5270682270294006E-4</v>
      </c>
      <c r="N38" s="2">
        <v>2.7680188702942242E-6</v>
      </c>
      <c r="O38" s="2">
        <v>1.855746338233884E-7</v>
      </c>
      <c r="P38" s="2">
        <v>0</v>
      </c>
      <c r="Q38" s="2">
        <v>0</v>
      </c>
      <c r="R38" s="2">
        <v>3.9094099973501634E-3</v>
      </c>
      <c r="S38" s="2">
        <v>0</v>
      </c>
      <c r="T38" s="2">
        <v>0</v>
      </c>
      <c r="U38" s="2">
        <v>0</v>
      </c>
      <c r="V38" s="2">
        <v>0</v>
      </c>
      <c r="W38" s="2">
        <v>4.0618556194605748E-2</v>
      </c>
    </row>
    <row r="39" spans="1:23" x14ac:dyDescent="0.2">
      <c r="A39" s="2" t="s">
        <v>35</v>
      </c>
      <c r="B39" s="2">
        <v>3.6686943838756592E-3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5.1945658544018012E-4</v>
      </c>
      <c r="L39" s="2">
        <v>1.0321114862369718E-4</v>
      </c>
      <c r="M39" s="2">
        <v>1.7703717029861156E-4</v>
      </c>
      <c r="N39" s="2">
        <v>0</v>
      </c>
      <c r="O39" s="2">
        <v>7.8839543260789195E-8</v>
      </c>
      <c r="P39" s="2">
        <v>0</v>
      </c>
      <c r="Q39" s="2">
        <v>0</v>
      </c>
      <c r="R39" s="2">
        <v>2.0444829426921234E-3</v>
      </c>
      <c r="S39" s="2">
        <v>0</v>
      </c>
      <c r="T39" s="2">
        <v>0</v>
      </c>
      <c r="U39" s="2">
        <v>0</v>
      </c>
      <c r="V39" s="2">
        <v>0</v>
      </c>
      <c r="W39" s="2">
        <v>6.5129610704735327E-3</v>
      </c>
    </row>
    <row r="40" spans="1:23" x14ac:dyDescent="0.2">
      <c r="A40" s="2" t="s">
        <v>36</v>
      </c>
      <c r="B40" s="2">
        <v>2.7574069016500832E-3</v>
      </c>
      <c r="C40" s="2">
        <v>0</v>
      </c>
      <c r="D40" s="2">
        <v>0</v>
      </c>
      <c r="E40" s="2">
        <v>0</v>
      </c>
      <c r="F40" s="2">
        <v>7.2632486655591793E-5</v>
      </c>
      <c r="G40" s="2">
        <v>0</v>
      </c>
      <c r="H40" s="2">
        <v>0</v>
      </c>
      <c r="I40" s="2">
        <v>0</v>
      </c>
      <c r="J40" s="2">
        <v>0</v>
      </c>
      <c r="K40" s="2">
        <v>5.0568251566471679E-4</v>
      </c>
      <c r="L40" s="2">
        <v>4.3252565609487291E-5</v>
      </c>
      <c r="M40" s="2">
        <v>1.7966921348380808E-4</v>
      </c>
      <c r="N40" s="2">
        <v>2.2784513536824855E-7</v>
      </c>
      <c r="O40" s="2">
        <v>9.9909584307900992E-9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3.5588815191574859E-3</v>
      </c>
    </row>
    <row r="41" spans="1:23" x14ac:dyDescent="0.2">
      <c r="A41" s="2" t="s">
        <v>37</v>
      </c>
      <c r="B41" s="2">
        <v>6.7147900787406983E-2</v>
      </c>
      <c r="C41" s="2">
        <v>0</v>
      </c>
      <c r="D41" s="2">
        <v>1.7080147926654238E-7</v>
      </c>
      <c r="E41" s="2">
        <v>1.6259244709279413E-6</v>
      </c>
      <c r="F41" s="2">
        <v>8.421304114392192E-6</v>
      </c>
      <c r="G41" s="2">
        <v>0</v>
      </c>
      <c r="H41" s="2">
        <v>0</v>
      </c>
      <c r="I41" s="2">
        <v>0</v>
      </c>
      <c r="J41" s="2">
        <v>0</v>
      </c>
      <c r="K41" s="2">
        <v>1.4203124132837115E-3</v>
      </c>
      <c r="L41" s="2">
        <v>2.8987610108651098E-6</v>
      </c>
      <c r="M41" s="2">
        <v>5.3654381600423478E-4</v>
      </c>
      <c r="N41" s="2">
        <v>0</v>
      </c>
      <c r="O41" s="2">
        <v>1.5866829032660716E-7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6.9118032476060701E-2</v>
      </c>
    </row>
    <row r="42" spans="1:23" x14ac:dyDescent="0.2">
      <c r="A42" s="2" t="s">
        <v>38</v>
      </c>
      <c r="B42" s="2">
        <v>6.277565403050093E-3</v>
      </c>
      <c r="C42" s="2">
        <v>0</v>
      </c>
      <c r="D42" s="2">
        <v>0</v>
      </c>
      <c r="E42" s="2">
        <v>0</v>
      </c>
      <c r="F42" s="2">
        <v>7.6864416819041997E-5</v>
      </c>
      <c r="G42" s="2">
        <v>0</v>
      </c>
      <c r="H42" s="2">
        <v>0</v>
      </c>
      <c r="I42" s="2">
        <v>0</v>
      </c>
      <c r="J42" s="2">
        <v>0</v>
      </c>
      <c r="K42" s="2">
        <v>4.1322209326390438E-5</v>
      </c>
      <c r="L42" s="2">
        <v>0</v>
      </c>
      <c r="M42" s="2">
        <v>7.9500755646746694E-5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6.4752527848422718E-3</v>
      </c>
    </row>
    <row r="43" spans="1:23" x14ac:dyDescent="0.2">
      <c r="A43" s="2" t="s">
        <v>39</v>
      </c>
      <c r="B43" s="2">
        <v>8.5706316749536668</v>
      </c>
      <c r="C43" s="2">
        <v>8.5785671214215983E-7</v>
      </c>
      <c r="D43" s="2">
        <v>9.515080723392869E-4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2.0718100813990241E-3</v>
      </c>
      <c r="L43" s="2">
        <v>4.5769910697870143E-7</v>
      </c>
      <c r="M43" s="2">
        <v>5.1758309895623142E-3</v>
      </c>
      <c r="N43" s="2">
        <v>2.7850263494226495E-5</v>
      </c>
      <c r="O43" s="2">
        <v>0</v>
      </c>
      <c r="P43" s="2">
        <v>0</v>
      </c>
      <c r="Q43" s="2">
        <v>0</v>
      </c>
      <c r="R43" s="2">
        <v>5.0046508290336519E-3</v>
      </c>
      <c r="S43" s="2">
        <v>0</v>
      </c>
      <c r="T43" s="2">
        <v>0</v>
      </c>
      <c r="U43" s="2">
        <v>0</v>
      </c>
      <c r="V43" s="2">
        <v>0</v>
      </c>
      <c r="W43" s="2">
        <v>8.583864640745313</v>
      </c>
    </row>
    <row r="44" spans="1:23" x14ac:dyDescent="0.2">
      <c r="A44" s="2" t="s">
        <v>40</v>
      </c>
      <c r="B44" s="2">
        <v>0.16699503433418467</v>
      </c>
      <c r="C44" s="2">
        <v>5.9384046089139943E-5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1.5768935053289224E-4</v>
      </c>
      <c r="L44" s="2">
        <v>0</v>
      </c>
      <c r="M44" s="2">
        <v>3.611496787242611E-4</v>
      </c>
      <c r="N44" s="2">
        <v>0</v>
      </c>
      <c r="O44" s="2">
        <v>0</v>
      </c>
      <c r="P44" s="2">
        <v>0</v>
      </c>
      <c r="Q44" s="2">
        <v>0</v>
      </c>
      <c r="R44" s="2">
        <v>2.2321776959439293E-3</v>
      </c>
      <c r="S44" s="2">
        <v>0</v>
      </c>
      <c r="T44" s="2">
        <v>0</v>
      </c>
      <c r="U44" s="2">
        <v>0</v>
      </c>
      <c r="V44" s="2">
        <v>0</v>
      </c>
      <c r="W44" s="2">
        <v>0.16980543510547486</v>
      </c>
    </row>
    <row r="45" spans="1:23" x14ac:dyDescent="0.2">
      <c r="A45" s="2" t="s">
        <v>41</v>
      </c>
      <c r="B45" s="2">
        <v>2.0560817489221183E-5</v>
      </c>
      <c r="C45" s="2">
        <v>0</v>
      </c>
      <c r="D45" s="2">
        <v>0</v>
      </c>
      <c r="E45" s="2">
        <v>5.75303828457737E-6</v>
      </c>
      <c r="F45" s="2">
        <v>3.5317269143452515E-6</v>
      </c>
      <c r="G45" s="2">
        <v>0</v>
      </c>
      <c r="H45" s="2">
        <v>0</v>
      </c>
      <c r="I45" s="2">
        <v>0</v>
      </c>
      <c r="J45" s="2">
        <v>0</v>
      </c>
      <c r="K45" s="2">
        <v>3.0192127657251551E-4</v>
      </c>
      <c r="L45" s="2">
        <v>0</v>
      </c>
      <c r="M45" s="2">
        <v>1.1737607460595523E-4</v>
      </c>
      <c r="N45" s="2">
        <v>0</v>
      </c>
      <c r="O45" s="2">
        <v>9.8920380502872284E-11</v>
      </c>
      <c r="P45" s="2">
        <v>0</v>
      </c>
      <c r="Q45" s="2">
        <v>0</v>
      </c>
      <c r="R45" s="2">
        <v>3.7563993312569632E-7</v>
      </c>
      <c r="S45" s="2">
        <v>0</v>
      </c>
      <c r="T45" s="2">
        <v>0</v>
      </c>
      <c r="U45" s="2">
        <v>0</v>
      </c>
      <c r="V45" s="2">
        <v>0</v>
      </c>
      <c r="W45" s="2">
        <v>4.4951867272012075E-4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1.766561198867124E-2</v>
      </c>
      <c r="L46" s="2">
        <v>6.2067400146394007E-4</v>
      </c>
      <c r="M46" s="2">
        <v>4.1205372123627633E-2</v>
      </c>
      <c r="N46" s="2">
        <v>0</v>
      </c>
      <c r="O46" s="2">
        <v>8.2612603877009651E-5</v>
      </c>
      <c r="P46" s="2">
        <v>0</v>
      </c>
      <c r="Q46" s="2">
        <v>0</v>
      </c>
      <c r="R46" s="2">
        <v>5.7014176002815374E-3</v>
      </c>
      <c r="S46" s="2">
        <v>0</v>
      </c>
      <c r="T46" s="2">
        <v>0</v>
      </c>
      <c r="U46" s="2">
        <v>0</v>
      </c>
      <c r="V46" s="2">
        <v>0</v>
      </c>
      <c r="W46" s="2">
        <v>6.5275688317921354E-2</v>
      </c>
    </row>
    <row r="47" spans="1:23" x14ac:dyDescent="0.2">
      <c r="A47" s="2" t="s">
        <v>43</v>
      </c>
      <c r="B47" s="2">
        <v>1.3430792562481222E-2</v>
      </c>
      <c r="C47" s="2">
        <v>5.7002938067081692E-4</v>
      </c>
      <c r="D47" s="2">
        <v>1.805877526110703E-3</v>
      </c>
      <c r="E47" s="2">
        <v>1.2033388601790089E-3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0.22729872785544514</v>
      </c>
      <c r="L47" s="2">
        <v>4.2177730670351903E-2</v>
      </c>
      <c r="M47" s="2">
        <v>0.52322735501267337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0.80971385186791212</v>
      </c>
    </row>
    <row r="48" spans="1:23" x14ac:dyDescent="0.2">
      <c r="A48" s="2" t="s">
        <v>44</v>
      </c>
      <c r="B48" s="2">
        <v>1.2100265009490177E-2</v>
      </c>
      <c r="C48" s="2">
        <v>2.9040547834049323E-4</v>
      </c>
      <c r="D48" s="2">
        <v>8.6624771678279911E-3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9.0489307320998982E-3</v>
      </c>
      <c r="L48" s="2">
        <v>4.1839830702797352E-4</v>
      </c>
      <c r="M48" s="2">
        <v>2.1933606138354874E-2</v>
      </c>
      <c r="N48" s="2">
        <v>0</v>
      </c>
      <c r="O48" s="2">
        <v>8.6071972567743349E-3</v>
      </c>
      <c r="P48" s="2">
        <v>0</v>
      </c>
      <c r="Q48" s="2">
        <v>0</v>
      </c>
      <c r="R48" s="2">
        <v>7.6592348112288358E-3</v>
      </c>
      <c r="S48" s="2">
        <v>0</v>
      </c>
      <c r="T48" s="2">
        <v>0</v>
      </c>
      <c r="U48" s="2">
        <v>0</v>
      </c>
      <c r="V48" s="2">
        <v>0</v>
      </c>
      <c r="W48" s="2">
        <v>6.8720514901144572E-2</v>
      </c>
    </row>
    <row r="49" spans="1:23" x14ac:dyDescent="0.2">
      <c r="A49" s="2" t="s">
        <v>45</v>
      </c>
      <c r="B49" s="2">
        <v>0</v>
      </c>
      <c r="C49" s="2">
        <v>3.9779626296207451E-3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2.0032152794553872E-2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2.4010115424174618E-2</v>
      </c>
    </row>
    <row r="50" spans="1:23" x14ac:dyDescent="0.2">
      <c r="A50" s="2" t="s">
        <v>46</v>
      </c>
      <c r="B50" s="2">
        <v>0.10967760946357813</v>
      </c>
      <c r="C50" s="2">
        <v>0</v>
      </c>
      <c r="D50" s="2">
        <v>0</v>
      </c>
      <c r="E50" s="2">
        <v>0</v>
      </c>
      <c r="F50" s="2">
        <v>0</v>
      </c>
      <c r="G50" s="2">
        <v>6.9045365849873835E-2</v>
      </c>
      <c r="H50" s="2">
        <v>0</v>
      </c>
      <c r="I50" s="2">
        <v>0</v>
      </c>
      <c r="J50" s="2">
        <v>0</v>
      </c>
      <c r="K50" s="2">
        <v>6.2301090258927987E-2</v>
      </c>
      <c r="L50" s="2">
        <v>0</v>
      </c>
      <c r="M50" s="2">
        <v>4.2171323856145311E-5</v>
      </c>
      <c r="N50" s="2">
        <v>0</v>
      </c>
      <c r="O50" s="2">
        <v>4.264777777360227E-2</v>
      </c>
      <c r="P50" s="2">
        <v>0</v>
      </c>
      <c r="Q50" s="2">
        <v>0</v>
      </c>
      <c r="R50" s="2">
        <v>5.978863133080807E-2</v>
      </c>
      <c r="S50" s="2">
        <v>0</v>
      </c>
      <c r="T50" s="2">
        <v>0</v>
      </c>
      <c r="U50" s="2">
        <v>0</v>
      </c>
      <c r="V50" s="2">
        <v>0</v>
      </c>
      <c r="W50" s="2">
        <v>0.34350264600064645</v>
      </c>
    </row>
    <row r="51" spans="1:23" x14ac:dyDescent="0.2">
      <c r="A51" s="2" t="s">
        <v>47</v>
      </c>
      <c r="B51" s="2">
        <v>0.6133906348076209</v>
      </c>
      <c r="C51" s="2">
        <v>0</v>
      </c>
      <c r="D51" s="2">
        <v>0</v>
      </c>
      <c r="E51" s="2">
        <v>6.6207320059909591E-2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4.4461087245528282E-2</v>
      </c>
      <c r="L51" s="2">
        <v>0</v>
      </c>
      <c r="M51" s="2">
        <v>1.6449702632960549E-2</v>
      </c>
      <c r="N51" s="2">
        <v>0</v>
      </c>
      <c r="O51" s="2">
        <v>5.1842424402075071E-3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0.7456929871862269</v>
      </c>
    </row>
  </sheetData>
  <phoneticPr fontId="6" type="noConversion"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D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25.702841234856422</v>
      </c>
      <c r="C4" s="2">
        <v>6.5194990976338851E-3</v>
      </c>
      <c r="D4" s="2">
        <v>1.3687656956562802E-2</v>
      </c>
      <c r="E4" s="2">
        <v>0.16899901464163167</v>
      </c>
      <c r="F4" s="2">
        <v>0.18267532390801</v>
      </c>
      <c r="G4" s="2">
        <v>0</v>
      </c>
      <c r="H4" s="2">
        <v>0</v>
      </c>
      <c r="I4" s="2">
        <v>0</v>
      </c>
      <c r="J4" s="2">
        <v>0</v>
      </c>
      <c r="K4" s="2">
        <v>0.58157619801678195</v>
      </c>
      <c r="L4" s="2">
        <v>8.1893328144704555E-2</v>
      </c>
      <c r="M4" s="2">
        <v>1.1521793816561285</v>
      </c>
      <c r="N4" s="2">
        <v>3.2047953614876981E-3</v>
      </c>
      <c r="O4" s="2">
        <v>0.10319237482779559</v>
      </c>
      <c r="P4" s="2">
        <v>0</v>
      </c>
      <c r="Q4" s="2">
        <v>0</v>
      </c>
      <c r="R4" s="2">
        <v>0.22019645363867912</v>
      </c>
      <c r="S4" s="2">
        <v>0</v>
      </c>
      <c r="T4" s="2">
        <v>0</v>
      </c>
      <c r="U4" s="2">
        <v>0</v>
      </c>
      <c r="V4" s="2">
        <v>3.9521600000000001</v>
      </c>
      <c r="W4" s="2">
        <v>32.16912526110584</v>
      </c>
    </row>
    <row r="5" spans="1:23" x14ac:dyDescent="0.2">
      <c r="A5" s="2" t="s">
        <v>1</v>
      </c>
      <c r="B5" s="2">
        <v>0.12333008664081346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2.412651059956911E-2</v>
      </c>
      <c r="L5" s="2">
        <v>0</v>
      </c>
      <c r="M5" s="2">
        <v>0.14774030618379183</v>
      </c>
      <c r="N5" s="2">
        <v>0</v>
      </c>
      <c r="O5" s="2">
        <v>0</v>
      </c>
      <c r="P5" s="2">
        <v>0</v>
      </c>
      <c r="Q5" s="2">
        <v>0</v>
      </c>
      <c r="R5" s="2">
        <v>6.3407990220885465E-3</v>
      </c>
      <c r="S5" s="2">
        <v>0</v>
      </c>
      <c r="T5" s="2">
        <v>0</v>
      </c>
      <c r="U5" s="2">
        <v>0</v>
      </c>
      <c r="V5" s="2">
        <v>0</v>
      </c>
      <c r="W5" s="2">
        <v>0.30153770244626293</v>
      </c>
    </row>
    <row r="6" spans="1:23" x14ac:dyDescent="0.2">
      <c r="A6" s="2" t="s">
        <v>2</v>
      </c>
      <c r="B6" s="2">
        <v>9.2279481828486762</v>
      </c>
      <c r="C6" s="2">
        <v>0</v>
      </c>
      <c r="D6" s="2">
        <v>0</v>
      </c>
      <c r="E6" s="2">
        <v>3.3693536890930641E-3</v>
      </c>
      <c r="F6" s="2">
        <v>4.1972235829803542E-4</v>
      </c>
      <c r="G6" s="2">
        <v>0</v>
      </c>
      <c r="H6" s="2">
        <v>0</v>
      </c>
      <c r="I6" s="2">
        <v>0</v>
      </c>
      <c r="J6" s="2">
        <v>0</v>
      </c>
      <c r="K6" s="2">
        <v>3.9374968583686734E-3</v>
      </c>
      <c r="L6" s="2">
        <v>9.1439960934564752E-5</v>
      </c>
      <c r="M6" s="2">
        <v>3.1953697785774443E-3</v>
      </c>
      <c r="N6" s="2">
        <v>0</v>
      </c>
      <c r="O6" s="2">
        <v>0</v>
      </c>
      <c r="P6" s="2">
        <v>0</v>
      </c>
      <c r="Q6" s="2">
        <v>0</v>
      </c>
      <c r="R6" s="2">
        <v>3.8030754151911479E-5</v>
      </c>
      <c r="S6" s="2">
        <v>0</v>
      </c>
      <c r="T6" s="2">
        <v>0</v>
      </c>
      <c r="U6" s="2">
        <v>0</v>
      </c>
      <c r="V6" s="2">
        <v>0</v>
      </c>
      <c r="W6" s="2">
        <v>9.2389995962480995</v>
      </c>
    </row>
    <row r="7" spans="1:23" x14ac:dyDescent="0.2">
      <c r="A7" s="2" t="s">
        <v>3</v>
      </c>
      <c r="B7" s="2">
        <v>2.9822268079145231E-2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3.6489140012142081E-3</v>
      </c>
      <c r="L7" s="2">
        <v>0</v>
      </c>
      <c r="M7" s="2">
        <v>1.5682468092515764E-2</v>
      </c>
      <c r="N7" s="2">
        <v>0</v>
      </c>
      <c r="O7" s="2">
        <v>2.9169957640048342E-7</v>
      </c>
      <c r="P7" s="2">
        <v>0</v>
      </c>
      <c r="Q7" s="2">
        <v>0</v>
      </c>
      <c r="R7" s="2">
        <v>5.4967957790087408E-3</v>
      </c>
      <c r="S7" s="2">
        <v>0</v>
      </c>
      <c r="T7" s="2">
        <v>0</v>
      </c>
      <c r="U7" s="2">
        <v>0</v>
      </c>
      <c r="V7" s="2">
        <v>0</v>
      </c>
      <c r="W7" s="2">
        <v>5.4650737651460342E-2</v>
      </c>
    </row>
    <row r="8" spans="1:23" x14ac:dyDescent="0.2">
      <c r="A8" s="2" t="s">
        <v>4</v>
      </c>
      <c r="B8" s="2">
        <v>4.8199325336368368E-3</v>
      </c>
      <c r="C8" s="2">
        <v>0</v>
      </c>
      <c r="D8" s="2">
        <v>0</v>
      </c>
      <c r="E8" s="2">
        <v>0</v>
      </c>
      <c r="F8" s="2">
        <v>1.1305652748768631E-5</v>
      </c>
      <c r="G8" s="2">
        <v>0</v>
      </c>
      <c r="H8" s="2">
        <v>0</v>
      </c>
      <c r="I8" s="2">
        <v>0</v>
      </c>
      <c r="J8" s="2">
        <v>0</v>
      </c>
      <c r="K8" s="2">
        <v>3.0164036293688036E-4</v>
      </c>
      <c r="L8" s="2">
        <v>8.1310080119657439E-6</v>
      </c>
      <c r="M8" s="2">
        <v>9.0455191386865671E-4</v>
      </c>
      <c r="N8" s="2">
        <v>1.1982096754642832E-3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7.2437711466673913E-3</v>
      </c>
    </row>
    <row r="9" spans="1:23" x14ac:dyDescent="0.2">
      <c r="A9" s="2" t="s">
        <v>5</v>
      </c>
      <c r="B9" s="2">
        <v>8.9330551727650909E-3</v>
      </c>
      <c r="C9" s="2">
        <v>0</v>
      </c>
      <c r="D9" s="2">
        <v>0</v>
      </c>
      <c r="E9" s="2">
        <v>3.3270721472221166E-7</v>
      </c>
      <c r="F9" s="2">
        <v>2.0491495607143144E-4</v>
      </c>
      <c r="G9" s="2">
        <v>0</v>
      </c>
      <c r="H9" s="2">
        <v>0</v>
      </c>
      <c r="I9" s="2">
        <v>0</v>
      </c>
      <c r="J9" s="2">
        <v>0</v>
      </c>
      <c r="K9" s="2">
        <v>2.8368329764528453E-3</v>
      </c>
      <c r="L9" s="2">
        <v>2.3180148674112344E-4</v>
      </c>
      <c r="M9" s="2">
        <v>3.5272172262689051E-3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1.5734154525514119E-2</v>
      </c>
    </row>
    <row r="10" spans="1:23" x14ac:dyDescent="0.2">
      <c r="A10" s="2" t="s">
        <v>6</v>
      </c>
      <c r="B10" s="2">
        <v>3.8244376340217358E-2</v>
      </c>
      <c r="C10" s="2">
        <v>0</v>
      </c>
      <c r="D10" s="2">
        <v>0</v>
      </c>
      <c r="E10" s="2">
        <v>4.9906082208331755E-5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1.4221899876039094E-3</v>
      </c>
      <c r="L10" s="2">
        <v>0</v>
      </c>
      <c r="M10" s="2">
        <v>9.2060904843437258E-4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4.0637081458463974E-2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1.3177299413445925E-6</v>
      </c>
      <c r="L11" s="2">
        <v>0</v>
      </c>
      <c r="M11" s="2">
        <v>0</v>
      </c>
      <c r="N11" s="2">
        <v>4.5329495919203642E-6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5.8506795332649569E-6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0.17665317773683384</v>
      </c>
      <c r="C13" s="2">
        <v>0</v>
      </c>
      <c r="D13" s="2">
        <v>0</v>
      </c>
      <c r="E13" s="2">
        <v>7.4677113113531593E-5</v>
      </c>
      <c r="F13" s="2">
        <v>1.4979989892118436E-4</v>
      </c>
      <c r="G13" s="2">
        <v>0</v>
      </c>
      <c r="H13" s="2">
        <v>0</v>
      </c>
      <c r="I13" s="2">
        <v>0</v>
      </c>
      <c r="J13" s="2">
        <v>0</v>
      </c>
      <c r="K13" s="2">
        <v>5.0108477924093583E-3</v>
      </c>
      <c r="L13" s="2">
        <v>1.0841344015954327E-6</v>
      </c>
      <c r="M13" s="2">
        <v>1.13470417597725E-3</v>
      </c>
      <c r="N13" s="2">
        <v>4.2307529524590063E-5</v>
      </c>
      <c r="O13" s="2">
        <v>1.3520258465839326E-8</v>
      </c>
      <c r="P13" s="2">
        <v>0</v>
      </c>
      <c r="Q13" s="2">
        <v>0</v>
      </c>
      <c r="R13" s="2">
        <v>2.9307111967302404E-4</v>
      </c>
      <c r="S13" s="2">
        <v>0</v>
      </c>
      <c r="T13" s="2">
        <v>0</v>
      </c>
      <c r="U13" s="2">
        <v>0</v>
      </c>
      <c r="V13" s="2">
        <v>0</v>
      </c>
      <c r="W13" s="2">
        <v>0.18335968302111283</v>
      </c>
    </row>
    <row r="14" spans="1:23" x14ac:dyDescent="0.2">
      <c r="A14" s="2" t="s">
        <v>10</v>
      </c>
      <c r="B14" s="2">
        <v>0.15695887534457828</v>
      </c>
      <c r="C14" s="2">
        <v>0</v>
      </c>
      <c r="D14" s="2">
        <v>0</v>
      </c>
      <c r="E14" s="2">
        <v>0</v>
      </c>
      <c r="F14" s="2">
        <v>2.2611305497537262E-5</v>
      </c>
      <c r="G14" s="2">
        <v>0</v>
      </c>
      <c r="H14" s="2">
        <v>0</v>
      </c>
      <c r="I14" s="2">
        <v>0</v>
      </c>
      <c r="J14" s="2">
        <v>0</v>
      </c>
      <c r="K14" s="2">
        <v>3.7265402741225072E-3</v>
      </c>
      <c r="L14" s="2">
        <v>0</v>
      </c>
      <c r="M14" s="2">
        <v>1.0597708813372426E-3</v>
      </c>
      <c r="N14" s="2">
        <v>0</v>
      </c>
      <c r="O14" s="2">
        <v>1.0512000957190073E-7</v>
      </c>
      <c r="P14" s="2">
        <v>0</v>
      </c>
      <c r="Q14" s="2">
        <v>0</v>
      </c>
      <c r="R14" s="2">
        <v>1.5410566255869346E-4</v>
      </c>
      <c r="S14" s="2">
        <v>0</v>
      </c>
      <c r="T14" s="2">
        <v>0</v>
      </c>
      <c r="U14" s="2">
        <v>0</v>
      </c>
      <c r="V14" s="2">
        <v>0</v>
      </c>
      <c r="W14" s="2">
        <v>0.16192200858810382</v>
      </c>
    </row>
    <row r="15" spans="1:23" x14ac:dyDescent="0.2">
      <c r="A15" s="2" t="s">
        <v>11</v>
      </c>
      <c r="B15" s="2">
        <v>0.14454344153912874</v>
      </c>
      <c r="C15" s="2">
        <v>0</v>
      </c>
      <c r="D15" s="2">
        <v>0</v>
      </c>
      <c r="E15" s="2">
        <v>1.8153567237588045E-4</v>
      </c>
      <c r="F15" s="2">
        <v>4.2396197807882364E-6</v>
      </c>
      <c r="G15" s="2">
        <v>0</v>
      </c>
      <c r="H15" s="2">
        <v>0</v>
      </c>
      <c r="I15" s="2">
        <v>0</v>
      </c>
      <c r="J15" s="2">
        <v>0</v>
      </c>
      <c r="K15" s="2">
        <v>7.9554950367903988E-4</v>
      </c>
      <c r="L15" s="2">
        <v>0</v>
      </c>
      <c r="M15" s="2">
        <v>2.2479988392002124E-4</v>
      </c>
      <c r="N15" s="2">
        <v>0</v>
      </c>
      <c r="O15" s="2">
        <v>5.4081033863357292E-9</v>
      </c>
      <c r="P15" s="2">
        <v>0</v>
      </c>
      <c r="Q15" s="2">
        <v>0</v>
      </c>
      <c r="R15" s="2">
        <v>8.182920561596118E-5</v>
      </c>
      <c r="S15" s="2">
        <v>0</v>
      </c>
      <c r="T15" s="2">
        <v>0</v>
      </c>
      <c r="U15" s="2">
        <v>0</v>
      </c>
      <c r="V15" s="2">
        <v>0</v>
      </c>
      <c r="W15" s="2">
        <v>0.14583140083260385</v>
      </c>
    </row>
    <row r="16" spans="1:23" x14ac:dyDescent="0.2">
      <c r="A16" s="2" t="s">
        <v>12</v>
      </c>
      <c r="B16" s="2">
        <v>2.0347746276752881E-3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6.0855164563913907E-5</v>
      </c>
      <c r="L16" s="2">
        <v>0</v>
      </c>
      <c r="M16" s="2">
        <v>2.6761890942859673E-5</v>
      </c>
      <c r="N16" s="2">
        <v>0</v>
      </c>
      <c r="O16" s="2">
        <v>0</v>
      </c>
      <c r="P16" s="2">
        <v>0</v>
      </c>
      <c r="Q16" s="2">
        <v>0</v>
      </c>
      <c r="R16" s="2">
        <v>1.1823779489883379E-4</v>
      </c>
      <c r="S16" s="2">
        <v>0</v>
      </c>
      <c r="T16" s="2">
        <v>0</v>
      </c>
      <c r="U16" s="2">
        <v>0</v>
      </c>
      <c r="V16" s="2">
        <v>0</v>
      </c>
      <c r="W16" s="2">
        <v>2.2406294780808952E-3</v>
      </c>
    </row>
    <row r="17" spans="1:23" x14ac:dyDescent="0.2">
      <c r="A17" s="2" t="s">
        <v>13</v>
      </c>
      <c r="B17" s="2">
        <v>9.1293349601769144E-2</v>
      </c>
      <c r="C17" s="2">
        <v>0</v>
      </c>
      <c r="D17" s="2">
        <v>0</v>
      </c>
      <c r="E17" s="2">
        <v>2.0129387000533929E-4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1.9405370290764598E-3</v>
      </c>
      <c r="L17" s="2">
        <v>7.7922160114671711E-7</v>
      </c>
      <c r="M17" s="2">
        <v>5.9946635712005683E-4</v>
      </c>
      <c r="N17" s="2">
        <v>0</v>
      </c>
      <c r="O17" s="2">
        <v>0</v>
      </c>
      <c r="P17" s="2">
        <v>0</v>
      </c>
      <c r="Q17" s="2">
        <v>0</v>
      </c>
      <c r="R17" s="2">
        <v>7.1735735319719288E-5</v>
      </c>
      <c r="S17" s="2">
        <v>0</v>
      </c>
      <c r="T17" s="2">
        <v>0</v>
      </c>
      <c r="U17" s="2">
        <v>0</v>
      </c>
      <c r="V17" s="2">
        <v>0</v>
      </c>
      <c r="W17" s="2">
        <v>9.4107161814891871E-2</v>
      </c>
    </row>
    <row r="18" spans="1:23" x14ac:dyDescent="0.2">
      <c r="A18" s="2" t="s">
        <v>14</v>
      </c>
      <c r="B18" s="2">
        <v>1.4378237384010333E-2</v>
      </c>
      <c r="C18" s="2">
        <v>0</v>
      </c>
      <c r="D18" s="2">
        <v>0</v>
      </c>
      <c r="E18" s="2">
        <v>0</v>
      </c>
      <c r="F18" s="2">
        <v>1.4132065935960789E-6</v>
      </c>
      <c r="G18" s="2">
        <v>0</v>
      </c>
      <c r="H18" s="2">
        <v>0</v>
      </c>
      <c r="I18" s="2">
        <v>0</v>
      </c>
      <c r="J18" s="2">
        <v>0</v>
      </c>
      <c r="K18" s="2">
        <v>2.5324373600022436E-4</v>
      </c>
      <c r="L18" s="2">
        <v>0</v>
      </c>
      <c r="M18" s="2">
        <v>1.1775232014858254E-4</v>
      </c>
      <c r="N18" s="2">
        <v>0</v>
      </c>
      <c r="O18" s="2">
        <v>0</v>
      </c>
      <c r="P18" s="2">
        <v>0</v>
      </c>
      <c r="Q18" s="2">
        <v>0</v>
      </c>
      <c r="R18" s="2">
        <v>9.7329892142332702E-6</v>
      </c>
      <c r="S18" s="2">
        <v>0</v>
      </c>
      <c r="T18" s="2">
        <v>0</v>
      </c>
      <c r="U18" s="2">
        <v>0</v>
      </c>
      <c r="V18" s="2">
        <v>0</v>
      </c>
      <c r="W18" s="2">
        <v>1.4760379635966969E-2</v>
      </c>
    </row>
    <row r="19" spans="1:23" x14ac:dyDescent="0.2">
      <c r="A19" s="2" t="s">
        <v>15</v>
      </c>
      <c r="B19" s="2">
        <v>3.7713270879589464E-2</v>
      </c>
      <c r="C19" s="2">
        <v>0</v>
      </c>
      <c r="D19" s="2">
        <v>0</v>
      </c>
      <c r="E19" s="2">
        <v>5.2319884132714726E-7</v>
      </c>
      <c r="F19" s="2">
        <v>1.5545272529556869E-5</v>
      </c>
      <c r="G19" s="2">
        <v>0</v>
      </c>
      <c r="H19" s="2">
        <v>0</v>
      </c>
      <c r="I19" s="2">
        <v>0</v>
      </c>
      <c r="J19" s="2">
        <v>0</v>
      </c>
      <c r="K19" s="2">
        <v>6.7108392103749155E-4</v>
      </c>
      <c r="L19" s="2">
        <v>0</v>
      </c>
      <c r="M19" s="2">
        <v>1.3916183290287027E-4</v>
      </c>
      <c r="N19" s="2">
        <v>0</v>
      </c>
      <c r="O19" s="2">
        <v>0</v>
      </c>
      <c r="P19" s="2">
        <v>0</v>
      </c>
      <c r="Q19" s="2">
        <v>0</v>
      </c>
      <c r="R19" s="2">
        <v>4.4267076870660948E-4</v>
      </c>
      <c r="S19" s="2">
        <v>0</v>
      </c>
      <c r="T19" s="2">
        <v>0</v>
      </c>
      <c r="U19" s="2">
        <v>0</v>
      </c>
      <c r="V19" s="2">
        <v>0</v>
      </c>
      <c r="W19" s="2">
        <v>3.8982255873607326E-2</v>
      </c>
    </row>
    <row r="20" spans="1:23" x14ac:dyDescent="0.2">
      <c r="A20" s="2" t="s">
        <v>16</v>
      </c>
      <c r="B20" s="2">
        <v>4.5112442355044802E-2</v>
      </c>
      <c r="C20" s="2">
        <v>0</v>
      </c>
      <c r="D20" s="2">
        <v>0</v>
      </c>
      <c r="E20" s="2">
        <v>0</v>
      </c>
      <c r="F20" s="2">
        <v>3.5330164839901978E-5</v>
      </c>
      <c r="G20" s="2">
        <v>0</v>
      </c>
      <c r="H20" s="2">
        <v>0</v>
      </c>
      <c r="I20" s="2">
        <v>0</v>
      </c>
      <c r="J20" s="2">
        <v>0</v>
      </c>
      <c r="K20" s="2">
        <v>9.9404755029794812E-4</v>
      </c>
      <c r="L20" s="2">
        <v>8.4698000124643141E-7</v>
      </c>
      <c r="M20" s="2">
        <v>4.2283787689718281E-4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4.6565504927081079E-2</v>
      </c>
    </row>
    <row r="21" spans="1:23" x14ac:dyDescent="0.2">
      <c r="A21" s="2" t="s">
        <v>17</v>
      </c>
      <c r="B21" s="2">
        <v>6.0877809998740344E-3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2.5599898951394491E-4</v>
      </c>
      <c r="L21" s="2">
        <v>0</v>
      </c>
      <c r="M21" s="2">
        <v>3.8001885138860733E-4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6.7237988407765868E-3</v>
      </c>
    </row>
    <row r="22" spans="1:23" x14ac:dyDescent="0.2">
      <c r="A22" s="2" t="s">
        <v>18</v>
      </c>
      <c r="B22" s="2">
        <v>0.33965020543183072</v>
      </c>
      <c r="C22" s="2">
        <v>0</v>
      </c>
      <c r="D22" s="2">
        <v>0</v>
      </c>
      <c r="E22" s="2">
        <v>2.9892389309780034E-6</v>
      </c>
      <c r="F22" s="2">
        <v>1.4132065935960789E-6</v>
      </c>
      <c r="G22" s="2">
        <v>0</v>
      </c>
      <c r="H22" s="2">
        <v>0</v>
      </c>
      <c r="I22" s="2">
        <v>0</v>
      </c>
      <c r="J22" s="2">
        <v>0</v>
      </c>
      <c r="K22" s="2">
        <v>1.6430894432256755E-3</v>
      </c>
      <c r="L22" s="2">
        <v>9.4861760139600369E-7</v>
      </c>
      <c r="M22" s="2">
        <v>5.1918068429147759E-4</v>
      </c>
      <c r="N22" s="2">
        <v>3.0219663946135757E-6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0.34182084858886846</v>
      </c>
    </row>
    <row r="23" spans="1:23" x14ac:dyDescent="0.2">
      <c r="A23" s="2" t="s">
        <v>19</v>
      </c>
      <c r="B23" s="2">
        <v>5.9885237009630419E-3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2.5851465576560279E-4</v>
      </c>
      <c r="L23" s="2">
        <v>5.759464008475735E-7</v>
      </c>
      <c r="M23" s="2">
        <v>3.7466647320003552E-5</v>
      </c>
      <c r="N23" s="2">
        <v>0</v>
      </c>
      <c r="O23" s="2">
        <v>3.0420581548138479E-9</v>
      </c>
      <c r="P23" s="2">
        <v>0</v>
      </c>
      <c r="Q23" s="2">
        <v>0</v>
      </c>
      <c r="R23" s="2">
        <v>8.4713054272030321E-6</v>
      </c>
      <c r="S23" s="2">
        <v>0</v>
      </c>
      <c r="T23" s="2">
        <v>0</v>
      </c>
      <c r="U23" s="2">
        <v>0</v>
      </c>
      <c r="V23" s="2">
        <v>0</v>
      </c>
      <c r="W23" s="2">
        <v>6.293555297934854E-3</v>
      </c>
    </row>
    <row r="24" spans="1:23" x14ac:dyDescent="0.2">
      <c r="A24" s="2" t="s">
        <v>20</v>
      </c>
      <c r="B24" s="2">
        <v>2.4814324727747414E-4</v>
      </c>
      <c r="C24" s="2">
        <v>0</v>
      </c>
      <c r="D24" s="2">
        <v>0</v>
      </c>
      <c r="E24" s="2">
        <v>3.6894210229187974E-6</v>
      </c>
      <c r="F24" s="2">
        <v>2.2611305497537262E-5</v>
      </c>
      <c r="G24" s="2">
        <v>0</v>
      </c>
      <c r="H24" s="2">
        <v>0</v>
      </c>
      <c r="I24" s="2">
        <v>0</v>
      </c>
      <c r="J24" s="2">
        <v>0</v>
      </c>
      <c r="K24" s="2">
        <v>5.5943625691629526E-5</v>
      </c>
      <c r="L24" s="2">
        <v>0</v>
      </c>
      <c r="M24" s="2">
        <v>5.352378188571936E-6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3.357399776781317E-4</v>
      </c>
    </row>
    <row r="25" spans="1:23" x14ac:dyDescent="0.2">
      <c r="A25" s="2" t="s">
        <v>21</v>
      </c>
      <c r="B25" s="2">
        <v>0.9321614127013188</v>
      </c>
      <c r="C25" s="2">
        <v>0</v>
      </c>
      <c r="D25" s="2">
        <v>0</v>
      </c>
      <c r="E25" s="2">
        <v>0</v>
      </c>
      <c r="F25" s="2">
        <v>4.2396197807882364E-6</v>
      </c>
      <c r="G25" s="2">
        <v>0</v>
      </c>
      <c r="H25" s="2">
        <v>0</v>
      </c>
      <c r="I25" s="2">
        <v>0</v>
      </c>
      <c r="J25" s="2">
        <v>0</v>
      </c>
      <c r="K25" s="2">
        <v>1.9059166697084058E-4</v>
      </c>
      <c r="L25" s="2">
        <v>2.0022607229465636E-5</v>
      </c>
      <c r="M25" s="2">
        <v>5.3523781885719335E-4</v>
      </c>
      <c r="N25" s="2">
        <v>4.8653658953278574E-4</v>
      </c>
      <c r="O25" s="2">
        <v>1.6900323082299157E-9</v>
      </c>
      <c r="P25" s="2">
        <v>0</v>
      </c>
      <c r="Q25" s="2">
        <v>0</v>
      </c>
      <c r="R25" s="2">
        <v>1.5140205444362864E-4</v>
      </c>
      <c r="S25" s="2">
        <v>0</v>
      </c>
      <c r="T25" s="2">
        <v>0</v>
      </c>
      <c r="U25" s="2">
        <v>0</v>
      </c>
      <c r="V25" s="2">
        <v>0</v>
      </c>
      <c r="W25" s="2">
        <v>0.93354944474816592</v>
      </c>
    </row>
    <row r="26" spans="1:23" x14ac:dyDescent="0.2">
      <c r="A26" s="2" t="s">
        <v>22</v>
      </c>
      <c r="B26" s="2">
        <v>0</v>
      </c>
      <c r="C26" s="2">
        <v>0</v>
      </c>
      <c r="D26" s="2">
        <v>0</v>
      </c>
      <c r="E26" s="2">
        <v>1.1748948711068147E-2</v>
      </c>
      <c r="F26" s="2">
        <v>4.200049996167546E-3</v>
      </c>
      <c r="G26" s="2">
        <v>0</v>
      </c>
      <c r="H26" s="2">
        <v>0</v>
      </c>
      <c r="I26" s="2">
        <v>0</v>
      </c>
      <c r="J26" s="2">
        <v>0</v>
      </c>
      <c r="K26" s="2">
        <v>3.196812837701981E-3</v>
      </c>
      <c r="L26" s="2">
        <v>1.8769076827620925E-5</v>
      </c>
      <c r="M26" s="2">
        <v>7.3862819002292694E-4</v>
      </c>
      <c r="N26" s="2">
        <v>1.0879079020608873E-4</v>
      </c>
      <c r="O26" s="2">
        <v>1.8454814799409028E-5</v>
      </c>
      <c r="P26" s="2">
        <v>0</v>
      </c>
      <c r="Q26" s="2">
        <v>0</v>
      </c>
      <c r="R26" s="2">
        <v>5.7581445634650053E-3</v>
      </c>
      <c r="S26" s="2">
        <v>0</v>
      </c>
      <c r="T26" s="2">
        <v>0</v>
      </c>
      <c r="U26" s="2">
        <v>0</v>
      </c>
      <c r="V26" s="2">
        <v>0</v>
      </c>
      <c r="W26" s="2">
        <v>2.5788598980258724E-2</v>
      </c>
    </row>
    <row r="27" spans="1:23" x14ac:dyDescent="0.2">
      <c r="A27" s="2" t="s">
        <v>23</v>
      </c>
      <c r="B27" s="2">
        <v>0</v>
      </c>
      <c r="C27" s="2">
        <v>0</v>
      </c>
      <c r="D27" s="2">
        <v>0</v>
      </c>
      <c r="E27" s="2">
        <v>6.3127823090364928E-6</v>
      </c>
      <c r="F27" s="2">
        <v>8.7618808802956887E-5</v>
      </c>
      <c r="G27" s="2">
        <v>0</v>
      </c>
      <c r="H27" s="2">
        <v>0</v>
      </c>
      <c r="I27" s="2">
        <v>0</v>
      </c>
      <c r="J27" s="2">
        <v>0</v>
      </c>
      <c r="K27" s="2">
        <v>2.0091787796574097E-3</v>
      </c>
      <c r="L27" s="2">
        <v>2.032752002991436E-6</v>
      </c>
      <c r="M27" s="2">
        <v>3.3719982588003184E-4</v>
      </c>
      <c r="N27" s="2">
        <v>0</v>
      </c>
      <c r="O27" s="2">
        <v>2.0956400622050952E-8</v>
      </c>
      <c r="P27" s="2">
        <v>0</v>
      </c>
      <c r="Q27" s="2">
        <v>0</v>
      </c>
      <c r="R27" s="2">
        <v>6.3985392056533551E-5</v>
      </c>
      <c r="S27" s="2">
        <v>0</v>
      </c>
      <c r="T27" s="2">
        <v>0</v>
      </c>
      <c r="U27" s="2">
        <v>0</v>
      </c>
      <c r="V27" s="2">
        <v>0</v>
      </c>
      <c r="W27" s="2">
        <v>2.5063492971095819E-3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9.607449208712394E-5</v>
      </c>
      <c r="L28" s="2">
        <v>6.7758400099714544E-8</v>
      </c>
      <c r="M28" s="2">
        <v>2.6761890942859673E-5</v>
      </c>
      <c r="N28" s="2">
        <v>7.5549159865339429E-6</v>
      </c>
      <c r="O28" s="2">
        <v>4.2250807705747892E-8</v>
      </c>
      <c r="P28" s="2">
        <v>0</v>
      </c>
      <c r="Q28" s="2">
        <v>0</v>
      </c>
      <c r="R28" s="2">
        <v>4.4194980654259217E-4</v>
      </c>
      <c r="S28" s="2">
        <v>0</v>
      </c>
      <c r="T28" s="2">
        <v>0</v>
      </c>
      <c r="U28" s="2">
        <v>0</v>
      </c>
      <c r="V28" s="2">
        <v>0</v>
      </c>
      <c r="W28" s="2">
        <v>5.7245111476691523E-4</v>
      </c>
    </row>
    <row r="29" spans="1:23" x14ac:dyDescent="0.2">
      <c r="A29" s="2" t="s">
        <v>25</v>
      </c>
      <c r="B29" s="2">
        <v>0</v>
      </c>
      <c r="C29" s="2">
        <v>0</v>
      </c>
      <c r="D29" s="2">
        <v>0</v>
      </c>
      <c r="E29" s="2">
        <v>0</v>
      </c>
      <c r="F29" s="2">
        <v>2.9959979784236873E-4</v>
      </c>
      <c r="G29" s="2">
        <v>0</v>
      </c>
      <c r="H29" s="2">
        <v>0</v>
      </c>
      <c r="I29" s="2">
        <v>0</v>
      </c>
      <c r="J29" s="2">
        <v>0</v>
      </c>
      <c r="K29" s="2">
        <v>1.1035389290605807E-3</v>
      </c>
      <c r="L29" s="2">
        <v>6.7758400099714544E-8</v>
      </c>
      <c r="M29" s="2">
        <v>1.9803799297716157E-4</v>
      </c>
      <c r="N29" s="2">
        <v>1.5109831973067879E-6</v>
      </c>
      <c r="O29" s="2">
        <v>0</v>
      </c>
      <c r="P29" s="2">
        <v>0</v>
      </c>
      <c r="Q29" s="2">
        <v>0</v>
      </c>
      <c r="R29" s="2">
        <v>2.7036081150647977E-6</v>
      </c>
      <c r="S29" s="2">
        <v>0</v>
      </c>
      <c r="T29" s="2">
        <v>0</v>
      </c>
      <c r="U29" s="2">
        <v>0</v>
      </c>
      <c r="V29" s="2">
        <v>0</v>
      </c>
      <c r="W29" s="2">
        <v>1.6054590695925822E-3</v>
      </c>
    </row>
    <row r="30" spans="1:23" x14ac:dyDescent="0.2">
      <c r="A30" s="2" t="s">
        <v>26</v>
      </c>
      <c r="B30" s="2">
        <v>0</v>
      </c>
      <c r="C30" s="2">
        <v>0</v>
      </c>
      <c r="D30" s="2">
        <v>0</v>
      </c>
      <c r="E30" s="2">
        <v>3.4289885724084588E-5</v>
      </c>
      <c r="F30" s="2">
        <v>1.4132065935960789E-6</v>
      </c>
      <c r="G30" s="2">
        <v>0</v>
      </c>
      <c r="H30" s="2">
        <v>0</v>
      </c>
      <c r="I30" s="2">
        <v>0</v>
      </c>
      <c r="J30" s="2">
        <v>0</v>
      </c>
      <c r="K30" s="2">
        <v>1.1885924070928226E-3</v>
      </c>
      <c r="L30" s="2">
        <v>2.3376648034401518E-6</v>
      </c>
      <c r="M30" s="2">
        <v>4.1213312052003896E-4</v>
      </c>
      <c r="N30" s="2">
        <v>6.0439327892271515E-6</v>
      </c>
      <c r="O30" s="2">
        <v>3.4476659087890275E-8</v>
      </c>
      <c r="P30" s="2">
        <v>0</v>
      </c>
      <c r="Q30" s="2">
        <v>0</v>
      </c>
      <c r="R30" s="2">
        <v>5.4072162301295955E-6</v>
      </c>
      <c r="S30" s="2">
        <v>0</v>
      </c>
      <c r="T30" s="2">
        <v>0</v>
      </c>
      <c r="U30" s="2">
        <v>0</v>
      </c>
      <c r="V30" s="2">
        <v>0</v>
      </c>
      <c r="W30" s="2">
        <v>1.650251910412427E-3</v>
      </c>
    </row>
    <row r="31" spans="1:23" x14ac:dyDescent="0.2">
      <c r="A31" s="2" t="s">
        <v>27</v>
      </c>
      <c r="B31" s="2">
        <v>1.4816952743716083</v>
      </c>
      <c r="C31" s="2">
        <v>0</v>
      </c>
      <c r="D31" s="2">
        <v>0</v>
      </c>
      <c r="E31" s="2">
        <v>7.2233780962989826E-4</v>
      </c>
      <c r="F31" s="2">
        <v>3.7266257873128593E-3</v>
      </c>
      <c r="G31" s="2">
        <v>0</v>
      </c>
      <c r="H31" s="2">
        <v>0</v>
      </c>
      <c r="I31" s="2">
        <v>0</v>
      </c>
      <c r="J31" s="2">
        <v>0</v>
      </c>
      <c r="K31" s="2">
        <v>5.3687911619309638E-3</v>
      </c>
      <c r="L31" s="2">
        <v>3.3066099248660693E-5</v>
      </c>
      <c r="M31" s="2">
        <v>3.5111600917031882E-3</v>
      </c>
      <c r="N31" s="2">
        <v>8.219748593348929E-4</v>
      </c>
      <c r="O31" s="2">
        <v>1.1891067320705685E-6</v>
      </c>
      <c r="P31" s="2">
        <v>0</v>
      </c>
      <c r="Q31" s="2">
        <v>0</v>
      </c>
      <c r="R31" s="2">
        <v>2.1601828839367728E-2</v>
      </c>
      <c r="S31" s="2">
        <v>0</v>
      </c>
      <c r="T31" s="2">
        <v>0</v>
      </c>
      <c r="U31" s="2">
        <v>0</v>
      </c>
      <c r="V31" s="2">
        <v>3.9521600000000001</v>
      </c>
      <c r="W31" s="2">
        <v>5.4696422481268687</v>
      </c>
    </row>
    <row r="32" spans="1:23" x14ac:dyDescent="0.2">
      <c r="A32" s="2" t="s">
        <v>28</v>
      </c>
      <c r="B32" s="2">
        <v>0.25681457977767108</v>
      </c>
      <c r="C32" s="2">
        <v>0</v>
      </c>
      <c r="D32" s="2">
        <v>0</v>
      </c>
      <c r="E32" s="2">
        <v>1.1533472470161263E-4</v>
      </c>
      <c r="F32" s="2">
        <v>0.13418537926854129</v>
      </c>
      <c r="G32" s="2">
        <v>0</v>
      </c>
      <c r="H32" s="2">
        <v>0</v>
      </c>
      <c r="I32" s="2">
        <v>0</v>
      </c>
      <c r="J32" s="2">
        <v>0</v>
      </c>
      <c r="K32" s="2">
        <v>4.249080092681154E-4</v>
      </c>
      <c r="L32" s="2">
        <v>1.9311144028418639E-6</v>
      </c>
      <c r="M32" s="2">
        <v>1.7502276676630228E-3</v>
      </c>
      <c r="N32" s="2">
        <v>0</v>
      </c>
      <c r="O32" s="2">
        <v>0</v>
      </c>
      <c r="P32" s="2">
        <v>0</v>
      </c>
      <c r="Q32" s="2">
        <v>0</v>
      </c>
      <c r="R32" s="2">
        <v>2.1803698245292566E-3</v>
      </c>
      <c r="S32" s="2">
        <v>0</v>
      </c>
      <c r="T32" s="2">
        <v>0</v>
      </c>
      <c r="U32" s="2">
        <v>0</v>
      </c>
      <c r="V32" s="2">
        <v>0</v>
      </c>
      <c r="W32" s="2">
        <v>0.39547273038677716</v>
      </c>
    </row>
    <row r="33" spans="1:23" x14ac:dyDescent="0.2">
      <c r="A33" s="2" t="s">
        <v>29</v>
      </c>
      <c r="B33" s="2">
        <v>1.2597694450130679</v>
      </c>
      <c r="C33" s="2">
        <v>0</v>
      </c>
      <c r="D33" s="2">
        <v>0</v>
      </c>
      <c r="E33" s="2">
        <v>6.8177203890241772E-4</v>
      </c>
      <c r="F33" s="2">
        <v>1.737396186167019E-2</v>
      </c>
      <c r="G33" s="2">
        <v>0</v>
      </c>
      <c r="H33" s="2">
        <v>0</v>
      </c>
      <c r="I33" s="2">
        <v>0</v>
      </c>
      <c r="J33" s="2">
        <v>0</v>
      </c>
      <c r="K33" s="2">
        <v>1.5837915958651686E-3</v>
      </c>
      <c r="L33" s="2">
        <v>1.55471649028795E-4</v>
      </c>
      <c r="M33" s="2">
        <v>1.5147230273658573E-3</v>
      </c>
      <c r="N33" s="2">
        <v>3.6867990014285631E-4</v>
      </c>
      <c r="O33" s="2">
        <v>3.9208749550934038E-8</v>
      </c>
      <c r="P33" s="2">
        <v>0</v>
      </c>
      <c r="Q33" s="2">
        <v>0</v>
      </c>
      <c r="R33" s="2">
        <v>5.0999061077172288E-3</v>
      </c>
      <c r="S33" s="2">
        <v>0</v>
      </c>
      <c r="T33" s="2">
        <v>0</v>
      </c>
      <c r="U33" s="2">
        <v>0</v>
      </c>
      <c r="V33" s="2">
        <v>0</v>
      </c>
      <c r="W33" s="2">
        <v>1.28654779040251</v>
      </c>
    </row>
    <row r="34" spans="1:23" x14ac:dyDescent="0.2">
      <c r="A34" s="2" t="s">
        <v>30</v>
      </c>
      <c r="B34" s="2">
        <v>3.6575097700973579E-2</v>
      </c>
      <c r="C34" s="2">
        <v>0</v>
      </c>
      <c r="D34" s="2">
        <v>0</v>
      </c>
      <c r="E34" s="2">
        <v>3.9931304222683247E-5</v>
      </c>
      <c r="F34" s="2">
        <v>1.6647573672561805E-3</v>
      </c>
      <c r="G34" s="2">
        <v>0</v>
      </c>
      <c r="H34" s="2">
        <v>0</v>
      </c>
      <c r="I34" s="2">
        <v>0</v>
      </c>
      <c r="J34" s="2">
        <v>0</v>
      </c>
      <c r="K34" s="2">
        <v>9.5643235015411166E-4</v>
      </c>
      <c r="L34" s="2">
        <v>9.1473840134614623E-7</v>
      </c>
      <c r="M34" s="2">
        <v>1.7662848022287383E-4</v>
      </c>
      <c r="N34" s="2">
        <v>0</v>
      </c>
      <c r="O34" s="2">
        <v>1.1762624865280212E-7</v>
      </c>
      <c r="P34" s="2">
        <v>0</v>
      </c>
      <c r="Q34" s="2">
        <v>0</v>
      </c>
      <c r="R34" s="2">
        <v>9.6428689437311093E-5</v>
      </c>
      <c r="S34" s="2">
        <v>0</v>
      </c>
      <c r="T34" s="2">
        <v>0</v>
      </c>
      <c r="U34" s="2">
        <v>0</v>
      </c>
      <c r="V34" s="2">
        <v>0</v>
      </c>
      <c r="W34" s="2">
        <v>3.9510308256916732E-2</v>
      </c>
    </row>
    <row r="35" spans="1:23" x14ac:dyDescent="0.2">
      <c r="A35" s="2" t="s">
        <v>31</v>
      </c>
      <c r="B35" s="2">
        <v>8.4648354858840036E-2</v>
      </c>
      <c r="C35" s="2">
        <v>0</v>
      </c>
      <c r="D35" s="2">
        <v>0</v>
      </c>
      <c r="E35" s="2">
        <v>2.5908724656022565E-4</v>
      </c>
      <c r="F35" s="2">
        <v>6.7311030052981261E-3</v>
      </c>
      <c r="G35" s="2">
        <v>0</v>
      </c>
      <c r="H35" s="2">
        <v>0</v>
      </c>
      <c r="I35" s="2">
        <v>0</v>
      </c>
      <c r="J35" s="2">
        <v>0</v>
      </c>
      <c r="K35" s="2">
        <v>2.1983329230558742E-3</v>
      </c>
      <c r="L35" s="2">
        <v>4.9971820073539458E-5</v>
      </c>
      <c r="M35" s="2">
        <v>8.7779002292579704E-4</v>
      </c>
      <c r="N35" s="2">
        <v>0</v>
      </c>
      <c r="O35" s="2">
        <v>4.3433830321508829E-7</v>
      </c>
      <c r="P35" s="2">
        <v>0</v>
      </c>
      <c r="Q35" s="2">
        <v>0</v>
      </c>
      <c r="R35" s="2">
        <v>7.4132934515076744E-4</v>
      </c>
      <c r="S35" s="2">
        <v>0</v>
      </c>
      <c r="T35" s="2">
        <v>0</v>
      </c>
      <c r="U35" s="2">
        <v>0</v>
      </c>
      <c r="V35" s="2">
        <v>0</v>
      </c>
      <c r="W35" s="2">
        <v>9.5506403560207578E-2</v>
      </c>
    </row>
    <row r="36" spans="1:23" x14ac:dyDescent="0.2">
      <c r="A36" s="2" t="s">
        <v>32</v>
      </c>
      <c r="B36" s="2">
        <v>5.6100909877587285E-2</v>
      </c>
      <c r="C36" s="2">
        <v>0</v>
      </c>
      <c r="D36" s="2">
        <v>0</v>
      </c>
      <c r="E36" s="2">
        <v>8.3647306235703212E-6</v>
      </c>
      <c r="F36" s="2">
        <v>3.4397448488128557E-3</v>
      </c>
      <c r="G36" s="2">
        <v>0</v>
      </c>
      <c r="H36" s="2">
        <v>0</v>
      </c>
      <c r="I36" s="2">
        <v>0</v>
      </c>
      <c r="J36" s="2">
        <v>0</v>
      </c>
      <c r="K36" s="2">
        <v>1.9304743640698281E-3</v>
      </c>
      <c r="L36" s="2">
        <v>7.5550616111181692E-6</v>
      </c>
      <c r="M36" s="2">
        <v>1.1400565541658221E-3</v>
      </c>
      <c r="N36" s="2">
        <v>1.5109831973067879E-6</v>
      </c>
      <c r="O36" s="2">
        <v>5.1647387339506213E-7</v>
      </c>
      <c r="P36" s="2">
        <v>0</v>
      </c>
      <c r="Q36" s="2">
        <v>0</v>
      </c>
      <c r="R36" s="2">
        <v>7.2997419106749528E-5</v>
      </c>
      <c r="S36" s="2">
        <v>0</v>
      </c>
      <c r="T36" s="2">
        <v>0</v>
      </c>
      <c r="U36" s="2">
        <v>0</v>
      </c>
      <c r="V36" s="2">
        <v>0</v>
      </c>
      <c r="W36" s="2">
        <v>6.2702130313047943E-2</v>
      </c>
    </row>
    <row r="37" spans="1:23" x14ac:dyDescent="0.2">
      <c r="A37" s="2" t="s">
        <v>33</v>
      </c>
      <c r="B37" s="2">
        <v>3.4873538572554257E-2</v>
      </c>
      <c r="C37" s="2">
        <v>0</v>
      </c>
      <c r="D37" s="2">
        <v>0</v>
      </c>
      <c r="E37" s="2">
        <v>9.6317816229439242E-5</v>
      </c>
      <c r="F37" s="2">
        <v>9.4246747726922479E-3</v>
      </c>
      <c r="G37" s="2">
        <v>0</v>
      </c>
      <c r="H37" s="2">
        <v>0</v>
      </c>
      <c r="I37" s="2">
        <v>0</v>
      </c>
      <c r="J37" s="2">
        <v>0</v>
      </c>
      <c r="K37" s="2">
        <v>1.7090957339239365E-3</v>
      </c>
      <c r="L37" s="2">
        <v>3.6115227253147841E-5</v>
      </c>
      <c r="M37" s="2">
        <v>1.0918851504686745E-3</v>
      </c>
      <c r="N37" s="2">
        <v>0</v>
      </c>
      <c r="O37" s="2">
        <v>1.2418357400873418E-6</v>
      </c>
      <c r="P37" s="2">
        <v>0</v>
      </c>
      <c r="Q37" s="2">
        <v>0</v>
      </c>
      <c r="R37" s="2">
        <v>1.9538074644868267E-4</v>
      </c>
      <c r="S37" s="2">
        <v>0</v>
      </c>
      <c r="T37" s="2">
        <v>0</v>
      </c>
      <c r="U37" s="2">
        <v>0</v>
      </c>
      <c r="V37" s="2">
        <v>0</v>
      </c>
      <c r="W37" s="2">
        <v>4.7428249855310474E-2</v>
      </c>
    </row>
    <row r="38" spans="1:23" x14ac:dyDescent="0.2">
      <c r="A38" s="2" t="s">
        <v>34</v>
      </c>
      <c r="B38" s="2">
        <v>2.0132308499614653E-2</v>
      </c>
      <c r="C38" s="2">
        <v>0</v>
      </c>
      <c r="D38" s="2">
        <v>0</v>
      </c>
      <c r="E38" s="2">
        <v>3.5844927622971842E-5</v>
      </c>
      <c r="F38" s="2">
        <v>5.9919959568473745E-4</v>
      </c>
      <c r="G38" s="2">
        <v>0</v>
      </c>
      <c r="H38" s="2">
        <v>0</v>
      </c>
      <c r="I38" s="2">
        <v>0</v>
      </c>
      <c r="J38" s="2">
        <v>0</v>
      </c>
      <c r="K38" s="2">
        <v>1.0909605978022914E-3</v>
      </c>
      <c r="L38" s="2">
        <v>7.1485112105198826E-6</v>
      </c>
      <c r="M38" s="2">
        <v>3.1043793493717211E-4</v>
      </c>
      <c r="N38" s="2">
        <v>6.0439327892271515E-6</v>
      </c>
      <c r="O38" s="2">
        <v>6.3410012204786426E-7</v>
      </c>
      <c r="P38" s="2">
        <v>0</v>
      </c>
      <c r="Q38" s="2">
        <v>0</v>
      </c>
      <c r="R38" s="2">
        <v>5.6274701712368735E-3</v>
      </c>
      <c r="S38" s="2">
        <v>0</v>
      </c>
      <c r="T38" s="2">
        <v>0</v>
      </c>
      <c r="U38" s="2">
        <v>0</v>
      </c>
      <c r="V38" s="2">
        <v>0</v>
      </c>
      <c r="W38" s="2">
        <v>2.7810048271020498E-2</v>
      </c>
    </row>
    <row r="39" spans="1:23" x14ac:dyDescent="0.2">
      <c r="A39" s="2" t="s">
        <v>35</v>
      </c>
      <c r="B39" s="2">
        <v>3.2093763758799937E-3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3.930429034137825E-4</v>
      </c>
      <c r="L39" s="2">
        <v>4.5838557667456881E-5</v>
      </c>
      <c r="M39" s="2">
        <v>5.3523781885719346E-5</v>
      </c>
      <c r="N39" s="2">
        <v>0</v>
      </c>
      <c r="O39" s="2">
        <v>2.6939114993184852E-7</v>
      </c>
      <c r="P39" s="2">
        <v>0</v>
      </c>
      <c r="Q39" s="2">
        <v>0</v>
      </c>
      <c r="R39" s="2">
        <v>2.9429675535185334E-3</v>
      </c>
      <c r="S39" s="2">
        <v>0</v>
      </c>
      <c r="T39" s="2">
        <v>0</v>
      </c>
      <c r="U39" s="2">
        <v>0</v>
      </c>
      <c r="V39" s="2">
        <v>0</v>
      </c>
      <c r="W39" s="2">
        <v>6.6450185635154174E-3</v>
      </c>
    </row>
    <row r="40" spans="1:23" x14ac:dyDescent="0.2">
      <c r="A40" s="2" t="s">
        <v>36</v>
      </c>
      <c r="B40" s="2">
        <v>2.628150733004089E-3</v>
      </c>
      <c r="C40" s="2">
        <v>0</v>
      </c>
      <c r="D40" s="2">
        <v>0</v>
      </c>
      <c r="E40" s="2">
        <v>0</v>
      </c>
      <c r="F40" s="2">
        <v>4.6635817588670603E-5</v>
      </c>
      <c r="G40" s="2">
        <v>0</v>
      </c>
      <c r="H40" s="2">
        <v>0</v>
      </c>
      <c r="I40" s="2">
        <v>0</v>
      </c>
      <c r="J40" s="2">
        <v>0</v>
      </c>
      <c r="K40" s="2">
        <v>3.8262085751405712E-4</v>
      </c>
      <c r="L40" s="2">
        <v>1.920950642826907E-5</v>
      </c>
      <c r="M40" s="2">
        <v>5.3523781885719346E-5</v>
      </c>
      <c r="N40" s="2">
        <v>0</v>
      </c>
      <c r="O40" s="2">
        <v>3.4138652626244287E-8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3.1301748350734309E-3</v>
      </c>
    </row>
    <row r="41" spans="1:23" x14ac:dyDescent="0.2">
      <c r="A41" s="2" t="s">
        <v>37</v>
      </c>
      <c r="B41" s="2">
        <v>1.672919024277603E-2</v>
      </c>
      <c r="C41" s="2">
        <v>0</v>
      </c>
      <c r="D41" s="2">
        <v>0</v>
      </c>
      <c r="E41" s="2">
        <v>2.7425346306787939E-7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1.0746686639820308E-3</v>
      </c>
      <c r="L41" s="2">
        <v>1.2874096018945758E-6</v>
      </c>
      <c r="M41" s="2">
        <v>1.8733323660001768E-4</v>
      </c>
      <c r="N41" s="2">
        <v>0</v>
      </c>
      <c r="O41" s="2">
        <v>5.4216236448015686E-7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1.7993295968787518E-2</v>
      </c>
    </row>
    <row r="42" spans="1:23" x14ac:dyDescent="0.2">
      <c r="A42" s="2" t="s">
        <v>38</v>
      </c>
      <c r="B42" s="2">
        <v>2.943796549464325E-3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3.1266137699176241E-5</v>
      </c>
      <c r="L42" s="2">
        <v>0</v>
      </c>
      <c r="M42" s="2">
        <v>1.6057134565715801E-5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2.9911198217292168E-3</v>
      </c>
    </row>
    <row r="43" spans="1:23" x14ac:dyDescent="0.2">
      <c r="A43" s="2" t="s">
        <v>39</v>
      </c>
      <c r="B43" s="2">
        <v>10.06910352262156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1.5676194556759398E-3</v>
      </c>
      <c r="L43" s="2">
        <v>2.0327520029914357E-7</v>
      </c>
      <c r="M43" s="2">
        <v>3.3505887460460316E-3</v>
      </c>
      <c r="N43" s="2">
        <v>1.4807635333606526E-4</v>
      </c>
      <c r="O43" s="2">
        <v>0</v>
      </c>
      <c r="P43" s="2">
        <v>0</v>
      </c>
      <c r="Q43" s="2">
        <v>0</v>
      </c>
      <c r="R43" s="2">
        <v>7.2040341834016582E-3</v>
      </c>
      <c r="S43" s="2">
        <v>0</v>
      </c>
      <c r="T43" s="2">
        <v>0</v>
      </c>
      <c r="U43" s="2">
        <v>0</v>
      </c>
      <c r="V43" s="2">
        <v>0</v>
      </c>
      <c r="W43" s="2">
        <v>10.081374044635222</v>
      </c>
    </row>
    <row r="44" spans="1:23" x14ac:dyDescent="0.2">
      <c r="A44" s="2" t="s">
        <v>40</v>
      </c>
      <c r="B44" s="2">
        <v>0.17306623477226396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1.1931445650720128E-4</v>
      </c>
      <c r="L44" s="2">
        <v>0</v>
      </c>
      <c r="M44" s="2">
        <v>5.8876160074291269E-5</v>
      </c>
      <c r="N44" s="2">
        <v>0</v>
      </c>
      <c r="O44" s="2">
        <v>0</v>
      </c>
      <c r="P44" s="2">
        <v>0</v>
      </c>
      <c r="Q44" s="2">
        <v>0</v>
      </c>
      <c r="R44" s="2">
        <v>3.2131481244840093E-3</v>
      </c>
      <c r="S44" s="2">
        <v>0</v>
      </c>
      <c r="T44" s="2">
        <v>0</v>
      </c>
      <c r="U44" s="2">
        <v>0</v>
      </c>
      <c r="V44" s="2">
        <v>0</v>
      </c>
      <c r="W44" s="2">
        <v>0.17645757351332947</v>
      </c>
    </row>
    <row r="45" spans="1:23" x14ac:dyDescent="0.2">
      <c r="A45" s="2" t="s">
        <v>41</v>
      </c>
      <c r="B45" s="2">
        <v>8.5157818615491798E-6</v>
      </c>
      <c r="C45" s="2">
        <v>0</v>
      </c>
      <c r="D45" s="2">
        <v>0</v>
      </c>
      <c r="E45" s="2">
        <v>9.7039604293978379E-7</v>
      </c>
      <c r="F45" s="2">
        <v>1.4132065935960789E-6</v>
      </c>
      <c r="G45" s="2">
        <v>0</v>
      </c>
      <c r="H45" s="2">
        <v>0</v>
      </c>
      <c r="I45" s="2">
        <v>0</v>
      </c>
      <c r="J45" s="2">
        <v>0</v>
      </c>
      <c r="K45" s="2">
        <v>2.2844645437673978E-4</v>
      </c>
      <c r="L45" s="2">
        <v>0</v>
      </c>
      <c r="M45" s="2">
        <v>2.6761890942859673E-5</v>
      </c>
      <c r="N45" s="2">
        <v>0</v>
      </c>
      <c r="O45" s="2">
        <v>3.3800646164598308E-10</v>
      </c>
      <c r="P45" s="2">
        <v>0</v>
      </c>
      <c r="Q45" s="2">
        <v>0</v>
      </c>
      <c r="R45" s="2">
        <v>5.4072162301295955E-7</v>
      </c>
      <c r="S45" s="2">
        <v>0</v>
      </c>
      <c r="T45" s="2">
        <v>0</v>
      </c>
      <c r="U45" s="2">
        <v>0</v>
      </c>
      <c r="V45" s="2">
        <v>0</v>
      </c>
      <c r="W45" s="2">
        <v>2.6664878944715909E-4</v>
      </c>
    </row>
    <row r="46" spans="1:23" x14ac:dyDescent="0.2">
      <c r="A46" s="2" t="s">
        <v>42</v>
      </c>
      <c r="B46" s="2">
        <v>2.3659381473411938E-2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1.4879795789389092E-2</v>
      </c>
      <c r="L46" s="2">
        <v>0</v>
      </c>
      <c r="M46" s="2">
        <v>4.2678588690177099E-2</v>
      </c>
      <c r="N46" s="2">
        <v>0</v>
      </c>
      <c r="O46" s="2">
        <v>1.9101036895388641E-4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8.1408776321932025E-2</v>
      </c>
    </row>
    <row r="47" spans="1:23" x14ac:dyDescent="0.2">
      <c r="A47" s="2" t="s">
        <v>43</v>
      </c>
      <c r="B47" s="2">
        <v>2.9543601652564932E-2</v>
      </c>
      <c r="C47" s="2">
        <v>1.2836146565498286E-3</v>
      </c>
      <c r="D47" s="2">
        <v>0</v>
      </c>
      <c r="E47" s="2">
        <v>8.671122998770403E-3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0.34647059526141261</v>
      </c>
      <c r="L47" s="2">
        <v>8.0674055205138873E-2</v>
      </c>
      <c r="M47" s="2">
        <v>0.83851604911749189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1.3051590388919285</v>
      </c>
    </row>
    <row r="48" spans="1:23" x14ac:dyDescent="0.2">
      <c r="A48" s="2" t="s">
        <v>44</v>
      </c>
      <c r="B48" s="2">
        <v>3.6275199409630775E-3</v>
      </c>
      <c r="C48" s="2">
        <v>4.5706612456825768E-4</v>
      </c>
      <c r="D48" s="2">
        <v>2.189951207672691E-3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1.1611325798361622E-2</v>
      </c>
      <c r="L48" s="2">
        <v>4.8165499608018582E-4</v>
      </c>
      <c r="M48" s="2">
        <v>2.2707193864666585E-2</v>
      </c>
      <c r="N48" s="2">
        <v>0</v>
      </c>
      <c r="O48" s="2">
        <v>2.9500145048080115E-2</v>
      </c>
      <c r="P48" s="2">
        <v>0</v>
      </c>
      <c r="Q48" s="2">
        <v>0</v>
      </c>
      <c r="R48" s="2">
        <v>3.1074567257590047E-2</v>
      </c>
      <c r="S48" s="2">
        <v>0</v>
      </c>
      <c r="T48" s="2">
        <v>0</v>
      </c>
      <c r="U48" s="2">
        <v>0</v>
      </c>
      <c r="V48" s="2">
        <v>0</v>
      </c>
      <c r="W48" s="2">
        <v>0.10164942423798258</v>
      </c>
    </row>
    <row r="49" spans="1:23" x14ac:dyDescent="0.2">
      <c r="A49" s="2" t="s">
        <v>45</v>
      </c>
      <c r="B49" s="2">
        <v>0</v>
      </c>
      <c r="C49" s="2">
        <v>4.7788183165157986E-3</v>
      </c>
      <c r="D49" s="2">
        <v>1.1497705748890112E-2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2.9755217743844074E-2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4.3934773916178387E-2</v>
      </c>
      <c r="S49" s="2">
        <v>0</v>
      </c>
      <c r="T49" s="2">
        <v>0</v>
      </c>
      <c r="U49" s="2">
        <v>0</v>
      </c>
      <c r="V49" s="2">
        <v>0</v>
      </c>
      <c r="W49" s="2">
        <v>8.9966515725428381E-2</v>
      </c>
    </row>
    <row r="50" spans="1:23" x14ac:dyDescent="0.2">
      <c r="A50" s="2" t="s">
        <v>46</v>
      </c>
      <c r="B50" s="2">
        <v>0.13416327516358387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6.8630950422687353E-2</v>
      </c>
      <c r="L50" s="2">
        <v>0</v>
      </c>
      <c r="M50" s="2">
        <v>1.0069172667094395E-2</v>
      </c>
      <c r="N50" s="2">
        <v>0</v>
      </c>
      <c r="O50" s="2">
        <v>4.8138522603764923E-2</v>
      </c>
      <c r="P50" s="2">
        <v>0</v>
      </c>
      <c r="Q50" s="2">
        <v>0</v>
      </c>
      <c r="R50" s="2">
        <v>7.6731637961372431E-2</v>
      </c>
      <c r="S50" s="2">
        <v>0</v>
      </c>
      <c r="T50" s="2">
        <v>0</v>
      </c>
      <c r="U50" s="2">
        <v>0</v>
      </c>
      <c r="V50" s="2">
        <v>0</v>
      </c>
      <c r="W50" s="2">
        <v>0.33773355881850298</v>
      </c>
    </row>
    <row r="51" spans="1:23" x14ac:dyDescent="0.2">
      <c r="A51" s="2" t="s">
        <v>47</v>
      </c>
      <c r="B51" s="2">
        <v>0.62762762371201919</v>
      </c>
      <c r="C51" s="2">
        <v>0</v>
      </c>
      <c r="D51" s="2">
        <v>0</v>
      </c>
      <c r="E51" s="2">
        <v>0.14269380402295509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3.1442604021806445E-2</v>
      </c>
      <c r="L51" s="2">
        <v>0</v>
      </c>
      <c r="M51" s="2">
        <v>4.520300879215388E-2</v>
      </c>
      <c r="N51" s="2">
        <v>0</v>
      </c>
      <c r="O51" s="2">
        <v>2.5338705108349031E-2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0.87230574565728358</v>
      </c>
    </row>
  </sheetData>
  <phoneticPr fontId="6" type="noConversion"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E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23.709932108587626</v>
      </c>
      <c r="C4" s="2">
        <v>4.7861180816559122E-2</v>
      </c>
      <c r="D4" s="2">
        <v>5.8558405721241581E-3</v>
      </c>
      <c r="E4" s="2">
        <v>2.4473302288405886E-3</v>
      </c>
      <c r="F4" s="2">
        <v>2.6756188042274826E-2</v>
      </c>
      <c r="G4" s="2">
        <v>0</v>
      </c>
      <c r="H4" s="2">
        <v>0</v>
      </c>
      <c r="I4" s="2">
        <v>0</v>
      </c>
      <c r="J4" s="2">
        <v>6.4991517909944067E-6</v>
      </c>
      <c r="K4" s="2">
        <v>0.84703822024557396</v>
      </c>
      <c r="L4" s="2">
        <v>8.8670595322827478E-2</v>
      </c>
      <c r="M4" s="2">
        <v>1.2955018595705801</v>
      </c>
      <c r="N4" s="2">
        <v>5.3041507952077085E-2</v>
      </c>
      <c r="O4" s="2">
        <v>0.1932829999432161</v>
      </c>
      <c r="P4" s="2">
        <v>6.0065573794230998E-4</v>
      </c>
      <c r="Q4" s="2">
        <v>0</v>
      </c>
      <c r="R4" s="2">
        <v>0.28258969943942081</v>
      </c>
      <c r="S4" s="2">
        <v>0</v>
      </c>
      <c r="T4" s="2">
        <v>0</v>
      </c>
      <c r="U4" s="2">
        <v>0</v>
      </c>
      <c r="V4" s="2">
        <v>5.6957600000000008</v>
      </c>
      <c r="W4" s="2">
        <v>32.249344685610858</v>
      </c>
    </row>
    <row r="5" spans="1:23" x14ac:dyDescent="0.2">
      <c r="A5" s="2" t="s">
        <v>1</v>
      </c>
      <c r="B5" s="2">
        <v>6.7067164525985656E-2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3.8421240206912677E-2</v>
      </c>
      <c r="L5" s="2">
        <v>0</v>
      </c>
      <c r="M5" s="2">
        <v>0.15291123463462644</v>
      </c>
      <c r="N5" s="2">
        <v>0</v>
      </c>
      <c r="O5" s="2">
        <v>1.7019982016464458E-2</v>
      </c>
      <c r="P5" s="2">
        <v>0</v>
      </c>
      <c r="Q5" s="2">
        <v>0</v>
      </c>
      <c r="R5" s="2">
        <v>3.7292960859376238E-3</v>
      </c>
      <c r="S5" s="2">
        <v>0</v>
      </c>
      <c r="T5" s="2">
        <v>0</v>
      </c>
      <c r="U5" s="2">
        <v>0</v>
      </c>
      <c r="V5" s="2">
        <v>0</v>
      </c>
      <c r="W5" s="2">
        <v>0.27914891746992687</v>
      </c>
    </row>
    <row r="6" spans="1:23" x14ac:dyDescent="0.2">
      <c r="A6" s="2" t="s">
        <v>2</v>
      </c>
      <c r="B6" s="2">
        <v>8.8951732904216474</v>
      </c>
      <c r="C6" s="2">
        <v>3.823635285532609E-3</v>
      </c>
      <c r="D6" s="2">
        <v>2.6487045588099449E-3</v>
      </c>
      <c r="E6" s="2">
        <v>4.6761257586497567E-4</v>
      </c>
      <c r="F6" s="2">
        <v>1.2200246418793565E-4</v>
      </c>
      <c r="G6" s="2">
        <v>0</v>
      </c>
      <c r="H6" s="2">
        <v>0</v>
      </c>
      <c r="I6" s="2">
        <v>0</v>
      </c>
      <c r="J6" s="2">
        <v>3.101986683338348E-10</v>
      </c>
      <c r="K6" s="2">
        <v>3.115184046041981E-3</v>
      </c>
      <c r="L6" s="2">
        <v>5.6184038870720888E-5</v>
      </c>
      <c r="M6" s="2">
        <v>1.2261748505153212E-3</v>
      </c>
      <c r="N6" s="2">
        <v>0</v>
      </c>
      <c r="O6" s="2">
        <v>0</v>
      </c>
      <c r="P6" s="2">
        <v>0</v>
      </c>
      <c r="Q6" s="2">
        <v>0</v>
      </c>
      <c r="R6" s="2">
        <v>7.6814232613361475E-5</v>
      </c>
      <c r="S6" s="2">
        <v>0</v>
      </c>
      <c r="T6" s="2">
        <v>0</v>
      </c>
      <c r="U6" s="2">
        <v>0</v>
      </c>
      <c r="V6" s="2">
        <v>0</v>
      </c>
      <c r="W6" s="2">
        <v>8.9067096027842823</v>
      </c>
    </row>
    <row r="7" spans="1:23" x14ac:dyDescent="0.2">
      <c r="A7" s="2" t="s">
        <v>3</v>
      </c>
      <c r="B7" s="2">
        <v>2.2592081619194328E-2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1.1962488328296414E-6</v>
      </c>
      <c r="K7" s="2">
        <v>2.8868692702071486E-3</v>
      </c>
      <c r="L7" s="2">
        <v>0</v>
      </c>
      <c r="M7" s="2">
        <v>3.614356870740167E-3</v>
      </c>
      <c r="N7" s="2">
        <v>1.1481258306033069E-3</v>
      </c>
      <c r="O7" s="2">
        <v>3.7070725021345335E-7</v>
      </c>
      <c r="P7" s="2">
        <v>0</v>
      </c>
      <c r="Q7" s="2">
        <v>0</v>
      </c>
      <c r="R7" s="2">
        <v>1.1102386976349214E-2</v>
      </c>
      <c r="S7" s="2">
        <v>0</v>
      </c>
      <c r="T7" s="2">
        <v>0</v>
      </c>
      <c r="U7" s="2">
        <v>0</v>
      </c>
      <c r="V7" s="2">
        <v>0</v>
      </c>
      <c r="W7" s="2">
        <v>4.1345387523177207E-2</v>
      </c>
    </row>
    <row r="8" spans="1:23" x14ac:dyDescent="0.2">
      <c r="A8" s="2" t="s">
        <v>4</v>
      </c>
      <c r="B8" s="2">
        <v>3.2744950245391113E-3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2.3864533231718972E-4</v>
      </c>
      <c r="L8" s="2">
        <v>4.9959871541211612E-6</v>
      </c>
      <c r="M8" s="2">
        <v>8.861831141831508E-4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4.4043194581935736E-3</v>
      </c>
    </row>
    <row r="9" spans="1:23" x14ac:dyDescent="0.2">
      <c r="A9" s="2" t="s">
        <v>5</v>
      </c>
      <c r="B9" s="2">
        <v>6.612115792752977E-3</v>
      </c>
      <c r="C9" s="2">
        <v>0</v>
      </c>
      <c r="D9" s="2">
        <v>0</v>
      </c>
      <c r="E9" s="2">
        <v>4.6174457193003144E-8</v>
      </c>
      <c r="F9" s="2">
        <v>2.1050845947387986E-5</v>
      </c>
      <c r="G9" s="2">
        <v>0</v>
      </c>
      <c r="H9" s="2">
        <v>0</v>
      </c>
      <c r="I9" s="2">
        <v>0</v>
      </c>
      <c r="J9" s="2">
        <v>0</v>
      </c>
      <c r="K9" s="2">
        <v>2.2443844776026092E-3</v>
      </c>
      <c r="L9" s="2">
        <v>1.424272671187374E-4</v>
      </c>
      <c r="M9" s="2">
        <v>2.5880516313194096E-3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1.1608076189198313E-2</v>
      </c>
    </row>
    <row r="10" spans="1:23" x14ac:dyDescent="0.2">
      <c r="A10" s="2" t="s">
        <v>6</v>
      </c>
      <c r="B10" s="2">
        <v>3.0547974168084528E-2</v>
      </c>
      <c r="C10" s="2">
        <v>0</v>
      </c>
      <c r="D10" s="2">
        <v>0</v>
      </c>
      <c r="E10" s="2">
        <v>6.9261685789504718E-6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1.1251776748489582E-3</v>
      </c>
      <c r="L10" s="2">
        <v>0</v>
      </c>
      <c r="M10" s="2">
        <v>6.710382025191218E-4</v>
      </c>
      <c r="N10" s="2">
        <v>1.7211265649391691E-6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3.2352837340596498E-2</v>
      </c>
    </row>
    <row r="11" spans="1:23" x14ac:dyDescent="0.2">
      <c r="A11" s="2" t="s">
        <v>7</v>
      </c>
      <c r="B11" s="2">
        <v>8.9638508352095411E-3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5.7279975379541417E-10</v>
      </c>
      <c r="K11" s="2">
        <v>1.0425332229901059E-6</v>
      </c>
      <c r="L11" s="2">
        <v>0</v>
      </c>
      <c r="M11" s="2">
        <v>8.5459436775524311E-3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1.7510837618784716E-2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0.10714860529157849</v>
      </c>
      <c r="C13" s="2">
        <v>2.4741341055079736E-7</v>
      </c>
      <c r="D13" s="2">
        <v>2.0157573783310233E-7</v>
      </c>
      <c r="E13" s="2">
        <v>1.0363992754520863E-5</v>
      </c>
      <c r="F13" s="2">
        <v>1.5733144096319715E-5</v>
      </c>
      <c r="G13" s="2">
        <v>0</v>
      </c>
      <c r="H13" s="2">
        <v>0</v>
      </c>
      <c r="I13" s="2">
        <v>0</v>
      </c>
      <c r="J13" s="2">
        <v>1.5458525700390664E-9</v>
      </c>
      <c r="K13" s="2">
        <v>3.9643747440411938E-3</v>
      </c>
      <c r="L13" s="2">
        <v>6.6613162054948816E-7</v>
      </c>
      <c r="M13" s="2">
        <v>6.2769982345606647E-4</v>
      </c>
      <c r="N13" s="2">
        <v>2.0325685147853047E-8</v>
      </c>
      <c r="O13" s="2">
        <v>1.7182259569569102E-8</v>
      </c>
      <c r="P13" s="2">
        <v>0</v>
      </c>
      <c r="Q13" s="2">
        <v>0</v>
      </c>
      <c r="R13" s="2">
        <v>5.9194285416742064E-4</v>
      </c>
      <c r="S13" s="2">
        <v>0</v>
      </c>
      <c r="T13" s="2">
        <v>0</v>
      </c>
      <c r="U13" s="2">
        <v>0</v>
      </c>
      <c r="V13" s="2">
        <v>0</v>
      </c>
      <c r="W13" s="2">
        <v>0.11235987402466023</v>
      </c>
    </row>
    <row r="14" spans="1:23" x14ac:dyDescent="0.2">
      <c r="A14" s="2" t="s">
        <v>10</v>
      </c>
      <c r="B14" s="2">
        <v>0.10442712196496887</v>
      </c>
      <c r="C14" s="2">
        <v>3.5684626521749612E-7</v>
      </c>
      <c r="D14" s="2">
        <v>0</v>
      </c>
      <c r="E14" s="2">
        <v>0</v>
      </c>
      <c r="F14" s="2">
        <v>2.480995799804263E-6</v>
      </c>
      <c r="G14" s="2">
        <v>0</v>
      </c>
      <c r="H14" s="2">
        <v>0</v>
      </c>
      <c r="I14" s="2">
        <v>0</v>
      </c>
      <c r="J14" s="2">
        <v>0</v>
      </c>
      <c r="K14" s="2">
        <v>2.9482839546160198E-3</v>
      </c>
      <c r="L14" s="2">
        <v>0</v>
      </c>
      <c r="M14" s="2">
        <v>1.1207570917043867E-3</v>
      </c>
      <c r="N14" s="2">
        <v>0</v>
      </c>
      <c r="O14" s="2">
        <v>1.3359206815339976E-7</v>
      </c>
      <c r="P14" s="2">
        <v>0</v>
      </c>
      <c r="Q14" s="2">
        <v>0</v>
      </c>
      <c r="R14" s="2">
        <v>3.1126146390722298E-4</v>
      </c>
      <c r="S14" s="2">
        <v>0</v>
      </c>
      <c r="T14" s="2">
        <v>0</v>
      </c>
      <c r="U14" s="2">
        <v>0</v>
      </c>
      <c r="V14" s="2">
        <v>0</v>
      </c>
      <c r="W14" s="2">
        <v>0.10881039590932967</v>
      </c>
    </row>
    <row r="15" spans="1:23" x14ac:dyDescent="0.2">
      <c r="A15" s="2" t="s">
        <v>11</v>
      </c>
      <c r="B15" s="2">
        <v>9.8749930220663223E-2</v>
      </c>
      <c r="C15" s="2">
        <v>0</v>
      </c>
      <c r="D15" s="2">
        <v>0</v>
      </c>
      <c r="E15" s="2">
        <v>2.5194257179309458E-5</v>
      </c>
      <c r="F15" s="2">
        <v>1.256634457949639E-6</v>
      </c>
      <c r="G15" s="2">
        <v>0</v>
      </c>
      <c r="H15" s="2">
        <v>0</v>
      </c>
      <c r="I15" s="2">
        <v>0</v>
      </c>
      <c r="J15" s="2">
        <v>0</v>
      </c>
      <c r="K15" s="2">
        <v>6.294057394433904E-4</v>
      </c>
      <c r="L15" s="2">
        <v>0</v>
      </c>
      <c r="M15" s="2">
        <v>1.4268999968549586E-4</v>
      </c>
      <c r="N15" s="2">
        <v>0</v>
      </c>
      <c r="O15" s="2">
        <v>6.8729038278276401E-9</v>
      </c>
      <c r="P15" s="2">
        <v>0</v>
      </c>
      <c r="Q15" s="2">
        <v>0</v>
      </c>
      <c r="R15" s="2">
        <v>1.6527801709225644E-4</v>
      </c>
      <c r="S15" s="2">
        <v>0</v>
      </c>
      <c r="T15" s="2">
        <v>0</v>
      </c>
      <c r="U15" s="2">
        <v>0</v>
      </c>
      <c r="V15" s="2">
        <v>0</v>
      </c>
      <c r="W15" s="2">
        <v>9.9713761741425475E-2</v>
      </c>
    </row>
    <row r="16" spans="1:23" x14ac:dyDescent="0.2">
      <c r="A16" s="2" t="s">
        <v>12</v>
      </c>
      <c r="B16" s="2">
        <v>1.8990896801705543E-3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4.8146079752633991E-5</v>
      </c>
      <c r="L16" s="2">
        <v>0</v>
      </c>
      <c r="M16" s="2">
        <v>2.468661116948811E-5</v>
      </c>
      <c r="N16" s="2">
        <v>0</v>
      </c>
      <c r="O16" s="2">
        <v>0</v>
      </c>
      <c r="P16" s="2">
        <v>0</v>
      </c>
      <c r="Q16" s="2">
        <v>0</v>
      </c>
      <c r="R16" s="2">
        <v>2.3881581324343659E-4</v>
      </c>
      <c r="S16" s="2">
        <v>0</v>
      </c>
      <c r="T16" s="2">
        <v>0</v>
      </c>
      <c r="U16" s="2">
        <v>0</v>
      </c>
      <c r="V16" s="2">
        <v>0</v>
      </c>
      <c r="W16" s="2">
        <v>2.2107381843361126E-3</v>
      </c>
    </row>
    <row r="17" spans="1:23" x14ac:dyDescent="0.2">
      <c r="A17" s="2" t="s">
        <v>13</v>
      </c>
      <c r="B17" s="2">
        <v>4.745332894297382E-2</v>
      </c>
      <c r="C17" s="2">
        <v>9.1707904177495539E-7</v>
      </c>
      <c r="D17" s="2">
        <v>1.0202288000507981E-4</v>
      </c>
      <c r="E17" s="2">
        <v>2.7936380013688257E-5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1.5352723344742478E-3</v>
      </c>
      <c r="L17" s="2">
        <v>4.7878210226994469E-7</v>
      </c>
      <c r="M17" s="2">
        <v>3.1693838127561894E-4</v>
      </c>
      <c r="N17" s="2">
        <v>2.1374752768387404E-7</v>
      </c>
      <c r="O17" s="2">
        <v>0</v>
      </c>
      <c r="P17" s="2">
        <v>0</v>
      </c>
      <c r="Q17" s="2">
        <v>0</v>
      </c>
      <c r="R17" s="2">
        <v>1.4489130132757283E-4</v>
      </c>
      <c r="S17" s="2">
        <v>0</v>
      </c>
      <c r="T17" s="2">
        <v>0</v>
      </c>
      <c r="U17" s="2">
        <v>0</v>
      </c>
      <c r="V17" s="2">
        <v>0</v>
      </c>
      <c r="W17" s="2">
        <v>4.9581999828741764E-2</v>
      </c>
    </row>
    <row r="18" spans="1:23" x14ac:dyDescent="0.2">
      <c r="A18" s="2" t="s">
        <v>14</v>
      </c>
      <c r="B18" s="2">
        <v>1.1376049235698777E-2</v>
      </c>
      <c r="C18" s="2">
        <v>0</v>
      </c>
      <c r="D18" s="2">
        <v>0</v>
      </c>
      <c r="E18" s="2">
        <v>0</v>
      </c>
      <c r="F18" s="2">
        <v>4.7320456474315454E-7</v>
      </c>
      <c r="G18" s="2">
        <v>0</v>
      </c>
      <c r="H18" s="2">
        <v>0</v>
      </c>
      <c r="I18" s="2">
        <v>0</v>
      </c>
      <c r="J18" s="2">
        <v>0</v>
      </c>
      <c r="K18" s="2">
        <v>2.0035593030918945E-4</v>
      </c>
      <c r="L18" s="2">
        <v>0</v>
      </c>
      <c r="M18" s="2">
        <v>7.4528834292836844E-5</v>
      </c>
      <c r="N18" s="2">
        <v>0</v>
      </c>
      <c r="O18" s="2">
        <v>0</v>
      </c>
      <c r="P18" s="2">
        <v>0</v>
      </c>
      <c r="Q18" s="2">
        <v>0</v>
      </c>
      <c r="R18" s="2">
        <v>1.9658618773087765E-5</v>
      </c>
      <c r="S18" s="2">
        <v>0</v>
      </c>
      <c r="T18" s="2">
        <v>0</v>
      </c>
      <c r="U18" s="2">
        <v>0</v>
      </c>
      <c r="V18" s="2">
        <v>0</v>
      </c>
      <c r="W18" s="2">
        <v>1.1671065823638634E-2</v>
      </c>
    </row>
    <row r="19" spans="1:23" x14ac:dyDescent="0.2">
      <c r="A19" s="2" t="s">
        <v>15</v>
      </c>
      <c r="B19" s="2">
        <v>2.4451820812487396E-2</v>
      </c>
      <c r="C19" s="2">
        <v>0</v>
      </c>
      <c r="D19" s="2">
        <v>0</v>
      </c>
      <c r="E19" s="2">
        <v>7.2611658038314204E-8</v>
      </c>
      <c r="F19" s="2">
        <v>2.4795838509751069E-6</v>
      </c>
      <c r="G19" s="2">
        <v>0</v>
      </c>
      <c r="H19" s="2">
        <v>0</v>
      </c>
      <c r="I19" s="2">
        <v>0</v>
      </c>
      <c r="J19" s="2">
        <v>0</v>
      </c>
      <c r="K19" s="2">
        <v>5.3093373774459754E-4</v>
      </c>
      <c r="L19" s="2">
        <v>0</v>
      </c>
      <c r="M19" s="2">
        <v>7.2663403760945731E-5</v>
      </c>
      <c r="N19" s="2">
        <v>0</v>
      </c>
      <c r="O19" s="2">
        <v>0</v>
      </c>
      <c r="P19" s="2">
        <v>0</v>
      </c>
      <c r="Q19" s="2">
        <v>0</v>
      </c>
      <c r="R19" s="2">
        <v>8.9410310567969551E-4</v>
      </c>
      <c r="S19" s="2">
        <v>0</v>
      </c>
      <c r="T19" s="2">
        <v>0</v>
      </c>
      <c r="U19" s="2">
        <v>0</v>
      </c>
      <c r="V19" s="2">
        <v>0</v>
      </c>
      <c r="W19" s="2">
        <v>2.5952073255181646E-2</v>
      </c>
    </row>
    <row r="20" spans="1:23" x14ac:dyDescent="0.2">
      <c r="A20" s="2" t="s">
        <v>16</v>
      </c>
      <c r="B20" s="2">
        <v>2.5604897856858867E-2</v>
      </c>
      <c r="C20" s="2">
        <v>0</v>
      </c>
      <c r="D20" s="2">
        <v>2.3599110770704658E-6</v>
      </c>
      <c r="E20" s="2">
        <v>0</v>
      </c>
      <c r="F20" s="2">
        <v>3.7335961182420238E-6</v>
      </c>
      <c r="G20" s="2">
        <v>0</v>
      </c>
      <c r="H20" s="2">
        <v>0</v>
      </c>
      <c r="I20" s="2">
        <v>0</v>
      </c>
      <c r="J20" s="2">
        <v>0</v>
      </c>
      <c r="K20" s="2">
        <v>7.8644915312471803E-4</v>
      </c>
      <c r="L20" s="2">
        <v>5.204153285542876E-7</v>
      </c>
      <c r="M20" s="2">
        <v>3.5182882556083345E-4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2.6749789758068285E-2</v>
      </c>
    </row>
    <row r="21" spans="1:23" x14ac:dyDescent="0.2">
      <c r="A21" s="2" t="s">
        <v>17</v>
      </c>
      <c r="B21" s="2">
        <v>6.2611625790941795E-3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6.4714098313943179E-12</v>
      </c>
      <c r="K21" s="2">
        <v>2.0253577250271425E-4</v>
      </c>
      <c r="L21" s="2">
        <v>0</v>
      </c>
      <c r="M21" s="2">
        <v>2.3343932548834943E-4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6.6971376835566528E-3</v>
      </c>
    </row>
    <row r="22" spans="1:23" x14ac:dyDescent="0.2">
      <c r="A22" s="2" t="s">
        <v>18</v>
      </c>
      <c r="B22" s="2">
        <v>0.21166699681322718</v>
      </c>
      <c r="C22" s="2">
        <v>1.4273850608699845E-6</v>
      </c>
      <c r="D22" s="2">
        <v>0</v>
      </c>
      <c r="E22" s="2">
        <v>4.1485870744746328E-7</v>
      </c>
      <c r="F22" s="2">
        <v>0</v>
      </c>
      <c r="G22" s="2">
        <v>0</v>
      </c>
      <c r="H22" s="2">
        <v>0</v>
      </c>
      <c r="I22" s="2">
        <v>0</v>
      </c>
      <c r="J22" s="2">
        <v>1.8214473738924454E-10</v>
      </c>
      <c r="K22" s="2">
        <v>1.2999441533211177E-3</v>
      </c>
      <c r="L22" s="2">
        <v>5.8286516798080224E-7</v>
      </c>
      <c r="M22" s="2">
        <v>2.2081478859467145E-4</v>
      </c>
      <c r="N22" s="2">
        <v>3.414190571029044E-6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0.21319359523679507</v>
      </c>
    </row>
    <row r="23" spans="1:23" x14ac:dyDescent="0.2">
      <c r="A23" s="2" t="s">
        <v>19</v>
      </c>
      <c r="B23" s="2">
        <v>6.4970166018185572E-3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2.0452606320114989E-4</v>
      </c>
      <c r="L23" s="2">
        <v>3.5388242341691554E-7</v>
      </c>
      <c r="M23" s="2">
        <v>2.8841222265679071E-5</v>
      </c>
      <c r="N23" s="2">
        <v>0</v>
      </c>
      <c r="O23" s="2">
        <v>3.8660084031530478E-9</v>
      </c>
      <c r="P23" s="2">
        <v>0</v>
      </c>
      <c r="Q23" s="2">
        <v>0</v>
      </c>
      <c r="R23" s="2">
        <v>1.7110279302502317E-5</v>
      </c>
      <c r="S23" s="2">
        <v>0</v>
      </c>
      <c r="T23" s="2">
        <v>0</v>
      </c>
      <c r="U23" s="2">
        <v>0</v>
      </c>
      <c r="V23" s="2">
        <v>0</v>
      </c>
      <c r="W23" s="2">
        <v>6.7478519150197085E-3</v>
      </c>
    </row>
    <row r="24" spans="1:23" x14ac:dyDescent="0.2">
      <c r="A24" s="2" t="s">
        <v>20</v>
      </c>
      <c r="B24" s="2">
        <v>5.4729849850924626E-3</v>
      </c>
      <c r="C24" s="2">
        <v>0</v>
      </c>
      <c r="D24" s="2">
        <v>0</v>
      </c>
      <c r="E24" s="2">
        <v>5.1203281910182402E-7</v>
      </c>
      <c r="F24" s="2">
        <v>1.7407311993748611E-6</v>
      </c>
      <c r="G24" s="2">
        <v>0</v>
      </c>
      <c r="H24" s="2">
        <v>0</v>
      </c>
      <c r="I24" s="2">
        <v>0</v>
      </c>
      <c r="J24" s="2">
        <v>0</v>
      </c>
      <c r="K24" s="2">
        <v>4.4260274103307231E-5</v>
      </c>
      <c r="L24" s="2">
        <v>0</v>
      </c>
      <c r="M24" s="2">
        <v>9.3386133639249206E-5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5.6128841568534949E-3</v>
      </c>
    </row>
    <row r="25" spans="1:23" x14ac:dyDescent="0.2">
      <c r="A25" s="2" t="s">
        <v>21</v>
      </c>
      <c r="B25" s="2">
        <v>0.7805213501930679</v>
      </c>
      <c r="C25" s="2">
        <v>2.7308578016465527E-2</v>
      </c>
      <c r="D25" s="2">
        <v>0</v>
      </c>
      <c r="E25" s="2">
        <v>0</v>
      </c>
      <c r="F25" s="2">
        <v>4.0341395118768509E-9</v>
      </c>
      <c r="G25" s="2">
        <v>0</v>
      </c>
      <c r="H25" s="2">
        <v>0</v>
      </c>
      <c r="I25" s="2">
        <v>0</v>
      </c>
      <c r="J25" s="2">
        <v>5.2991684747897488E-6</v>
      </c>
      <c r="K25" s="2">
        <v>1.5078821434338718E-4</v>
      </c>
      <c r="L25" s="2">
        <v>1.2302618367023359E-5</v>
      </c>
      <c r="M25" s="2">
        <v>3.7782517111192816E-4</v>
      </c>
      <c r="N25" s="2">
        <v>5.9370670649615927E-6</v>
      </c>
      <c r="O25" s="2">
        <v>2.1477824461961377E-9</v>
      </c>
      <c r="P25" s="2">
        <v>0</v>
      </c>
      <c r="Q25" s="2">
        <v>0</v>
      </c>
      <c r="R25" s="2">
        <v>3.0580073647025415E-4</v>
      </c>
      <c r="S25" s="2">
        <v>0</v>
      </c>
      <c r="T25" s="2">
        <v>0</v>
      </c>
      <c r="U25" s="2">
        <v>0</v>
      </c>
      <c r="V25" s="2">
        <v>0</v>
      </c>
      <c r="W25" s="2">
        <v>0.80868788736728769</v>
      </c>
    </row>
    <row r="26" spans="1:23" x14ac:dyDescent="0.2">
      <c r="A26" s="2" t="s">
        <v>22</v>
      </c>
      <c r="B26" s="2">
        <v>0</v>
      </c>
      <c r="C26" s="2">
        <v>3.3178760990069516E-4</v>
      </c>
      <c r="D26" s="2">
        <v>4.8210796317991122E-5</v>
      </c>
      <c r="E26" s="2">
        <v>1.6305667725749749E-3</v>
      </c>
      <c r="F26" s="2">
        <v>9.1372822239873641E-4</v>
      </c>
      <c r="G26" s="2">
        <v>0</v>
      </c>
      <c r="H26" s="2">
        <v>0</v>
      </c>
      <c r="I26" s="2">
        <v>0</v>
      </c>
      <c r="J26" s="2">
        <v>0</v>
      </c>
      <c r="K26" s="2">
        <v>2.5291855989739969E-3</v>
      </c>
      <c r="L26" s="2">
        <v>1.1532403680763015E-5</v>
      </c>
      <c r="M26" s="2">
        <v>5.515423849967564E-4</v>
      </c>
      <c r="N26" s="2">
        <v>9.0416515544804353E-5</v>
      </c>
      <c r="O26" s="2">
        <v>2.3453354755972578E-5</v>
      </c>
      <c r="P26" s="2">
        <v>0</v>
      </c>
      <c r="Q26" s="2">
        <v>0</v>
      </c>
      <c r="R26" s="2">
        <v>1.1630257295256203E-2</v>
      </c>
      <c r="S26" s="2">
        <v>0</v>
      </c>
      <c r="T26" s="2">
        <v>0</v>
      </c>
      <c r="U26" s="2">
        <v>0</v>
      </c>
      <c r="V26" s="2">
        <v>0</v>
      </c>
      <c r="W26" s="2">
        <v>1.7760680954400893E-2</v>
      </c>
    </row>
    <row r="27" spans="1:23" x14ac:dyDescent="0.2">
      <c r="A27" s="2" t="s">
        <v>23</v>
      </c>
      <c r="B27" s="2">
        <v>0</v>
      </c>
      <c r="C27" s="2">
        <v>1.1330730273709478E-6</v>
      </c>
      <c r="D27" s="2">
        <v>1.35208155271906E-5</v>
      </c>
      <c r="E27" s="2">
        <v>8.7611354247525786E-7</v>
      </c>
      <c r="F27" s="2">
        <v>4.6454528428091101E-6</v>
      </c>
      <c r="G27" s="2">
        <v>0</v>
      </c>
      <c r="H27" s="2">
        <v>0</v>
      </c>
      <c r="I27" s="2">
        <v>0</v>
      </c>
      <c r="J27" s="2">
        <v>1.4542494003133296E-12</v>
      </c>
      <c r="K27" s="2">
        <v>1.5895788378172781E-3</v>
      </c>
      <c r="L27" s="2">
        <v>1.2489967885302903E-6</v>
      </c>
      <c r="M27" s="2">
        <v>1.759425359113101E-4</v>
      </c>
      <c r="N27" s="2">
        <v>0</v>
      </c>
      <c r="O27" s="2">
        <v>2.6632502332832102E-8</v>
      </c>
      <c r="P27" s="2">
        <v>0</v>
      </c>
      <c r="Q27" s="2">
        <v>0</v>
      </c>
      <c r="R27" s="2">
        <v>1.292372160082622E-4</v>
      </c>
      <c r="S27" s="2">
        <v>0</v>
      </c>
      <c r="T27" s="2">
        <v>0</v>
      </c>
      <c r="U27" s="2">
        <v>0</v>
      </c>
      <c r="V27" s="2">
        <v>0</v>
      </c>
      <c r="W27" s="2">
        <v>1.9162096754218089E-3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4.1349929996737721E-7</v>
      </c>
      <c r="G28" s="2">
        <v>0</v>
      </c>
      <c r="H28" s="2">
        <v>0</v>
      </c>
      <c r="I28" s="2">
        <v>0</v>
      </c>
      <c r="J28" s="2">
        <v>0</v>
      </c>
      <c r="K28" s="2">
        <v>7.6010149530733172E-5</v>
      </c>
      <c r="L28" s="2">
        <v>4.163322628434301E-8</v>
      </c>
      <c r="M28" s="2">
        <v>1.4157987609759871E-5</v>
      </c>
      <c r="N28" s="2">
        <v>6.0714788538425552E-6</v>
      </c>
      <c r="O28" s="2">
        <v>5.3694561154903441E-8</v>
      </c>
      <c r="P28" s="2">
        <v>0</v>
      </c>
      <c r="Q28" s="2">
        <v>0</v>
      </c>
      <c r="R28" s="2">
        <v>8.9264691169650353E-4</v>
      </c>
      <c r="S28" s="2">
        <v>0</v>
      </c>
      <c r="T28" s="2">
        <v>0</v>
      </c>
      <c r="U28" s="2">
        <v>0</v>
      </c>
      <c r="V28" s="2">
        <v>0</v>
      </c>
      <c r="W28" s="2">
        <v>9.8939535477824575E-4</v>
      </c>
    </row>
    <row r="29" spans="1:23" x14ac:dyDescent="0.2">
      <c r="A29" s="2" t="s">
        <v>25</v>
      </c>
      <c r="B29" s="2">
        <v>0</v>
      </c>
      <c r="C29" s="2">
        <v>0</v>
      </c>
      <c r="D29" s="2">
        <v>0</v>
      </c>
      <c r="E29" s="2">
        <v>0</v>
      </c>
      <c r="F29" s="2">
        <v>3.4108649572918766E-6</v>
      </c>
      <c r="G29" s="2">
        <v>0</v>
      </c>
      <c r="H29" s="2">
        <v>0</v>
      </c>
      <c r="I29" s="2">
        <v>0</v>
      </c>
      <c r="J29" s="2">
        <v>3.2720611507049913E-12</v>
      </c>
      <c r="K29" s="2">
        <v>8.7307418638044162E-4</v>
      </c>
      <c r="L29" s="2">
        <v>4.163322628434301E-8</v>
      </c>
      <c r="M29" s="2">
        <v>1.1704170431072088E-4</v>
      </c>
      <c r="N29" s="2">
        <v>6.7219007785738517E-7</v>
      </c>
      <c r="O29" s="2">
        <v>0</v>
      </c>
      <c r="P29" s="2">
        <v>0</v>
      </c>
      <c r="Q29" s="2">
        <v>0</v>
      </c>
      <c r="R29" s="2">
        <v>5.4607274369688245E-6</v>
      </c>
      <c r="S29" s="2">
        <v>0</v>
      </c>
      <c r="T29" s="2">
        <v>0</v>
      </c>
      <c r="U29" s="2">
        <v>0</v>
      </c>
      <c r="V29" s="2">
        <v>0</v>
      </c>
      <c r="W29" s="2">
        <v>9.9970130966162618E-4</v>
      </c>
    </row>
    <row r="30" spans="1:23" x14ac:dyDescent="0.2">
      <c r="A30" s="2" t="s">
        <v>26</v>
      </c>
      <c r="B30" s="2">
        <v>0</v>
      </c>
      <c r="C30" s="2">
        <v>0</v>
      </c>
      <c r="D30" s="2">
        <v>0</v>
      </c>
      <c r="E30" s="2">
        <v>4.758889469354242E-6</v>
      </c>
      <c r="F30" s="2">
        <v>3.4108649572918766E-6</v>
      </c>
      <c r="G30" s="2">
        <v>0</v>
      </c>
      <c r="H30" s="2">
        <v>0</v>
      </c>
      <c r="I30" s="2">
        <v>0</v>
      </c>
      <c r="J30" s="2">
        <v>3.2720611507049913E-12</v>
      </c>
      <c r="K30" s="2">
        <v>9.4036496713707579E-4</v>
      </c>
      <c r="L30" s="2">
        <v>1.436346306809834E-6</v>
      </c>
      <c r="M30" s="2">
        <v>1.1704170431072088E-4</v>
      </c>
      <c r="N30" s="2">
        <v>6.7219007785738517E-7</v>
      </c>
      <c r="O30" s="2">
        <v>4.3814761902401207E-8</v>
      </c>
      <c r="P30" s="2">
        <v>0</v>
      </c>
      <c r="Q30" s="2">
        <v>0</v>
      </c>
      <c r="R30" s="2">
        <v>1.0921454873937649E-5</v>
      </c>
      <c r="S30" s="2">
        <v>0</v>
      </c>
      <c r="T30" s="2">
        <v>0</v>
      </c>
      <c r="U30" s="2">
        <v>0</v>
      </c>
      <c r="V30" s="2">
        <v>0</v>
      </c>
      <c r="W30" s="2">
        <v>1.0786502351670113E-3</v>
      </c>
    </row>
    <row r="31" spans="1:23" x14ac:dyDescent="0.2">
      <c r="A31" s="2" t="s">
        <v>27</v>
      </c>
      <c r="B31" s="2">
        <v>1.2611136780958723</v>
      </c>
      <c r="C31" s="2">
        <v>1.9189261618774388E-4</v>
      </c>
      <c r="D31" s="2">
        <v>3.162645906146979E-4</v>
      </c>
      <c r="E31" s="2">
        <v>1.0024897205036988E-4</v>
      </c>
      <c r="F31" s="2">
        <v>1.7375429785772298E-3</v>
      </c>
      <c r="G31" s="2">
        <v>0</v>
      </c>
      <c r="H31" s="2">
        <v>0</v>
      </c>
      <c r="I31" s="2">
        <v>0</v>
      </c>
      <c r="J31" s="2">
        <v>1.1125007912396972E-11</v>
      </c>
      <c r="K31" s="2">
        <v>4.2475646777043264E-3</v>
      </c>
      <c r="L31" s="2">
        <v>2.0317014426759384E-5</v>
      </c>
      <c r="M31" s="2">
        <v>2.1732798555853701E-3</v>
      </c>
      <c r="N31" s="2">
        <v>1.5708200902725844E-4</v>
      </c>
      <c r="O31" s="2">
        <v>1.5111797291436025E-6</v>
      </c>
      <c r="P31" s="2">
        <v>0</v>
      </c>
      <c r="Q31" s="2">
        <v>0</v>
      </c>
      <c r="R31" s="2">
        <v>4.3631212221380916E-2</v>
      </c>
      <c r="S31" s="2">
        <v>0</v>
      </c>
      <c r="T31" s="2">
        <v>0</v>
      </c>
      <c r="U31" s="2">
        <v>0</v>
      </c>
      <c r="V31" s="2">
        <v>5.6957600000000008</v>
      </c>
      <c r="W31" s="2">
        <v>7.0094505942222822</v>
      </c>
    </row>
    <row r="32" spans="1:23" x14ac:dyDescent="0.2">
      <c r="A32" s="2" t="s">
        <v>28</v>
      </c>
      <c r="B32" s="2">
        <v>0.2321271430846667</v>
      </c>
      <c r="C32" s="2">
        <v>1.4283433650892591E-2</v>
      </c>
      <c r="D32" s="2">
        <v>2.6195987209959396E-4</v>
      </c>
      <c r="E32" s="2">
        <v>1.6006621055836945E-5</v>
      </c>
      <c r="F32" s="2">
        <v>2.1273749623243271E-2</v>
      </c>
      <c r="G32" s="2">
        <v>0</v>
      </c>
      <c r="H32" s="2">
        <v>0</v>
      </c>
      <c r="I32" s="2">
        <v>0</v>
      </c>
      <c r="J32" s="2">
        <v>0</v>
      </c>
      <c r="K32" s="2">
        <v>3.3616957654053681E-4</v>
      </c>
      <c r="L32" s="2">
        <v>1.1865469491037759E-6</v>
      </c>
      <c r="M32" s="2">
        <v>1.4110766124112409E-3</v>
      </c>
      <c r="N32" s="2">
        <v>0</v>
      </c>
      <c r="O32" s="2">
        <v>0</v>
      </c>
      <c r="P32" s="2">
        <v>0</v>
      </c>
      <c r="Q32" s="2">
        <v>0</v>
      </c>
      <c r="R32" s="2">
        <v>4.4038946536674572E-3</v>
      </c>
      <c r="S32" s="2">
        <v>0</v>
      </c>
      <c r="T32" s="2">
        <v>0</v>
      </c>
      <c r="U32" s="2">
        <v>0</v>
      </c>
      <c r="V32" s="2">
        <v>0</v>
      </c>
      <c r="W32" s="2">
        <v>0.27411462024152633</v>
      </c>
    </row>
    <row r="33" spans="1:23" x14ac:dyDescent="0.2">
      <c r="A33" s="2" t="s">
        <v>29</v>
      </c>
      <c r="B33" s="2">
        <v>1.4930260534307229</v>
      </c>
      <c r="C33" s="2">
        <v>6.8265767911038005E-5</v>
      </c>
      <c r="D33" s="2">
        <v>3.3962013211496958E-4</v>
      </c>
      <c r="E33" s="2">
        <v>9.4619089796325103E-5</v>
      </c>
      <c r="F33" s="2">
        <v>1.2633973297687445E-3</v>
      </c>
      <c r="G33" s="2">
        <v>0</v>
      </c>
      <c r="H33" s="2">
        <v>0</v>
      </c>
      <c r="I33" s="2">
        <v>0</v>
      </c>
      <c r="J33" s="2">
        <v>0</v>
      </c>
      <c r="K33" s="2">
        <v>1.2530301582865629E-3</v>
      </c>
      <c r="L33" s="2">
        <v>9.5527437709425029E-5</v>
      </c>
      <c r="M33" s="2">
        <v>1.1118959794997362E-3</v>
      </c>
      <c r="N33" s="2">
        <v>6.9405789240742371E-5</v>
      </c>
      <c r="O33" s="2">
        <v>4.9828552751750401E-8</v>
      </c>
      <c r="P33" s="2">
        <v>0</v>
      </c>
      <c r="Q33" s="2">
        <v>0</v>
      </c>
      <c r="R33" s="2">
        <v>1.0300752188602191E-2</v>
      </c>
      <c r="S33" s="2">
        <v>0</v>
      </c>
      <c r="T33" s="2">
        <v>0</v>
      </c>
      <c r="U33" s="2">
        <v>0</v>
      </c>
      <c r="V33" s="2">
        <v>0</v>
      </c>
      <c r="W33" s="2">
        <v>1.5076226171322054</v>
      </c>
    </row>
    <row r="34" spans="1:23" x14ac:dyDescent="0.2">
      <c r="A34" s="2" t="s">
        <v>30</v>
      </c>
      <c r="B34" s="2">
        <v>1.5993411730214555E-2</v>
      </c>
      <c r="C34" s="2">
        <v>4.8454527353670743E-8</v>
      </c>
      <c r="D34" s="2">
        <v>2.303173751366952E-6</v>
      </c>
      <c r="E34" s="2">
        <v>5.5418284182100739E-6</v>
      </c>
      <c r="F34" s="2">
        <v>1.7496167950637208E-4</v>
      </c>
      <c r="G34" s="2">
        <v>0</v>
      </c>
      <c r="H34" s="2">
        <v>0</v>
      </c>
      <c r="I34" s="2">
        <v>0</v>
      </c>
      <c r="J34" s="2">
        <v>3.1993486806893254E-12</v>
      </c>
      <c r="K34" s="2">
        <v>7.56689568395728E-4</v>
      </c>
      <c r="L34" s="2">
        <v>5.6204855483863052E-7</v>
      </c>
      <c r="M34" s="2">
        <v>8.6716934027387309E-5</v>
      </c>
      <c r="N34" s="2">
        <v>0</v>
      </c>
      <c r="O34" s="2">
        <v>1.4948565825525115E-7</v>
      </c>
      <c r="P34" s="2">
        <v>0</v>
      </c>
      <c r="Q34" s="2">
        <v>0</v>
      </c>
      <c r="R34" s="2">
        <v>1.9476594525188806E-4</v>
      </c>
      <c r="S34" s="2">
        <v>0</v>
      </c>
      <c r="T34" s="2">
        <v>0</v>
      </c>
      <c r="U34" s="2">
        <v>0</v>
      </c>
      <c r="V34" s="2">
        <v>0</v>
      </c>
      <c r="W34" s="2">
        <v>1.7215150851505299E-2</v>
      </c>
    </row>
    <row r="35" spans="1:23" x14ac:dyDescent="0.2">
      <c r="A35" s="2" t="s">
        <v>31</v>
      </c>
      <c r="B35" s="2">
        <v>2.67505312900468E-2</v>
      </c>
      <c r="C35" s="2">
        <v>0</v>
      </c>
      <c r="D35" s="2">
        <v>4.5062095135440356E-7</v>
      </c>
      <c r="E35" s="2">
        <v>3.5957179304141868E-5</v>
      </c>
      <c r="F35" s="2">
        <v>1.8489332757066175E-4</v>
      </c>
      <c r="G35" s="2">
        <v>0</v>
      </c>
      <c r="H35" s="2">
        <v>0</v>
      </c>
      <c r="I35" s="2">
        <v>0</v>
      </c>
      <c r="J35" s="2">
        <v>1.5633181053368294E-10</v>
      </c>
      <c r="K35" s="2">
        <v>1.7392297431901307E-3</v>
      </c>
      <c r="L35" s="2">
        <v>3.0704504384702966E-5</v>
      </c>
      <c r="M35" s="2">
        <v>4.5037861977464413E-4</v>
      </c>
      <c r="N35" s="2">
        <v>0</v>
      </c>
      <c r="O35" s="2">
        <v>5.5198008867240731E-7</v>
      </c>
      <c r="P35" s="2">
        <v>0</v>
      </c>
      <c r="Q35" s="2">
        <v>0</v>
      </c>
      <c r="R35" s="2">
        <v>1.497331463216852E-3</v>
      </c>
      <c r="S35" s="2">
        <v>0</v>
      </c>
      <c r="T35" s="2">
        <v>0</v>
      </c>
      <c r="U35" s="2">
        <v>0</v>
      </c>
      <c r="V35" s="2">
        <v>0</v>
      </c>
      <c r="W35" s="2">
        <v>3.0690028884859766E-2</v>
      </c>
    </row>
    <row r="36" spans="1:23" x14ac:dyDescent="0.2">
      <c r="A36" s="2" t="s">
        <v>32</v>
      </c>
      <c r="B36" s="2">
        <v>2.3539847106039624E-2</v>
      </c>
      <c r="C36" s="2">
        <v>2.2119491736950692E-6</v>
      </c>
      <c r="D36" s="2">
        <v>0</v>
      </c>
      <c r="E36" s="2">
        <v>1.1608912551882363E-6</v>
      </c>
      <c r="F36" s="2">
        <v>1.518405736735816E-4</v>
      </c>
      <c r="G36" s="2">
        <v>0</v>
      </c>
      <c r="H36" s="2">
        <v>0</v>
      </c>
      <c r="I36" s="2">
        <v>0</v>
      </c>
      <c r="J36" s="2">
        <v>1.9705079374245612E-12</v>
      </c>
      <c r="K36" s="2">
        <v>1.5273111716805055E-3</v>
      </c>
      <c r="L36" s="2">
        <v>4.6421047307042452E-6</v>
      </c>
      <c r="M36" s="2">
        <v>7.4584869102511681E-4</v>
      </c>
      <c r="N36" s="2">
        <v>8.366314273761446E-8</v>
      </c>
      <c r="O36" s="2">
        <v>6.563623155575396E-7</v>
      </c>
      <c r="P36" s="2">
        <v>0</v>
      </c>
      <c r="Q36" s="2">
        <v>0</v>
      </c>
      <c r="R36" s="2">
        <v>1.4743964079815827E-4</v>
      </c>
      <c r="S36" s="2">
        <v>0</v>
      </c>
      <c r="T36" s="2">
        <v>0</v>
      </c>
      <c r="U36" s="2">
        <v>0</v>
      </c>
      <c r="V36" s="2">
        <v>0</v>
      </c>
      <c r="W36" s="2">
        <v>2.6121042155805376E-2</v>
      </c>
    </row>
    <row r="37" spans="1:23" x14ac:dyDescent="0.2">
      <c r="A37" s="2" t="s">
        <v>33</v>
      </c>
      <c r="B37" s="2">
        <v>2.6001203819828782E-2</v>
      </c>
      <c r="C37" s="2">
        <v>0</v>
      </c>
      <c r="D37" s="2">
        <v>0</v>
      </c>
      <c r="E37" s="2">
        <v>1.336737733842979E-5</v>
      </c>
      <c r="F37" s="2">
        <v>8.6406155072570848E-4</v>
      </c>
      <c r="G37" s="2">
        <v>0</v>
      </c>
      <c r="H37" s="2">
        <v>0</v>
      </c>
      <c r="I37" s="2">
        <v>0</v>
      </c>
      <c r="J37" s="2">
        <v>4.9429937116650067E-10</v>
      </c>
      <c r="K37" s="2">
        <v>1.3521655902181675E-3</v>
      </c>
      <c r="L37" s="2">
        <v>2.2190509609554824E-5</v>
      </c>
      <c r="M37" s="2">
        <v>6.7783089016438039E-4</v>
      </c>
      <c r="N37" s="2">
        <v>2.6279143894385486E-7</v>
      </c>
      <c r="O37" s="2">
        <v>1.5781905414649221E-6</v>
      </c>
      <c r="P37" s="2">
        <v>0</v>
      </c>
      <c r="Q37" s="2">
        <v>0</v>
      </c>
      <c r="R37" s="2">
        <v>3.9462856944494704E-4</v>
      </c>
      <c r="S37" s="2">
        <v>0</v>
      </c>
      <c r="T37" s="2">
        <v>0</v>
      </c>
      <c r="U37" s="2">
        <v>0</v>
      </c>
      <c r="V37" s="2">
        <v>0</v>
      </c>
      <c r="W37" s="2">
        <v>2.9327289783609749E-2</v>
      </c>
    </row>
    <row r="38" spans="1:23" x14ac:dyDescent="0.2">
      <c r="A38" s="2" t="s">
        <v>34</v>
      </c>
      <c r="B38" s="2">
        <v>1.4893435516780826E-2</v>
      </c>
      <c r="C38" s="2">
        <v>2.0956583080462595E-6</v>
      </c>
      <c r="D38" s="2">
        <v>0</v>
      </c>
      <c r="E38" s="2">
        <v>4.974704493544345E-6</v>
      </c>
      <c r="F38" s="2">
        <v>1.3877439920856364E-7</v>
      </c>
      <c r="G38" s="2">
        <v>0</v>
      </c>
      <c r="H38" s="2">
        <v>0</v>
      </c>
      <c r="I38" s="2">
        <v>0</v>
      </c>
      <c r="J38" s="2">
        <v>3.3375023737190915E-10</v>
      </c>
      <c r="K38" s="2">
        <v>8.6312273288826323E-4</v>
      </c>
      <c r="L38" s="2">
        <v>4.3923053729981875E-6</v>
      </c>
      <c r="M38" s="2">
        <v>2.280198078582917E-4</v>
      </c>
      <c r="N38" s="2">
        <v>1.0149729228669842E-5</v>
      </c>
      <c r="O38" s="2">
        <v>8.0584797381279073E-7</v>
      </c>
      <c r="P38" s="2">
        <v>0</v>
      </c>
      <c r="Q38" s="2">
        <v>0</v>
      </c>
      <c r="R38" s="2">
        <v>1.1366322135802709E-2</v>
      </c>
      <c r="S38" s="2">
        <v>0</v>
      </c>
      <c r="T38" s="2">
        <v>0</v>
      </c>
      <c r="U38" s="2">
        <v>0</v>
      </c>
      <c r="V38" s="2">
        <v>0</v>
      </c>
      <c r="W38" s="2">
        <v>2.7373457546856605E-2</v>
      </c>
    </row>
    <row r="39" spans="1:23" x14ac:dyDescent="0.2">
      <c r="A39" s="2" t="s">
        <v>35</v>
      </c>
      <c r="B39" s="2">
        <v>1.403372159609677E-3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3.1095922769368528E-4</v>
      </c>
      <c r="L39" s="2">
        <v>2.8164877581358044E-5</v>
      </c>
      <c r="M39" s="2">
        <v>6.5313751252730898E-5</v>
      </c>
      <c r="N39" s="2">
        <v>0</v>
      </c>
      <c r="O39" s="2">
        <v>3.4235652192366432E-7</v>
      </c>
      <c r="P39" s="2">
        <v>0</v>
      </c>
      <c r="Q39" s="2">
        <v>0</v>
      </c>
      <c r="R39" s="2">
        <v>5.9441838393884646E-3</v>
      </c>
      <c r="S39" s="2">
        <v>0</v>
      </c>
      <c r="T39" s="2">
        <v>0</v>
      </c>
      <c r="U39" s="2">
        <v>0</v>
      </c>
      <c r="V39" s="2">
        <v>0</v>
      </c>
      <c r="W39" s="2">
        <v>7.7523362120478397E-3</v>
      </c>
    </row>
    <row r="40" spans="1:23" x14ac:dyDescent="0.2">
      <c r="A40" s="2" t="s">
        <v>36</v>
      </c>
      <c r="B40" s="2">
        <v>1.4467020888637376E-3</v>
      </c>
      <c r="C40" s="2">
        <v>0</v>
      </c>
      <c r="D40" s="2">
        <v>0</v>
      </c>
      <c r="E40" s="2">
        <v>0</v>
      </c>
      <c r="F40" s="2">
        <v>8.6935706480946122E-6</v>
      </c>
      <c r="G40" s="2">
        <v>0</v>
      </c>
      <c r="H40" s="2">
        <v>0</v>
      </c>
      <c r="I40" s="2">
        <v>0</v>
      </c>
      <c r="J40" s="2">
        <v>0</v>
      </c>
      <c r="K40" s="2">
        <v>3.0271373765730891E-4</v>
      </c>
      <c r="L40" s="2">
        <v>1.1803019651611241E-5</v>
      </c>
      <c r="M40" s="2">
        <v>3.2696840075529743E-5</v>
      </c>
      <c r="N40" s="2">
        <v>2.4675381769493601E-6</v>
      </c>
      <c r="O40" s="2">
        <v>4.3385205413161982E-8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1.8051201802786446E-3</v>
      </c>
    </row>
    <row r="41" spans="1:23" x14ac:dyDescent="0.2">
      <c r="A41" s="2" t="s">
        <v>37</v>
      </c>
      <c r="B41" s="2">
        <v>7.2686457290876937E-3</v>
      </c>
      <c r="C41" s="2">
        <v>0</v>
      </c>
      <c r="D41" s="2">
        <v>3.8052435892149641E-7</v>
      </c>
      <c r="E41" s="2">
        <v>3.806200836682742E-8</v>
      </c>
      <c r="F41" s="2">
        <v>1.5690785631445015E-7</v>
      </c>
      <c r="G41" s="2">
        <v>0</v>
      </c>
      <c r="H41" s="2">
        <v>0</v>
      </c>
      <c r="I41" s="2">
        <v>0</v>
      </c>
      <c r="J41" s="2">
        <v>0</v>
      </c>
      <c r="K41" s="2">
        <v>8.5023323122220375E-4</v>
      </c>
      <c r="L41" s="2">
        <v>7.9103129940251721E-7</v>
      </c>
      <c r="M41" s="2">
        <v>8.2175788470496147E-5</v>
      </c>
      <c r="N41" s="2">
        <v>0</v>
      </c>
      <c r="O41" s="2">
        <v>6.8900860873972105E-7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8.2031102829121395E-3</v>
      </c>
    </row>
    <row r="42" spans="1:23" x14ac:dyDescent="0.2">
      <c r="A42" s="2" t="s">
        <v>38</v>
      </c>
      <c r="B42" s="2">
        <v>1.1300011157755121E-3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2.473647010912888E-5</v>
      </c>
      <c r="L42" s="2">
        <v>0</v>
      </c>
      <c r="M42" s="2">
        <v>7.9582116864944552E-6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1.1626957975711355E-3</v>
      </c>
    </row>
    <row r="43" spans="1:23" x14ac:dyDescent="0.2">
      <c r="A43" s="2" t="s">
        <v>39</v>
      </c>
      <c r="B43" s="2">
        <v>9.3977691474158913</v>
      </c>
      <c r="C43" s="2">
        <v>2.6275304200494677E-5</v>
      </c>
      <c r="D43" s="2">
        <v>2.119841120758143E-3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1.0834158032334307E-10</v>
      </c>
      <c r="K43" s="2">
        <v>1.240235432368048E-3</v>
      </c>
      <c r="L43" s="2">
        <v>1.2489967885302905E-7</v>
      </c>
      <c r="M43" s="2">
        <v>1.4548243627630908E-3</v>
      </c>
      <c r="N43" s="2">
        <v>9.0587906967309136E-5</v>
      </c>
      <c r="O43" s="2">
        <v>0</v>
      </c>
      <c r="P43" s="2">
        <v>0</v>
      </c>
      <c r="Q43" s="2">
        <v>0</v>
      </c>
      <c r="R43" s="2">
        <v>1.455065432854713E-2</v>
      </c>
      <c r="S43" s="2">
        <v>0</v>
      </c>
      <c r="T43" s="2">
        <v>0</v>
      </c>
      <c r="U43" s="2">
        <v>0</v>
      </c>
      <c r="V43" s="2">
        <v>0</v>
      </c>
      <c r="W43" s="2">
        <v>9.4172516908795156</v>
      </c>
    </row>
    <row r="44" spans="1:23" x14ac:dyDescent="0.2">
      <c r="A44" s="2" t="s">
        <v>40</v>
      </c>
      <c r="B44" s="2">
        <v>9.7529035647225051E-2</v>
      </c>
      <c r="C44" s="2">
        <v>1.818874706653548E-3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9.439664455437684E-5</v>
      </c>
      <c r="L44" s="2">
        <v>0</v>
      </c>
      <c r="M44" s="2">
        <v>2.003551051436716E-5</v>
      </c>
      <c r="N44" s="2">
        <v>0</v>
      </c>
      <c r="O44" s="2">
        <v>0</v>
      </c>
      <c r="P44" s="2">
        <v>0</v>
      </c>
      <c r="Q44" s="2">
        <v>0</v>
      </c>
      <c r="R44" s="2">
        <v>6.4898925345895494E-3</v>
      </c>
      <c r="S44" s="2">
        <v>0</v>
      </c>
      <c r="T44" s="2">
        <v>0</v>
      </c>
      <c r="U44" s="2">
        <v>0</v>
      </c>
      <c r="V44" s="2">
        <v>0</v>
      </c>
      <c r="W44" s="2">
        <v>0.1059522350435369</v>
      </c>
    </row>
    <row r="45" spans="1:23" x14ac:dyDescent="0.2">
      <c r="A45" s="2" t="s">
        <v>41</v>
      </c>
      <c r="B45" s="2">
        <v>4.2756450095333471E-4</v>
      </c>
      <c r="C45" s="2">
        <v>0</v>
      </c>
      <c r="D45" s="2">
        <v>0</v>
      </c>
      <c r="E45" s="2">
        <v>1.3467550014625918E-7</v>
      </c>
      <c r="F45" s="2">
        <v>1.8758748730227352E-7</v>
      </c>
      <c r="G45" s="2">
        <v>0</v>
      </c>
      <c r="H45" s="2">
        <v>0</v>
      </c>
      <c r="I45" s="2">
        <v>0</v>
      </c>
      <c r="J45" s="2">
        <v>0</v>
      </c>
      <c r="K45" s="2">
        <v>1.8073735056746659E-4</v>
      </c>
      <c r="L45" s="2">
        <v>0</v>
      </c>
      <c r="M45" s="2">
        <v>1.3583260769397139E-5</v>
      </c>
      <c r="N45" s="2">
        <v>0</v>
      </c>
      <c r="O45" s="2">
        <v>4.2955648923922751E-10</v>
      </c>
      <c r="P45" s="2">
        <v>0</v>
      </c>
      <c r="Q45" s="2">
        <v>0</v>
      </c>
      <c r="R45" s="2">
        <v>1.0921454873937651E-6</v>
      </c>
      <c r="S45" s="2">
        <v>0</v>
      </c>
      <c r="T45" s="2">
        <v>0</v>
      </c>
      <c r="U45" s="2">
        <v>0</v>
      </c>
      <c r="V45" s="2">
        <v>0</v>
      </c>
      <c r="W45" s="2">
        <v>6.2329995032152992E-4</v>
      </c>
    </row>
    <row r="46" spans="1:23" x14ac:dyDescent="0.2">
      <c r="A46" s="2" t="s">
        <v>42</v>
      </c>
      <c r="B46" s="2">
        <v>2.887837858611518E-2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4.0422759366288509E-2</v>
      </c>
      <c r="L46" s="2">
        <v>0</v>
      </c>
      <c r="M46" s="2">
        <v>4.2582730457398146E-2</v>
      </c>
      <c r="N46" s="2">
        <v>0</v>
      </c>
      <c r="O46" s="2">
        <v>0</v>
      </c>
      <c r="P46" s="2">
        <v>0</v>
      </c>
      <c r="Q46" s="2">
        <v>0</v>
      </c>
      <c r="R46" s="2">
        <v>1.6194970464391063E-2</v>
      </c>
      <c r="S46" s="2">
        <v>0</v>
      </c>
      <c r="T46" s="2">
        <v>0</v>
      </c>
      <c r="U46" s="2">
        <v>0</v>
      </c>
      <c r="V46" s="2">
        <v>0</v>
      </c>
      <c r="W46" s="2">
        <v>0.12807883887419291</v>
      </c>
    </row>
    <row r="47" spans="1:23" x14ac:dyDescent="0.2">
      <c r="A47" s="2" t="s">
        <v>43</v>
      </c>
      <c r="B47" s="2">
        <v>8.1648685820391361E-3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0.47814684049661893</v>
      </c>
      <c r="L47" s="2">
        <v>8.8217376021496124E-2</v>
      </c>
      <c r="M47" s="2">
        <v>0.90720336369919541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1.4817324487993497</v>
      </c>
    </row>
    <row r="48" spans="1:23" x14ac:dyDescent="0.2">
      <c r="A48" s="2" t="s">
        <v>44</v>
      </c>
      <c r="B48" s="2">
        <v>0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3.3642001377420482E-2</v>
      </c>
      <c r="L48" s="2">
        <v>0</v>
      </c>
      <c r="M48" s="2">
        <v>2.1281193068354319E-2</v>
      </c>
      <c r="N48" s="2">
        <v>0</v>
      </c>
      <c r="O48" s="2">
        <v>4.0556474801283625E-2</v>
      </c>
      <c r="P48" s="2">
        <v>0</v>
      </c>
      <c r="Q48" s="2">
        <v>0</v>
      </c>
      <c r="R48" s="2">
        <v>3.6194864142115007E-2</v>
      </c>
      <c r="S48" s="2">
        <v>0</v>
      </c>
      <c r="T48" s="2">
        <v>0</v>
      </c>
      <c r="U48" s="2">
        <v>0</v>
      </c>
      <c r="V48" s="2">
        <v>0</v>
      </c>
      <c r="W48" s="2">
        <v>0.13167453338917343</v>
      </c>
    </row>
    <row r="49" spans="1:23" x14ac:dyDescent="0.2">
      <c r="A49" s="2" t="s">
        <v>45</v>
      </c>
      <c r="B49" s="2">
        <v>8.9649026970744436E-2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9.6397159582283592E-2</v>
      </c>
      <c r="L49" s="2">
        <v>0</v>
      </c>
      <c r="M49" s="2">
        <v>4.65527150742421E-2</v>
      </c>
      <c r="N49" s="2">
        <v>0</v>
      </c>
      <c r="O49" s="2">
        <v>2.0015321296858634E-2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0.25261422292412877</v>
      </c>
    </row>
    <row r="50" spans="1:23" x14ac:dyDescent="0.2">
      <c r="A50" s="2" t="s">
        <v>46</v>
      </c>
      <c r="B50" s="2">
        <v>9.005400960030395E-2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6.1950882112283327E-2</v>
      </c>
      <c r="L50" s="2">
        <v>0</v>
      </c>
      <c r="M50" s="2">
        <v>2.4076231971008152E-2</v>
      </c>
      <c r="N50" s="2">
        <v>0</v>
      </c>
      <c r="O50" s="2">
        <v>4.9563462859467507E-2</v>
      </c>
      <c r="P50" s="2">
        <v>6.0065573794230998E-4</v>
      </c>
      <c r="Q50" s="2">
        <v>0</v>
      </c>
      <c r="R50" s="2">
        <v>8.4915160781624033E-2</v>
      </c>
      <c r="S50" s="2">
        <v>0</v>
      </c>
      <c r="T50" s="2">
        <v>0</v>
      </c>
      <c r="U50" s="2">
        <v>0</v>
      </c>
      <c r="V50" s="2">
        <v>0</v>
      </c>
      <c r="W50" s="2">
        <v>0.31116040306262926</v>
      </c>
    </row>
    <row r="51" spans="1:23" x14ac:dyDescent="0.2">
      <c r="A51" s="2" t="s">
        <v>47</v>
      </c>
      <c r="B51" s="2">
        <v>0.42700472455173172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5.4813248565631974E-2</v>
      </c>
      <c r="L51" s="2">
        <v>0</v>
      </c>
      <c r="M51" s="2">
        <v>7.013918127390259E-2</v>
      </c>
      <c r="N51" s="2">
        <v>5.1454203862283047E-2</v>
      </c>
      <c r="O51" s="2">
        <v>6.6097269049535667E-2</v>
      </c>
      <c r="P51" s="2">
        <v>0</v>
      </c>
      <c r="Q51" s="2">
        <v>0</v>
      </c>
      <c r="R51" s="2">
        <v>1.6096651294977487E-2</v>
      </c>
      <c r="S51" s="2">
        <v>0</v>
      </c>
      <c r="T51" s="2">
        <v>0</v>
      </c>
      <c r="U51" s="2">
        <v>0</v>
      </c>
      <c r="V51" s="2">
        <v>0</v>
      </c>
      <c r="W51" s="2">
        <v>0.68560527859806253</v>
      </c>
    </row>
  </sheetData>
  <phoneticPr fontId="6" type="noConversion"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F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10.183829407232583</v>
      </c>
      <c r="C4" s="2">
        <v>3.2997484925241629</v>
      </c>
      <c r="D4" s="2">
        <v>8.164356378837731E-2</v>
      </c>
      <c r="E4" s="2">
        <v>8.0903931246949706E-5</v>
      </c>
      <c r="F4" s="2">
        <v>6.5010957618912855</v>
      </c>
      <c r="G4" s="2">
        <v>0.38903321378497885</v>
      </c>
      <c r="H4" s="2">
        <v>1.6650287588497612</v>
      </c>
      <c r="I4" s="2">
        <v>0.24303053172476283</v>
      </c>
      <c r="J4" s="2">
        <v>0</v>
      </c>
      <c r="K4" s="2">
        <v>0.39637054929517895</v>
      </c>
      <c r="L4" s="2">
        <v>2.9487256453115639E-2</v>
      </c>
      <c r="M4" s="2">
        <v>1.150752893458564</v>
      </c>
      <c r="N4" s="2">
        <v>5.8321853166865337E-4</v>
      </c>
      <c r="O4" s="2">
        <v>5.3839012668046138E-2</v>
      </c>
      <c r="P4" s="2">
        <v>0</v>
      </c>
      <c r="Q4" s="2">
        <v>0</v>
      </c>
      <c r="R4" s="2">
        <v>0.14465586599516594</v>
      </c>
      <c r="S4" s="2">
        <v>0</v>
      </c>
      <c r="T4" s="2">
        <v>0</v>
      </c>
      <c r="U4" s="2">
        <v>0</v>
      </c>
      <c r="V4" s="2">
        <v>1.2860784882</v>
      </c>
      <c r="W4" s="2">
        <v>25.425257918328896</v>
      </c>
    </row>
    <row r="5" spans="1:23" x14ac:dyDescent="0.2">
      <c r="A5" s="2" t="s">
        <v>1</v>
      </c>
      <c r="B5" s="2">
        <v>0.12507726186785095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1.4681503684256586E-2</v>
      </c>
      <c r="L5" s="2">
        <v>0</v>
      </c>
      <c r="M5" s="2">
        <v>0.28452596282438258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0.42428472837649012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9.4001488349939992E-4</v>
      </c>
      <c r="C8" s="2">
        <v>3.2517769831760432E-4</v>
      </c>
      <c r="D8" s="2">
        <v>0</v>
      </c>
      <c r="E8" s="2">
        <v>1.2245434698197222E-8</v>
      </c>
      <c r="F8" s="2">
        <v>4.4452739495581791E-3</v>
      </c>
      <c r="G8" s="2">
        <v>2.4369123950027352E-4</v>
      </c>
      <c r="H8" s="2">
        <v>1.134369401429431E-3</v>
      </c>
      <c r="I8" s="2">
        <v>2.5675963517222382E-5</v>
      </c>
      <c r="J8" s="2">
        <v>0</v>
      </c>
      <c r="K8" s="2">
        <v>9.8855887045446212E-5</v>
      </c>
      <c r="L8" s="2">
        <v>2.7494055477813449E-6</v>
      </c>
      <c r="M8" s="2">
        <v>2.5747345277101858E-3</v>
      </c>
      <c r="N8" s="2">
        <v>3.9852427262236115E-7</v>
      </c>
      <c r="O8" s="2">
        <v>1.456113131605486E-7</v>
      </c>
      <c r="P8" s="2">
        <v>0</v>
      </c>
      <c r="Q8" s="2">
        <v>0</v>
      </c>
      <c r="R8" s="2">
        <v>7.6876410074248999E-5</v>
      </c>
      <c r="S8" s="2">
        <v>0</v>
      </c>
      <c r="T8" s="2">
        <v>0</v>
      </c>
      <c r="U8" s="2">
        <v>0</v>
      </c>
      <c r="V8" s="2">
        <v>0</v>
      </c>
      <c r="W8" s="2">
        <v>9.8679757472202537E-3</v>
      </c>
    </row>
    <row r="9" spans="1:23" x14ac:dyDescent="0.2">
      <c r="A9" s="2" t="s">
        <v>5</v>
      </c>
      <c r="B9" s="2">
        <v>1.9002996297157678E-4</v>
      </c>
      <c r="C9" s="2">
        <v>6.5736731465822966E-5</v>
      </c>
      <c r="D9" s="2">
        <v>0</v>
      </c>
      <c r="E9" s="2">
        <v>2.4754921896625113E-9</v>
      </c>
      <c r="F9" s="2">
        <v>0</v>
      </c>
      <c r="G9" s="2">
        <v>0</v>
      </c>
      <c r="H9" s="2">
        <v>0</v>
      </c>
      <c r="I9" s="2">
        <v>5.1905586625112624E-6</v>
      </c>
      <c r="J9" s="2">
        <v>0</v>
      </c>
      <c r="K9" s="2">
        <v>0</v>
      </c>
      <c r="L9" s="2">
        <v>0</v>
      </c>
      <c r="M9" s="2">
        <v>9.7629338968936415E-4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1.2372531182814647E-3</v>
      </c>
    </row>
    <row r="10" spans="1:23" x14ac:dyDescent="0.2">
      <c r="A10" s="2" t="s">
        <v>6</v>
      </c>
      <c r="B10" s="2">
        <v>1.7976834497111162E-2</v>
      </c>
      <c r="C10" s="2">
        <v>6.2186947966668517E-3</v>
      </c>
      <c r="D10" s="2">
        <v>0</v>
      </c>
      <c r="E10" s="2">
        <v>2.3418156114207362E-7</v>
      </c>
      <c r="F10" s="2">
        <v>0</v>
      </c>
      <c r="G10" s="2">
        <v>0</v>
      </c>
      <c r="H10" s="2">
        <v>0</v>
      </c>
      <c r="I10" s="2">
        <v>4.9102684947356537E-4</v>
      </c>
      <c r="J10" s="2">
        <v>0</v>
      </c>
      <c r="K10" s="2">
        <v>0</v>
      </c>
      <c r="L10" s="2">
        <v>0</v>
      </c>
      <c r="M10" s="2">
        <v>0.12509476918181511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0.14978155950662783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0.45500568964924554</v>
      </c>
      <c r="C13" s="2">
        <v>0.15739931939242569</v>
      </c>
      <c r="D13" s="2">
        <v>0</v>
      </c>
      <c r="E13" s="2">
        <v>5.9272917458137098E-6</v>
      </c>
      <c r="F13" s="2">
        <v>0</v>
      </c>
      <c r="G13" s="2">
        <v>0</v>
      </c>
      <c r="H13" s="2">
        <v>0</v>
      </c>
      <c r="I13" s="2">
        <v>1.2795349970129764E-2</v>
      </c>
      <c r="J13" s="2">
        <v>0</v>
      </c>
      <c r="K13" s="2">
        <v>0</v>
      </c>
      <c r="L13" s="2">
        <v>0</v>
      </c>
      <c r="M13" s="2">
        <v>2.0291588099425995E-2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0.6454978744029729</v>
      </c>
    </row>
    <row r="14" spans="1:23" x14ac:dyDescent="0.2">
      <c r="A14" s="2" t="s">
        <v>10</v>
      </c>
      <c r="B14" s="2">
        <v>4.2182111597477709E-3</v>
      </c>
      <c r="C14" s="2">
        <v>1.4591983808150927E-3</v>
      </c>
      <c r="D14" s="2">
        <v>0</v>
      </c>
      <c r="E14" s="2">
        <v>5.4950012182366779E-8</v>
      </c>
      <c r="F14" s="2">
        <v>0</v>
      </c>
      <c r="G14" s="2">
        <v>0</v>
      </c>
      <c r="H14" s="2">
        <v>0</v>
      </c>
      <c r="I14" s="2">
        <v>1.1862156730059071E-4</v>
      </c>
      <c r="J14" s="2">
        <v>0</v>
      </c>
      <c r="K14" s="2">
        <v>0</v>
      </c>
      <c r="L14" s="2">
        <v>0</v>
      </c>
      <c r="M14" s="2">
        <v>5.4078996585734394E-4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6.3368760237329791E-3</v>
      </c>
    </row>
    <row r="15" spans="1:23" x14ac:dyDescent="0.2">
      <c r="A15" s="2" t="s">
        <v>11</v>
      </c>
      <c r="B15" s="2">
        <v>7.6648883646641963E-2</v>
      </c>
      <c r="C15" s="2">
        <v>2.6515013751742162E-2</v>
      </c>
      <c r="D15" s="2">
        <v>0</v>
      </c>
      <c r="E15" s="2">
        <v>9.9849365777118604E-7</v>
      </c>
      <c r="F15" s="2">
        <v>0</v>
      </c>
      <c r="G15" s="2">
        <v>0</v>
      </c>
      <c r="H15" s="2">
        <v>0</v>
      </c>
      <c r="I15" s="2">
        <v>2.1554659939188436E-3</v>
      </c>
      <c r="J15" s="2">
        <v>0</v>
      </c>
      <c r="K15" s="2">
        <v>0</v>
      </c>
      <c r="L15" s="2">
        <v>0</v>
      </c>
      <c r="M15" s="2">
        <v>2.603449039171638E-3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0.10792381092513237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</row>
    <row r="17" spans="1:23" x14ac:dyDescent="0.2">
      <c r="A17" s="2" t="s">
        <v>13</v>
      </c>
      <c r="B17" s="2">
        <v>1.2295508177898684E-2</v>
      </c>
      <c r="C17" s="2">
        <v>4.2533635574472546E-3</v>
      </c>
      <c r="D17" s="2">
        <v>0</v>
      </c>
      <c r="E17" s="2">
        <v>1.6017176442260491E-7</v>
      </c>
      <c r="F17" s="2">
        <v>0</v>
      </c>
      <c r="G17" s="2">
        <v>0</v>
      </c>
      <c r="H17" s="2">
        <v>0</v>
      </c>
      <c r="I17" s="2">
        <v>3.3814759500040036E-4</v>
      </c>
      <c r="J17" s="2">
        <v>0</v>
      </c>
      <c r="K17" s="2">
        <v>0</v>
      </c>
      <c r="L17" s="2">
        <v>0</v>
      </c>
      <c r="M17" s="2">
        <v>5.4653286814963431E-3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2.2352508183607102E-2</v>
      </c>
    </row>
    <row r="18" spans="1:23" x14ac:dyDescent="0.2">
      <c r="A18" s="2" t="s">
        <v>14</v>
      </c>
      <c r="B18" s="2">
        <v>1.2079091128512829E-3</v>
      </c>
      <c r="C18" s="2">
        <v>4.1784987875044673E-4</v>
      </c>
      <c r="D18" s="2">
        <v>0</v>
      </c>
      <c r="E18" s="2">
        <v>1.5735253156539166E-8</v>
      </c>
      <c r="F18" s="2">
        <v>0</v>
      </c>
      <c r="G18" s="2">
        <v>0</v>
      </c>
      <c r="H18" s="2">
        <v>0</v>
      </c>
      <c r="I18" s="2">
        <v>3.3219575440072086E-5</v>
      </c>
      <c r="J18" s="2">
        <v>0</v>
      </c>
      <c r="K18" s="2">
        <v>0</v>
      </c>
      <c r="L18" s="2">
        <v>0</v>
      </c>
      <c r="M18" s="2">
        <v>8.7100684766404054E-4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2.5300011499589988E-3</v>
      </c>
    </row>
    <row r="19" spans="1:23" x14ac:dyDescent="0.2">
      <c r="A19" s="2" t="s">
        <v>15</v>
      </c>
      <c r="B19" s="2">
        <v>0</v>
      </c>
      <c r="C19" s="2">
        <v>0</v>
      </c>
      <c r="D19" s="2">
        <v>0</v>
      </c>
      <c r="E19" s="2">
        <v>0</v>
      </c>
      <c r="F19" s="2">
        <v>4.8057015670899235E-3</v>
      </c>
      <c r="G19" s="2">
        <v>2.6344998864894436E-4</v>
      </c>
      <c r="H19" s="2">
        <v>1.2263452988426282E-3</v>
      </c>
      <c r="I19" s="2">
        <v>0</v>
      </c>
      <c r="J19" s="2">
        <v>0</v>
      </c>
      <c r="K19" s="2">
        <v>1.0687122923832023E-4</v>
      </c>
      <c r="L19" s="2">
        <v>2.9723303219257779E-6</v>
      </c>
      <c r="M19" s="2">
        <v>0</v>
      </c>
      <c r="N19" s="2">
        <v>4.3083705148363364E-7</v>
      </c>
      <c r="O19" s="2">
        <v>1.574176358492417E-7</v>
      </c>
      <c r="P19" s="2">
        <v>0</v>
      </c>
      <c r="Q19" s="2">
        <v>0</v>
      </c>
      <c r="R19" s="2">
        <v>8.3109632512701605E-5</v>
      </c>
      <c r="S19" s="2">
        <v>0</v>
      </c>
      <c r="T19" s="2">
        <v>0</v>
      </c>
      <c r="U19" s="2">
        <v>0</v>
      </c>
      <c r="V19" s="2">
        <v>0</v>
      </c>
      <c r="W19" s="2">
        <v>6.4890383013417761E-3</v>
      </c>
    </row>
    <row r="20" spans="1:23" x14ac:dyDescent="0.2">
      <c r="A20" s="2" t="s">
        <v>16</v>
      </c>
      <c r="B20" s="2">
        <v>7.2108277118208674E-3</v>
      </c>
      <c r="C20" s="2">
        <v>2.4944289707049139E-3</v>
      </c>
      <c r="D20" s="2">
        <v>0</v>
      </c>
      <c r="E20" s="2">
        <v>9.3934384885842848E-8</v>
      </c>
      <c r="F20" s="2">
        <v>0</v>
      </c>
      <c r="G20" s="2">
        <v>0</v>
      </c>
      <c r="H20" s="2">
        <v>0</v>
      </c>
      <c r="I20" s="2">
        <v>2.0277782508210665E-4</v>
      </c>
      <c r="J20" s="2">
        <v>0</v>
      </c>
      <c r="K20" s="2">
        <v>0</v>
      </c>
      <c r="L20" s="2">
        <v>0</v>
      </c>
      <c r="M20" s="2">
        <v>2.1535883596088918E-3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1.2061716801601664E-2</v>
      </c>
    </row>
    <row r="21" spans="1:23" x14ac:dyDescent="0.2">
      <c r="A21" s="2" t="s">
        <v>17</v>
      </c>
      <c r="B21" s="2">
        <v>1.9688266789954583E-3</v>
      </c>
      <c r="C21" s="2">
        <v>6.81072756506461E-4</v>
      </c>
      <c r="D21" s="2">
        <v>0</v>
      </c>
      <c r="E21" s="2">
        <v>2.5647613620707946E-8</v>
      </c>
      <c r="F21" s="2">
        <v>0</v>
      </c>
      <c r="G21" s="2">
        <v>0</v>
      </c>
      <c r="H21" s="2">
        <v>0</v>
      </c>
      <c r="I21" s="2">
        <v>5.5365959066786799E-5</v>
      </c>
      <c r="J21" s="2">
        <v>0</v>
      </c>
      <c r="K21" s="2">
        <v>0</v>
      </c>
      <c r="L21" s="2">
        <v>0</v>
      </c>
      <c r="M21" s="2">
        <v>3.9721740855008439E-4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3.1025084507324109E-3</v>
      </c>
    </row>
    <row r="22" spans="1:23" x14ac:dyDescent="0.2">
      <c r="A22" s="2" t="s">
        <v>18</v>
      </c>
      <c r="B22" s="2">
        <v>5.9458565705662854E-3</v>
      </c>
      <c r="C22" s="2">
        <v>2.0568397246495122E-3</v>
      </c>
      <c r="D22" s="2">
        <v>0</v>
      </c>
      <c r="E22" s="2">
        <v>7.7455793134537981E-8</v>
      </c>
      <c r="F22" s="2">
        <v>0</v>
      </c>
      <c r="G22" s="2">
        <v>0</v>
      </c>
      <c r="H22" s="2">
        <v>0</v>
      </c>
      <c r="I22" s="2">
        <v>1.6720519638169614E-4</v>
      </c>
      <c r="J22" s="2">
        <v>0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8.1699789473906291E-3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0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6.7000526743387734E-5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6.7000526743387734E-5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8.5470672391009238E-9</v>
      </c>
      <c r="F25" s="2">
        <v>0</v>
      </c>
      <c r="G25" s="2">
        <v>0</v>
      </c>
      <c r="H25" s="2">
        <v>0</v>
      </c>
      <c r="I25" s="2">
        <v>1.7855521799038739E-5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1.786406886627784E-5</v>
      </c>
    </row>
    <row r="26" spans="1:23" x14ac:dyDescent="0.2">
      <c r="A26" s="2" t="s">
        <v>22</v>
      </c>
      <c r="B26" s="2">
        <v>2.6069941723191272</v>
      </c>
      <c r="C26" s="2">
        <v>1.0378264367557561</v>
      </c>
      <c r="D26" s="2">
        <v>0</v>
      </c>
      <c r="E26" s="2">
        <v>0</v>
      </c>
      <c r="F26" s="2">
        <v>1.099388244081867E-2</v>
      </c>
      <c r="G26" s="2">
        <v>6.0886219598867142E-4</v>
      </c>
      <c r="H26" s="2">
        <v>2.8342202462140736E-3</v>
      </c>
      <c r="I26" s="2">
        <v>7.4314147604412378E-2</v>
      </c>
      <c r="J26" s="2">
        <v>0</v>
      </c>
      <c r="K26" s="2">
        <v>2.320135378005328E-4</v>
      </c>
      <c r="L26" s="2">
        <v>0</v>
      </c>
      <c r="M26" s="2">
        <v>2.2651924262816425E-4</v>
      </c>
      <c r="N26" s="2">
        <v>9.9571229676217568E-7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3.7340312500550423</v>
      </c>
    </row>
    <row r="27" spans="1:23" x14ac:dyDescent="0.2">
      <c r="A27" s="2" t="s">
        <v>23</v>
      </c>
      <c r="B27" s="2">
        <v>5.6431953172555512E-2</v>
      </c>
      <c r="C27" s="2">
        <v>2.2465172151935178E-2</v>
      </c>
      <c r="D27" s="2">
        <v>0</v>
      </c>
      <c r="E27" s="2">
        <v>0</v>
      </c>
      <c r="F27" s="2">
        <v>7.0165283366282619E-3</v>
      </c>
      <c r="G27" s="2">
        <v>3.8858873325719302E-4</v>
      </c>
      <c r="H27" s="2">
        <v>1.8088593157928768E-3</v>
      </c>
      <c r="I27" s="2">
        <v>1.6086313280631373E-3</v>
      </c>
      <c r="J27" s="2">
        <v>0</v>
      </c>
      <c r="K27" s="2">
        <v>1.480759478029843E-4</v>
      </c>
      <c r="L27" s="2">
        <v>0</v>
      </c>
      <c r="M27" s="2">
        <v>1.9173235893883908E-3</v>
      </c>
      <c r="N27" s="2">
        <v>6.3548465093835973E-7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9.1785768060074477E-2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</row>
    <row r="29" spans="1:23" x14ac:dyDescent="0.2">
      <c r="A29" s="2" t="s">
        <v>25</v>
      </c>
      <c r="B29" s="2">
        <v>0.18823059338322271</v>
      </c>
      <c r="C29" s="2">
        <v>7.4933303684968242E-2</v>
      </c>
      <c r="D29" s="2">
        <v>0</v>
      </c>
      <c r="E29" s="2">
        <v>0</v>
      </c>
      <c r="F29" s="2">
        <v>0.40369043007448424</v>
      </c>
      <c r="G29" s="2">
        <v>2.2357146629308374E-2</v>
      </c>
      <c r="H29" s="2">
        <v>0.10407129567548568</v>
      </c>
      <c r="I29" s="2">
        <v>5.3656414919805266E-3</v>
      </c>
      <c r="J29" s="2">
        <v>0</v>
      </c>
      <c r="K29" s="2">
        <v>8.5194329993968053E-3</v>
      </c>
      <c r="L29" s="2">
        <v>0</v>
      </c>
      <c r="M29" s="2">
        <v>0</v>
      </c>
      <c r="N29" s="2">
        <v>3.6562108743127777E-5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0.8072044060475897</v>
      </c>
    </row>
    <row r="30" spans="1:23" x14ac:dyDescent="0.2">
      <c r="A30" s="2" t="s">
        <v>26</v>
      </c>
      <c r="B30" s="2">
        <v>7.7695509496282485E-3</v>
      </c>
      <c r="C30" s="2">
        <v>3.0930047573032794E-3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2.2147635089534706E-4</v>
      </c>
      <c r="J30" s="2">
        <v>0</v>
      </c>
      <c r="K30" s="2">
        <v>0</v>
      </c>
      <c r="L30" s="2">
        <v>0</v>
      </c>
      <c r="M30" s="2">
        <v>1.8040639680743081E-3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1.2888096025901184E-2</v>
      </c>
    </row>
    <row r="31" spans="1:23" x14ac:dyDescent="0.2">
      <c r="A31" s="2" t="s">
        <v>27</v>
      </c>
      <c r="B31" s="2">
        <v>0.81247038752600365</v>
      </c>
      <c r="C31" s="2">
        <v>0.28105645474823648</v>
      </c>
      <c r="D31" s="2">
        <v>0</v>
      </c>
      <c r="E31" s="2">
        <v>1.0583931434820757E-5</v>
      </c>
      <c r="F31" s="2">
        <v>7.204992571696299E-2</v>
      </c>
      <c r="G31" s="2">
        <v>3.9497983483367657E-3</v>
      </c>
      <c r="H31" s="2">
        <v>1.8386095443388737E-2</v>
      </c>
      <c r="I31" s="2">
        <v>2.0283180689219679E-2</v>
      </c>
      <c r="J31" s="2">
        <v>0</v>
      </c>
      <c r="K31" s="2">
        <v>1.602276799839705E-3</v>
      </c>
      <c r="L31" s="2">
        <v>4.4562937567242773E-5</v>
      </c>
      <c r="M31" s="2">
        <v>2.9925306694743109E-2</v>
      </c>
      <c r="N31" s="2">
        <v>6.4593643866879599E-6</v>
      </c>
      <c r="O31" s="2">
        <v>2.3600984811767795E-6</v>
      </c>
      <c r="P31" s="2">
        <v>0</v>
      </c>
      <c r="Q31" s="2">
        <v>0</v>
      </c>
      <c r="R31" s="2">
        <v>1.2460288607830227E-3</v>
      </c>
      <c r="S31" s="2">
        <v>0</v>
      </c>
      <c r="T31" s="2">
        <v>0</v>
      </c>
      <c r="U31" s="2">
        <v>0</v>
      </c>
      <c r="V31" s="2">
        <v>1.2860784882</v>
      </c>
      <c r="W31" s="2">
        <v>2.5271119093593839</v>
      </c>
    </row>
    <row r="32" spans="1:23" x14ac:dyDescent="0.2">
      <c r="A32" s="2" t="s">
        <v>28</v>
      </c>
      <c r="B32" s="2">
        <v>8.7412283716724361E-3</v>
      </c>
      <c r="C32" s="2">
        <v>3.02383778412887E-3</v>
      </c>
      <c r="D32" s="2">
        <v>0</v>
      </c>
      <c r="E32" s="2">
        <v>1.1387068767343831E-7</v>
      </c>
      <c r="F32" s="2">
        <v>5.7788427852546125</v>
      </c>
      <c r="G32" s="2">
        <v>0.31679787954483152</v>
      </c>
      <c r="H32" s="2">
        <v>1.4746768153435414</v>
      </c>
      <c r="I32" s="2">
        <v>2.3475166644317598E-4</v>
      </c>
      <c r="J32" s="2">
        <v>0</v>
      </c>
      <c r="K32" s="2">
        <v>0.1285123562945544</v>
      </c>
      <c r="L32" s="2">
        <v>3.5742189556426311E-3</v>
      </c>
      <c r="M32" s="2">
        <v>1.3400105348677547E-4</v>
      </c>
      <c r="N32" s="2">
        <v>5.1808035763948202E-4</v>
      </c>
      <c r="O32" s="2">
        <v>1.8929426983750247E-4</v>
      </c>
      <c r="P32" s="2">
        <v>0</v>
      </c>
      <c r="Q32" s="2">
        <v>0</v>
      </c>
      <c r="R32" s="2">
        <v>9.9939102236433375E-2</v>
      </c>
      <c r="S32" s="2">
        <v>0</v>
      </c>
      <c r="T32" s="2">
        <v>0</v>
      </c>
      <c r="U32" s="2">
        <v>0</v>
      </c>
      <c r="V32" s="2">
        <v>0</v>
      </c>
      <c r="W32" s="2">
        <v>7.8151844650035134</v>
      </c>
    </row>
    <row r="33" spans="1:23" x14ac:dyDescent="0.2">
      <c r="A33" s="2" t="s">
        <v>29</v>
      </c>
      <c r="B33" s="2">
        <v>0</v>
      </c>
      <c r="C33" s="2">
        <v>0</v>
      </c>
      <c r="D33" s="2">
        <v>0</v>
      </c>
      <c r="E33" s="2">
        <v>0</v>
      </c>
      <c r="F33" s="2">
        <v>7.4564019592338757E-2</v>
      </c>
      <c r="G33" s="2">
        <v>4.0876217220281123E-3</v>
      </c>
      <c r="H33" s="2">
        <v>1.9027655715468446E-2</v>
      </c>
      <c r="I33" s="2">
        <v>0</v>
      </c>
      <c r="J33" s="2">
        <v>0</v>
      </c>
      <c r="K33" s="2">
        <v>1.6581862855060481E-3</v>
      </c>
      <c r="L33" s="2">
        <v>4.6117906670842841E-5</v>
      </c>
      <c r="M33" s="2">
        <v>0</v>
      </c>
      <c r="N33" s="2">
        <v>6.6847559923252331E-6</v>
      </c>
      <c r="O33" s="2">
        <v>2.4424512258571701E-6</v>
      </c>
      <c r="P33" s="2">
        <v>0</v>
      </c>
      <c r="Q33" s="2">
        <v>0</v>
      </c>
      <c r="R33" s="2">
        <v>1.289507511125316E-3</v>
      </c>
      <c r="S33" s="2">
        <v>0</v>
      </c>
      <c r="T33" s="2">
        <v>0</v>
      </c>
      <c r="U33" s="2">
        <v>0</v>
      </c>
      <c r="V33" s="2">
        <v>0</v>
      </c>
      <c r="W33" s="2">
        <v>0.10068223594035572</v>
      </c>
    </row>
    <row r="34" spans="1:23" x14ac:dyDescent="0.2">
      <c r="A34" s="2" t="s">
        <v>30</v>
      </c>
      <c r="B34" s="2">
        <v>6.1253818814222738E-3</v>
      </c>
      <c r="C34" s="2">
        <v>2.1189426002514171E-3</v>
      </c>
      <c r="D34" s="2">
        <v>0</v>
      </c>
      <c r="E34" s="2">
        <v>7.9794442776527376E-8</v>
      </c>
      <c r="F34" s="2">
        <v>6.9691572170150345E-2</v>
      </c>
      <c r="G34" s="2">
        <v>3.8205127057590427E-3</v>
      </c>
      <c r="H34" s="2">
        <v>1.7784277843030778E-2</v>
      </c>
      <c r="I34" s="2">
        <v>1.6914300494903369E-4</v>
      </c>
      <c r="J34" s="2">
        <v>0</v>
      </c>
      <c r="K34" s="2">
        <v>1.549830733639418E-3</v>
      </c>
      <c r="L34" s="2">
        <v>4.3104293983334759E-5</v>
      </c>
      <c r="M34" s="2">
        <v>4.479463787986495E-3</v>
      </c>
      <c r="N34" s="2">
        <v>6.2479350929043243E-6</v>
      </c>
      <c r="O34" s="2">
        <v>2.2828472339544661E-6</v>
      </c>
      <c r="P34" s="2">
        <v>0</v>
      </c>
      <c r="Q34" s="2">
        <v>0</v>
      </c>
      <c r="R34" s="2">
        <v>1.2052435781610487E-3</v>
      </c>
      <c r="S34" s="2">
        <v>0</v>
      </c>
      <c r="T34" s="2">
        <v>0</v>
      </c>
      <c r="U34" s="2">
        <v>0</v>
      </c>
      <c r="V34" s="2">
        <v>0</v>
      </c>
      <c r="W34" s="2">
        <v>0.10699608317610286</v>
      </c>
    </row>
    <row r="35" spans="1:23" x14ac:dyDescent="0.2">
      <c r="A35" s="2" t="s">
        <v>31</v>
      </c>
      <c r="B35" s="2">
        <v>1.6140531635171621E-3</v>
      </c>
      <c r="C35" s="2">
        <v>5.5834657715299221E-4</v>
      </c>
      <c r="D35" s="2">
        <v>0</v>
      </c>
      <c r="E35" s="2">
        <v>2.1026031566318998E-8</v>
      </c>
      <c r="F35" s="2">
        <v>5.9786487273537234E-2</v>
      </c>
      <c r="G35" s="2">
        <v>3.2775130069326074E-3</v>
      </c>
      <c r="H35" s="2">
        <v>1.5256643921527362E-2</v>
      </c>
      <c r="I35" s="2">
        <v>4.4569597048763361E-5</v>
      </c>
      <c r="J35" s="2">
        <v>0</v>
      </c>
      <c r="K35" s="2">
        <v>1.3295572555982135E-3</v>
      </c>
      <c r="L35" s="2">
        <v>3.6977990930921074E-5</v>
      </c>
      <c r="M35" s="2">
        <v>4.5751788261913342E-3</v>
      </c>
      <c r="N35" s="2">
        <v>5.3599320590130567E-6</v>
      </c>
      <c r="O35" s="2">
        <v>1.9583919956207515E-6</v>
      </c>
      <c r="P35" s="2">
        <v>0</v>
      </c>
      <c r="Q35" s="2">
        <v>0</v>
      </c>
      <c r="R35" s="2">
        <v>1.033945391148758E-3</v>
      </c>
      <c r="S35" s="2">
        <v>0</v>
      </c>
      <c r="T35" s="2">
        <v>0</v>
      </c>
      <c r="U35" s="2">
        <v>0</v>
      </c>
      <c r="V35" s="2">
        <v>0</v>
      </c>
      <c r="W35" s="2">
        <v>8.7520612353671562E-2</v>
      </c>
    </row>
    <row r="36" spans="1:23" x14ac:dyDescent="0.2">
      <c r="A36" s="2" t="s">
        <v>32</v>
      </c>
      <c r="B36" s="2">
        <v>1.2832223908707874E-3</v>
      </c>
      <c r="C36" s="2">
        <v>4.4390286879244096E-4</v>
      </c>
      <c r="D36" s="2">
        <v>0</v>
      </c>
      <c r="E36" s="2">
        <v>1.6716348077570381E-8</v>
      </c>
      <c r="F36" s="2">
        <v>5.8602860776457667E-3</v>
      </c>
      <c r="G36" s="2">
        <v>3.2126262504690714E-4</v>
      </c>
      <c r="H36" s="2">
        <v>1.4954599616442046E-3</v>
      </c>
      <c r="I36" s="2">
        <v>3.5434213802743555E-5</v>
      </c>
      <c r="J36" s="2">
        <v>0</v>
      </c>
      <c r="K36" s="2">
        <v>1.3032352676561827E-4</v>
      </c>
      <c r="L36" s="2">
        <v>3.6245916981261568E-6</v>
      </c>
      <c r="M36" s="2">
        <v>1.0925871611082445E-2</v>
      </c>
      <c r="N36" s="2">
        <v>5.2538184889254211E-7</v>
      </c>
      <c r="O36" s="2">
        <v>1.9196206149393646E-7</v>
      </c>
      <c r="P36" s="2">
        <v>0</v>
      </c>
      <c r="Q36" s="2">
        <v>0</v>
      </c>
      <c r="R36" s="2">
        <v>1.0134757964743335E-4</v>
      </c>
      <c r="S36" s="2">
        <v>0</v>
      </c>
      <c r="T36" s="2">
        <v>0</v>
      </c>
      <c r="U36" s="2">
        <v>0</v>
      </c>
      <c r="V36" s="2">
        <v>0</v>
      </c>
      <c r="W36" s="2">
        <v>2.0601469507254937E-2</v>
      </c>
    </row>
    <row r="37" spans="1:23" x14ac:dyDescent="0.2">
      <c r="A37" s="2" t="s">
        <v>33</v>
      </c>
      <c r="B37" s="2">
        <v>5.4386573988078287E-4</v>
      </c>
      <c r="C37" s="2">
        <v>1.8813852056242123E-4</v>
      </c>
      <c r="D37" s="2">
        <v>0</v>
      </c>
      <c r="E37" s="2">
        <v>7.0848584625640089E-9</v>
      </c>
      <c r="F37" s="2">
        <v>1.4906574305325224E-3</v>
      </c>
      <c r="G37" s="2">
        <v>8.1718283516107759E-5</v>
      </c>
      <c r="H37" s="2">
        <v>3.803941436224819E-4</v>
      </c>
      <c r="I37" s="2">
        <v>1.5018016396865915E-5</v>
      </c>
      <c r="J37" s="2">
        <v>0</v>
      </c>
      <c r="K37" s="2">
        <v>3.3149872032256745E-5</v>
      </c>
      <c r="L37" s="2">
        <v>9.2197283133808858E-7</v>
      </c>
      <c r="M37" s="2">
        <v>1.8094927972624929E-2</v>
      </c>
      <c r="N37" s="2">
        <v>1.3363927059909009E-7</v>
      </c>
      <c r="O37" s="2">
        <v>4.8828618527311081E-8</v>
      </c>
      <c r="P37" s="2">
        <v>0</v>
      </c>
      <c r="Q37" s="2">
        <v>0</v>
      </c>
      <c r="R37" s="2">
        <v>2.5779376751625037E-5</v>
      </c>
      <c r="S37" s="2">
        <v>0</v>
      </c>
      <c r="T37" s="2">
        <v>0</v>
      </c>
      <c r="U37" s="2">
        <v>0</v>
      </c>
      <c r="V37" s="2">
        <v>0</v>
      </c>
      <c r="W37" s="2">
        <v>2.0854760881498919E-2</v>
      </c>
    </row>
    <row r="38" spans="1:23" x14ac:dyDescent="0.2">
      <c r="A38" s="2" t="s">
        <v>34</v>
      </c>
      <c r="B38" s="2">
        <v>2.8596811484054062E-3</v>
      </c>
      <c r="C38" s="2">
        <v>9.8924447908627956E-4</v>
      </c>
      <c r="D38" s="2">
        <v>0</v>
      </c>
      <c r="E38" s="2">
        <v>3.725264288380431E-8</v>
      </c>
      <c r="F38" s="2">
        <v>0</v>
      </c>
      <c r="G38" s="2">
        <v>0</v>
      </c>
      <c r="H38" s="2">
        <v>0</v>
      </c>
      <c r="I38" s="2">
        <v>7.8965699119004659E-5</v>
      </c>
      <c r="J38" s="2">
        <v>0</v>
      </c>
      <c r="K38" s="2">
        <v>0</v>
      </c>
      <c r="L38" s="2">
        <v>0</v>
      </c>
      <c r="M38" s="2">
        <v>2.6130205429921224E-3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6.5409491222456961E-3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0</v>
      </c>
    </row>
    <row r="40" spans="1:23" x14ac:dyDescent="0.2">
      <c r="A40" s="2" t="s">
        <v>36</v>
      </c>
      <c r="B40" s="2">
        <v>5.1554462070726734E-3</v>
      </c>
      <c r="C40" s="2">
        <v>1.7834144552852558E-3</v>
      </c>
      <c r="D40" s="2">
        <v>0</v>
      </c>
      <c r="E40" s="2">
        <v>6.7159234366332553E-8</v>
      </c>
      <c r="F40" s="2">
        <v>7.8582120069266709E-3</v>
      </c>
      <c r="G40" s="2">
        <v>4.30789518475959E-4</v>
      </c>
      <c r="H40" s="2">
        <v>2.0053016645889639E-3</v>
      </c>
      <c r="I40" s="2">
        <v>1.4235972225047552E-4</v>
      </c>
      <c r="J40" s="2">
        <v>0</v>
      </c>
      <c r="K40" s="2">
        <v>1.7475425077303103E-4</v>
      </c>
      <c r="L40" s="2">
        <v>4.8603105078897446E-6</v>
      </c>
      <c r="M40" s="2">
        <v>6.1592627084814285E-3</v>
      </c>
      <c r="N40" s="2">
        <v>7.0449836381490476E-7</v>
      </c>
      <c r="O40" s="2">
        <v>2.5740698602755631E-7</v>
      </c>
      <c r="P40" s="2">
        <v>0</v>
      </c>
      <c r="Q40" s="2">
        <v>0</v>
      </c>
      <c r="R40" s="2">
        <v>1.3589963983095469E-4</v>
      </c>
      <c r="S40" s="2">
        <v>0</v>
      </c>
      <c r="T40" s="2">
        <v>0</v>
      </c>
      <c r="U40" s="2">
        <v>0</v>
      </c>
      <c r="V40" s="2">
        <v>0</v>
      </c>
      <c r="W40" s="2">
        <v>2.3851329548777511E-2</v>
      </c>
    </row>
    <row r="41" spans="1:23" x14ac:dyDescent="0.2">
      <c r="A41" s="2" t="s">
        <v>37</v>
      </c>
      <c r="B41" s="2">
        <v>2.0308498111769508E-2</v>
      </c>
      <c r="C41" s="2">
        <v>7.0252830973147442E-3</v>
      </c>
      <c r="D41" s="2">
        <v>0</v>
      </c>
      <c r="E41" s="2">
        <v>2.6455579779795473E-7</v>
      </c>
      <c r="F41" s="2">
        <v>0</v>
      </c>
      <c r="G41" s="2">
        <v>0</v>
      </c>
      <c r="H41" s="2">
        <v>0</v>
      </c>
      <c r="I41" s="2">
        <v>5.6078795789771675E-4</v>
      </c>
      <c r="J41" s="2">
        <v>0</v>
      </c>
      <c r="K41" s="2">
        <v>0</v>
      </c>
      <c r="L41" s="2">
        <v>0</v>
      </c>
      <c r="M41" s="2">
        <v>2.9001656576066407E-3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3.0794999380386406E-2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4.7671847602000028</v>
      </c>
      <c r="C43" s="2">
        <v>1.6491038546174115</v>
      </c>
      <c r="D43" s="2">
        <v>0</v>
      </c>
      <c r="E43" s="2">
        <v>6.2101409988267911E-5</v>
      </c>
      <c r="F43" s="2">
        <v>0</v>
      </c>
      <c r="G43" s="2">
        <v>0</v>
      </c>
      <c r="H43" s="2">
        <v>0</v>
      </c>
      <c r="I43" s="2">
        <v>0.1235505218065114</v>
      </c>
      <c r="J43" s="2">
        <v>0</v>
      </c>
      <c r="K43" s="2">
        <v>0</v>
      </c>
      <c r="L43" s="2">
        <v>0</v>
      </c>
      <c r="M43" s="2">
        <v>8.6813539651789534E-3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6.5485825919990939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1.3400105348677547E-4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1.3400105348677547E-4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1.2070188924957559E-3</v>
      </c>
      <c r="L46" s="2">
        <v>0</v>
      </c>
      <c r="M46" s="2">
        <v>2.0353987738468807E-2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2.1561006630964562E-2</v>
      </c>
    </row>
    <row r="47" spans="1:23" x14ac:dyDescent="0.2">
      <c r="A47" s="2" t="s">
        <v>43</v>
      </c>
      <c r="B47" s="2">
        <v>1.3459899151795027E-2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0.2153499923890648</v>
      </c>
      <c r="L47" s="2">
        <v>2.5727145757413604E-2</v>
      </c>
      <c r="M47" s="2">
        <v>0.56819756757832107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0.82273460487659444</v>
      </c>
    </row>
    <row r="48" spans="1:23" x14ac:dyDescent="0.2">
      <c r="A48" s="2" t="s">
        <v>44</v>
      </c>
      <c r="B48" s="2">
        <v>2.9583918270894339E-2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7.0626792898049809E-3</v>
      </c>
      <c r="L48" s="2">
        <v>0</v>
      </c>
      <c r="M48" s="2">
        <v>1.6683469608564167E-2</v>
      </c>
      <c r="N48" s="2">
        <v>0</v>
      </c>
      <c r="O48" s="2">
        <v>1.2662411876656595E-2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6.599247904592008E-2</v>
      </c>
    </row>
    <row r="49" spans="1:23" x14ac:dyDescent="0.2">
      <c r="A49" s="2" t="s">
        <v>45</v>
      </c>
      <c r="B49" s="2">
        <v>3.2619354050196381E-3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1.3973670419564042E-2</v>
      </c>
      <c r="L49" s="2">
        <v>0</v>
      </c>
      <c r="M49" s="2">
        <v>7.3856790071426589E-3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2.4621284831726341E-2</v>
      </c>
    </row>
    <row r="50" spans="1:23" x14ac:dyDescent="0.2">
      <c r="A50" s="2" t="s">
        <v>46</v>
      </c>
      <c r="B50" s="2">
        <v>0.26757093884965816</v>
      </c>
      <c r="C50" s="2">
        <v>0</v>
      </c>
      <c r="D50" s="2">
        <v>0</v>
      </c>
      <c r="E50" s="2">
        <v>0</v>
      </c>
      <c r="F50" s="2">
        <v>0</v>
      </c>
      <c r="G50" s="2">
        <v>3.2404379243348373E-2</v>
      </c>
      <c r="H50" s="2">
        <v>4.9410248751842849E-3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3.8174945848551183E-2</v>
      </c>
      <c r="P50" s="2">
        <v>0</v>
      </c>
      <c r="Q50" s="2">
        <v>0</v>
      </c>
      <c r="R50" s="2">
        <v>3.9519025778697446E-2</v>
      </c>
      <c r="S50" s="2">
        <v>0</v>
      </c>
      <c r="T50" s="2">
        <v>0</v>
      </c>
      <c r="U50" s="2">
        <v>0</v>
      </c>
      <c r="V50" s="2">
        <v>0</v>
      </c>
      <c r="W50" s="2">
        <v>0.38261031459543943</v>
      </c>
    </row>
    <row r="51" spans="1:23" x14ac:dyDescent="0.2">
      <c r="A51" s="2" t="s">
        <v>47</v>
      </c>
      <c r="B51" s="2">
        <v>0.67555406707086296</v>
      </c>
      <c r="C51" s="2">
        <v>1.3252459786485695E-2</v>
      </c>
      <c r="D51" s="2">
        <v>8.164356378837731E-2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2.8025156574491904E-3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0.77325260630317516</v>
      </c>
    </row>
  </sheetData>
  <phoneticPr fontId="6" type="noConversion"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0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16.841637235071332</v>
      </c>
      <c r="C4" s="2">
        <v>4.1993717891126856</v>
      </c>
      <c r="D4" s="2">
        <v>8.4653598369619665E-2</v>
      </c>
      <c r="E4" s="2">
        <v>1.2937213069719153E-4</v>
      </c>
      <c r="F4" s="2">
        <v>5.5361131887932213</v>
      </c>
      <c r="G4" s="2">
        <v>0.23383405059657703</v>
      </c>
      <c r="H4" s="2">
        <v>2.4693292319615843</v>
      </c>
      <c r="I4" s="2">
        <v>0.34180756565565878</v>
      </c>
      <c r="J4" s="2">
        <v>0</v>
      </c>
      <c r="K4" s="2">
        <v>0.3461607523757303</v>
      </c>
      <c r="L4" s="2">
        <v>4.4707441020973446E-2</v>
      </c>
      <c r="M4" s="2">
        <v>1.2308938962442781</v>
      </c>
      <c r="N4" s="2">
        <v>1.3896647887291533E-3</v>
      </c>
      <c r="O4" s="2">
        <v>5.0368125555049707E-2</v>
      </c>
      <c r="P4" s="2">
        <v>0</v>
      </c>
      <c r="Q4" s="2">
        <v>0</v>
      </c>
      <c r="R4" s="2">
        <v>0.23681016973681451</v>
      </c>
      <c r="S4" s="2">
        <v>0</v>
      </c>
      <c r="T4" s="2">
        <v>0</v>
      </c>
      <c r="U4" s="2">
        <v>0</v>
      </c>
      <c r="V4" s="2">
        <v>1.742354779</v>
      </c>
      <c r="W4" s="2">
        <v>33.359560860412941</v>
      </c>
    </row>
    <row r="5" spans="1:23" x14ac:dyDescent="0.2">
      <c r="A5" s="2" t="s">
        <v>1</v>
      </c>
      <c r="B5" s="2">
        <v>0.13942013457078373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0.26237215421492865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0.40179228878571238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4.1546298380775275E-3</v>
      </c>
      <c r="C8" s="2">
        <v>1.0890054953754077E-3</v>
      </c>
      <c r="D8" s="2">
        <v>0</v>
      </c>
      <c r="E8" s="2">
        <v>3.9744501818685401E-8</v>
      </c>
      <c r="F8" s="2">
        <v>3.9287938875259823E-3</v>
      </c>
      <c r="G8" s="2">
        <v>1.4000551718705299E-4</v>
      </c>
      <c r="H8" s="2">
        <v>1.7398172136065784E-3</v>
      </c>
      <c r="I8" s="2">
        <v>2.4562063162268259E-4</v>
      </c>
      <c r="J8" s="2">
        <v>0</v>
      </c>
      <c r="K8" s="2">
        <v>7.9625918769703761E-5</v>
      </c>
      <c r="L8" s="2">
        <v>4.2530357668271812E-6</v>
      </c>
      <c r="M8" s="2">
        <v>6.8156496072240514E-3</v>
      </c>
      <c r="N8" s="2">
        <v>0</v>
      </c>
      <c r="O8" s="2">
        <v>0</v>
      </c>
      <c r="P8" s="2">
        <v>0</v>
      </c>
      <c r="Q8" s="2">
        <v>0</v>
      </c>
      <c r="R8" s="2">
        <v>1.3588347891269509E-4</v>
      </c>
      <c r="S8" s="2">
        <v>0</v>
      </c>
      <c r="T8" s="2">
        <v>0</v>
      </c>
      <c r="U8" s="2">
        <v>0</v>
      </c>
      <c r="V8" s="2">
        <v>0</v>
      </c>
      <c r="W8" s="2">
        <v>1.8333324368570329E-2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1.3170337405263866E-4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1.3170337405263866E-4</v>
      </c>
    </row>
    <row r="10" spans="1:23" x14ac:dyDescent="0.2">
      <c r="A10" s="2" t="s">
        <v>6</v>
      </c>
      <c r="B10" s="2">
        <v>2.8727957929308105E-2</v>
      </c>
      <c r="C10" s="2">
        <v>7.5301303064839384E-3</v>
      </c>
      <c r="D10" s="2">
        <v>0</v>
      </c>
      <c r="E10" s="2">
        <v>2.7482072306514779E-7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0.20656576692039269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0.2428241299769078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0.43893262627006779</v>
      </c>
      <c r="C13" s="2">
        <v>0.11505237788617263</v>
      </c>
      <c r="D13" s="2">
        <v>0</v>
      </c>
      <c r="E13" s="2">
        <v>4.1989681976441674E-6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2.2636517415297267E-2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0.57662572053973538</v>
      </c>
    </row>
    <row r="14" spans="1:23" x14ac:dyDescent="0.2">
      <c r="A14" s="2" t="s">
        <v>10</v>
      </c>
      <c r="B14" s="2">
        <v>7.3653516086747339E-3</v>
      </c>
      <c r="C14" s="2">
        <v>1.9305951889399611E-3</v>
      </c>
      <c r="D14" s="2">
        <v>0</v>
      </c>
      <c r="E14" s="2">
        <v>7.045928080603362E-8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0</v>
      </c>
      <c r="L14" s="2">
        <v>0</v>
      </c>
      <c r="M14" s="2">
        <v>6.0364046440792717E-4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9.8996577213034294E-3</v>
      </c>
    </row>
    <row r="15" spans="1:23" x14ac:dyDescent="0.2">
      <c r="A15" s="2" t="s">
        <v>11</v>
      </c>
      <c r="B15" s="2">
        <v>3.2164857331676094E-2</v>
      </c>
      <c r="C15" s="2">
        <v>8.4310053500144359E-3</v>
      </c>
      <c r="D15" s="2">
        <v>0</v>
      </c>
      <c r="E15" s="2">
        <v>3.0769918874604259E-7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2">
        <v>0</v>
      </c>
      <c r="M15" s="2">
        <v>4.2858472972962828E-3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4.4882017678175561E-2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</row>
    <row r="17" spans="1:23" x14ac:dyDescent="0.2">
      <c r="A17" s="2" t="s">
        <v>13</v>
      </c>
      <c r="B17" s="2">
        <v>1.4782669053898663E-2</v>
      </c>
      <c r="C17" s="2">
        <v>3.8748115869357063E-3</v>
      </c>
      <c r="D17" s="2">
        <v>0</v>
      </c>
      <c r="E17" s="2">
        <v>1.4141568322475814E-7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1.0585658689480835E-2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2.924328074599843E-2</v>
      </c>
    </row>
    <row r="18" spans="1:23" x14ac:dyDescent="0.2">
      <c r="A18" s="2" t="s">
        <v>14</v>
      </c>
      <c r="B18" s="2">
        <v>0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1.8657977990790475E-4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1.8657977990790475E-4</v>
      </c>
    </row>
    <row r="19" spans="1:23" x14ac:dyDescent="0.2">
      <c r="A19" s="2" t="s">
        <v>15</v>
      </c>
      <c r="B19" s="2">
        <v>0</v>
      </c>
      <c r="C19" s="2">
        <v>0</v>
      </c>
      <c r="D19" s="2">
        <v>0</v>
      </c>
      <c r="E19" s="2">
        <v>0</v>
      </c>
      <c r="F19" s="2">
        <v>7.6534945860895761E-5</v>
      </c>
      <c r="G19" s="2">
        <v>2.7273802049425902E-6</v>
      </c>
      <c r="H19" s="2">
        <v>3.3892543122206077E-5</v>
      </c>
      <c r="I19" s="2">
        <v>4.7848174991431684E-6</v>
      </c>
      <c r="J19" s="2">
        <v>0</v>
      </c>
      <c r="K19" s="2">
        <v>1.5511542617474755E-6</v>
      </c>
      <c r="L19" s="2">
        <v>8.2851346107023013E-8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2.6470807580395144E-6</v>
      </c>
      <c r="S19" s="2">
        <v>0</v>
      </c>
      <c r="T19" s="2">
        <v>0</v>
      </c>
      <c r="U19" s="2">
        <v>0</v>
      </c>
      <c r="V19" s="2">
        <v>0</v>
      </c>
      <c r="W19" s="2">
        <v>1.222207730530816E-4</v>
      </c>
    </row>
    <row r="20" spans="1:23" x14ac:dyDescent="0.2">
      <c r="A20" s="2" t="s">
        <v>16</v>
      </c>
      <c r="B20" s="2">
        <v>8.3727962539992089E-3</v>
      </c>
      <c r="C20" s="2">
        <v>2.194665105588071E-3</v>
      </c>
      <c r="D20" s="2">
        <v>0</v>
      </c>
      <c r="E20" s="2">
        <v>8.0096814617433622E-8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3.210269742533068E-3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1.3777811198934965E-2</v>
      </c>
    </row>
    <row r="21" spans="1:23" x14ac:dyDescent="0.2">
      <c r="A21" s="2" t="s">
        <v>17</v>
      </c>
      <c r="B21" s="2">
        <v>2.2011395612131389E-3</v>
      </c>
      <c r="C21" s="2">
        <v>5.7695948175217238E-4</v>
      </c>
      <c r="D21" s="2">
        <v>0</v>
      </c>
      <c r="E21" s="2">
        <v>2.1056796562722695E-8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2.4694382634869743E-4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3.0250639261105712E-3</v>
      </c>
    </row>
    <row r="22" spans="1:23" x14ac:dyDescent="0.2">
      <c r="A22" s="2" t="s">
        <v>18</v>
      </c>
      <c r="B22" s="2">
        <v>6.0898194526896841E-3</v>
      </c>
      <c r="C22" s="2">
        <v>1.5962545661810099E-3</v>
      </c>
      <c r="D22" s="2">
        <v>0</v>
      </c>
      <c r="E22" s="2">
        <v>5.8257137156866105E-8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7.6861322760078512E-3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0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8.2314608782899158E-5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8.2314608782899158E-5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</row>
    <row r="26" spans="1:23" x14ac:dyDescent="0.2">
      <c r="A26" s="2" t="s">
        <v>22</v>
      </c>
      <c r="B26" s="2">
        <v>2.8202345598668996</v>
      </c>
      <c r="C26" s="2">
        <v>0.81438941909453977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1.8388406162157497E-4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3.6348078630230609</v>
      </c>
    </row>
    <row r="27" spans="1:23" x14ac:dyDescent="0.2">
      <c r="A27" s="2" t="s">
        <v>23</v>
      </c>
      <c r="B27" s="2">
        <v>6.6147349292221144E-2</v>
      </c>
      <c r="C27" s="2">
        <v>1.910114219977432E-2</v>
      </c>
      <c r="D27" s="2">
        <v>0</v>
      </c>
      <c r="E27" s="2">
        <v>0</v>
      </c>
      <c r="F27" s="2">
        <v>3.6089748389189569E-3</v>
      </c>
      <c r="G27" s="2">
        <v>1.3636901024712952E-4</v>
      </c>
      <c r="H27" s="2">
        <v>1.6930148680048356E-3</v>
      </c>
      <c r="I27" s="2">
        <v>1.9314221590326457E-4</v>
      </c>
      <c r="J27" s="2">
        <v>0</v>
      </c>
      <c r="K27" s="2">
        <v>7.38144971252852E-5</v>
      </c>
      <c r="L27" s="2">
        <v>3.8439631830192979E-6</v>
      </c>
      <c r="M27" s="2">
        <v>1.2871884313510247E-3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9.2244839316728999E-2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</row>
    <row r="29" spans="1:23" x14ac:dyDescent="0.2">
      <c r="A29" s="2" t="s">
        <v>25</v>
      </c>
      <c r="B29" s="2">
        <v>0.22297786593884411</v>
      </c>
      <c r="C29" s="2">
        <v>6.4388550263509148E-2</v>
      </c>
      <c r="D29" s="2">
        <v>0</v>
      </c>
      <c r="E29" s="2">
        <v>0</v>
      </c>
      <c r="F29" s="2">
        <v>0.47407493484039415</v>
      </c>
      <c r="G29" s="2">
        <v>1.7913433186062932E-2</v>
      </c>
      <c r="H29" s="2">
        <v>0.22239443306111517</v>
      </c>
      <c r="I29" s="2">
        <v>2.5371161481052833E-2</v>
      </c>
      <c r="J29" s="2">
        <v>0</v>
      </c>
      <c r="K29" s="2">
        <v>9.6962723423774672E-3</v>
      </c>
      <c r="L29" s="2">
        <v>5.0494300372141499E-4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1.037321594117077</v>
      </c>
    </row>
    <row r="30" spans="1:23" x14ac:dyDescent="0.2">
      <c r="A30" s="2" t="s">
        <v>26</v>
      </c>
      <c r="B30" s="2">
        <v>1.1401907043721939E-2</v>
      </c>
      <c r="C30" s="2">
        <v>3.2924894212858968E-3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1.4710724929725997E-3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1.6165468957980437E-2</v>
      </c>
    </row>
    <row r="31" spans="1:23" x14ac:dyDescent="0.2">
      <c r="A31" s="2" t="s">
        <v>27</v>
      </c>
      <c r="B31" s="2">
        <v>1.8539220239848841</v>
      </c>
      <c r="C31" s="2">
        <v>0.48594732883622144</v>
      </c>
      <c r="D31" s="2">
        <v>0</v>
      </c>
      <c r="E31" s="2">
        <v>1.7735203887156316E-5</v>
      </c>
      <c r="F31" s="2">
        <v>4.3880035626913581E-2</v>
      </c>
      <c r="G31" s="2">
        <v>1.5636979841670852E-3</v>
      </c>
      <c r="H31" s="2">
        <v>1.9431724723398151E-2</v>
      </c>
      <c r="I31" s="2">
        <v>2.7432953661754161E-3</v>
      </c>
      <c r="J31" s="2">
        <v>0</v>
      </c>
      <c r="K31" s="2">
        <v>8.8932844340188606E-4</v>
      </c>
      <c r="L31" s="2">
        <v>4.7501438434693198E-5</v>
      </c>
      <c r="M31" s="2">
        <v>3.6267816629745375E-2</v>
      </c>
      <c r="N31" s="2">
        <v>0</v>
      </c>
      <c r="O31" s="2">
        <v>0</v>
      </c>
      <c r="P31" s="2">
        <v>0</v>
      </c>
      <c r="Q31" s="2">
        <v>0</v>
      </c>
      <c r="R31" s="2">
        <v>1.5176596346093219E-3</v>
      </c>
      <c r="S31" s="2">
        <v>0</v>
      </c>
      <c r="T31" s="2">
        <v>0</v>
      </c>
      <c r="U31" s="2">
        <v>0</v>
      </c>
      <c r="V31" s="2">
        <v>1.742354779</v>
      </c>
      <c r="W31" s="2">
        <v>4.1885829268718373</v>
      </c>
    </row>
    <row r="32" spans="1:23" x14ac:dyDescent="0.2">
      <c r="A32" s="2" t="s">
        <v>28</v>
      </c>
      <c r="B32" s="2">
        <v>0</v>
      </c>
      <c r="C32" s="2">
        <v>0</v>
      </c>
      <c r="D32" s="2">
        <v>0</v>
      </c>
      <c r="E32" s="2">
        <v>0</v>
      </c>
      <c r="F32" s="2">
        <v>4.8259467275668513</v>
      </c>
      <c r="G32" s="2">
        <v>0.17197623160008402</v>
      </c>
      <c r="H32" s="2">
        <v>2.137110123090828</v>
      </c>
      <c r="I32" s="2">
        <v>0.30170890032330544</v>
      </c>
      <c r="J32" s="2">
        <v>0</v>
      </c>
      <c r="K32" s="2">
        <v>9.7808755846475887E-2</v>
      </c>
      <c r="L32" s="2">
        <v>5.224230292739853E-3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0.16691291250253532</v>
      </c>
      <c r="S32" s="2">
        <v>0</v>
      </c>
      <c r="T32" s="2">
        <v>0</v>
      </c>
      <c r="U32" s="2">
        <v>0</v>
      </c>
      <c r="V32" s="2">
        <v>0</v>
      </c>
      <c r="W32" s="2">
        <v>7.7066878812228197</v>
      </c>
    </row>
    <row r="33" spans="1:23" x14ac:dyDescent="0.2">
      <c r="A33" s="2" t="s">
        <v>29</v>
      </c>
      <c r="B33" s="2">
        <v>6.796415742130696E-4</v>
      </c>
      <c r="C33" s="2">
        <v>1.7814665518940857E-4</v>
      </c>
      <c r="D33" s="2">
        <v>0</v>
      </c>
      <c r="E33" s="2">
        <v>6.5016660533263856E-9</v>
      </c>
      <c r="F33" s="2">
        <v>5.6186854921345626E-2</v>
      </c>
      <c r="G33" s="2">
        <v>2.0022607211218537E-3</v>
      </c>
      <c r="H33" s="2">
        <v>2.4881645657448895E-2</v>
      </c>
      <c r="I33" s="2">
        <v>3.5126940200376376E-3</v>
      </c>
      <c r="J33" s="2">
        <v>0</v>
      </c>
      <c r="K33" s="2">
        <v>1.1387540486908802E-3</v>
      </c>
      <c r="L33" s="2">
        <v>6.0823934888702494E-5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1.9433102205020755E-3</v>
      </c>
      <c r="S33" s="2">
        <v>0</v>
      </c>
      <c r="T33" s="2">
        <v>0</v>
      </c>
      <c r="U33" s="2">
        <v>0</v>
      </c>
      <c r="V33" s="2">
        <v>0</v>
      </c>
      <c r="W33" s="2">
        <v>9.0584138255104196E-2</v>
      </c>
    </row>
    <row r="34" spans="1:23" x14ac:dyDescent="0.2">
      <c r="A34" s="2" t="s">
        <v>30</v>
      </c>
      <c r="B34" s="2">
        <v>1.4455576990438032E-3</v>
      </c>
      <c r="C34" s="2">
        <v>3.7890746937622994E-4</v>
      </c>
      <c r="D34" s="2">
        <v>0</v>
      </c>
      <c r="E34" s="2">
        <v>1.3828661719053745E-8</v>
      </c>
      <c r="F34" s="2">
        <v>8.2096485260120866E-2</v>
      </c>
      <c r="G34" s="2">
        <v>2.9255698331684195E-3</v>
      </c>
      <c r="H34" s="2">
        <v>3.6355401255753053E-2</v>
      </c>
      <c r="I34" s="2">
        <v>5.1325142374142388E-3</v>
      </c>
      <c r="J34" s="2">
        <v>0</v>
      </c>
      <c r="K34" s="2">
        <v>1.6638714714344591E-3</v>
      </c>
      <c r="L34" s="2">
        <v>8.8871877257466685E-5</v>
      </c>
      <c r="M34" s="2">
        <v>1.7121438626843026E-3</v>
      </c>
      <c r="N34" s="2">
        <v>0</v>
      </c>
      <c r="O34" s="2">
        <v>0</v>
      </c>
      <c r="P34" s="2">
        <v>0</v>
      </c>
      <c r="Q34" s="2">
        <v>0</v>
      </c>
      <c r="R34" s="2">
        <v>2.8394352931237193E-3</v>
      </c>
      <c r="S34" s="2">
        <v>0</v>
      </c>
      <c r="T34" s="2">
        <v>0</v>
      </c>
      <c r="U34" s="2">
        <v>0</v>
      </c>
      <c r="V34" s="2">
        <v>0</v>
      </c>
      <c r="W34" s="2">
        <v>0.13463877208803832</v>
      </c>
    </row>
    <row r="35" spans="1:23" x14ac:dyDescent="0.2">
      <c r="A35" s="2" t="s">
        <v>31</v>
      </c>
      <c r="B35" s="2">
        <v>4.3884027961031569E-3</v>
      </c>
      <c r="C35" s="2">
        <v>1.1502817211481175E-3</v>
      </c>
      <c r="D35" s="2">
        <v>0</v>
      </c>
      <c r="E35" s="2">
        <v>4.1980847803171098E-8</v>
      </c>
      <c r="F35" s="2">
        <v>3.9063436367401207E-2</v>
      </c>
      <c r="G35" s="2">
        <v>1.3920548566026983E-3</v>
      </c>
      <c r="H35" s="2">
        <v>1.7298754009573983E-2</v>
      </c>
      <c r="I35" s="2">
        <v>2.4421708515626733E-3</v>
      </c>
      <c r="J35" s="2">
        <v>0</v>
      </c>
      <c r="K35" s="2">
        <v>7.9170913519591157E-4</v>
      </c>
      <c r="L35" s="2">
        <v>4.2287327053024545E-5</v>
      </c>
      <c r="M35" s="2">
        <v>1.0448467674842667E-2</v>
      </c>
      <c r="N35" s="2">
        <v>0</v>
      </c>
      <c r="O35" s="2">
        <v>0</v>
      </c>
      <c r="P35" s="2">
        <v>0</v>
      </c>
      <c r="Q35" s="2">
        <v>0</v>
      </c>
      <c r="R35" s="2">
        <v>1.351070018903368E-3</v>
      </c>
      <c r="S35" s="2">
        <v>0</v>
      </c>
      <c r="T35" s="2">
        <v>0</v>
      </c>
      <c r="U35" s="2">
        <v>0</v>
      </c>
      <c r="V35" s="2">
        <v>0</v>
      </c>
      <c r="W35" s="2">
        <v>7.8368676739234616E-2</v>
      </c>
    </row>
    <row r="36" spans="1:23" x14ac:dyDescent="0.2">
      <c r="A36" s="2" t="s">
        <v>32</v>
      </c>
      <c r="B36" s="2">
        <v>3.8797274228809841E-3</v>
      </c>
      <c r="C36" s="2">
        <v>1.0169484764570782E-3</v>
      </c>
      <c r="D36" s="2">
        <v>0</v>
      </c>
      <c r="E36" s="2">
        <v>3.711469845074065E-8</v>
      </c>
      <c r="F36" s="2">
        <v>7.2453082081648003E-3</v>
      </c>
      <c r="G36" s="2">
        <v>2.5819199273456524E-4</v>
      </c>
      <c r="H36" s="2">
        <v>3.2084940822355084E-3</v>
      </c>
      <c r="I36" s="2">
        <v>4.5296272325221995E-4</v>
      </c>
      <c r="J36" s="2">
        <v>0</v>
      </c>
      <c r="K36" s="2">
        <v>1.4684260344542769E-4</v>
      </c>
      <c r="L36" s="2">
        <v>7.8432607647981781E-6</v>
      </c>
      <c r="M36" s="2">
        <v>8.8954653891386362E-3</v>
      </c>
      <c r="N36" s="2">
        <v>4.1024442876538445E-4</v>
      </c>
      <c r="O36" s="2">
        <v>0</v>
      </c>
      <c r="P36" s="2">
        <v>0</v>
      </c>
      <c r="Q36" s="2">
        <v>0</v>
      </c>
      <c r="R36" s="2">
        <v>2.5059031176107407E-4</v>
      </c>
      <c r="S36" s="2">
        <v>0</v>
      </c>
      <c r="T36" s="2">
        <v>0</v>
      </c>
      <c r="U36" s="2">
        <v>0</v>
      </c>
      <c r="V36" s="2">
        <v>0</v>
      </c>
      <c r="W36" s="2">
        <v>2.5772656014298928E-2</v>
      </c>
    </row>
    <row r="37" spans="1:23" x14ac:dyDescent="0.2">
      <c r="A37" s="2" t="s">
        <v>33</v>
      </c>
      <c r="B37" s="2">
        <v>2.1352870186670896E-3</v>
      </c>
      <c r="C37" s="2">
        <v>5.5969830963526596E-4</v>
      </c>
      <c r="D37" s="2">
        <v>0</v>
      </c>
      <c r="E37" s="2">
        <v>2.0426830332518748E-8</v>
      </c>
      <c r="F37" s="2">
        <v>5.1023297240597185E-6</v>
      </c>
      <c r="G37" s="2">
        <v>1.8182534699617267E-7</v>
      </c>
      <c r="H37" s="2">
        <v>2.2595028748137384E-6</v>
      </c>
      <c r="I37" s="2">
        <v>3.1898783327621125E-7</v>
      </c>
      <c r="J37" s="2">
        <v>0</v>
      </c>
      <c r="K37" s="2">
        <v>1.0341028411649837E-7</v>
      </c>
      <c r="L37" s="2">
        <v>5.5234230738015341E-9</v>
      </c>
      <c r="M37" s="2">
        <v>4.654616744643672E-2</v>
      </c>
      <c r="N37" s="2">
        <v>0</v>
      </c>
      <c r="O37" s="2">
        <v>0</v>
      </c>
      <c r="P37" s="2">
        <v>0</v>
      </c>
      <c r="Q37" s="2">
        <v>0</v>
      </c>
      <c r="R37" s="2">
        <v>1.764720505359676E-7</v>
      </c>
      <c r="S37" s="2">
        <v>0</v>
      </c>
      <c r="T37" s="2">
        <v>0</v>
      </c>
      <c r="U37" s="2">
        <v>0</v>
      </c>
      <c r="V37" s="2">
        <v>0</v>
      </c>
      <c r="W37" s="2">
        <v>4.9249321253106278E-2</v>
      </c>
    </row>
    <row r="38" spans="1:23" x14ac:dyDescent="0.2">
      <c r="A38" s="2" t="s">
        <v>34</v>
      </c>
      <c r="B38" s="2">
        <v>1.2932424742936612E-3</v>
      </c>
      <c r="C38" s="2">
        <v>3.3898282548569276E-4</v>
      </c>
      <c r="D38" s="2">
        <v>0</v>
      </c>
      <c r="E38" s="2">
        <v>1.2371566150246885E-8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8.450966501710981E-4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2.4773343215166023E-3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1.1524045229605882E-4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1.1524045229605882E-4</v>
      </c>
    </row>
    <row r="40" spans="1:23" x14ac:dyDescent="0.2">
      <c r="A40" s="2" t="s">
        <v>36</v>
      </c>
      <c r="B40" s="2">
        <v>5.1586005363491597E-3</v>
      </c>
      <c r="C40" s="2">
        <v>1.3521648261040412E-3</v>
      </c>
      <c r="D40" s="2">
        <v>0</v>
      </c>
      <c r="E40" s="2">
        <v>4.9348802754873682E-8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2.9139371509146312E-3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9.424751862170587E-3</v>
      </c>
    </row>
    <row r="41" spans="1:23" x14ac:dyDescent="0.2">
      <c r="A41" s="2" t="s">
        <v>37</v>
      </c>
      <c r="B41" s="2">
        <v>2.7071875795213973E-2</v>
      </c>
      <c r="C41" s="2">
        <v>7.0960404801671661E-3</v>
      </c>
      <c r="D41" s="2">
        <v>0</v>
      </c>
      <c r="E41" s="2">
        <v>2.5897811807850149E-7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2.0249393760593194E-3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3.6193114629558536E-2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10.131548827036315</v>
      </c>
      <c r="C43" s="2">
        <v>2.6556667571646431</v>
      </c>
      <c r="D43" s="2">
        <v>0</v>
      </c>
      <c r="E43" s="2">
        <v>9.6921597465004001E-5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0</v>
      </c>
      <c r="L43" s="2">
        <v>0</v>
      </c>
      <c r="M43" s="2">
        <v>3.0911879418271396E-2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12.818224385216693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1.5365393639474512E-4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1.5365393639474512E-4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9.0822598300469354E-6</v>
      </c>
      <c r="F46" s="2">
        <v>0</v>
      </c>
      <c r="G46" s="2">
        <v>0</v>
      </c>
      <c r="H46" s="2">
        <v>3.8678957131216072E-5</v>
      </c>
      <c r="I46" s="2">
        <v>0</v>
      </c>
      <c r="J46" s="2">
        <v>0</v>
      </c>
      <c r="K46" s="2">
        <v>1.3525281890271587E-2</v>
      </c>
      <c r="L46" s="2">
        <v>5.3189310804438829E-4</v>
      </c>
      <c r="M46" s="2">
        <v>2.4096696414508033E-2</v>
      </c>
      <c r="N46" s="2">
        <v>2.0564134349301127E-4</v>
      </c>
      <c r="O46" s="2">
        <v>2.0320999170382109E-5</v>
      </c>
      <c r="P46" s="2">
        <v>0</v>
      </c>
      <c r="Q46" s="2">
        <v>0</v>
      </c>
      <c r="R46" s="2">
        <v>2.5243763590366364E-3</v>
      </c>
      <c r="S46" s="2">
        <v>0</v>
      </c>
      <c r="T46" s="2">
        <v>0</v>
      </c>
      <c r="U46" s="2">
        <v>0</v>
      </c>
      <c r="V46" s="2">
        <v>0</v>
      </c>
      <c r="W46" s="2">
        <v>4.0951971331485301E-2</v>
      </c>
    </row>
    <row r="47" spans="1:23" x14ac:dyDescent="0.2">
      <c r="A47" s="2" t="s">
        <v>43</v>
      </c>
      <c r="B47" s="2">
        <v>1.3751154653377737E-2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0.21551642471612106</v>
      </c>
      <c r="L47" s="2">
        <v>3.7797542896836039E-2</v>
      </c>
      <c r="M47" s="2">
        <v>0.53604515144736764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0.80311027371370247</v>
      </c>
    </row>
    <row r="48" spans="1:23" x14ac:dyDescent="0.2">
      <c r="A48" s="2" t="s">
        <v>44</v>
      </c>
      <c r="B48" s="2">
        <v>2.8437365150110142E-2</v>
      </c>
      <c r="C48" s="2">
        <v>1.3413645658528108E-3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4.8284168978748798E-3</v>
      </c>
      <c r="L48" s="2">
        <v>3.9331850751403295E-4</v>
      </c>
      <c r="M48" s="2">
        <v>9.2520494688494662E-3</v>
      </c>
      <c r="N48" s="2">
        <v>7.7377901647075753E-4</v>
      </c>
      <c r="O48" s="2">
        <v>8.2860970358833233E-3</v>
      </c>
      <c r="P48" s="2">
        <v>0</v>
      </c>
      <c r="Q48" s="2">
        <v>0</v>
      </c>
      <c r="R48" s="2">
        <v>7.5385891470248897E-3</v>
      </c>
      <c r="S48" s="2">
        <v>0</v>
      </c>
      <c r="T48" s="2">
        <v>0</v>
      </c>
      <c r="U48" s="2">
        <v>0</v>
      </c>
      <c r="V48" s="2">
        <v>0</v>
      </c>
      <c r="W48" s="2">
        <v>6.0850979789580303E-2</v>
      </c>
    </row>
    <row r="49" spans="1:23" x14ac:dyDescent="0.2">
      <c r="A49" s="2" t="s">
        <v>45</v>
      </c>
      <c r="B49" s="2">
        <v>0</v>
      </c>
      <c r="C49" s="2">
        <v>8.97761835852183E-4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8.97761835852183E-4</v>
      </c>
    </row>
    <row r="50" spans="1:23" x14ac:dyDescent="0.2">
      <c r="A50" s="2" t="s">
        <v>46</v>
      </c>
      <c r="B50" s="2">
        <v>0.27399736830319832</v>
      </c>
      <c r="C50" s="2">
        <v>0</v>
      </c>
      <c r="D50" s="2">
        <v>0</v>
      </c>
      <c r="E50" s="2">
        <v>0</v>
      </c>
      <c r="F50" s="2">
        <v>0</v>
      </c>
      <c r="G50" s="2">
        <v>3.5523326689649332E-2</v>
      </c>
      <c r="H50" s="2">
        <v>5.140992996490997E-3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3.8585068384572277E-2</v>
      </c>
      <c r="P50" s="2">
        <v>0</v>
      </c>
      <c r="Q50" s="2">
        <v>0</v>
      </c>
      <c r="R50" s="2">
        <v>5.1793519217596853E-2</v>
      </c>
      <c r="S50" s="2">
        <v>0</v>
      </c>
      <c r="T50" s="2">
        <v>0</v>
      </c>
      <c r="U50" s="2">
        <v>0</v>
      </c>
      <c r="V50" s="2">
        <v>0</v>
      </c>
      <c r="W50" s="2">
        <v>0.40504027559150774</v>
      </c>
    </row>
    <row r="51" spans="1:23" x14ac:dyDescent="0.2">
      <c r="A51" s="2" t="s">
        <v>47</v>
      </c>
      <c r="B51" s="2">
        <v>0.69095449661460873</v>
      </c>
      <c r="C51" s="2">
        <v>0</v>
      </c>
      <c r="D51" s="2">
        <v>8.4653598369619665E-2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3.4766391354237231E-3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0.77908473411965207</v>
      </c>
    </row>
  </sheetData>
  <phoneticPr fontId="6" type="noConversion"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1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12.789255415934567</v>
      </c>
      <c r="C4" s="2">
        <v>3.4994931326281229</v>
      </c>
      <c r="D4" s="2">
        <v>1.1088487200855783E-2</v>
      </c>
      <c r="E4" s="2">
        <v>2.4356077999221979</v>
      </c>
      <c r="F4" s="2">
        <v>3.8899964602068402</v>
      </c>
      <c r="G4" s="2">
        <v>0.13036210701068715</v>
      </c>
      <c r="H4" s="2">
        <v>2.7146655102969914</v>
      </c>
      <c r="I4" s="2">
        <v>4.0624358193710915E-2</v>
      </c>
      <c r="J4" s="2">
        <v>0</v>
      </c>
      <c r="K4" s="2">
        <v>0.61047548986515965</v>
      </c>
      <c r="L4" s="2">
        <v>4.9985819793315581E-2</v>
      </c>
      <c r="M4" s="2">
        <v>1.1660416196551366</v>
      </c>
      <c r="N4" s="2">
        <v>3.4710206790473886E-4</v>
      </c>
      <c r="O4" s="2">
        <v>9.5585508302624203E-2</v>
      </c>
      <c r="P4" s="2">
        <v>0</v>
      </c>
      <c r="Q4" s="2">
        <v>0</v>
      </c>
      <c r="R4" s="2">
        <v>0.34695056011385556</v>
      </c>
      <c r="S4" s="2">
        <v>0</v>
      </c>
      <c r="T4" s="2">
        <v>0</v>
      </c>
      <c r="U4" s="2">
        <v>0</v>
      </c>
      <c r="V4" s="2">
        <v>1.9458285400000002</v>
      </c>
      <c r="W4" s="2">
        <v>29.72630791119197</v>
      </c>
    </row>
    <row r="5" spans="1:23" x14ac:dyDescent="0.2">
      <c r="A5" s="2" t="s">
        <v>1</v>
      </c>
      <c r="B5" s="2">
        <v>0.14534153032048786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0.28855887209780973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0.43390040241829758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6.419553385649918E-3</v>
      </c>
      <c r="G8" s="2">
        <v>0</v>
      </c>
      <c r="H8" s="2">
        <v>4.4799372816415059E-3</v>
      </c>
      <c r="I8" s="2">
        <v>6.7041252826339356E-5</v>
      </c>
      <c r="J8" s="2">
        <v>0</v>
      </c>
      <c r="K8" s="2">
        <v>2.4697012413778447E-4</v>
      </c>
      <c r="L8" s="2">
        <v>7.4180896291833671E-6</v>
      </c>
      <c r="M8" s="2">
        <v>6.3436207505117199E-3</v>
      </c>
      <c r="N8" s="2">
        <v>0</v>
      </c>
      <c r="O8" s="2">
        <v>0</v>
      </c>
      <c r="P8" s="2">
        <v>0</v>
      </c>
      <c r="Q8" s="2">
        <v>0</v>
      </c>
      <c r="R8" s="2">
        <v>3.9170755022584263E-4</v>
      </c>
      <c r="S8" s="2">
        <v>0</v>
      </c>
      <c r="T8" s="2">
        <v>0</v>
      </c>
      <c r="U8" s="2">
        <v>0</v>
      </c>
      <c r="V8" s="2">
        <v>0</v>
      </c>
      <c r="W8" s="2">
        <v>1.7956248434622294E-2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</row>
    <row r="10" spans="1:23" x14ac:dyDescent="0.2">
      <c r="A10" s="2" t="s">
        <v>6</v>
      </c>
      <c r="B10" s="2">
        <v>8.2403995805747712E-3</v>
      </c>
      <c r="C10" s="2">
        <v>2.4565187432099571E-3</v>
      </c>
      <c r="D10" s="2">
        <v>0</v>
      </c>
      <c r="E10" s="2">
        <v>1.6594369706257361E-3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0.13207368189208538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0.14443003718649583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0.35004418624780376</v>
      </c>
      <c r="C13" s="2">
        <v>0.10435053495420782</v>
      </c>
      <c r="D13" s="2">
        <v>0</v>
      </c>
      <c r="E13" s="2">
        <v>7.0491273916075098E-2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1.368313974549692E-2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0.5385691348635836</v>
      </c>
    </row>
    <row r="14" spans="1:23" x14ac:dyDescent="0.2">
      <c r="A14" s="2" t="s">
        <v>10</v>
      </c>
      <c r="B14" s="2">
        <v>7.4660601529281398E-3</v>
      </c>
      <c r="C14" s="2">
        <v>2.2256829325164491E-3</v>
      </c>
      <c r="D14" s="2">
        <v>0</v>
      </c>
      <c r="E14" s="2">
        <v>1.5035018777354513E-3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0</v>
      </c>
      <c r="L14" s="2">
        <v>0</v>
      </c>
      <c r="M14" s="2">
        <v>9.1220931636646133E-4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1.2107454279546501E-2</v>
      </c>
    </row>
    <row r="15" spans="1:23" x14ac:dyDescent="0.2">
      <c r="A15" s="2" t="s">
        <v>11</v>
      </c>
      <c r="B15" s="2">
        <v>2.039934187605524E-2</v>
      </c>
      <c r="C15" s="2">
        <v>6.0811815225326974E-3</v>
      </c>
      <c r="D15" s="2">
        <v>0</v>
      </c>
      <c r="E15" s="2">
        <v>4.1079830843832321E-3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2">
        <v>0</v>
      </c>
      <c r="M15" s="2">
        <v>4.0379907811634629E-3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3.4626497264134637E-2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</row>
    <row r="17" spans="1:23" x14ac:dyDescent="0.2">
      <c r="A17" s="2" t="s">
        <v>13</v>
      </c>
      <c r="B17" s="2">
        <v>1.1867205790973548E-2</v>
      </c>
      <c r="C17" s="2">
        <v>3.5376941579115632E-3</v>
      </c>
      <c r="D17" s="2">
        <v>0</v>
      </c>
      <c r="E17" s="2">
        <v>2.3897967367975319E-3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1.6821474549509974E-3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1.947684414063364E-2</v>
      </c>
    </row>
    <row r="18" spans="1:23" x14ac:dyDescent="0.2">
      <c r="A18" s="2" t="s">
        <v>14</v>
      </c>
      <c r="B18" s="2">
        <v>0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1.5482451699797738E-4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1.5482451699797738E-4</v>
      </c>
    </row>
    <row r="19" spans="1:23" x14ac:dyDescent="0.2">
      <c r="A19" s="2" t="s">
        <v>15</v>
      </c>
      <c r="B19" s="2">
        <v>3.3001128450983166E-4</v>
      </c>
      <c r="C19" s="2">
        <v>9.8378591710555145E-5</v>
      </c>
      <c r="D19" s="2">
        <v>0</v>
      </c>
      <c r="E19" s="2">
        <v>6.6457083893146056E-5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4.9484696011353291E-4</v>
      </c>
    </row>
    <row r="20" spans="1:23" x14ac:dyDescent="0.2">
      <c r="A20" s="2" t="s">
        <v>16</v>
      </c>
      <c r="B20" s="2">
        <v>6.9152499514441058E-3</v>
      </c>
      <c r="C20" s="2">
        <v>2.0614826931146593E-3</v>
      </c>
      <c r="D20" s="2">
        <v>0</v>
      </c>
      <c r="E20" s="2">
        <v>1.3925807017411355E-3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9.7497601244672248E-4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1.1344289358746623E-2</v>
      </c>
    </row>
    <row r="21" spans="1:23" x14ac:dyDescent="0.2">
      <c r="A21" s="2" t="s">
        <v>17</v>
      </c>
      <c r="B21" s="2">
        <v>1.5276376681783801E-3</v>
      </c>
      <c r="C21" s="2">
        <v>4.5539910146590176E-4</v>
      </c>
      <c r="D21" s="2">
        <v>0</v>
      </c>
      <c r="E21" s="2">
        <v>3.0763294904673498E-4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4.1426019412972326E-4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2.70492991282074E-3</v>
      </c>
    </row>
    <row r="22" spans="1:23" x14ac:dyDescent="0.2">
      <c r="A22" s="2" t="s">
        <v>18</v>
      </c>
      <c r="B22" s="2">
        <v>0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0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9.2057820917716254E-5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9.2057820917716254E-5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</row>
    <row r="26" spans="1:23" x14ac:dyDescent="0.2">
      <c r="A26" s="2" t="s">
        <v>22</v>
      </c>
      <c r="B26" s="2">
        <v>1.4895052648964657</v>
      </c>
      <c r="C26" s="2">
        <v>0.44403157462818849</v>
      </c>
      <c r="D26" s="2">
        <v>0</v>
      </c>
      <c r="E26" s="2">
        <v>0.29995391368369434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2.5399589680478994E-3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2.236030712176396</v>
      </c>
    </row>
    <row r="27" spans="1:23" x14ac:dyDescent="0.2">
      <c r="A27" s="2" t="s">
        <v>23</v>
      </c>
      <c r="B27" s="2">
        <v>7.1124673066672736E-2</v>
      </c>
      <c r="C27" s="2">
        <v>2.1202745180565051E-2</v>
      </c>
      <c r="D27" s="2">
        <v>0</v>
      </c>
      <c r="E27" s="2">
        <v>1.4322959809950487E-2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0.10665037805718827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</row>
    <row r="29" spans="1:23" x14ac:dyDescent="0.2">
      <c r="A29" s="2" t="s">
        <v>25</v>
      </c>
      <c r="B29" s="2">
        <v>0.22130401675473774</v>
      </c>
      <c r="C29" s="2">
        <v>6.5972221345575177E-2</v>
      </c>
      <c r="D29" s="2">
        <v>0</v>
      </c>
      <c r="E29" s="2">
        <v>4.4565808194118428E-2</v>
      </c>
      <c r="F29" s="2">
        <v>0.28026213826381324</v>
      </c>
      <c r="G29" s="2">
        <v>0</v>
      </c>
      <c r="H29" s="2">
        <v>0.19558320126245202</v>
      </c>
      <c r="I29" s="2">
        <v>2.9268585741487E-3</v>
      </c>
      <c r="J29" s="2">
        <v>0</v>
      </c>
      <c r="K29" s="2">
        <v>8.5131774339199245E-3</v>
      </c>
      <c r="L29" s="2">
        <v>2.9024189188132596E-4</v>
      </c>
      <c r="M29" s="2">
        <v>9.1220931636646133E-4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0.82032987303701288</v>
      </c>
    </row>
    <row r="30" spans="1:23" x14ac:dyDescent="0.2">
      <c r="A30" s="2" t="s">
        <v>26</v>
      </c>
      <c r="B30" s="2">
        <v>7.1069651401071895E-3</v>
      </c>
      <c r="C30" s="2">
        <v>2.1186342850616187E-3</v>
      </c>
      <c r="D30" s="2">
        <v>0</v>
      </c>
      <c r="E30" s="2">
        <v>1.4311879645063988E-3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1.7239919190045047E-3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1.2380779308679712E-2</v>
      </c>
    </row>
    <row r="31" spans="1:23" x14ac:dyDescent="0.2">
      <c r="A31" s="2" t="s">
        <v>27</v>
      </c>
      <c r="B31" s="2">
        <v>1.6001843080337008</v>
      </c>
      <c r="C31" s="2">
        <v>0.47702574454539515</v>
      </c>
      <c r="D31" s="2">
        <v>0</v>
      </c>
      <c r="E31" s="2">
        <v>0.32224226199247835</v>
      </c>
      <c r="F31" s="2">
        <v>2.217663896860881E-2</v>
      </c>
      <c r="G31" s="2">
        <v>0</v>
      </c>
      <c r="H31" s="2">
        <v>1.5476146972943383E-2</v>
      </c>
      <c r="I31" s="2">
        <v>2.315970552182632E-4</v>
      </c>
      <c r="J31" s="2">
        <v>0</v>
      </c>
      <c r="K31" s="2">
        <v>8.5316951974870987E-4</v>
      </c>
      <c r="L31" s="2">
        <v>2.5626127809906174E-5</v>
      </c>
      <c r="M31" s="2">
        <v>2.9588220532235077E-2</v>
      </c>
      <c r="N31" s="2">
        <v>0</v>
      </c>
      <c r="O31" s="2">
        <v>0</v>
      </c>
      <c r="P31" s="2">
        <v>0</v>
      </c>
      <c r="Q31" s="2">
        <v>0</v>
      </c>
      <c r="R31" s="2">
        <v>1.3531715371438199E-3</v>
      </c>
      <c r="S31" s="2">
        <v>0</v>
      </c>
      <c r="T31" s="2">
        <v>0</v>
      </c>
      <c r="U31" s="2">
        <v>0</v>
      </c>
      <c r="V31" s="2">
        <v>1.9458285400000002</v>
      </c>
      <c r="W31" s="2">
        <v>4.4149854252852823</v>
      </c>
    </row>
    <row r="32" spans="1:23" x14ac:dyDescent="0.2">
      <c r="A32" s="2" t="s">
        <v>28</v>
      </c>
      <c r="B32" s="2">
        <v>0</v>
      </c>
      <c r="C32" s="2">
        <v>0</v>
      </c>
      <c r="D32" s="2">
        <v>0</v>
      </c>
      <c r="E32" s="2">
        <v>0</v>
      </c>
      <c r="F32" s="2">
        <v>3.5043563804579798</v>
      </c>
      <c r="G32" s="2">
        <v>0</v>
      </c>
      <c r="H32" s="2">
        <v>2.4455434597780177</v>
      </c>
      <c r="I32" s="2">
        <v>3.6597007296652273E-2</v>
      </c>
      <c r="J32" s="2">
        <v>0</v>
      </c>
      <c r="K32" s="2">
        <v>0.13481799718955428</v>
      </c>
      <c r="L32" s="2">
        <v>4.0494452123332712E-3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0.2138284036979817</v>
      </c>
      <c r="S32" s="2">
        <v>0</v>
      </c>
      <c r="T32" s="2">
        <v>0</v>
      </c>
      <c r="U32" s="2">
        <v>0</v>
      </c>
      <c r="V32" s="2">
        <v>0</v>
      </c>
      <c r="W32" s="2">
        <v>6.3391926936325191</v>
      </c>
    </row>
    <row r="33" spans="1:23" x14ac:dyDescent="0.2">
      <c r="A33" s="2" t="s">
        <v>29</v>
      </c>
      <c r="B33" s="2">
        <v>1.2842098299416988E-3</v>
      </c>
      <c r="C33" s="2">
        <v>3.8283161958588117E-4</v>
      </c>
      <c r="D33" s="2">
        <v>0</v>
      </c>
      <c r="E33" s="2">
        <v>2.5861188514084198E-4</v>
      </c>
      <c r="F33" s="2">
        <v>3.0346979641254167E-2</v>
      </c>
      <c r="G33" s="2">
        <v>0</v>
      </c>
      <c r="H33" s="2">
        <v>2.1177885331396206E-2</v>
      </c>
      <c r="I33" s="2">
        <v>3.1692228608814967E-4</v>
      </c>
      <c r="J33" s="2">
        <v>0</v>
      </c>
      <c r="K33" s="2">
        <v>1.1674951322877085E-3</v>
      </c>
      <c r="L33" s="2">
        <v>3.5067332792503192E-5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1.851708419249438E-3</v>
      </c>
      <c r="S33" s="2">
        <v>0</v>
      </c>
      <c r="T33" s="2">
        <v>0</v>
      </c>
      <c r="U33" s="2">
        <v>0</v>
      </c>
      <c r="V33" s="2">
        <v>0</v>
      </c>
      <c r="W33" s="2">
        <v>5.6821711477736597E-2</v>
      </c>
    </row>
    <row r="34" spans="1:23" x14ac:dyDescent="0.2">
      <c r="A34" s="2" t="s">
        <v>30</v>
      </c>
      <c r="B34" s="2">
        <v>1.0758654755333786E-3</v>
      </c>
      <c r="C34" s="2">
        <v>3.2072276107221199E-4</v>
      </c>
      <c r="D34" s="2">
        <v>0</v>
      </c>
      <c r="E34" s="2">
        <v>2.1665587063623919E-4</v>
      </c>
      <c r="F34" s="2">
        <v>2.9880103031388713E-2</v>
      </c>
      <c r="G34" s="2">
        <v>0</v>
      </c>
      <c r="H34" s="2">
        <v>2.0852071710913189E-2</v>
      </c>
      <c r="I34" s="2">
        <v>3.1204655860987051E-4</v>
      </c>
      <c r="J34" s="2">
        <v>0</v>
      </c>
      <c r="K34" s="2">
        <v>1.1495336687140515E-3</v>
      </c>
      <c r="L34" s="2">
        <v>3.4527835364926216E-5</v>
      </c>
      <c r="M34" s="2">
        <v>1.0502960477430357E-3</v>
      </c>
      <c r="N34" s="2">
        <v>0</v>
      </c>
      <c r="O34" s="2">
        <v>0</v>
      </c>
      <c r="P34" s="2">
        <v>0</v>
      </c>
      <c r="Q34" s="2">
        <v>0</v>
      </c>
      <c r="R34" s="2">
        <v>1.8232205974148311E-3</v>
      </c>
      <c r="S34" s="2">
        <v>0</v>
      </c>
      <c r="T34" s="2">
        <v>0</v>
      </c>
      <c r="U34" s="2">
        <v>0</v>
      </c>
      <c r="V34" s="2">
        <v>0</v>
      </c>
      <c r="W34" s="2">
        <v>5.6715043557390453E-2</v>
      </c>
    </row>
    <row r="35" spans="1:23" x14ac:dyDescent="0.2">
      <c r="A35" s="2" t="s">
        <v>31</v>
      </c>
      <c r="B35" s="2">
        <v>1.2599239275594557E-3</v>
      </c>
      <c r="C35" s="2">
        <v>3.7559182813955573E-4</v>
      </c>
      <c r="D35" s="2">
        <v>0</v>
      </c>
      <c r="E35" s="2">
        <v>2.5372123343347762E-4</v>
      </c>
      <c r="F35" s="2">
        <v>1.3815657013601736E-2</v>
      </c>
      <c r="G35" s="2">
        <v>0</v>
      </c>
      <c r="H35" s="2">
        <v>9.6413680527933261E-3</v>
      </c>
      <c r="I35" s="2">
        <v>1.442809022947461E-4</v>
      </c>
      <c r="J35" s="2">
        <v>0</v>
      </c>
      <c r="K35" s="2">
        <v>5.31509642917135E-4</v>
      </c>
      <c r="L35" s="2">
        <v>1.5964628044381904E-5</v>
      </c>
      <c r="M35" s="2">
        <v>7.7244880642774651E-3</v>
      </c>
      <c r="N35" s="2">
        <v>0</v>
      </c>
      <c r="O35" s="2">
        <v>0</v>
      </c>
      <c r="P35" s="2">
        <v>0</v>
      </c>
      <c r="Q35" s="2">
        <v>0</v>
      </c>
      <c r="R35" s="2">
        <v>8.4300212778907102E-4</v>
      </c>
      <c r="S35" s="2">
        <v>0</v>
      </c>
      <c r="T35" s="2">
        <v>0</v>
      </c>
      <c r="U35" s="2">
        <v>0</v>
      </c>
      <c r="V35" s="2">
        <v>0</v>
      </c>
      <c r="W35" s="2">
        <v>3.4605507420850355E-2</v>
      </c>
    </row>
    <row r="36" spans="1:23" x14ac:dyDescent="0.2">
      <c r="A36" s="2" t="s">
        <v>32</v>
      </c>
      <c r="B36" s="2">
        <v>2.5965388767964438E-3</v>
      </c>
      <c r="C36" s="2">
        <v>7.7404576755717147E-4</v>
      </c>
      <c r="D36" s="2">
        <v>0</v>
      </c>
      <c r="E36" s="2">
        <v>5.2288636803247133E-4</v>
      </c>
      <c r="F36" s="2">
        <v>2.7390094445439652E-3</v>
      </c>
      <c r="G36" s="2">
        <v>0</v>
      </c>
      <c r="H36" s="2">
        <v>1.9114399068337088E-3</v>
      </c>
      <c r="I36" s="2">
        <v>2.8604267872571465E-5</v>
      </c>
      <c r="J36" s="2">
        <v>0</v>
      </c>
      <c r="K36" s="2">
        <v>1.0537391963212137E-4</v>
      </c>
      <c r="L36" s="2">
        <v>3.1650515751182362E-6</v>
      </c>
      <c r="M36" s="2">
        <v>7.1888789243925687E-3</v>
      </c>
      <c r="N36" s="2">
        <v>3.4710206790473886E-4</v>
      </c>
      <c r="O36" s="2">
        <v>0</v>
      </c>
      <c r="P36" s="2">
        <v>0</v>
      </c>
      <c r="Q36" s="2">
        <v>0</v>
      </c>
      <c r="R36" s="2">
        <v>1.6712855476302613E-4</v>
      </c>
      <c r="S36" s="2">
        <v>0</v>
      </c>
      <c r="T36" s="2">
        <v>0</v>
      </c>
      <c r="U36" s="2">
        <v>0</v>
      </c>
      <c r="V36" s="2">
        <v>0</v>
      </c>
      <c r="W36" s="2">
        <v>1.6384173149903907E-2</v>
      </c>
    </row>
    <row r="37" spans="1:23" x14ac:dyDescent="0.2">
      <c r="A37" s="2" t="s">
        <v>33</v>
      </c>
      <c r="B37" s="2">
        <v>5.9161645294096175E-4</v>
      </c>
      <c r="C37" s="2">
        <v>1.7636485843074793E-4</v>
      </c>
      <c r="D37" s="2">
        <v>0</v>
      </c>
      <c r="E37" s="2">
        <v>1.1913866613398079E-4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1.9198240107749193E-2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2.0085360085254883E-2</v>
      </c>
    </row>
    <row r="38" spans="1:23" x14ac:dyDescent="0.2">
      <c r="A38" s="2" t="s">
        <v>34</v>
      </c>
      <c r="B38" s="2">
        <v>1.0780566475813082E-3</v>
      </c>
      <c r="C38" s="2">
        <v>3.2137596425158509E-4</v>
      </c>
      <c r="D38" s="2">
        <v>0</v>
      </c>
      <c r="E38" s="2">
        <v>2.1709712495525391E-4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1.0335582621216325E-3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2.6500879989097797E-3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0</v>
      </c>
    </row>
    <row r="40" spans="1:23" x14ac:dyDescent="0.2">
      <c r="A40" s="2" t="s">
        <v>36</v>
      </c>
      <c r="B40" s="2">
        <v>3.7359483417197768E-3</v>
      </c>
      <c r="C40" s="2">
        <v>1.1137114208312044E-3</v>
      </c>
      <c r="D40" s="2">
        <v>0</v>
      </c>
      <c r="E40" s="2">
        <v>7.52338613920138E-4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2.5525123072639511E-3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8.1545106837350705E-3</v>
      </c>
    </row>
    <row r="41" spans="1:23" x14ac:dyDescent="0.2">
      <c r="A41" s="2" t="s">
        <v>37</v>
      </c>
      <c r="B41" s="2">
        <v>2.1414324424414884E-2</v>
      </c>
      <c r="C41" s="2">
        <v>6.3837546720137018E-3</v>
      </c>
      <c r="D41" s="2">
        <v>0</v>
      </c>
      <c r="E41" s="2">
        <v>4.3123784597310895E-3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1.7867586150847655E-3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3.3897216171244443E-2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7.8880242939331318</v>
      </c>
      <c r="C43" s="2">
        <v>2.3514732914918515</v>
      </c>
      <c r="D43" s="2">
        <v>0</v>
      </c>
      <c r="E43" s="2">
        <v>1.5884762638699133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0</v>
      </c>
      <c r="L43" s="2">
        <v>0</v>
      </c>
      <c r="M43" s="2">
        <v>7.0507921930159957E-3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11.835024641487912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1.9248453464613401E-4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1.9248453464613401E-4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1.7618897061217161E-2</v>
      </c>
      <c r="L46" s="2">
        <v>6.1903269172784844E-4</v>
      </c>
      <c r="M46" s="2">
        <v>4.109640867697726E-2</v>
      </c>
      <c r="N46" s="2">
        <v>0</v>
      </c>
      <c r="O46" s="2">
        <v>8.2394143186296964E-5</v>
      </c>
      <c r="P46" s="2">
        <v>0</v>
      </c>
      <c r="Q46" s="2">
        <v>0</v>
      </c>
      <c r="R46" s="2">
        <v>5.6863407770300477E-3</v>
      </c>
      <c r="S46" s="2">
        <v>0</v>
      </c>
      <c r="T46" s="2">
        <v>0</v>
      </c>
      <c r="U46" s="2">
        <v>0</v>
      </c>
      <c r="V46" s="2">
        <v>0</v>
      </c>
      <c r="W46" s="2">
        <v>6.510307335013861E-2</v>
      </c>
    </row>
    <row r="47" spans="1:23" x14ac:dyDescent="0.2">
      <c r="A47" s="2" t="s">
        <v>43</v>
      </c>
      <c r="B47" s="2">
        <v>1.4158085478876807E-2</v>
      </c>
      <c r="C47" s="2">
        <v>6.008971294481579E-4</v>
      </c>
      <c r="D47" s="2">
        <v>1.9036678781326132E-3</v>
      </c>
      <c r="E47" s="2">
        <v>1.2685010481109807E-3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0.23960721627159359</v>
      </c>
      <c r="L47" s="2">
        <v>4.4461703459260843E-2</v>
      </c>
      <c r="M47" s="2">
        <v>0.55156072009107893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0.85356079135650187</v>
      </c>
    </row>
    <row r="48" spans="1:23" x14ac:dyDescent="0.2">
      <c r="A48" s="2" t="s">
        <v>44</v>
      </c>
      <c r="B48" s="2">
        <v>1.2829903700294899E-2</v>
      </c>
      <c r="C48" s="2">
        <v>3.0791675374253533E-4</v>
      </c>
      <c r="D48" s="2">
        <v>9.1848193227231697E-3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9.5945758041188749E-3</v>
      </c>
      <c r="L48" s="2">
        <v>4.4362747289627258E-4</v>
      </c>
      <c r="M48" s="2">
        <v>2.3256189375570269E-2</v>
      </c>
      <c r="N48" s="2">
        <v>0</v>
      </c>
      <c r="O48" s="2">
        <v>9.1262060663339067E-3</v>
      </c>
      <c r="P48" s="2">
        <v>0</v>
      </c>
      <c r="Q48" s="2">
        <v>0</v>
      </c>
      <c r="R48" s="2">
        <v>8.1210820563799094E-3</v>
      </c>
      <c r="S48" s="2">
        <v>0</v>
      </c>
      <c r="T48" s="2">
        <v>0</v>
      </c>
      <c r="U48" s="2">
        <v>0</v>
      </c>
      <c r="V48" s="2">
        <v>0</v>
      </c>
      <c r="W48" s="2">
        <v>7.2864320552059852E-2</v>
      </c>
    </row>
    <row r="49" spans="1:23" x14ac:dyDescent="0.2">
      <c r="A49" s="2" t="s">
        <v>45</v>
      </c>
      <c r="B49" s="2">
        <v>0</v>
      </c>
      <c r="C49" s="2">
        <v>5.6448356797433649E-3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2.8426162175271427E-2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3.4070997855014794E-2</v>
      </c>
    </row>
    <row r="50" spans="1:23" x14ac:dyDescent="0.2">
      <c r="A50" s="2" t="s">
        <v>46</v>
      </c>
      <c r="B50" s="2">
        <v>0.20707840541616093</v>
      </c>
      <c r="C50" s="2">
        <v>0</v>
      </c>
      <c r="D50" s="2">
        <v>0</v>
      </c>
      <c r="E50" s="2">
        <v>0</v>
      </c>
      <c r="F50" s="2">
        <v>0</v>
      </c>
      <c r="G50" s="2">
        <v>0.13036210701068715</v>
      </c>
      <c r="H50" s="2">
        <v>0</v>
      </c>
      <c r="I50" s="2">
        <v>0</v>
      </c>
      <c r="J50" s="2">
        <v>0</v>
      </c>
      <c r="K50" s="2">
        <v>0.11762847940984136</v>
      </c>
      <c r="L50" s="2">
        <v>0</v>
      </c>
      <c r="M50" s="2">
        <v>7.9622181237630485E-5</v>
      </c>
      <c r="N50" s="2">
        <v>0</v>
      </c>
      <c r="O50" s="2">
        <v>8.0521756984802795E-2</v>
      </c>
      <c r="P50" s="2">
        <v>0</v>
      </c>
      <c r="Q50" s="2">
        <v>0</v>
      </c>
      <c r="R50" s="2">
        <v>0.11288479479587789</v>
      </c>
      <c r="S50" s="2">
        <v>0</v>
      </c>
      <c r="T50" s="2">
        <v>0</v>
      </c>
      <c r="U50" s="2">
        <v>0</v>
      </c>
      <c r="V50" s="2">
        <v>0</v>
      </c>
      <c r="W50" s="2">
        <v>0.64855516579860784</v>
      </c>
    </row>
    <row r="51" spans="1:23" x14ac:dyDescent="0.2">
      <c r="A51" s="2" t="s">
        <v>47</v>
      </c>
      <c r="B51" s="2">
        <v>0.69277139266497467</v>
      </c>
      <c r="C51" s="2">
        <v>0</v>
      </c>
      <c r="D51" s="2">
        <v>0</v>
      </c>
      <c r="E51" s="2">
        <v>7.4775411817144061E-2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5.021493251220549E-2</v>
      </c>
      <c r="L51" s="2">
        <v>0</v>
      </c>
      <c r="M51" s="2">
        <v>1.8578508955447114E-2</v>
      </c>
      <c r="N51" s="2">
        <v>0</v>
      </c>
      <c r="O51" s="2">
        <v>5.8551511083012051E-3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0.84219539705807256</v>
      </c>
    </row>
  </sheetData>
  <phoneticPr fontId="6" type="noConversion"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2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13.154434095669</v>
      </c>
      <c r="C4" s="2">
        <v>3.9820522158976388</v>
      </c>
      <c r="D4" s="2">
        <v>9.7197569700885975E-3</v>
      </c>
      <c r="E4" s="2">
        <v>0.13199813245828579</v>
      </c>
      <c r="F4" s="2">
        <v>3.6580910668098414</v>
      </c>
      <c r="G4" s="2">
        <v>0.1280589968103592</v>
      </c>
      <c r="H4" s="2">
        <v>3.2381884549307585</v>
      </c>
      <c r="I4" s="2">
        <v>2.7942644232075896E-2</v>
      </c>
      <c r="J4" s="2">
        <v>0</v>
      </c>
      <c r="K4" s="2">
        <v>0.60778016788025058</v>
      </c>
      <c r="L4" s="2">
        <v>7.7367397825028883E-2</v>
      </c>
      <c r="M4" s="2">
        <v>1.8312167946274032</v>
      </c>
      <c r="N4" s="2">
        <v>2.2111687288746329E-3</v>
      </c>
      <c r="O4" s="2">
        <v>0.11316300504017004</v>
      </c>
      <c r="P4" s="2">
        <v>0</v>
      </c>
      <c r="Q4" s="2">
        <v>0</v>
      </c>
      <c r="R4" s="2">
        <v>0.49570028487346013</v>
      </c>
      <c r="S4" s="2">
        <v>0</v>
      </c>
      <c r="T4" s="2">
        <v>0</v>
      </c>
      <c r="U4" s="2">
        <v>0</v>
      </c>
      <c r="V4" s="2">
        <v>2.0992944000000002</v>
      </c>
      <c r="W4" s="2">
        <v>29.557218582753237</v>
      </c>
    </row>
    <row r="5" spans="1:23" x14ac:dyDescent="0.2">
      <c r="A5" s="2" t="s">
        <v>1</v>
      </c>
      <c r="B5" s="2">
        <v>0.2172089264000574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4.2491606126690111E-2</v>
      </c>
      <c r="L5" s="2">
        <v>0</v>
      </c>
      <c r="M5" s="2">
        <v>0.26020020066682986</v>
      </c>
      <c r="N5" s="2">
        <v>0</v>
      </c>
      <c r="O5" s="2">
        <v>0</v>
      </c>
      <c r="P5" s="2">
        <v>0</v>
      </c>
      <c r="Q5" s="2">
        <v>0</v>
      </c>
      <c r="R5" s="2">
        <v>1.1167414096752983E-2</v>
      </c>
      <c r="S5" s="2">
        <v>0</v>
      </c>
      <c r="T5" s="2">
        <v>0</v>
      </c>
      <c r="U5" s="2">
        <v>0</v>
      </c>
      <c r="V5" s="2">
        <v>0</v>
      </c>
      <c r="W5" s="2">
        <v>0.53106814729033047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2.2153821325717721E-4</v>
      </c>
      <c r="C8" s="2">
        <v>7.2467013919183917E-5</v>
      </c>
      <c r="D8" s="2">
        <v>0</v>
      </c>
      <c r="E8" s="2">
        <v>5.797046500302835E-10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1.4748059776880859E-2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1.5042065583761871E-2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</row>
    <row r="10" spans="1:23" x14ac:dyDescent="0.2">
      <c r="A10" s="2" t="s">
        <v>6</v>
      </c>
      <c r="B10" s="2">
        <v>9.222635817896287E-3</v>
      </c>
      <c r="C10" s="2">
        <v>3.0168017894556271E-3</v>
      </c>
      <c r="D10" s="2">
        <v>0</v>
      </c>
      <c r="E10" s="2">
        <v>2.4133104580760697E-8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0.17838281619620575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0.19062227793666225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0.38658252498737616</v>
      </c>
      <c r="C13" s="2">
        <v>0.12645439722244337</v>
      </c>
      <c r="D13" s="2">
        <v>0</v>
      </c>
      <c r="E13" s="2">
        <v>1.0115802780059203E-6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0.25982470209302244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0.77286263588311999</v>
      </c>
    </row>
    <row r="14" spans="1:23" x14ac:dyDescent="0.2">
      <c r="A14" s="2" t="s">
        <v>10</v>
      </c>
      <c r="B14" s="2">
        <v>6.5329163050178336E-3</v>
      </c>
      <c r="C14" s="2">
        <v>2.1369719013622744E-3</v>
      </c>
      <c r="D14" s="2">
        <v>0</v>
      </c>
      <c r="E14" s="2">
        <v>1.7094847451356352E-8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0</v>
      </c>
      <c r="L14" s="2">
        <v>0</v>
      </c>
      <c r="M14" s="2">
        <v>3.1701138241962759E-2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4.0371043543190321E-2</v>
      </c>
    </row>
    <row r="15" spans="1:23" x14ac:dyDescent="0.2">
      <c r="A15" s="2" t="s">
        <v>11</v>
      </c>
      <c r="B15" s="2">
        <v>2.5397895635087452E-2</v>
      </c>
      <c r="C15" s="2">
        <v>8.3078653991366692E-3</v>
      </c>
      <c r="D15" s="2">
        <v>0</v>
      </c>
      <c r="E15" s="2">
        <v>6.6459316359802054E-8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2">
        <v>0</v>
      </c>
      <c r="M15" s="2">
        <v>4.106447846867152E-3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3.7812275340407639E-2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1.0242152022730912E-2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1.0242152022730912E-2</v>
      </c>
    </row>
    <row r="17" spans="1:23" x14ac:dyDescent="0.2">
      <c r="A17" s="2" t="s">
        <v>13</v>
      </c>
      <c r="B17" s="2">
        <v>1.0482203856902067E-2</v>
      </c>
      <c r="C17" s="2">
        <v>3.4288170949543233E-3</v>
      </c>
      <c r="D17" s="2">
        <v>0</v>
      </c>
      <c r="E17" s="2">
        <v>2.7429048149618208E-8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1.3911048380904539E-2</v>
      </c>
    </row>
    <row r="18" spans="1:23" x14ac:dyDescent="0.2">
      <c r="A18" s="2" t="s">
        <v>14</v>
      </c>
      <c r="B18" s="2">
        <v>0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7.8453925790341311E-3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7.8453925790341311E-3</v>
      </c>
    </row>
    <row r="19" spans="1:23" x14ac:dyDescent="0.2">
      <c r="A19" s="2" t="s">
        <v>15</v>
      </c>
      <c r="B19" s="2">
        <v>0</v>
      </c>
      <c r="C19" s="2">
        <v>0</v>
      </c>
      <c r="D19" s="2">
        <v>0</v>
      </c>
      <c r="E19" s="2">
        <v>0</v>
      </c>
      <c r="F19" s="2">
        <v>5.8359576233181086E-4</v>
      </c>
      <c r="G19" s="2">
        <v>2.0429969211281382E-5</v>
      </c>
      <c r="H19" s="2">
        <v>5.1660634615568514E-4</v>
      </c>
      <c r="I19" s="2">
        <v>4.4578465829190381E-6</v>
      </c>
      <c r="J19" s="2">
        <v>0</v>
      </c>
      <c r="K19" s="2">
        <v>1.6164964923798429E-5</v>
      </c>
      <c r="L19" s="2">
        <v>1.1015544183436006E-6</v>
      </c>
      <c r="M19" s="2">
        <v>4.1543830357410874E-4</v>
      </c>
      <c r="N19" s="2">
        <v>0</v>
      </c>
      <c r="O19" s="2">
        <v>0</v>
      </c>
      <c r="P19" s="2">
        <v>0</v>
      </c>
      <c r="Q19" s="2">
        <v>0</v>
      </c>
      <c r="R19" s="2">
        <v>5.1774930972207524E-5</v>
      </c>
      <c r="S19" s="2">
        <v>0</v>
      </c>
      <c r="T19" s="2">
        <v>0</v>
      </c>
      <c r="U19" s="2">
        <v>0</v>
      </c>
      <c r="V19" s="2">
        <v>0</v>
      </c>
      <c r="W19" s="2">
        <v>1.6095696781701547E-3</v>
      </c>
    </row>
    <row r="20" spans="1:23" x14ac:dyDescent="0.2">
      <c r="A20" s="2" t="s">
        <v>16</v>
      </c>
      <c r="B20" s="2">
        <v>1.6248369900918862E-2</v>
      </c>
      <c r="C20" s="2">
        <v>5.3149785333288981E-3</v>
      </c>
      <c r="D20" s="2">
        <v>0</v>
      </c>
      <c r="E20" s="2">
        <v>4.251752078563631E-8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2.1563390951768544E-2</v>
      </c>
    </row>
    <row r="21" spans="1:23" x14ac:dyDescent="0.2">
      <c r="A21" s="2" t="s">
        <v>17</v>
      </c>
      <c r="B21" s="2">
        <v>1.7515790093163759E-3</v>
      </c>
      <c r="C21" s="2">
        <v>5.7295623442321848E-4</v>
      </c>
      <c r="D21" s="2">
        <v>0</v>
      </c>
      <c r="E21" s="2">
        <v>4.5834011282622097E-9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1.2463149107223264E-3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3.5708547378630493E-3</v>
      </c>
    </row>
    <row r="22" spans="1:23" x14ac:dyDescent="0.2">
      <c r="A22" s="2" t="s">
        <v>18</v>
      </c>
      <c r="B22" s="2">
        <v>0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0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1.597839629131188E-4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1.597839629131188E-4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</row>
    <row r="26" spans="1:23" x14ac:dyDescent="0.2">
      <c r="A26" s="2" t="s">
        <v>22</v>
      </c>
      <c r="B26" s="2">
        <v>0.8566145820645491</v>
      </c>
      <c r="C26" s="2">
        <v>0.28020583866398274</v>
      </c>
      <c r="D26" s="2">
        <v>0</v>
      </c>
      <c r="E26" s="2">
        <v>2.2415250588398392E-6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6.0558121944072011E-3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1.1428784744479978</v>
      </c>
    </row>
    <row r="27" spans="1:23" x14ac:dyDescent="0.2">
      <c r="A27" s="2" t="s">
        <v>23</v>
      </c>
      <c r="B27" s="2">
        <v>6.0018575241905896E-2</v>
      </c>
      <c r="C27" s="2">
        <v>1.9632581050095091E-2</v>
      </c>
      <c r="D27" s="2">
        <v>0</v>
      </c>
      <c r="E27" s="2">
        <v>1.5705212497825404E-7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7.9651313344125951E-2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</row>
    <row r="29" spans="1:23" x14ac:dyDescent="0.2">
      <c r="A29" s="2" t="s">
        <v>25</v>
      </c>
      <c r="B29" s="2">
        <v>2.2744556916365757E-2</v>
      </c>
      <c r="C29" s="2">
        <v>7.4399359749758674E-3</v>
      </c>
      <c r="D29" s="2">
        <v>0</v>
      </c>
      <c r="E29" s="2">
        <v>5.9516257775309606E-8</v>
      </c>
      <c r="F29" s="2">
        <v>7.1385433648427088E-2</v>
      </c>
      <c r="G29" s="2">
        <v>2.4989938339239392E-3</v>
      </c>
      <c r="H29" s="2">
        <v>6.3191288261763401E-2</v>
      </c>
      <c r="I29" s="2">
        <v>5.4528379402265679E-4</v>
      </c>
      <c r="J29" s="2">
        <v>0</v>
      </c>
      <c r="K29" s="2">
        <v>1.2177803425244226E-3</v>
      </c>
      <c r="L29" s="2">
        <v>1.3474213645178922E-4</v>
      </c>
      <c r="M29" s="2">
        <v>5.8800498352027698E-3</v>
      </c>
      <c r="N29" s="2">
        <v>0</v>
      </c>
      <c r="O29" s="2">
        <v>0</v>
      </c>
      <c r="P29" s="2">
        <v>0</v>
      </c>
      <c r="Q29" s="2">
        <v>0</v>
      </c>
      <c r="R29" s="2">
        <v>6.3331095565204235E-3</v>
      </c>
      <c r="S29" s="2">
        <v>0</v>
      </c>
      <c r="T29" s="2">
        <v>0</v>
      </c>
      <c r="U29" s="2">
        <v>0</v>
      </c>
      <c r="V29" s="2">
        <v>0</v>
      </c>
      <c r="W29" s="2">
        <v>0.18137123381643588</v>
      </c>
    </row>
    <row r="30" spans="1:23" x14ac:dyDescent="0.2">
      <c r="A30" s="2" t="s">
        <v>26</v>
      </c>
      <c r="B30" s="2">
        <v>9.0198676319539206E-3</v>
      </c>
      <c r="C30" s="2">
        <v>2.9504746094309543E-3</v>
      </c>
      <c r="D30" s="2">
        <v>0</v>
      </c>
      <c r="E30" s="2">
        <v>2.3602515936297184E-8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6.6310344608944286E-3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1.8601400304795242E-2</v>
      </c>
    </row>
    <row r="31" spans="1:23" x14ac:dyDescent="0.2">
      <c r="A31" s="2" t="s">
        <v>27</v>
      </c>
      <c r="B31" s="2">
        <v>1.7656141489016877</v>
      </c>
      <c r="C31" s="2">
        <v>0.57754724669479351</v>
      </c>
      <c r="D31" s="2">
        <v>0</v>
      </c>
      <c r="E31" s="2">
        <v>4.6201272332614605E-6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7.1439409818455396E-2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2.0992944000000002</v>
      </c>
      <c r="W31" s="2">
        <v>4.5138998255421701</v>
      </c>
    </row>
    <row r="32" spans="1:23" x14ac:dyDescent="0.2">
      <c r="A32" s="2" t="s">
        <v>28</v>
      </c>
      <c r="B32" s="2">
        <v>0</v>
      </c>
      <c r="C32" s="2">
        <v>0</v>
      </c>
      <c r="D32" s="2">
        <v>0</v>
      </c>
      <c r="E32" s="2">
        <v>0</v>
      </c>
      <c r="F32" s="2">
        <v>3.5205414362666492</v>
      </c>
      <c r="G32" s="2">
        <v>0.12324378926705495</v>
      </c>
      <c r="H32" s="2">
        <v>3.1164277831841707</v>
      </c>
      <c r="I32" s="2">
        <v>2.6891959511459097E-2</v>
      </c>
      <c r="J32" s="2">
        <v>0</v>
      </c>
      <c r="K32" s="2">
        <v>9.7515150902814013E-2</v>
      </c>
      <c r="L32" s="2">
        <v>6.6451270286577687E-3</v>
      </c>
      <c r="M32" s="2">
        <v>2.8761113324361374E-3</v>
      </c>
      <c r="N32" s="2">
        <v>0</v>
      </c>
      <c r="O32" s="2">
        <v>0</v>
      </c>
      <c r="P32" s="2">
        <v>0</v>
      </c>
      <c r="Q32" s="2">
        <v>0</v>
      </c>
      <c r="R32" s="2">
        <v>0.31233227108984191</v>
      </c>
      <c r="S32" s="2">
        <v>0</v>
      </c>
      <c r="T32" s="2">
        <v>0</v>
      </c>
      <c r="U32" s="2">
        <v>0</v>
      </c>
      <c r="V32" s="2">
        <v>0</v>
      </c>
      <c r="W32" s="2">
        <v>7.2064736285830833</v>
      </c>
    </row>
    <row r="33" spans="1:23" x14ac:dyDescent="0.2">
      <c r="A33" s="2" t="s">
        <v>29</v>
      </c>
      <c r="B33" s="2">
        <v>9.6212683200181054E-4</v>
      </c>
      <c r="C33" s="2">
        <v>3.1471978356057599E-4</v>
      </c>
      <c r="D33" s="2">
        <v>0</v>
      </c>
      <c r="E33" s="2">
        <v>2.5176216338933814E-9</v>
      </c>
      <c r="F33" s="2">
        <v>3.419093039581303E-2</v>
      </c>
      <c r="G33" s="2">
        <v>1.1969237961916054E-3</v>
      </c>
      <c r="H33" s="2">
        <v>3.0266243800107739E-2</v>
      </c>
      <c r="I33" s="2">
        <v>2.6117037180461674E-4</v>
      </c>
      <c r="J33" s="2">
        <v>0</v>
      </c>
      <c r="K33" s="2">
        <v>9.4705141166893741E-4</v>
      </c>
      <c r="L33" s="2">
        <v>6.4536401522690415E-5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3.033320622558398E-3</v>
      </c>
      <c r="S33" s="2">
        <v>0</v>
      </c>
      <c r="T33" s="2">
        <v>0</v>
      </c>
      <c r="U33" s="2">
        <v>0</v>
      </c>
      <c r="V33" s="2">
        <v>0</v>
      </c>
      <c r="W33" s="2">
        <v>7.1237025932851056E-2</v>
      </c>
    </row>
    <row r="34" spans="1:23" x14ac:dyDescent="0.2">
      <c r="A34" s="2" t="s">
        <v>30</v>
      </c>
      <c r="B34" s="2">
        <v>1.4463178026601201E-3</v>
      </c>
      <c r="C34" s="2">
        <v>4.7310272478934907E-4</v>
      </c>
      <c r="D34" s="2">
        <v>0</v>
      </c>
      <c r="E34" s="2">
        <v>3.784616402274294E-9</v>
      </c>
      <c r="F34" s="2">
        <v>1.7468966485798872E-2</v>
      </c>
      <c r="G34" s="2">
        <v>6.1153707839102273E-4</v>
      </c>
      <c r="H34" s="2">
        <v>1.5463749961593509E-2</v>
      </c>
      <c r="I34" s="2">
        <v>1.3343820771537655E-4</v>
      </c>
      <c r="J34" s="2">
        <v>0</v>
      </c>
      <c r="K34" s="2">
        <v>4.8387128338569959E-4</v>
      </c>
      <c r="L34" s="2">
        <v>3.2973195589085114E-5</v>
      </c>
      <c r="M34" s="2">
        <v>3.8827502987887853E-3</v>
      </c>
      <c r="N34" s="2">
        <v>0</v>
      </c>
      <c r="O34" s="2">
        <v>0</v>
      </c>
      <c r="P34" s="2">
        <v>0</v>
      </c>
      <c r="Q34" s="2">
        <v>0</v>
      </c>
      <c r="R34" s="2">
        <v>1.5497962671014115E-3</v>
      </c>
      <c r="S34" s="2">
        <v>0</v>
      </c>
      <c r="T34" s="2">
        <v>0</v>
      </c>
      <c r="U34" s="2">
        <v>0</v>
      </c>
      <c r="V34" s="2">
        <v>0</v>
      </c>
      <c r="W34" s="2">
        <v>4.1546507090429632E-2</v>
      </c>
    </row>
    <row r="35" spans="1:23" x14ac:dyDescent="0.2">
      <c r="A35" s="2" t="s">
        <v>31</v>
      </c>
      <c r="B35" s="2">
        <v>1.1745853670088247E-3</v>
      </c>
      <c r="C35" s="2">
        <v>3.842167583137744E-4</v>
      </c>
      <c r="D35" s="2">
        <v>0</v>
      </c>
      <c r="E35" s="2">
        <v>3.0735672600288214E-9</v>
      </c>
      <c r="F35" s="2">
        <v>9.3842198582955189E-3</v>
      </c>
      <c r="G35" s="2">
        <v>3.2851390491740458E-4</v>
      </c>
      <c r="H35" s="2">
        <v>8.3070300461834164E-3</v>
      </c>
      <c r="I35" s="2">
        <v>7.1682173053338121E-5</v>
      </c>
      <c r="J35" s="2">
        <v>0</v>
      </c>
      <c r="K35" s="2">
        <v>2.5993263597467867E-4</v>
      </c>
      <c r="L35" s="2">
        <v>1.7712995046965091E-5</v>
      </c>
      <c r="M35" s="2">
        <v>2.8920897287274495E-3</v>
      </c>
      <c r="N35" s="2">
        <v>0</v>
      </c>
      <c r="O35" s="2">
        <v>0</v>
      </c>
      <c r="P35" s="2">
        <v>0</v>
      </c>
      <c r="Q35" s="2">
        <v>0</v>
      </c>
      <c r="R35" s="2">
        <v>8.3254089003309691E-4</v>
      </c>
      <c r="S35" s="2">
        <v>0</v>
      </c>
      <c r="T35" s="2">
        <v>0</v>
      </c>
      <c r="U35" s="2">
        <v>0</v>
      </c>
      <c r="V35" s="2">
        <v>0</v>
      </c>
      <c r="W35" s="2">
        <v>2.3652527431121728E-2</v>
      </c>
    </row>
    <row r="36" spans="1:23" x14ac:dyDescent="0.2">
      <c r="A36" s="2" t="s">
        <v>32</v>
      </c>
      <c r="B36" s="2">
        <v>2.1913906100910915E-5</v>
      </c>
      <c r="C36" s="2">
        <v>7.1682231028689275E-6</v>
      </c>
      <c r="D36" s="2">
        <v>0</v>
      </c>
      <c r="E36" s="2">
        <v>5.7342672761731747E-11</v>
      </c>
      <c r="F36" s="2">
        <v>4.5364843925259427E-3</v>
      </c>
      <c r="G36" s="2">
        <v>1.5880896066902724E-4</v>
      </c>
      <c r="H36" s="2">
        <v>4.0157533307835259E-3</v>
      </c>
      <c r="I36" s="2">
        <v>3.4652327437890651E-5</v>
      </c>
      <c r="J36" s="2">
        <v>0</v>
      </c>
      <c r="K36" s="2">
        <v>1.2565566067432643E-4</v>
      </c>
      <c r="L36" s="2">
        <v>8.5627496785909192E-6</v>
      </c>
      <c r="M36" s="2">
        <v>1.3613593640197716E-2</v>
      </c>
      <c r="N36" s="2">
        <v>2.2111687288746329E-3</v>
      </c>
      <c r="O36" s="2">
        <v>0</v>
      </c>
      <c r="P36" s="2">
        <v>0</v>
      </c>
      <c r="Q36" s="2">
        <v>0</v>
      </c>
      <c r="R36" s="2">
        <v>4.024637967572931E-4</v>
      </c>
      <c r="S36" s="2">
        <v>0</v>
      </c>
      <c r="T36" s="2">
        <v>0</v>
      </c>
      <c r="U36" s="2">
        <v>0</v>
      </c>
      <c r="V36" s="2">
        <v>0</v>
      </c>
      <c r="W36" s="2">
        <v>2.5136225774145399E-2</v>
      </c>
    </row>
    <row r="37" spans="1:23" x14ac:dyDescent="0.2">
      <c r="A37" s="2" t="s">
        <v>33</v>
      </c>
      <c r="B37" s="2">
        <v>1.641351566958227E-3</v>
      </c>
      <c r="C37" s="2">
        <v>5.3689991040488253E-4</v>
      </c>
      <c r="D37" s="2">
        <v>0</v>
      </c>
      <c r="E37" s="2">
        <v>4.2949661898537064E-9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7.7639027579484404E-2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7.9817283351813706E-2</v>
      </c>
    </row>
    <row r="38" spans="1:23" x14ac:dyDescent="0.2">
      <c r="A38" s="2" t="s">
        <v>34</v>
      </c>
      <c r="B38" s="2">
        <v>1.6698396448894112E-3</v>
      </c>
      <c r="C38" s="2">
        <v>5.4621860043861203E-4</v>
      </c>
      <c r="D38" s="2">
        <v>0</v>
      </c>
      <c r="E38" s="2">
        <v>4.3695116644439576E-9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3.1477440693884395E-3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5.3638066842281278E-3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8.9479019231346508E-4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8.9479019231346508E-4</v>
      </c>
    </row>
    <row r="40" spans="1:23" x14ac:dyDescent="0.2">
      <c r="A40" s="2" t="s">
        <v>36</v>
      </c>
      <c r="B40" s="2">
        <v>1.4244038965592092E-4</v>
      </c>
      <c r="C40" s="2">
        <v>4.6593450168648017E-5</v>
      </c>
      <c r="D40" s="2">
        <v>0</v>
      </c>
      <c r="E40" s="2">
        <v>3.7272737295125628E-10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2.4926298214446529E-3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2.6816640339965949E-3</v>
      </c>
    </row>
    <row r="41" spans="1:23" x14ac:dyDescent="0.2">
      <c r="A41" s="2" t="s">
        <v>37</v>
      </c>
      <c r="B41" s="2">
        <v>1.9266706243920871E-2</v>
      </c>
      <c r="C41" s="2">
        <v>6.3023017520423587E-3</v>
      </c>
      <c r="D41" s="2">
        <v>0</v>
      </c>
      <c r="E41" s="2">
        <v>5.0415677892114541E-8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6.694948046059677E-3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3.2264006457700799E-2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8.962214094004457</v>
      </c>
      <c r="C43" s="2">
        <v>2.931615651982272</v>
      </c>
      <c r="D43" s="2">
        <v>0</v>
      </c>
      <c r="E43" s="2">
        <v>2.3451652464264017E-5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0</v>
      </c>
      <c r="L43" s="2">
        <v>0</v>
      </c>
      <c r="M43" s="2">
        <v>1.485990855092004E-2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11.908713106190111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3.1956792582623756E-5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3.1956792582623756E-5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4.3141669986542072E-4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4.3141669986542072E-4</v>
      </c>
    </row>
    <row r="46" spans="1:23" x14ac:dyDescent="0.2">
      <c r="A46" s="2" t="s">
        <v>42</v>
      </c>
      <c r="B46" s="2">
        <v>2.3082527888689156E-2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1.4517002554464581E-2</v>
      </c>
      <c r="L46" s="2">
        <v>0</v>
      </c>
      <c r="M46" s="2">
        <v>4.163801639522912E-2</v>
      </c>
      <c r="N46" s="2">
        <v>0</v>
      </c>
      <c r="O46" s="2">
        <v>1.863532304663864E-4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7.9423900068849237E-2</v>
      </c>
    </row>
    <row r="47" spans="1:23" x14ac:dyDescent="0.2">
      <c r="A47" s="2" t="s">
        <v>43</v>
      </c>
      <c r="B47" s="2">
        <v>2.5644478806061688E-2</v>
      </c>
      <c r="C47" s="2">
        <v>1.1142050059487034E-3</v>
      </c>
      <c r="D47" s="2">
        <v>0</v>
      </c>
      <c r="E47" s="2">
        <v>7.5267204243331005E-3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0.30074389512808397</v>
      </c>
      <c r="L47" s="2">
        <v>7.0026807267340063E-2</v>
      </c>
      <c r="M47" s="2">
        <v>0.72784988448655241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1.1329059911183199</v>
      </c>
    </row>
    <row r="48" spans="1:23" x14ac:dyDescent="0.2">
      <c r="A48" s="2" t="s">
        <v>44</v>
      </c>
      <c r="B48" s="2">
        <v>3.2824289984323489E-3</v>
      </c>
      <c r="C48" s="2">
        <v>4.1358479785107041E-4</v>
      </c>
      <c r="D48" s="2">
        <v>1.9816181485437486E-3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1.0506724464943683E-2</v>
      </c>
      <c r="L48" s="2">
        <v>4.3583449632358972E-4</v>
      </c>
      <c r="M48" s="2">
        <v>2.0547027398178361E-2</v>
      </c>
      <c r="N48" s="2">
        <v>0</v>
      </c>
      <c r="O48" s="2">
        <v>2.6693755827589039E-2</v>
      </c>
      <c r="P48" s="2">
        <v>0</v>
      </c>
      <c r="Q48" s="2">
        <v>0</v>
      </c>
      <c r="R48" s="2">
        <v>2.81184010949833E-2</v>
      </c>
      <c r="S48" s="2">
        <v>0</v>
      </c>
      <c r="T48" s="2">
        <v>0</v>
      </c>
      <c r="U48" s="2">
        <v>0</v>
      </c>
      <c r="V48" s="2">
        <v>0</v>
      </c>
      <c r="W48" s="2">
        <v>9.1979375226845142E-2</v>
      </c>
    </row>
    <row r="49" spans="1:23" x14ac:dyDescent="0.2">
      <c r="A49" s="2" t="s">
        <v>45</v>
      </c>
      <c r="B49" s="2">
        <v>0</v>
      </c>
      <c r="C49" s="2">
        <v>3.2162207264445032E-3</v>
      </c>
      <c r="D49" s="2">
        <v>7.738138821544849E-3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2.0025734750551107E-2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2.9568801557597179E-2</v>
      </c>
      <c r="S49" s="2">
        <v>0</v>
      </c>
      <c r="T49" s="2">
        <v>0</v>
      </c>
      <c r="U49" s="2">
        <v>0</v>
      </c>
      <c r="V49" s="2">
        <v>0</v>
      </c>
      <c r="W49" s="2">
        <v>6.0548895856137638E-2</v>
      </c>
    </row>
    <row r="50" spans="1:23" x14ac:dyDescent="0.2">
      <c r="A50" s="2" t="s">
        <v>46</v>
      </c>
      <c r="B50" s="2">
        <v>0.17888706015578351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9.150931163421902E-2</v>
      </c>
      <c r="L50" s="2">
        <v>0</v>
      </c>
      <c r="M50" s="2">
        <v>1.3425765690508431E-2</v>
      </c>
      <c r="N50" s="2">
        <v>0</v>
      </c>
      <c r="O50" s="2">
        <v>6.4185663165501158E-2</v>
      </c>
      <c r="P50" s="2">
        <v>0</v>
      </c>
      <c r="Q50" s="2">
        <v>0</v>
      </c>
      <c r="R50" s="2">
        <v>0.10231039097034195</v>
      </c>
      <c r="S50" s="2">
        <v>0</v>
      </c>
      <c r="T50" s="2">
        <v>0</v>
      </c>
      <c r="U50" s="2">
        <v>0</v>
      </c>
      <c r="V50" s="2">
        <v>0</v>
      </c>
      <c r="W50" s="2">
        <v>0.45031819161635406</v>
      </c>
    </row>
    <row r="51" spans="1:23" x14ac:dyDescent="0.2">
      <c r="A51" s="2" t="s">
        <v>47</v>
      </c>
      <c r="B51" s="2">
        <v>0.54733790318008879</v>
      </c>
      <c r="C51" s="2">
        <v>0</v>
      </c>
      <c r="D51" s="2">
        <v>0</v>
      </c>
      <c r="E51" s="2">
        <v>0.12443959529504545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2.7420286019332184E-2</v>
      </c>
      <c r="L51" s="2">
        <v>0</v>
      </c>
      <c r="M51" s="2">
        <v>3.9420380995022819E-2</v>
      </c>
      <c r="N51" s="2">
        <v>0</v>
      </c>
      <c r="O51" s="2">
        <v>2.2097232816613469E-2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0.76071539830610269</v>
      </c>
    </row>
  </sheetData>
  <phoneticPr fontId="6" type="noConversion"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3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13.63369597805325</v>
      </c>
      <c r="C4" s="2">
        <v>3.6896072651513472</v>
      </c>
      <c r="D4" s="2">
        <v>0</v>
      </c>
      <c r="E4" s="2">
        <v>0.14184451801171222</v>
      </c>
      <c r="F4" s="2">
        <v>3.7473165584057435</v>
      </c>
      <c r="G4" s="2">
        <v>0.30199213404900332</v>
      </c>
      <c r="H4" s="2">
        <v>3.2361599905071747</v>
      </c>
      <c r="I4" s="2">
        <v>0</v>
      </c>
      <c r="J4" s="2">
        <v>0</v>
      </c>
      <c r="K4" s="2">
        <v>0.67982454412629001</v>
      </c>
      <c r="L4" s="2">
        <v>7.5757981260440949E-2</v>
      </c>
      <c r="M4" s="2">
        <v>1.3283397786946378</v>
      </c>
      <c r="N4" s="2">
        <v>0.1145220686594375</v>
      </c>
      <c r="O4" s="2">
        <v>0.21612609252620252</v>
      </c>
      <c r="P4" s="2">
        <v>7.6552664349265097E-4</v>
      </c>
      <c r="Q4" s="2">
        <v>0</v>
      </c>
      <c r="R4" s="2">
        <v>0.49980872336683596</v>
      </c>
      <c r="S4" s="2">
        <v>0</v>
      </c>
      <c r="T4" s="2">
        <v>0</v>
      </c>
      <c r="U4" s="2">
        <v>0</v>
      </c>
      <c r="V4" s="2">
        <v>2.1733788016000002</v>
      </c>
      <c r="W4" s="2">
        <v>29.839139961055572</v>
      </c>
    </row>
    <row r="5" spans="1:23" x14ac:dyDescent="0.2">
      <c r="A5" s="2" t="s">
        <v>1</v>
      </c>
      <c r="B5" s="2">
        <v>0.21308824712264762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6.1573516890618067E-2</v>
      </c>
      <c r="L5" s="2">
        <v>0</v>
      </c>
      <c r="M5" s="2">
        <v>0.29444772208396336</v>
      </c>
      <c r="N5" s="2">
        <v>0</v>
      </c>
      <c r="O5" s="2">
        <v>2.6786209564433193E-2</v>
      </c>
      <c r="P5" s="2">
        <v>0</v>
      </c>
      <c r="Q5" s="2">
        <v>0</v>
      </c>
      <c r="R5" s="2">
        <v>6.4939835981082852E-3</v>
      </c>
      <c r="S5" s="2">
        <v>0</v>
      </c>
      <c r="T5" s="2">
        <v>0</v>
      </c>
      <c r="U5" s="2">
        <v>0</v>
      </c>
      <c r="V5" s="2">
        <v>0</v>
      </c>
      <c r="W5" s="2">
        <v>0.60238967925977049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2.1312179950109259E-4</v>
      </c>
      <c r="C8" s="2">
        <v>6.2976174940963911E-5</v>
      </c>
      <c r="D8" s="2">
        <v>0</v>
      </c>
      <c r="E8" s="2">
        <v>6.8662387478558946E-10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5.4423646893244863E-3</v>
      </c>
      <c r="N8" s="2">
        <v>5.5527600332695845E-3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1.1271223383660002E-2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2.7880966646129536E-5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2.7880966646129536E-5</v>
      </c>
    </row>
    <row r="10" spans="1:23" x14ac:dyDescent="0.2">
      <c r="A10" s="2" t="s">
        <v>6</v>
      </c>
      <c r="B10" s="2">
        <v>8.9425907070658471E-3</v>
      </c>
      <c r="C10" s="2">
        <v>2.6424803005228471E-3</v>
      </c>
      <c r="D10" s="2">
        <v>0</v>
      </c>
      <c r="E10" s="2">
        <v>2.8810737786003341E-8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8.130089874011372E-3</v>
      </c>
      <c r="N10" s="2">
        <v>4.4999204545783808E-2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6.471439423812167E-2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0.38315090412601727</v>
      </c>
      <c r="C13" s="2">
        <v>0.1132187248020344</v>
      </c>
      <c r="D13" s="2">
        <v>0</v>
      </c>
      <c r="E13" s="2">
        <v>1.2344141192241536E-6</v>
      </c>
      <c r="F13" s="2">
        <v>8.2340344384089015E-4</v>
      </c>
      <c r="G13" s="2">
        <v>6.6357181015579697E-5</v>
      </c>
      <c r="H13" s="2">
        <v>7.110862505134509E-4</v>
      </c>
      <c r="I13" s="2">
        <v>0</v>
      </c>
      <c r="J13" s="2">
        <v>0</v>
      </c>
      <c r="K13" s="2">
        <v>1.7117986525355465E-5</v>
      </c>
      <c r="L13" s="2">
        <v>1.1297822761870914E-6</v>
      </c>
      <c r="M13" s="2">
        <v>1.0338262432384832E-2</v>
      </c>
      <c r="N13" s="2">
        <v>7.3500899326797865E-3</v>
      </c>
      <c r="O13" s="2">
        <v>0</v>
      </c>
      <c r="P13" s="2">
        <v>0</v>
      </c>
      <c r="Q13" s="2">
        <v>0</v>
      </c>
      <c r="R13" s="2">
        <v>7.3449125280489156E-5</v>
      </c>
      <c r="S13" s="2">
        <v>0</v>
      </c>
      <c r="T13" s="2">
        <v>0</v>
      </c>
      <c r="U13" s="2">
        <v>0</v>
      </c>
      <c r="V13" s="2">
        <v>0</v>
      </c>
      <c r="W13" s="2">
        <v>0.5157517594766875</v>
      </c>
    </row>
    <row r="14" spans="1:23" x14ac:dyDescent="0.2">
      <c r="A14" s="2" t="s">
        <v>10</v>
      </c>
      <c r="B14" s="2">
        <v>5.2828128181791447E-3</v>
      </c>
      <c r="C14" s="2">
        <v>1.5610385469568575E-3</v>
      </c>
      <c r="D14" s="2">
        <v>0</v>
      </c>
      <c r="E14" s="2">
        <v>1.7019870400289802E-8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0</v>
      </c>
      <c r="L14" s="2">
        <v>0</v>
      </c>
      <c r="M14" s="2">
        <v>8.643099660300157E-4</v>
      </c>
      <c r="N14" s="2">
        <v>1.0099674893474747E-3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8.7181458403838927E-3</v>
      </c>
    </row>
    <row r="15" spans="1:23" x14ac:dyDescent="0.2">
      <c r="A15" s="2" t="s">
        <v>11</v>
      </c>
      <c r="B15" s="2">
        <v>2.1398290008431745E-2</v>
      </c>
      <c r="C15" s="2">
        <v>6.3230624842841058E-3</v>
      </c>
      <c r="D15" s="2">
        <v>0</v>
      </c>
      <c r="E15" s="2">
        <v>6.8939812040672299E-8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2">
        <v>0</v>
      </c>
      <c r="M15" s="2">
        <v>6.5241461951943112E-4</v>
      </c>
      <c r="N15" s="2">
        <v>2.819664337606827E-3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3.1193500389654152E-2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</row>
    <row r="17" spans="1:23" x14ac:dyDescent="0.2">
      <c r="A17" s="2" t="s">
        <v>13</v>
      </c>
      <c r="B17" s="2">
        <v>5.8802029538783732E-3</v>
      </c>
      <c r="C17" s="2">
        <v>1.7375636409729109E-3</v>
      </c>
      <c r="D17" s="2">
        <v>0</v>
      </c>
      <c r="E17" s="2">
        <v>1.8944508474352189E-8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1.3940483323064768E-3</v>
      </c>
      <c r="N17" s="2">
        <v>1.2119609872169694E-3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1.0223794858883205E-2</v>
      </c>
    </row>
    <row r="18" spans="1:23" x14ac:dyDescent="0.2">
      <c r="A18" s="2" t="s">
        <v>14</v>
      </c>
      <c r="B18" s="2">
        <v>0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2.6765727980284358E-4</v>
      </c>
      <c r="N18" s="2">
        <v>5.7712427962712835E-4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8.4478155942997193E-4</v>
      </c>
    </row>
    <row r="19" spans="1:23" x14ac:dyDescent="0.2">
      <c r="A19" s="2" t="s">
        <v>15</v>
      </c>
      <c r="B19" s="2">
        <v>0</v>
      </c>
      <c r="C19" s="2">
        <v>0</v>
      </c>
      <c r="D19" s="2">
        <v>0</v>
      </c>
      <c r="E19" s="2">
        <v>0</v>
      </c>
      <c r="F19" s="2">
        <v>6.2878081166031611E-4</v>
      </c>
      <c r="G19" s="2">
        <v>5.0672756411897221E-5</v>
      </c>
      <c r="H19" s="2">
        <v>5.4301131857390796E-4</v>
      </c>
      <c r="I19" s="2">
        <v>0</v>
      </c>
      <c r="J19" s="2">
        <v>0</v>
      </c>
      <c r="K19" s="2">
        <v>1.3071916982998721E-5</v>
      </c>
      <c r="L19" s="2">
        <v>8.627428290883242E-7</v>
      </c>
      <c r="M19" s="2">
        <v>0</v>
      </c>
      <c r="N19" s="2">
        <v>1.6077033503898573E-4</v>
      </c>
      <c r="O19" s="2">
        <v>0</v>
      </c>
      <c r="P19" s="2">
        <v>0</v>
      </c>
      <c r="Q19" s="2">
        <v>0</v>
      </c>
      <c r="R19" s="2">
        <v>5.6088422941464446E-5</v>
      </c>
      <c r="S19" s="2">
        <v>0</v>
      </c>
      <c r="T19" s="2">
        <v>0</v>
      </c>
      <c r="U19" s="2">
        <v>0</v>
      </c>
      <c r="V19" s="2">
        <v>0</v>
      </c>
      <c r="W19" s="2">
        <v>1.4532583044386586E-3</v>
      </c>
    </row>
    <row r="20" spans="1:23" x14ac:dyDescent="0.2">
      <c r="A20" s="2" t="s">
        <v>16</v>
      </c>
      <c r="B20" s="2">
        <v>1.6239681253375934E-2</v>
      </c>
      <c r="C20" s="2">
        <v>4.7987254705629109E-3</v>
      </c>
      <c r="D20" s="2">
        <v>0</v>
      </c>
      <c r="E20" s="2">
        <v>5.2320095333179254E-8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5.5761933292259073E-4</v>
      </c>
      <c r="N20" s="2">
        <v>3.5864151662542976E-4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2.1954719893582199E-2</v>
      </c>
    </row>
    <row r="21" spans="1:23" x14ac:dyDescent="0.2">
      <c r="A21" s="2" t="s">
        <v>17</v>
      </c>
      <c r="B21" s="2">
        <v>2.1528704274711248E-3</v>
      </c>
      <c r="C21" s="2">
        <v>6.3615990941815522E-4</v>
      </c>
      <c r="D21" s="2">
        <v>0</v>
      </c>
      <c r="E21" s="2">
        <v>6.9359973418108904E-9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7.5278609944549738E-4</v>
      </c>
      <c r="N21" s="2">
        <v>7.0079376811865596E-5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3.6119027491439853E-3</v>
      </c>
    </row>
    <row r="22" spans="1:23" x14ac:dyDescent="0.2">
      <c r="A22" s="2" t="s">
        <v>18</v>
      </c>
      <c r="B22" s="2">
        <v>1.0847154846104511E-3</v>
      </c>
      <c r="C22" s="2">
        <v>3.2052672359145511E-4</v>
      </c>
      <c r="D22" s="2">
        <v>0</v>
      </c>
      <c r="E22" s="2">
        <v>3.494675583758563E-9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1.4052457028774902E-3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3.9033353304581348E-5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3.9033353304581348E-5</v>
      </c>
    </row>
    <row r="24" spans="1:23" x14ac:dyDescent="0.2">
      <c r="A24" s="2" t="s">
        <v>20</v>
      </c>
      <c r="B24" s="2">
        <v>8.90129119050561E-4</v>
      </c>
      <c r="C24" s="2">
        <v>2.6302765485558338E-4</v>
      </c>
      <c r="D24" s="2">
        <v>0</v>
      </c>
      <c r="E24" s="2">
        <v>2.8677681317102725E-9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2.1747153983981042E-4</v>
      </c>
      <c r="N24" s="2">
        <v>3.5864151662542976E-4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1.729272698139516E-3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</row>
    <row r="26" spans="1:23" x14ac:dyDescent="0.2">
      <c r="A26" s="2" t="s">
        <v>22</v>
      </c>
      <c r="B26" s="2">
        <v>0.2520246701764024</v>
      </c>
      <c r="C26" s="2">
        <v>7.4471732857090855E-2</v>
      </c>
      <c r="D26" s="2">
        <v>0</v>
      </c>
      <c r="E26" s="2">
        <v>8.1195896423159863E-7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4.7397643298420207E-4</v>
      </c>
      <c r="N26" s="2">
        <v>3.00929088662717E-4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0.32727212051410437</v>
      </c>
    </row>
    <row r="27" spans="1:23" x14ac:dyDescent="0.2">
      <c r="A27" s="2" t="s">
        <v>23</v>
      </c>
      <c r="B27" s="2">
        <v>5.0225831776256627E-2</v>
      </c>
      <c r="C27" s="2">
        <v>1.4841422960492344E-2</v>
      </c>
      <c r="D27" s="2">
        <v>0</v>
      </c>
      <c r="E27" s="2">
        <v>1.6181477122130677E-7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3.2576121429337752E-2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9.7643537980857953E-2</v>
      </c>
    </row>
    <row r="28" spans="1:23" x14ac:dyDescent="0.2">
      <c r="A28" s="2" t="s">
        <v>24</v>
      </c>
      <c r="B28" s="2">
        <v>9.2197960926069416E-4</v>
      </c>
      <c r="C28" s="2">
        <v>2.7243927791865968E-4</v>
      </c>
      <c r="D28" s="2">
        <v>0</v>
      </c>
      <c r="E28" s="2">
        <v>2.9703822568401134E-9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1.1944218575616107E-3</v>
      </c>
    </row>
    <row r="29" spans="1:23" x14ac:dyDescent="0.2">
      <c r="A29" s="2" t="s">
        <v>25</v>
      </c>
      <c r="B29" s="2">
        <v>3.4408808383891935E-3</v>
      </c>
      <c r="C29" s="2">
        <v>1.0167590276390171E-3</v>
      </c>
      <c r="D29" s="2">
        <v>0</v>
      </c>
      <c r="E29" s="2">
        <v>1.1085637130790856E-8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7.6393848610394912E-4</v>
      </c>
      <c r="N29" s="2">
        <v>1.3789147966805318E-3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6.6005042344498216E-3</v>
      </c>
    </row>
    <row r="30" spans="1:23" x14ac:dyDescent="0.2">
      <c r="A30" s="2" t="s">
        <v>26</v>
      </c>
      <c r="B30" s="2">
        <v>3.4408808383891935E-3</v>
      </c>
      <c r="C30" s="2">
        <v>1.0167590276390171E-3</v>
      </c>
      <c r="D30" s="2">
        <v>0</v>
      </c>
      <c r="E30" s="2">
        <v>1.1085637130790856E-8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7.6393848610394912E-4</v>
      </c>
      <c r="N30" s="2">
        <v>1.3789147966805318E-3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6.6005042344498216E-3</v>
      </c>
    </row>
    <row r="31" spans="1:23" x14ac:dyDescent="0.2">
      <c r="A31" s="2" t="s">
        <v>27</v>
      </c>
      <c r="B31" s="2">
        <v>1.8866224100367446</v>
      </c>
      <c r="C31" s="2">
        <v>0.55748526532785714</v>
      </c>
      <c r="D31" s="2">
        <v>0</v>
      </c>
      <c r="E31" s="2">
        <v>6.0782143941596903E-6</v>
      </c>
      <c r="F31" s="2">
        <v>4.0421623606734606E-4</v>
      </c>
      <c r="G31" s="2">
        <v>3.257534340764821E-5</v>
      </c>
      <c r="H31" s="2">
        <v>3.4907870479751224E-4</v>
      </c>
      <c r="I31" s="2">
        <v>0</v>
      </c>
      <c r="J31" s="2">
        <v>0</v>
      </c>
      <c r="K31" s="2">
        <v>8.4033752033563203E-6</v>
      </c>
      <c r="L31" s="2">
        <v>5.5462039012820829E-7</v>
      </c>
      <c r="M31" s="2">
        <v>7.4609466745042654E-3</v>
      </c>
      <c r="N31" s="2">
        <v>1.9642837088737614E-2</v>
      </c>
      <c r="O31" s="2">
        <v>0</v>
      </c>
      <c r="P31" s="2">
        <v>0</v>
      </c>
      <c r="Q31" s="2">
        <v>0</v>
      </c>
      <c r="R31" s="2">
        <v>3.6056843319512863E-5</v>
      </c>
      <c r="S31" s="2">
        <v>0</v>
      </c>
      <c r="T31" s="2">
        <v>0</v>
      </c>
      <c r="U31" s="2">
        <v>0</v>
      </c>
      <c r="V31" s="2">
        <v>2.1733788016000002</v>
      </c>
      <c r="W31" s="2">
        <v>4.6454272240654237</v>
      </c>
    </row>
    <row r="32" spans="1:23" x14ac:dyDescent="0.2">
      <c r="A32" s="2" t="s">
        <v>28</v>
      </c>
      <c r="B32" s="2">
        <v>0</v>
      </c>
      <c r="C32" s="2">
        <v>0</v>
      </c>
      <c r="D32" s="2">
        <v>0</v>
      </c>
      <c r="E32" s="2">
        <v>0</v>
      </c>
      <c r="F32" s="2">
        <v>3.7178873707742848</v>
      </c>
      <c r="G32" s="2">
        <v>0.29962046807479648</v>
      </c>
      <c r="H32" s="2">
        <v>3.2107451214717782</v>
      </c>
      <c r="I32" s="2">
        <v>0</v>
      </c>
      <c r="J32" s="2">
        <v>0</v>
      </c>
      <c r="K32" s="2">
        <v>7.7292299894729924E-2</v>
      </c>
      <c r="L32" s="2">
        <v>5.1012699640496937E-3</v>
      </c>
      <c r="M32" s="2">
        <v>0</v>
      </c>
      <c r="N32" s="2">
        <v>3.161816589100053E-3</v>
      </c>
      <c r="O32" s="2">
        <v>0</v>
      </c>
      <c r="P32" s="2">
        <v>0</v>
      </c>
      <c r="Q32" s="2">
        <v>0</v>
      </c>
      <c r="R32" s="2">
        <v>0.33164249836137005</v>
      </c>
      <c r="S32" s="2">
        <v>0</v>
      </c>
      <c r="T32" s="2">
        <v>0</v>
      </c>
      <c r="U32" s="2">
        <v>0</v>
      </c>
      <c r="V32" s="2">
        <v>0</v>
      </c>
      <c r="W32" s="2">
        <v>7.6454508451301093</v>
      </c>
    </row>
    <row r="33" spans="1:23" x14ac:dyDescent="0.2">
      <c r="A33" s="2" t="s">
        <v>29</v>
      </c>
      <c r="B33" s="2">
        <v>9.4508346851218021E-4</v>
      </c>
      <c r="C33" s="2">
        <v>2.7926632557609811E-4</v>
      </c>
      <c r="D33" s="2">
        <v>0</v>
      </c>
      <c r="E33" s="2">
        <v>3.0448169763239598E-9</v>
      </c>
      <c r="F33" s="2">
        <v>2.0004960942407082E-2</v>
      </c>
      <c r="G33" s="2">
        <v>1.6121778751285159E-3</v>
      </c>
      <c r="H33" s="2">
        <v>1.7276163677247252E-2</v>
      </c>
      <c r="I33" s="2">
        <v>0</v>
      </c>
      <c r="J33" s="2">
        <v>0</v>
      </c>
      <c r="K33" s="2">
        <v>4.1588926353647705E-4</v>
      </c>
      <c r="L33" s="2">
        <v>2.7448573937363651E-5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1.784479884655521E-3</v>
      </c>
      <c r="S33" s="2">
        <v>0</v>
      </c>
      <c r="T33" s="2">
        <v>0</v>
      </c>
      <c r="U33" s="2">
        <v>0</v>
      </c>
      <c r="V33" s="2">
        <v>0</v>
      </c>
      <c r="W33" s="2">
        <v>4.234547305581747E-2</v>
      </c>
    </row>
    <row r="34" spans="1:23" x14ac:dyDescent="0.2">
      <c r="A34" s="2" t="s">
        <v>30</v>
      </c>
      <c r="B34" s="2">
        <v>1.5789953093013071E-3</v>
      </c>
      <c r="C34" s="2">
        <v>4.665833577902516E-4</v>
      </c>
      <c r="D34" s="2">
        <v>0</v>
      </c>
      <c r="E34" s="2">
        <v>5.0871186339395349E-9</v>
      </c>
      <c r="F34" s="2">
        <v>9.7311316090287019E-4</v>
      </c>
      <c r="G34" s="2">
        <v>7.8422123018412367E-5</v>
      </c>
      <c r="H34" s="2">
        <v>8.4037465969771482E-4</v>
      </c>
      <c r="I34" s="2">
        <v>0</v>
      </c>
      <c r="J34" s="2">
        <v>0</v>
      </c>
      <c r="K34" s="2">
        <v>2.0230347711783738E-5</v>
      </c>
      <c r="L34" s="2">
        <v>1.3351972354938352E-6</v>
      </c>
      <c r="M34" s="2">
        <v>7.8066706609162704E-4</v>
      </c>
      <c r="N34" s="2">
        <v>2.47338976983055E-4</v>
      </c>
      <c r="O34" s="2">
        <v>0</v>
      </c>
      <c r="P34" s="2">
        <v>0</v>
      </c>
      <c r="Q34" s="2">
        <v>0</v>
      </c>
      <c r="R34" s="2">
        <v>8.6803511695123545E-5</v>
      </c>
      <c r="S34" s="2">
        <v>0</v>
      </c>
      <c r="T34" s="2">
        <v>0</v>
      </c>
      <c r="U34" s="2">
        <v>0</v>
      </c>
      <c r="V34" s="2">
        <v>0</v>
      </c>
      <c r="W34" s="2">
        <v>5.0738687975462726E-3</v>
      </c>
    </row>
    <row r="35" spans="1:23" x14ac:dyDescent="0.2">
      <c r="A35" s="2" t="s">
        <v>31</v>
      </c>
      <c r="B35" s="2">
        <v>3.3730206874260231E-4</v>
      </c>
      <c r="C35" s="2">
        <v>9.9670677231562428E-5</v>
      </c>
      <c r="D35" s="2">
        <v>0</v>
      </c>
      <c r="E35" s="2">
        <v>1.0867009097868166E-9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1.2323387257589255E-3</v>
      </c>
      <c r="N35" s="2">
        <v>1.051190652177984E-3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2.720503210611984E-3</v>
      </c>
    </row>
    <row r="36" spans="1:23" x14ac:dyDescent="0.2">
      <c r="A36" s="2" t="s">
        <v>32</v>
      </c>
      <c r="B36" s="2">
        <v>0</v>
      </c>
      <c r="C36" s="2">
        <v>0</v>
      </c>
      <c r="D36" s="2">
        <v>0</v>
      </c>
      <c r="E36" s="2">
        <v>0</v>
      </c>
      <c r="F36" s="2">
        <v>6.5947130365802201E-3</v>
      </c>
      <c r="G36" s="2">
        <v>5.3146069522477921E-4</v>
      </c>
      <c r="H36" s="2">
        <v>5.695154424566821E-3</v>
      </c>
      <c r="I36" s="2">
        <v>0</v>
      </c>
      <c r="J36" s="2">
        <v>0</v>
      </c>
      <c r="K36" s="2">
        <v>1.3709951026216516E-4</v>
      </c>
      <c r="L36" s="2">
        <v>9.0485289574620672E-6</v>
      </c>
      <c r="M36" s="2">
        <v>2.4702536448470767E-3</v>
      </c>
      <c r="N36" s="2">
        <v>2.1394821509034263E-3</v>
      </c>
      <c r="O36" s="2">
        <v>0</v>
      </c>
      <c r="P36" s="2">
        <v>0</v>
      </c>
      <c r="Q36" s="2">
        <v>0</v>
      </c>
      <c r="R36" s="2">
        <v>5.882607215646449E-4</v>
      </c>
      <c r="S36" s="2">
        <v>0</v>
      </c>
      <c r="T36" s="2">
        <v>0</v>
      </c>
      <c r="U36" s="2">
        <v>0</v>
      </c>
      <c r="V36" s="2">
        <v>0</v>
      </c>
      <c r="W36" s="2">
        <v>1.8165472712906597E-2</v>
      </c>
    </row>
    <row r="37" spans="1:23" x14ac:dyDescent="0.2">
      <c r="A37" s="2" t="s">
        <v>33</v>
      </c>
      <c r="B37" s="2">
        <v>0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2.1669087277371876E-2</v>
      </c>
      <c r="N37" s="2">
        <v>1.632437248088163E-2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3.7993459758253509E-2</v>
      </c>
    </row>
    <row r="38" spans="1:23" x14ac:dyDescent="0.2">
      <c r="A38" s="2" t="s">
        <v>34</v>
      </c>
      <c r="B38" s="2">
        <v>1.3745059301261044E-3</v>
      </c>
      <c r="C38" s="2">
        <v>4.061580097186168E-4</v>
      </c>
      <c r="D38" s="2">
        <v>0</v>
      </c>
      <c r="E38" s="2">
        <v>4.4283062073812784E-9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2.2304773316903629E-4</v>
      </c>
      <c r="N38" s="2">
        <v>7.1316071696780859E-4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2.7168768182877735E-3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9.1515421483730349E-4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9.1515421483730349E-4</v>
      </c>
    </row>
    <row r="40" spans="1:23" x14ac:dyDescent="0.2">
      <c r="A40" s="2" t="s">
        <v>36</v>
      </c>
      <c r="B40" s="2">
        <v>4.342764135061005E-4</v>
      </c>
      <c r="C40" s="2">
        <v>1.2832599693563663E-4</v>
      </c>
      <c r="D40" s="2">
        <v>0</v>
      </c>
      <c r="E40" s="2">
        <v>1.3991274213505264E-9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2.2973916516410738E-3</v>
      </c>
      <c r="N40" s="2">
        <v>7.8324009377967415E-5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2.9383194705881995E-3</v>
      </c>
    </row>
    <row r="41" spans="1:23" x14ac:dyDescent="0.2">
      <c r="A41" s="2" t="s">
        <v>37</v>
      </c>
      <c r="B41" s="2">
        <v>1.5454759162200113E-2</v>
      </c>
      <c r="C41" s="2">
        <v>4.5667858424036515E-3</v>
      </c>
      <c r="D41" s="2">
        <v>0</v>
      </c>
      <c r="E41" s="2">
        <v>4.9791277310294709E-8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2.3364250049456555E-3</v>
      </c>
      <c r="N41" s="2">
        <v>9.3164347996950729E-4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2.3289663280796236E-2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8.252766127254342E-4</v>
      </c>
      <c r="N42" s="2">
        <v>4.122316283050917E-6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8.2939892900848512E-4</v>
      </c>
    </row>
    <row r="43" spans="1:23" x14ac:dyDescent="0.2">
      <c r="A43" s="2" t="s">
        <v>39</v>
      </c>
      <c r="B43" s="2">
        <v>9.8242047762507809</v>
      </c>
      <c r="C43" s="2">
        <v>2.902991810754914</v>
      </c>
      <c r="D43" s="2">
        <v>0</v>
      </c>
      <c r="E43" s="2">
        <v>3.1651072607060195E-5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0</v>
      </c>
      <c r="L43" s="2">
        <v>0</v>
      </c>
      <c r="M43" s="2">
        <v>2.2527821050072668E-3</v>
      </c>
      <c r="N43" s="2">
        <v>1.7025166249000285E-3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12.731183536808208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7.985108847451499E-3</v>
      </c>
      <c r="N45" s="2">
        <v>8.2446325661018351E-5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8.0675551731125179E-3</v>
      </c>
    </row>
    <row r="46" spans="1:23" x14ac:dyDescent="0.2">
      <c r="A46" s="2" t="s">
        <v>42</v>
      </c>
      <c r="B46" s="2">
        <v>2.1557425090017547E-2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1.5351089086950476E-2</v>
      </c>
      <c r="L46" s="2">
        <v>0</v>
      </c>
      <c r="M46" s="2">
        <v>4.4625368390069892E-2</v>
      </c>
      <c r="N46" s="2">
        <v>0</v>
      </c>
      <c r="O46" s="2">
        <v>0</v>
      </c>
      <c r="P46" s="2">
        <v>0</v>
      </c>
      <c r="Q46" s="2">
        <v>0</v>
      </c>
      <c r="R46" s="2">
        <v>1.4166562193571406E-2</v>
      </c>
      <c r="S46" s="2">
        <v>0</v>
      </c>
      <c r="T46" s="2">
        <v>0</v>
      </c>
      <c r="U46" s="2">
        <v>0</v>
      </c>
      <c r="V46" s="2">
        <v>0</v>
      </c>
      <c r="W46" s="2">
        <v>9.5700444760609321E-2</v>
      </c>
    </row>
    <row r="47" spans="1:23" x14ac:dyDescent="0.2">
      <c r="A47" s="2" t="s">
        <v>43</v>
      </c>
      <c r="B47" s="2">
        <v>0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0.30725485853185874</v>
      </c>
      <c r="L47" s="2">
        <v>7.0616331850765532E-2</v>
      </c>
      <c r="M47" s="2">
        <v>0.79004071395694131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1.1679119043395656</v>
      </c>
    </row>
    <row r="48" spans="1:23" x14ac:dyDescent="0.2">
      <c r="A48" s="2" t="s">
        <v>44</v>
      </c>
      <c r="B48" s="2">
        <v>4.2581067438318765E-3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2.6563397026639467E-2</v>
      </c>
      <c r="L48" s="2">
        <v>0</v>
      </c>
      <c r="M48" s="2">
        <v>2.2823458148633756E-2</v>
      </c>
      <c r="N48" s="2">
        <v>0</v>
      </c>
      <c r="O48" s="2">
        <v>3.3315263994658575E-2</v>
      </c>
      <c r="P48" s="2">
        <v>0</v>
      </c>
      <c r="Q48" s="2">
        <v>0</v>
      </c>
      <c r="R48" s="2">
        <v>2.1253258470064085E-2</v>
      </c>
      <c r="S48" s="2">
        <v>0</v>
      </c>
      <c r="T48" s="2">
        <v>0</v>
      </c>
      <c r="U48" s="2">
        <v>0</v>
      </c>
      <c r="V48" s="2">
        <v>0</v>
      </c>
      <c r="W48" s="2">
        <v>0.10821348438382776</v>
      </c>
    </row>
    <row r="49" spans="1:23" x14ac:dyDescent="0.2">
      <c r="A49" s="2" t="s">
        <v>45</v>
      </c>
      <c r="B49" s="2">
        <v>3.2567441420930987E-2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2.5420789826270405E-2</v>
      </c>
      <c r="L49" s="2">
        <v>0</v>
      </c>
      <c r="M49" s="2">
        <v>1.8369488005350986E-4</v>
      </c>
      <c r="N49" s="2">
        <v>0</v>
      </c>
      <c r="O49" s="2">
        <v>6.8648074016060857E-3</v>
      </c>
      <c r="P49" s="2">
        <v>0</v>
      </c>
      <c r="Q49" s="2">
        <v>0</v>
      </c>
      <c r="R49" s="2">
        <v>4.581886844830645E-3</v>
      </c>
      <c r="S49" s="2">
        <v>0</v>
      </c>
      <c r="T49" s="2">
        <v>0</v>
      </c>
      <c r="U49" s="2">
        <v>0</v>
      </c>
      <c r="V49" s="2">
        <v>0</v>
      </c>
      <c r="W49" s="2">
        <v>6.9618620373691625E-2</v>
      </c>
    </row>
    <row r="50" spans="1:23" x14ac:dyDescent="0.2">
      <c r="A50" s="2" t="s">
        <v>46</v>
      </c>
      <c r="B50" s="2">
        <v>0.21148024974248311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0.11814291445173353</v>
      </c>
      <c r="L50" s="2">
        <v>0</v>
      </c>
      <c r="M50" s="2">
        <v>1.687663621015403E-2</v>
      </c>
      <c r="N50" s="2">
        <v>0</v>
      </c>
      <c r="O50" s="2">
        <v>9.1114838697199621E-2</v>
      </c>
      <c r="P50" s="2">
        <v>7.6552664349265097E-4</v>
      </c>
      <c r="Q50" s="2">
        <v>0</v>
      </c>
      <c r="R50" s="2">
        <v>0.11904539538943471</v>
      </c>
      <c r="S50" s="2">
        <v>0</v>
      </c>
      <c r="T50" s="2">
        <v>0</v>
      </c>
      <c r="U50" s="2">
        <v>0</v>
      </c>
      <c r="V50" s="2">
        <v>0</v>
      </c>
      <c r="W50" s="2">
        <v>0.55742556113449759</v>
      </c>
    </row>
    <row r="51" spans="1:23" x14ac:dyDescent="0.2">
      <c r="A51" s="2" t="s">
        <v>47</v>
      </c>
      <c r="B51" s="2">
        <v>0.66450283735714688</v>
      </c>
      <c r="C51" s="2">
        <v>0</v>
      </c>
      <c r="D51" s="2">
        <v>0</v>
      </c>
      <c r="E51" s="2">
        <v>0.14180429053776339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4.7613866017267296E-2</v>
      </c>
      <c r="L51" s="2">
        <v>0</v>
      </c>
      <c r="M51" s="2">
        <v>4.654694636124021E-2</v>
      </c>
      <c r="N51" s="2">
        <v>0</v>
      </c>
      <c r="O51" s="2">
        <v>5.8044972868305032E-2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0.95851291314172282</v>
      </c>
    </row>
  </sheetData>
  <phoneticPr fontId="6" type="noConversion"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4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11.600816055211588</v>
      </c>
      <c r="C4" s="2">
        <v>3.2872212916286707</v>
      </c>
      <c r="D4" s="2">
        <v>0</v>
      </c>
      <c r="E4" s="2">
        <v>3.9881432426941937E-5</v>
      </c>
      <c r="F4" s="2">
        <v>4.5873110640563075</v>
      </c>
      <c r="G4" s="2">
        <v>0.29012245587368801</v>
      </c>
      <c r="H4" s="2">
        <v>2.8702997556111995</v>
      </c>
      <c r="I4" s="2">
        <v>0</v>
      </c>
      <c r="J4" s="2">
        <v>0</v>
      </c>
      <c r="K4" s="2">
        <v>0.82011220965526299</v>
      </c>
      <c r="L4" s="2">
        <v>8.3974542778810168E-2</v>
      </c>
      <c r="M4" s="2">
        <v>1.3701323258664566</v>
      </c>
      <c r="N4" s="2">
        <v>4.4631949539154558E-2</v>
      </c>
      <c r="O4" s="2">
        <v>0.19801484450813797</v>
      </c>
      <c r="P4" s="2">
        <v>8.4117025120325093E-4</v>
      </c>
      <c r="Q4" s="2">
        <v>0</v>
      </c>
      <c r="R4" s="2">
        <v>0.53694047289217151</v>
      </c>
      <c r="S4" s="2">
        <v>0</v>
      </c>
      <c r="T4" s="2">
        <v>0</v>
      </c>
      <c r="U4" s="2">
        <v>0</v>
      </c>
      <c r="V4" s="2">
        <v>2.2892718252000002</v>
      </c>
      <c r="W4" s="2">
        <v>27.97972984450508</v>
      </c>
    </row>
    <row r="5" spans="1:23" x14ac:dyDescent="0.2">
      <c r="A5" s="2" t="s">
        <v>1</v>
      </c>
      <c r="B5" s="2">
        <v>0.13253948963438181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7.5928833493044634E-2</v>
      </c>
      <c r="L5" s="2">
        <v>0</v>
      </c>
      <c r="M5" s="2">
        <v>0.30218628059016994</v>
      </c>
      <c r="N5" s="2">
        <v>0</v>
      </c>
      <c r="O5" s="2">
        <v>3.3635233366314778E-2</v>
      </c>
      <c r="P5" s="2">
        <v>0</v>
      </c>
      <c r="Q5" s="2">
        <v>0</v>
      </c>
      <c r="R5" s="2">
        <v>7.369910498216432E-3</v>
      </c>
      <c r="S5" s="2">
        <v>0</v>
      </c>
      <c r="T5" s="2">
        <v>0</v>
      </c>
      <c r="U5" s="2">
        <v>0</v>
      </c>
      <c r="V5" s="2">
        <v>0</v>
      </c>
      <c r="W5" s="2">
        <v>0.55165974758212766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8.0077323538449245E-4</v>
      </c>
      <c r="L8" s="2">
        <v>0</v>
      </c>
      <c r="M8" s="2">
        <v>1.6769084834521403E-3</v>
      </c>
      <c r="N8" s="2">
        <v>0</v>
      </c>
      <c r="O8" s="2">
        <v>0</v>
      </c>
      <c r="P8" s="2">
        <v>0</v>
      </c>
      <c r="Q8" s="2">
        <v>0</v>
      </c>
      <c r="R8" s="2">
        <v>3.9772699770369178E-3</v>
      </c>
      <c r="S8" s="2">
        <v>0</v>
      </c>
      <c r="T8" s="2">
        <v>0</v>
      </c>
      <c r="U8" s="2">
        <v>0</v>
      </c>
      <c r="V8" s="2">
        <v>0</v>
      </c>
      <c r="W8" s="2">
        <v>6.4549516958735502E-3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</row>
    <row r="10" spans="1:23" x14ac:dyDescent="0.2">
      <c r="A10" s="2" t="s">
        <v>6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5.0003034607719434E-3</v>
      </c>
      <c r="L10" s="2">
        <v>0</v>
      </c>
      <c r="M10" s="2">
        <v>3.5440963085197411E-2</v>
      </c>
      <c r="N10" s="2">
        <v>0</v>
      </c>
      <c r="O10" s="2">
        <v>0</v>
      </c>
      <c r="P10" s="2">
        <v>0</v>
      </c>
      <c r="Q10" s="2">
        <v>0</v>
      </c>
      <c r="R10" s="2">
        <v>2.4835441485569883E-2</v>
      </c>
      <c r="S10" s="2">
        <v>0</v>
      </c>
      <c r="T10" s="2">
        <v>0</v>
      </c>
      <c r="U10" s="2">
        <v>0</v>
      </c>
      <c r="V10" s="2">
        <v>0</v>
      </c>
      <c r="W10" s="2">
        <v>6.5276708031539232E-2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0.35194261764183649</v>
      </c>
      <c r="C13" s="2">
        <v>0.10531528445872038</v>
      </c>
      <c r="D13" s="2">
        <v>0</v>
      </c>
      <c r="E13" s="2">
        <v>1.2777127026284419E-6</v>
      </c>
      <c r="F13" s="2">
        <v>8.4756186293545371E-4</v>
      </c>
      <c r="G13" s="2">
        <v>5.3603674515649472E-5</v>
      </c>
      <c r="H13" s="2">
        <v>5.303230092920389E-4</v>
      </c>
      <c r="I13" s="2">
        <v>0</v>
      </c>
      <c r="J13" s="2">
        <v>0</v>
      </c>
      <c r="K13" s="2">
        <v>7.891783288087895E-3</v>
      </c>
      <c r="L13" s="2">
        <v>1.1678109969676298E-6</v>
      </c>
      <c r="M13" s="2">
        <v>7.8600299464092332E-3</v>
      </c>
      <c r="N13" s="2">
        <v>0</v>
      </c>
      <c r="O13" s="2">
        <v>0</v>
      </c>
      <c r="P13" s="2">
        <v>0</v>
      </c>
      <c r="Q13" s="2">
        <v>0</v>
      </c>
      <c r="R13" s="2">
        <v>3.9196805475051597E-2</v>
      </c>
      <c r="S13" s="2">
        <v>0</v>
      </c>
      <c r="T13" s="2">
        <v>0</v>
      </c>
      <c r="U13" s="2">
        <v>0</v>
      </c>
      <c r="V13" s="2">
        <v>0</v>
      </c>
      <c r="W13" s="2">
        <v>0.51364045488054821</v>
      </c>
    </row>
    <row r="14" spans="1:23" x14ac:dyDescent="0.2">
      <c r="A14" s="2" t="s">
        <v>10</v>
      </c>
      <c r="B14" s="2">
        <v>1.8016074258370551E-3</v>
      </c>
      <c r="C14" s="2">
        <v>5.3911288097556573E-4</v>
      </c>
      <c r="D14" s="2">
        <v>0</v>
      </c>
      <c r="E14" s="2">
        <v>6.5406591238244396E-9</v>
      </c>
      <c r="F14" s="2">
        <v>8.2975594144521297E-4</v>
      </c>
      <c r="G14" s="2">
        <v>5.2477546899774497E-5</v>
      </c>
      <c r="H14" s="2">
        <v>5.1918176960102978E-4</v>
      </c>
      <c r="I14" s="2">
        <v>0</v>
      </c>
      <c r="J14" s="2">
        <v>0</v>
      </c>
      <c r="K14" s="2">
        <v>5.4713465404098805E-4</v>
      </c>
      <c r="L14" s="2">
        <v>1.14327715249352E-6</v>
      </c>
      <c r="M14" s="2">
        <v>3.6371302723277007E-4</v>
      </c>
      <c r="N14" s="2">
        <v>0</v>
      </c>
      <c r="O14" s="2">
        <v>0</v>
      </c>
      <c r="P14" s="2">
        <v>0</v>
      </c>
      <c r="Q14" s="2">
        <v>0</v>
      </c>
      <c r="R14" s="2">
        <v>2.7175012060297482E-3</v>
      </c>
      <c r="S14" s="2">
        <v>0</v>
      </c>
      <c r="T14" s="2">
        <v>0</v>
      </c>
      <c r="U14" s="2">
        <v>0</v>
      </c>
      <c r="V14" s="2">
        <v>0</v>
      </c>
      <c r="W14" s="2">
        <v>7.3716342698737607E-3</v>
      </c>
    </row>
    <row r="15" spans="1:23" x14ac:dyDescent="0.2">
      <c r="A15" s="2" t="s">
        <v>11</v>
      </c>
      <c r="B15" s="2">
        <v>3.5405300572184405E-2</v>
      </c>
      <c r="C15" s="2">
        <v>1.0594679684120334E-2</v>
      </c>
      <c r="D15" s="2">
        <v>0</v>
      </c>
      <c r="E15" s="2">
        <v>1.2853743767825094E-7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3.2610674744164845E-4</v>
      </c>
      <c r="L15" s="2">
        <v>0</v>
      </c>
      <c r="M15" s="2">
        <v>2.3813631888292947E-3</v>
      </c>
      <c r="N15" s="2">
        <v>0</v>
      </c>
      <c r="O15" s="2">
        <v>0</v>
      </c>
      <c r="P15" s="2">
        <v>0</v>
      </c>
      <c r="Q15" s="2">
        <v>0</v>
      </c>
      <c r="R15" s="2">
        <v>1.6197027055806449E-3</v>
      </c>
      <c r="S15" s="2">
        <v>0</v>
      </c>
      <c r="T15" s="2">
        <v>0</v>
      </c>
      <c r="U15" s="2">
        <v>0</v>
      </c>
      <c r="V15" s="2">
        <v>0</v>
      </c>
      <c r="W15" s="2">
        <v>5.0327281435594007E-2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</row>
    <row r="17" spans="1:23" x14ac:dyDescent="0.2">
      <c r="A17" s="2" t="s">
        <v>13</v>
      </c>
      <c r="B17" s="2">
        <v>6.9533379110175734E-3</v>
      </c>
      <c r="C17" s="2">
        <v>2.0807163535439088E-3</v>
      </c>
      <c r="D17" s="2">
        <v>0</v>
      </c>
      <c r="E17" s="2">
        <v>2.5243797509105516E-8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1.3442844811205733E-3</v>
      </c>
      <c r="L17" s="2">
        <v>0</v>
      </c>
      <c r="M17" s="2">
        <v>1.2557670834984064E-3</v>
      </c>
      <c r="N17" s="2">
        <v>0</v>
      </c>
      <c r="O17" s="2">
        <v>0</v>
      </c>
      <c r="P17" s="2">
        <v>0</v>
      </c>
      <c r="Q17" s="2">
        <v>0</v>
      </c>
      <c r="R17" s="2">
        <v>6.6767744863379906E-3</v>
      </c>
      <c r="S17" s="2">
        <v>0</v>
      </c>
      <c r="T17" s="2">
        <v>0</v>
      </c>
      <c r="U17" s="2">
        <v>0</v>
      </c>
      <c r="V17" s="2">
        <v>0</v>
      </c>
      <c r="W17" s="2">
        <v>1.831090555931596E-2</v>
      </c>
    </row>
    <row r="18" spans="1:23" x14ac:dyDescent="0.2">
      <c r="A18" s="2" t="s">
        <v>14</v>
      </c>
      <c r="B18" s="2">
        <v>0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1.1776076990948415E-3</v>
      </c>
      <c r="L18" s="2">
        <v>0</v>
      </c>
      <c r="M18" s="2">
        <v>2.8331330542342092E-4</v>
      </c>
      <c r="N18" s="2">
        <v>0</v>
      </c>
      <c r="O18" s="2">
        <v>0</v>
      </c>
      <c r="P18" s="2">
        <v>0</v>
      </c>
      <c r="Q18" s="2">
        <v>0</v>
      </c>
      <c r="R18" s="2">
        <v>5.8489264368189941E-3</v>
      </c>
      <c r="S18" s="2">
        <v>0</v>
      </c>
      <c r="T18" s="2">
        <v>0</v>
      </c>
      <c r="U18" s="2">
        <v>0</v>
      </c>
      <c r="V18" s="2">
        <v>0</v>
      </c>
      <c r="W18" s="2">
        <v>7.3098474413372562E-3</v>
      </c>
    </row>
    <row r="19" spans="1:23" x14ac:dyDescent="0.2">
      <c r="A19" s="2" t="s">
        <v>15</v>
      </c>
      <c r="B19" s="2">
        <v>0</v>
      </c>
      <c r="C19" s="2">
        <v>0</v>
      </c>
      <c r="D19" s="2">
        <v>0</v>
      </c>
      <c r="E19" s="2">
        <v>0</v>
      </c>
      <c r="F19" s="2">
        <v>1.6452671456982332E-3</v>
      </c>
      <c r="G19" s="2">
        <v>1.0405419170684898E-4</v>
      </c>
      <c r="H19" s="2">
        <v>1.0294505474492518E-3</v>
      </c>
      <c r="I19" s="2">
        <v>0</v>
      </c>
      <c r="J19" s="2">
        <v>0</v>
      </c>
      <c r="K19" s="2">
        <v>0</v>
      </c>
      <c r="L19" s="2">
        <v>2.2669272294077522E-6</v>
      </c>
      <c r="M19" s="2">
        <v>2.0291358361407174E-4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2.9839523956978137E-3</v>
      </c>
    </row>
    <row r="20" spans="1:23" x14ac:dyDescent="0.2">
      <c r="A20" s="2" t="s">
        <v>16</v>
      </c>
      <c r="B20" s="2">
        <v>2.7291102178755914E-2</v>
      </c>
      <c r="C20" s="2">
        <v>8.1665875204481649E-3</v>
      </c>
      <c r="D20" s="2">
        <v>0</v>
      </c>
      <c r="E20" s="2">
        <v>9.9079185567727187E-8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9.7832024232494559E-5</v>
      </c>
      <c r="L20" s="2">
        <v>0</v>
      </c>
      <c r="M20" s="2">
        <v>4.7474121449329995E-4</v>
      </c>
      <c r="N20" s="2">
        <v>0</v>
      </c>
      <c r="O20" s="2">
        <v>0</v>
      </c>
      <c r="P20" s="2">
        <v>0</v>
      </c>
      <c r="Q20" s="2">
        <v>0</v>
      </c>
      <c r="R20" s="2">
        <v>4.8591081167419345E-4</v>
      </c>
      <c r="S20" s="2">
        <v>0</v>
      </c>
      <c r="T20" s="2">
        <v>0</v>
      </c>
      <c r="U20" s="2">
        <v>0</v>
      </c>
      <c r="V20" s="2">
        <v>0</v>
      </c>
      <c r="W20" s="2">
        <v>3.651627282878963E-2</v>
      </c>
    </row>
    <row r="21" spans="1:23" x14ac:dyDescent="0.2">
      <c r="A21" s="2" t="s">
        <v>17</v>
      </c>
      <c r="B21" s="2">
        <v>2.6234747309225159E-3</v>
      </c>
      <c r="C21" s="2">
        <v>7.8504839626596578E-4</v>
      </c>
      <c r="D21" s="2">
        <v>0</v>
      </c>
      <c r="E21" s="2">
        <v>9.5244134148474445E-9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3.949515052348855E-4</v>
      </c>
      <c r="L21" s="2">
        <v>0</v>
      </c>
      <c r="M21" s="2">
        <v>1.9142790906987903E-5</v>
      </c>
      <c r="N21" s="2">
        <v>0</v>
      </c>
      <c r="O21" s="2">
        <v>0</v>
      </c>
      <c r="P21" s="2">
        <v>0</v>
      </c>
      <c r="Q21" s="2">
        <v>0</v>
      </c>
      <c r="R21" s="2">
        <v>1.9616399434254478E-3</v>
      </c>
      <c r="S21" s="2">
        <v>0</v>
      </c>
      <c r="T21" s="2">
        <v>0</v>
      </c>
      <c r="U21" s="2">
        <v>0</v>
      </c>
      <c r="V21" s="2">
        <v>0</v>
      </c>
      <c r="W21" s="2">
        <v>5.784266891169218E-3</v>
      </c>
    </row>
    <row r="22" spans="1:23" x14ac:dyDescent="0.2">
      <c r="A22" s="2" t="s">
        <v>18</v>
      </c>
      <c r="B22" s="2">
        <v>8.4508389562459819E-4</v>
      </c>
      <c r="C22" s="2">
        <v>2.5288284623080668E-4</v>
      </c>
      <c r="D22" s="2">
        <v>0</v>
      </c>
      <c r="E22" s="2">
        <v>3.0680411354021858E-9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1.0979698098965403E-3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0</v>
      </c>
    </row>
    <row r="24" spans="1:23" x14ac:dyDescent="0.2">
      <c r="A24" s="2" t="s">
        <v>20</v>
      </c>
      <c r="B24" s="2">
        <v>1.1956544127655719E-3</v>
      </c>
      <c r="C24" s="2">
        <v>3.5778754343094893E-4</v>
      </c>
      <c r="D24" s="2">
        <v>0</v>
      </c>
      <c r="E24" s="2">
        <v>4.3407724855278176E-9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1.5218314880610266E-4</v>
      </c>
      <c r="L24" s="2">
        <v>0</v>
      </c>
      <c r="M24" s="2">
        <v>4.2496995813513154E-4</v>
      </c>
      <c r="N24" s="2">
        <v>0</v>
      </c>
      <c r="O24" s="2">
        <v>0</v>
      </c>
      <c r="P24" s="2">
        <v>0</v>
      </c>
      <c r="Q24" s="2">
        <v>0</v>
      </c>
      <c r="R24" s="2">
        <v>7.5586126260430086E-4</v>
      </c>
      <c r="S24" s="2">
        <v>0</v>
      </c>
      <c r="T24" s="2">
        <v>0</v>
      </c>
      <c r="U24" s="2">
        <v>0</v>
      </c>
      <c r="V24" s="2">
        <v>0</v>
      </c>
      <c r="W24" s="2">
        <v>2.8864606665145415E-3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</row>
    <row r="26" spans="1:23" x14ac:dyDescent="0.2">
      <c r="A26" s="2" t="s">
        <v>22</v>
      </c>
      <c r="B26" s="2">
        <v>0</v>
      </c>
      <c r="C26" s="2">
        <v>7.5897841713052153E-3</v>
      </c>
      <c r="D26" s="2">
        <v>0</v>
      </c>
      <c r="E26" s="2">
        <v>9.2081255780931146E-8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4.3843240489377182E-4</v>
      </c>
      <c r="L26" s="2">
        <v>0</v>
      </c>
      <c r="M26" s="2">
        <v>1.9142790906987901E-4</v>
      </c>
      <c r="N26" s="2">
        <v>0</v>
      </c>
      <c r="O26" s="2">
        <v>0</v>
      </c>
      <c r="P26" s="2">
        <v>0</v>
      </c>
      <c r="Q26" s="2">
        <v>0</v>
      </c>
      <c r="R26" s="2">
        <v>2.1776003041695333E-3</v>
      </c>
      <c r="S26" s="2">
        <v>0</v>
      </c>
      <c r="T26" s="2">
        <v>0</v>
      </c>
      <c r="U26" s="2">
        <v>0</v>
      </c>
      <c r="V26" s="2">
        <v>0</v>
      </c>
      <c r="W26" s="2">
        <v>1.039733687069418E-2</v>
      </c>
    </row>
    <row r="27" spans="1:23" x14ac:dyDescent="0.2">
      <c r="A27" s="2" t="s">
        <v>23</v>
      </c>
      <c r="B27" s="2">
        <v>0</v>
      </c>
      <c r="C27" s="2">
        <v>2.0473836985268664E-2</v>
      </c>
      <c r="D27" s="2">
        <v>0</v>
      </c>
      <c r="E27" s="2">
        <v>2.4839396980288629E-7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2.1504928289624269E-2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0.10681039508467918</v>
      </c>
      <c r="S27" s="2">
        <v>0</v>
      </c>
      <c r="T27" s="2">
        <v>0</v>
      </c>
      <c r="U27" s="2">
        <v>0</v>
      </c>
      <c r="V27" s="2">
        <v>0</v>
      </c>
      <c r="W27" s="2">
        <v>0.14878940875354191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</row>
    <row r="29" spans="1:23" x14ac:dyDescent="0.2">
      <c r="A29" s="2" t="s">
        <v>25</v>
      </c>
      <c r="B29" s="2">
        <v>0</v>
      </c>
      <c r="C29" s="2">
        <v>1.1070440093813466E-3</v>
      </c>
      <c r="D29" s="2">
        <v>0</v>
      </c>
      <c r="E29" s="2">
        <v>1.3430948797462451E-8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6.6670712810292605E-4</v>
      </c>
      <c r="L29" s="2">
        <v>0</v>
      </c>
      <c r="M29" s="2">
        <v>5.5705521539334789E-4</v>
      </c>
      <c r="N29" s="2">
        <v>0</v>
      </c>
      <c r="O29" s="2">
        <v>0</v>
      </c>
      <c r="P29" s="2">
        <v>0</v>
      </c>
      <c r="Q29" s="2">
        <v>0</v>
      </c>
      <c r="R29" s="2">
        <v>3.3113921980759847E-3</v>
      </c>
      <c r="S29" s="2">
        <v>0</v>
      </c>
      <c r="T29" s="2">
        <v>0</v>
      </c>
      <c r="U29" s="2">
        <v>0</v>
      </c>
      <c r="V29" s="2">
        <v>0</v>
      </c>
      <c r="W29" s="2">
        <v>5.6422119819024025E-3</v>
      </c>
    </row>
    <row r="30" spans="1:23" x14ac:dyDescent="0.2">
      <c r="A30" s="2" t="s">
        <v>26</v>
      </c>
      <c r="B30" s="2">
        <v>0</v>
      </c>
      <c r="C30" s="2">
        <v>1.1070440093813466E-3</v>
      </c>
      <c r="D30" s="2">
        <v>0</v>
      </c>
      <c r="E30" s="2">
        <v>1.3430948797462451E-8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6.6670712810292605E-4</v>
      </c>
      <c r="L30" s="2">
        <v>0</v>
      </c>
      <c r="M30" s="2">
        <v>5.5705521539334789E-4</v>
      </c>
      <c r="N30" s="2">
        <v>0</v>
      </c>
      <c r="O30" s="2">
        <v>0</v>
      </c>
      <c r="P30" s="2">
        <v>0</v>
      </c>
      <c r="Q30" s="2">
        <v>0</v>
      </c>
      <c r="R30" s="2">
        <v>3.3113921980759847E-3</v>
      </c>
      <c r="S30" s="2">
        <v>0</v>
      </c>
      <c r="T30" s="2">
        <v>0</v>
      </c>
      <c r="U30" s="2">
        <v>0</v>
      </c>
      <c r="V30" s="2">
        <v>0</v>
      </c>
      <c r="W30" s="2">
        <v>5.6422119819024025E-3</v>
      </c>
    </row>
    <row r="31" spans="1:23" x14ac:dyDescent="0.2">
      <c r="A31" s="2" t="s">
        <v>27</v>
      </c>
      <c r="B31" s="2">
        <v>0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5.9822471114017971E-3</v>
      </c>
      <c r="L31" s="2">
        <v>0</v>
      </c>
      <c r="M31" s="2">
        <v>1.8740792297941157E-2</v>
      </c>
      <c r="N31" s="2">
        <v>0</v>
      </c>
      <c r="O31" s="2">
        <v>0</v>
      </c>
      <c r="P31" s="2">
        <v>0</v>
      </c>
      <c r="Q31" s="2">
        <v>0</v>
      </c>
      <c r="R31" s="2">
        <v>2.9712546299040493E-2</v>
      </c>
      <c r="S31" s="2">
        <v>0</v>
      </c>
      <c r="T31" s="2">
        <v>0</v>
      </c>
      <c r="U31" s="2">
        <v>0</v>
      </c>
      <c r="V31" s="2">
        <v>2.2892718252000002</v>
      </c>
      <c r="W31" s="2">
        <v>2.3437074109083835</v>
      </c>
    </row>
    <row r="32" spans="1:23" x14ac:dyDescent="0.2">
      <c r="A32" s="2" t="s">
        <v>28</v>
      </c>
      <c r="B32" s="2">
        <v>0</v>
      </c>
      <c r="C32" s="2">
        <v>0</v>
      </c>
      <c r="D32" s="2">
        <v>0</v>
      </c>
      <c r="E32" s="2">
        <v>0</v>
      </c>
      <c r="F32" s="2">
        <v>4.5646298812620385</v>
      </c>
      <c r="G32" s="2">
        <v>0.2886879945165865</v>
      </c>
      <c r="H32" s="2">
        <v>2.856108044492792</v>
      </c>
      <c r="I32" s="2">
        <v>0</v>
      </c>
      <c r="J32" s="2">
        <v>0</v>
      </c>
      <c r="K32" s="2">
        <v>0</v>
      </c>
      <c r="L32" s="2">
        <v>6.2893638866226478E-3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7.7157152841580405</v>
      </c>
    </row>
    <row r="33" spans="1:23" x14ac:dyDescent="0.2">
      <c r="A33" s="2" t="s">
        <v>29</v>
      </c>
      <c r="B33" s="2">
        <v>1.1426031690968304E-3</v>
      </c>
      <c r="C33" s="2">
        <v>3.4191249296022639E-4</v>
      </c>
      <c r="D33" s="2">
        <v>0</v>
      </c>
      <c r="E33" s="2">
        <v>4.1481722020498723E-9</v>
      </c>
      <c r="F33" s="2">
        <v>1.8486107691167816E-2</v>
      </c>
      <c r="G33" s="2">
        <v>1.1691456908014136E-3</v>
      </c>
      <c r="H33" s="2">
        <v>1.1566835047205775E-2</v>
      </c>
      <c r="I33" s="2">
        <v>0</v>
      </c>
      <c r="J33" s="2">
        <v>0</v>
      </c>
      <c r="K33" s="2">
        <v>9.0585207622680171E-5</v>
      </c>
      <c r="L33" s="2">
        <v>2.5471037333020868E-5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4.4991741821684569E-4</v>
      </c>
      <c r="S33" s="2">
        <v>0</v>
      </c>
      <c r="T33" s="2">
        <v>0</v>
      </c>
      <c r="U33" s="2">
        <v>0</v>
      </c>
      <c r="V33" s="2">
        <v>0</v>
      </c>
      <c r="W33" s="2">
        <v>3.32725819025768E-2</v>
      </c>
    </row>
    <row r="34" spans="1:23" x14ac:dyDescent="0.2">
      <c r="A34" s="2" t="s">
        <v>30</v>
      </c>
      <c r="B34" s="2">
        <v>1.9316790414759784E-3</v>
      </c>
      <c r="C34" s="2">
        <v>5.7803550220514126E-4</v>
      </c>
      <c r="D34" s="2">
        <v>0</v>
      </c>
      <c r="E34" s="2">
        <v>7.0128785914945582E-9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6.0873259522441063E-4</v>
      </c>
      <c r="L34" s="2">
        <v>0</v>
      </c>
      <c r="M34" s="2">
        <v>7.0062614719575709E-4</v>
      </c>
      <c r="N34" s="2">
        <v>0</v>
      </c>
      <c r="O34" s="2">
        <v>0</v>
      </c>
      <c r="P34" s="2">
        <v>0</v>
      </c>
      <c r="Q34" s="2">
        <v>0</v>
      </c>
      <c r="R34" s="2">
        <v>3.0234450504172034E-3</v>
      </c>
      <c r="S34" s="2">
        <v>0</v>
      </c>
      <c r="T34" s="2">
        <v>0</v>
      </c>
      <c r="U34" s="2">
        <v>0</v>
      </c>
      <c r="V34" s="2">
        <v>0</v>
      </c>
      <c r="W34" s="2">
        <v>6.8425253493970828E-3</v>
      </c>
    </row>
    <row r="35" spans="1:23" x14ac:dyDescent="0.2">
      <c r="A35" s="2" t="s">
        <v>31</v>
      </c>
      <c r="B35" s="2">
        <v>4.9415045247059913E-4</v>
      </c>
      <c r="C35" s="2">
        <v>1.4786954707573383E-4</v>
      </c>
      <c r="D35" s="2">
        <v>0</v>
      </c>
      <c r="E35" s="2">
        <v>1.7939921978241897E-9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2.9479897996761365E-4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9.3682077350614444E-4</v>
      </c>
    </row>
    <row r="36" spans="1:23" x14ac:dyDescent="0.2">
      <c r="A36" s="2" t="s">
        <v>32</v>
      </c>
      <c r="B36" s="2">
        <v>0</v>
      </c>
      <c r="C36" s="2">
        <v>0</v>
      </c>
      <c r="D36" s="2">
        <v>0</v>
      </c>
      <c r="E36" s="2">
        <v>0</v>
      </c>
      <c r="F36" s="2">
        <v>8.7249015302179041E-4</v>
      </c>
      <c r="G36" s="2">
        <v>5.5180253177874475E-5</v>
      </c>
      <c r="H36" s="2">
        <v>5.4592074485945187E-4</v>
      </c>
      <c r="I36" s="2">
        <v>0</v>
      </c>
      <c r="J36" s="2">
        <v>0</v>
      </c>
      <c r="K36" s="2">
        <v>2.1196938583707154E-3</v>
      </c>
      <c r="L36" s="2">
        <v>1.2021583792313836E-6</v>
      </c>
      <c r="M36" s="2">
        <v>2.5804482142619688E-3</v>
      </c>
      <c r="N36" s="2">
        <v>0</v>
      </c>
      <c r="O36" s="2">
        <v>0</v>
      </c>
      <c r="P36" s="2">
        <v>0</v>
      </c>
      <c r="Q36" s="2">
        <v>0</v>
      </c>
      <c r="R36" s="2">
        <v>1.0528067586274188E-2</v>
      </c>
      <c r="S36" s="2">
        <v>0</v>
      </c>
      <c r="T36" s="2">
        <v>0</v>
      </c>
      <c r="U36" s="2">
        <v>0</v>
      </c>
      <c r="V36" s="2">
        <v>0</v>
      </c>
      <c r="W36" s="2">
        <v>1.6703002968345218E-2</v>
      </c>
    </row>
    <row r="37" spans="1:23" x14ac:dyDescent="0.2">
      <c r="A37" s="2" t="s">
        <v>33</v>
      </c>
      <c r="B37" s="2">
        <v>0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1.49356890328275E-2</v>
      </c>
      <c r="L37" s="2">
        <v>0</v>
      </c>
      <c r="M37" s="2">
        <v>1.4850977185641214E-2</v>
      </c>
      <c r="N37" s="2">
        <v>0</v>
      </c>
      <c r="O37" s="2">
        <v>0</v>
      </c>
      <c r="P37" s="2">
        <v>0</v>
      </c>
      <c r="Q37" s="2">
        <v>0</v>
      </c>
      <c r="R37" s="2">
        <v>7.4182383915593522E-2</v>
      </c>
      <c r="S37" s="2">
        <v>0</v>
      </c>
      <c r="T37" s="2">
        <v>0</v>
      </c>
      <c r="U37" s="2">
        <v>0</v>
      </c>
      <c r="V37" s="2">
        <v>0</v>
      </c>
      <c r="W37" s="2">
        <v>0.10396905013406224</v>
      </c>
    </row>
    <row r="38" spans="1:23" x14ac:dyDescent="0.2">
      <c r="A38" s="2" t="s">
        <v>34</v>
      </c>
      <c r="B38" s="2">
        <v>1.3831483956712942E-3</v>
      </c>
      <c r="C38" s="2">
        <v>4.1389322985313048E-4</v>
      </c>
      <c r="D38" s="2">
        <v>0</v>
      </c>
      <c r="E38" s="2">
        <v>5.0214614149624439E-9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3.7137014359556533E-4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2.1684167905814049E-3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4.6017285472321507E-4</v>
      </c>
      <c r="L39" s="2">
        <v>0</v>
      </c>
      <c r="M39" s="2">
        <v>1.4663377834752732E-3</v>
      </c>
      <c r="N39" s="2">
        <v>0</v>
      </c>
      <c r="O39" s="2">
        <v>0</v>
      </c>
      <c r="P39" s="2">
        <v>0</v>
      </c>
      <c r="Q39" s="2">
        <v>0</v>
      </c>
      <c r="R39" s="2">
        <v>2.2855804845415763E-3</v>
      </c>
      <c r="S39" s="2">
        <v>0</v>
      </c>
      <c r="T39" s="2">
        <v>0</v>
      </c>
      <c r="U39" s="2">
        <v>0</v>
      </c>
      <c r="V39" s="2">
        <v>0</v>
      </c>
      <c r="W39" s="2">
        <v>4.212091122740064E-3</v>
      </c>
    </row>
    <row r="40" spans="1:23" x14ac:dyDescent="0.2">
      <c r="A40" s="2" t="s">
        <v>36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9.9542512716337096E-5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9.9542512716337096E-5</v>
      </c>
    </row>
    <row r="41" spans="1:23" x14ac:dyDescent="0.2">
      <c r="A41" s="2" t="s">
        <v>37</v>
      </c>
      <c r="B41" s="2">
        <v>6.1449618467516124E-3</v>
      </c>
      <c r="C41" s="2">
        <v>1.8388179562192927E-3</v>
      </c>
      <c r="D41" s="2">
        <v>0</v>
      </c>
      <c r="E41" s="2">
        <v>2.2309022593995538E-8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1.5580655711100984E-3</v>
      </c>
      <c r="L41" s="2">
        <v>0</v>
      </c>
      <c r="M41" s="2">
        <v>8.8439693990284107E-4</v>
      </c>
      <c r="N41" s="2">
        <v>0</v>
      </c>
      <c r="O41" s="2">
        <v>0</v>
      </c>
      <c r="P41" s="2">
        <v>0</v>
      </c>
      <c r="Q41" s="2">
        <v>0</v>
      </c>
      <c r="R41" s="2">
        <v>7.7385795933297471E-3</v>
      </c>
      <c r="S41" s="2">
        <v>0</v>
      </c>
      <c r="T41" s="2">
        <v>0</v>
      </c>
      <c r="U41" s="2">
        <v>0</v>
      </c>
      <c r="V41" s="2">
        <v>0</v>
      </c>
      <c r="W41" s="2">
        <v>1.8164844216336185E-2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6.4702633265619109E-4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6.4702633265619109E-4</v>
      </c>
    </row>
    <row r="43" spans="1:23" x14ac:dyDescent="0.2">
      <c r="A43" s="2" t="s">
        <v>39</v>
      </c>
      <c r="B43" s="2">
        <v>10.444899343333566</v>
      </c>
      <c r="C43" s="2">
        <v>3.1255309540412846</v>
      </c>
      <c r="D43" s="2">
        <v>0</v>
      </c>
      <c r="E43" s="2">
        <v>3.7919762767219742E-5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1.2536992734978932E-3</v>
      </c>
      <c r="L43" s="2">
        <v>0</v>
      </c>
      <c r="M43" s="2">
        <v>9.6096810353079275E-4</v>
      </c>
      <c r="N43" s="2">
        <v>0</v>
      </c>
      <c r="O43" s="2">
        <v>0</v>
      </c>
      <c r="P43" s="2">
        <v>0</v>
      </c>
      <c r="Q43" s="2">
        <v>0</v>
      </c>
      <c r="R43" s="2">
        <v>6.2268570681211447E-3</v>
      </c>
      <c r="S43" s="2">
        <v>0</v>
      </c>
      <c r="T43" s="2">
        <v>0</v>
      </c>
      <c r="U43" s="2">
        <v>0</v>
      </c>
      <c r="V43" s="2">
        <v>0</v>
      </c>
      <c r="W43" s="2">
        <v>13.578909741582768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4.1343088758991221E-3</v>
      </c>
      <c r="L45" s="2">
        <v>0</v>
      </c>
      <c r="M45" s="2">
        <v>7.6571163627951611E-5</v>
      </c>
      <c r="N45" s="2">
        <v>0</v>
      </c>
      <c r="O45" s="2">
        <v>0</v>
      </c>
      <c r="P45" s="2">
        <v>0</v>
      </c>
      <c r="Q45" s="2">
        <v>0</v>
      </c>
      <c r="R45" s="2">
        <v>2.0534230967416835E-2</v>
      </c>
      <c r="S45" s="2">
        <v>0</v>
      </c>
      <c r="T45" s="2">
        <v>0</v>
      </c>
      <c r="U45" s="2">
        <v>0</v>
      </c>
      <c r="V45" s="2">
        <v>0</v>
      </c>
      <c r="W45" s="2">
        <v>2.4745111006943907E-2</v>
      </c>
    </row>
    <row r="46" spans="1:23" x14ac:dyDescent="0.2">
      <c r="A46" s="2" t="s">
        <v>42</v>
      </c>
      <c r="B46" s="2">
        <v>2.734107227661545E-2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3.8270901607520065E-2</v>
      </c>
      <c r="L46" s="2">
        <v>0</v>
      </c>
      <c r="M46" s="2">
        <v>4.0315889193693707E-2</v>
      </c>
      <c r="N46" s="2">
        <v>0</v>
      </c>
      <c r="O46" s="2">
        <v>0</v>
      </c>
      <c r="P46" s="2">
        <v>0</v>
      </c>
      <c r="Q46" s="2">
        <v>0</v>
      </c>
      <c r="R46" s="2">
        <v>1.533285037676812E-2</v>
      </c>
      <c r="S46" s="2">
        <v>0</v>
      </c>
      <c r="T46" s="2">
        <v>0</v>
      </c>
      <c r="U46" s="2">
        <v>0</v>
      </c>
      <c r="V46" s="2">
        <v>0</v>
      </c>
      <c r="W46" s="2">
        <v>0.12126071345459735</v>
      </c>
    </row>
    <row r="47" spans="1:23" x14ac:dyDescent="0.2">
      <c r="A47" s="2" t="s">
        <v>43</v>
      </c>
      <c r="B47" s="2">
        <v>7.1871794763066462E-3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0.42089191321924629</v>
      </c>
      <c r="L47" s="2">
        <v>7.7653927681096399E-2</v>
      </c>
      <c r="M47" s="2">
        <v>0.7985717505310802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1.3043047709077296</v>
      </c>
    </row>
    <row r="48" spans="1:23" x14ac:dyDescent="0.2">
      <c r="A48" s="2" t="s">
        <v>44</v>
      </c>
      <c r="B48" s="2">
        <v>0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2.1368670921613032E-2</v>
      </c>
      <c r="L48" s="2">
        <v>0</v>
      </c>
      <c r="M48" s="2">
        <v>1.3517353096661815E-2</v>
      </c>
      <c r="N48" s="2">
        <v>0</v>
      </c>
      <c r="O48" s="2">
        <v>2.5760594741280247E-2</v>
      </c>
      <c r="P48" s="2">
        <v>0</v>
      </c>
      <c r="Q48" s="2">
        <v>0</v>
      </c>
      <c r="R48" s="2">
        <v>2.2990194079965005E-2</v>
      </c>
      <c r="S48" s="2">
        <v>0</v>
      </c>
      <c r="T48" s="2">
        <v>0</v>
      </c>
      <c r="U48" s="2">
        <v>0</v>
      </c>
      <c r="V48" s="2">
        <v>0</v>
      </c>
      <c r="W48" s="2">
        <v>8.3636812839520097E-2</v>
      </c>
    </row>
    <row r="49" spans="1:23" x14ac:dyDescent="0.2">
      <c r="A49" s="2" t="s">
        <v>45</v>
      </c>
      <c r="B49" s="2">
        <v>5.3192167131403296E-2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5.7196090094393179E-2</v>
      </c>
      <c r="L49" s="2">
        <v>0</v>
      </c>
      <c r="M49" s="2">
        <v>2.7621491100597959E-2</v>
      </c>
      <c r="N49" s="2">
        <v>0</v>
      </c>
      <c r="O49" s="2">
        <v>1.1875849092692048E-2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0.1498855974190865</v>
      </c>
    </row>
    <row r="50" spans="1:23" x14ac:dyDescent="0.2">
      <c r="A50" s="2" t="s">
        <v>46</v>
      </c>
      <c r="B50" s="2">
        <v>0.12611342752980265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8.6757248415160207E-2</v>
      </c>
      <c r="L50" s="2">
        <v>0</v>
      </c>
      <c r="M50" s="2">
        <v>3.371683447903031E-2</v>
      </c>
      <c r="N50" s="2">
        <v>0</v>
      </c>
      <c r="O50" s="2">
        <v>6.9409659927373427E-2</v>
      </c>
      <c r="P50" s="2">
        <v>8.4117025120325093E-4</v>
      </c>
      <c r="Q50" s="2">
        <v>0</v>
      </c>
      <c r="R50" s="2">
        <v>0.11891688135759294</v>
      </c>
      <c r="S50" s="2">
        <v>0</v>
      </c>
      <c r="T50" s="2">
        <v>0</v>
      </c>
      <c r="U50" s="2">
        <v>0</v>
      </c>
      <c r="V50" s="2">
        <v>0</v>
      </c>
      <c r="W50" s="2">
        <v>0.43575522196016275</v>
      </c>
    </row>
    <row r="51" spans="1:23" x14ac:dyDescent="0.2">
      <c r="A51" s="2" t="s">
        <v>47</v>
      </c>
      <c r="B51" s="2">
        <v>0.37038865415510591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4.7545622328668415E-2</v>
      </c>
      <c r="L51" s="2">
        <v>0</v>
      </c>
      <c r="M51" s="2">
        <v>6.0839507063661216E-2</v>
      </c>
      <c r="N51" s="2">
        <v>4.4631949539154558E-2</v>
      </c>
      <c r="O51" s="2">
        <v>5.7333507380477461E-2</v>
      </c>
      <c r="P51" s="2">
        <v>0</v>
      </c>
      <c r="Q51" s="2">
        <v>0</v>
      </c>
      <c r="R51" s="2">
        <v>1.3962414621547015E-2</v>
      </c>
      <c r="S51" s="2">
        <v>0</v>
      </c>
      <c r="T51" s="2">
        <v>0</v>
      </c>
      <c r="U51" s="2">
        <v>0</v>
      </c>
      <c r="V51" s="2">
        <v>0</v>
      </c>
      <c r="W51" s="2">
        <v>0.59470165508861461</v>
      </c>
    </row>
  </sheetData>
  <phoneticPr fontId="6" type="noConversion"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5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11.539390702778729</v>
      </c>
      <c r="C4" s="2">
        <v>4.0396672293313349</v>
      </c>
      <c r="D4" s="2">
        <v>7.0848463869768643E-4</v>
      </c>
      <c r="E4" s="2">
        <v>1.923698203858679E-2</v>
      </c>
      <c r="F4" s="2">
        <v>5.9684061751498581</v>
      </c>
      <c r="G4" s="2">
        <v>0.33498784021292743</v>
      </c>
      <c r="H4" s="2">
        <v>3.4981448866605711</v>
      </c>
      <c r="I4" s="2">
        <v>0</v>
      </c>
      <c r="J4" s="2">
        <v>0</v>
      </c>
      <c r="K4" s="2">
        <v>0.67129223274435201</v>
      </c>
      <c r="L4" s="2">
        <v>5.6350852685349895E-2</v>
      </c>
      <c r="M4" s="2">
        <v>1.1105537035755206</v>
      </c>
      <c r="N4" s="2">
        <v>2.6904054862923299E-2</v>
      </c>
      <c r="O4" s="2">
        <v>0.24233190706453145</v>
      </c>
      <c r="P4" s="2">
        <v>0</v>
      </c>
      <c r="Q4" s="2">
        <v>0</v>
      </c>
      <c r="R4" s="2">
        <v>0.67150003104021894</v>
      </c>
      <c r="S4" s="2">
        <v>0</v>
      </c>
      <c r="T4" s="2">
        <v>0</v>
      </c>
      <c r="U4" s="2">
        <v>0</v>
      </c>
      <c r="V4" s="2">
        <v>1.9458285400000002</v>
      </c>
      <c r="W4" s="2">
        <v>30.125303622783605</v>
      </c>
    </row>
    <row r="5" spans="1:23" x14ac:dyDescent="0.2">
      <c r="A5" s="2" t="s">
        <v>1</v>
      </c>
      <c r="B5" s="2">
        <v>0.15048334924195123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0.10655065794858136</v>
      </c>
      <c r="L5" s="2">
        <v>0</v>
      </c>
      <c r="M5" s="2">
        <v>0.32106871665742837</v>
      </c>
      <c r="N5" s="2">
        <v>0</v>
      </c>
      <c r="O5" s="2">
        <v>3.5822797910826917E-2</v>
      </c>
      <c r="P5" s="2">
        <v>0</v>
      </c>
      <c r="Q5" s="2">
        <v>0</v>
      </c>
      <c r="R5" s="2">
        <v>1.3485113601321614E-2</v>
      </c>
      <c r="S5" s="2">
        <v>0</v>
      </c>
      <c r="T5" s="2">
        <v>0</v>
      </c>
      <c r="U5" s="2">
        <v>0</v>
      </c>
      <c r="V5" s="2">
        <v>0</v>
      </c>
      <c r="W5" s="2">
        <v>0.62741063536010955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6.1232130025878006E-4</v>
      </c>
      <c r="L8" s="2">
        <v>2.5555054518117951E-5</v>
      </c>
      <c r="M8" s="2">
        <v>1.8346349141161991E-3</v>
      </c>
      <c r="N8" s="2">
        <v>0</v>
      </c>
      <c r="O8" s="2">
        <v>0</v>
      </c>
      <c r="P8" s="2">
        <v>0</v>
      </c>
      <c r="Q8" s="2">
        <v>0</v>
      </c>
      <c r="R8" s="2">
        <v>3.3131143123763377E-3</v>
      </c>
      <c r="S8" s="2">
        <v>0</v>
      </c>
      <c r="T8" s="2">
        <v>0</v>
      </c>
      <c r="U8" s="2">
        <v>0</v>
      </c>
      <c r="V8" s="2">
        <v>0</v>
      </c>
      <c r="W8" s="2">
        <v>5.7856255812694345E-3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</row>
    <row r="10" spans="1:23" x14ac:dyDescent="0.2">
      <c r="A10" s="2" t="s">
        <v>6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4.9921736581607559E-3</v>
      </c>
      <c r="L10" s="2">
        <v>2.0834694129421007E-4</v>
      </c>
      <c r="M10" s="2">
        <v>3.1914401955446058E-2</v>
      </c>
      <c r="N10" s="2">
        <v>0</v>
      </c>
      <c r="O10" s="2">
        <v>0</v>
      </c>
      <c r="P10" s="2">
        <v>0</v>
      </c>
      <c r="Q10" s="2">
        <v>0</v>
      </c>
      <c r="R10" s="2">
        <v>2.701137783338671E-2</v>
      </c>
      <c r="S10" s="2">
        <v>0</v>
      </c>
      <c r="T10" s="2">
        <v>0</v>
      </c>
      <c r="U10" s="2">
        <v>0</v>
      </c>
      <c r="V10" s="2">
        <v>0</v>
      </c>
      <c r="W10" s="2">
        <v>6.4126300388287732E-2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0.35061582106701578</v>
      </c>
      <c r="C13" s="2">
        <v>0.12351026869324967</v>
      </c>
      <c r="D13" s="2">
        <v>0</v>
      </c>
      <c r="E13" s="2">
        <v>1.5109906002262611E-6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1.1989017050926688E-2</v>
      </c>
      <c r="L13" s="2">
        <v>5.0035820120187624E-4</v>
      </c>
      <c r="M13" s="2">
        <v>7.7755538157823611E-3</v>
      </c>
      <c r="N13" s="2">
        <v>0</v>
      </c>
      <c r="O13" s="2">
        <v>0</v>
      </c>
      <c r="P13" s="2">
        <v>0</v>
      </c>
      <c r="Q13" s="2">
        <v>0</v>
      </c>
      <c r="R13" s="2">
        <v>6.4869512077992755E-2</v>
      </c>
      <c r="S13" s="2">
        <v>0</v>
      </c>
      <c r="T13" s="2">
        <v>0</v>
      </c>
      <c r="U13" s="2">
        <v>0</v>
      </c>
      <c r="V13" s="2">
        <v>0</v>
      </c>
      <c r="W13" s="2">
        <v>0.55926204189676942</v>
      </c>
    </row>
    <row r="14" spans="1:23" x14ac:dyDescent="0.2">
      <c r="A14" s="2" t="s">
        <v>10</v>
      </c>
      <c r="B14" s="2">
        <v>2.0433369181228401E-3</v>
      </c>
      <c r="C14" s="2">
        <v>7.1979949741044565E-4</v>
      </c>
      <c r="D14" s="2">
        <v>0</v>
      </c>
      <c r="E14" s="2">
        <v>8.8058287472109806E-9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5.4991912953177078E-4</v>
      </c>
      <c r="L14" s="2">
        <v>2.2950717751940326E-5</v>
      </c>
      <c r="M14" s="2">
        <v>3.1333090668051941E-4</v>
      </c>
      <c r="N14" s="2">
        <v>0</v>
      </c>
      <c r="O14" s="2">
        <v>0</v>
      </c>
      <c r="P14" s="2">
        <v>0</v>
      </c>
      <c r="Q14" s="2">
        <v>0</v>
      </c>
      <c r="R14" s="2">
        <v>2.9754720894590043E-3</v>
      </c>
      <c r="S14" s="2">
        <v>0</v>
      </c>
      <c r="T14" s="2">
        <v>0</v>
      </c>
      <c r="U14" s="2">
        <v>0</v>
      </c>
      <c r="V14" s="2">
        <v>0</v>
      </c>
      <c r="W14" s="2">
        <v>6.6248180647852676E-3</v>
      </c>
    </row>
    <row r="15" spans="1:23" x14ac:dyDescent="0.2">
      <c r="A15" s="2" t="s">
        <v>11</v>
      </c>
      <c r="B15" s="2">
        <v>3.2014400229114656E-2</v>
      </c>
      <c r="C15" s="2">
        <v>1.1277606248108829E-2</v>
      </c>
      <c r="D15" s="2">
        <v>0</v>
      </c>
      <c r="E15" s="2">
        <v>1.3796712786907507E-7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1.9500678352190453E-5</v>
      </c>
      <c r="L15" s="2">
        <v>8.1385523943050809E-7</v>
      </c>
      <c r="M15" s="2">
        <v>2.551997779411072E-3</v>
      </c>
      <c r="N15" s="2">
        <v>0</v>
      </c>
      <c r="O15" s="2">
        <v>0</v>
      </c>
      <c r="P15" s="2">
        <v>0</v>
      </c>
      <c r="Q15" s="2">
        <v>0</v>
      </c>
      <c r="R15" s="2">
        <v>1.0551319466166684E-4</v>
      </c>
      <c r="S15" s="2">
        <v>0</v>
      </c>
      <c r="T15" s="2">
        <v>0</v>
      </c>
      <c r="U15" s="2">
        <v>0</v>
      </c>
      <c r="V15" s="2">
        <v>0</v>
      </c>
      <c r="W15" s="2">
        <v>4.5969969952015716E-2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</row>
    <row r="17" spans="1:23" x14ac:dyDescent="0.2">
      <c r="A17" s="2" t="s">
        <v>13</v>
      </c>
      <c r="B17" s="2">
        <v>2.7467739622472776E-3</v>
      </c>
      <c r="C17" s="2">
        <v>9.6759692441813409E-4</v>
      </c>
      <c r="D17" s="2">
        <v>0</v>
      </c>
      <c r="E17" s="2">
        <v>1.1837314201256747E-8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1.7433606446858266E-3</v>
      </c>
      <c r="L17" s="2">
        <v>7.2758658405087405E-5</v>
      </c>
      <c r="M17" s="2">
        <v>1.2409553014583726E-3</v>
      </c>
      <c r="N17" s="2">
        <v>0</v>
      </c>
      <c r="O17" s="2">
        <v>0</v>
      </c>
      <c r="P17" s="2">
        <v>0</v>
      </c>
      <c r="Q17" s="2">
        <v>0</v>
      </c>
      <c r="R17" s="2">
        <v>9.4328796027530123E-3</v>
      </c>
      <c r="S17" s="2">
        <v>0</v>
      </c>
      <c r="T17" s="2">
        <v>0</v>
      </c>
      <c r="U17" s="2">
        <v>0</v>
      </c>
      <c r="V17" s="2">
        <v>0</v>
      </c>
      <c r="W17" s="2">
        <v>1.6204336931281912E-2</v>
      </c>
    </row>
    <row r="18" spans="1:23" x14ac:dyDescent="0.2">
      <c r="A18" s="2" t="s">
        <v>14</v>
      </c>
      <c r="B18" s="2">
        <v>0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2.3205807239106637E-3</v>
      </c>
      <c r="L18" s="2">
        <v>9.6848773492230463E-5</v>
      </c>
      <c r="M18" s="2">
        <v>5.2771521125140092E-4</v>
      </c>
      <c r="N18" s="2">
        <v>0</v>
      </c>
      <c r="O18" s="2">
        <v>0</v>
      </c>
      <c r="P18" s="2">
        <v>0</v>
      </c>
      <c r="Q18" s="2">
        <v>0</v>
      </c>
      <c r="R18" s="2">
        <v>1.2556070164738349E-2</v>
      </c>
      <c r="S18" s="2">
        <v>0</v>
      </c>
      <c r="T18" s="2">
        <v>0</v>
      </c>
      <c r="U18" s="2">
        <v>0</v>
      </c>
      <c r="V18" s="2">
        <v>0</v>
      </c>
      <c r="W18" s="2">
        <v>1.5501214873392644E-2</v>
      </c>
    </row>
    <row r="19" spans="1:23" x14ac:dyDescent="0.2">
      <c r="A19" s="2" t="s">
        <v>15</v>
      </c>
      <c r="B19" s="2">
        <v>0</v>
      </c>
      <c r="C19" s="2">
        <v>0</v>
      </c>
      <c r="D19" s="2">
        <v>0</v>
      </c>
      <c r="E19" s="2">
        <v>0</v>
      </c>
      <c r="F19" s="2">
        <v>1.4204272382880917E-3</v>
      </c>
      <c r="G19" s="2">
        <v>8.0602517317114586E-5</v>
      </c>
      <c r="H19" s="2">
        <v>8.3966357031087929E-4</v>
      </c>
      <c r="I19" s="2">
        <v>0</v>
      </c>
      <c r="J19" s="2">
        <v>0</v>
      </c>
      <c r="K19" s="2">
        <v>0</v>
      </c>
      <c r="L19" s="2">
        <v>0</v>
      </c>
      <c r="M19" s="2">
        <v>1.7727932877976751E-4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2.5179726546958529E-3</v>
      </c>
    </row>
    <row r="20" spans="1:23" x14ac:dyDescent="0.2">
      <c r="A20" s="2" t="s">
        <v>16</v>
      </c>
      <c r="B20" s="2">
        <v>1.5137243586592257E-2</v>
      </c>
      <c r="C20" s="2">
        <v>5.3323464325297186E-3</v>
      </c>
      <c r="D20" s="2">
        <v>0</v>
      </c>
      <c r="E20" s="2">
        <v>6.5234457198964853E-8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1.248043414540189E-4</v>
      </c>
      <c r="L20" s="2">
        <v>5.2086735323552506E-6</v>
      </c>
      <c r="M20" s="2">
        <v>4.2464583405386175E-4</v>
      </c>
      <c r="N20" s="2">
        <v>0</v>
      </c>
      <c r="O20" s="2">
        <v>0</v>
      </c>
      <c r="P20" s="2">
        <v>0</v>
      </c>
      <c r="Q20" s="2">
        <v>0</v>
      </c>
      <c r="R20" s="2">
        <v>6.7528444583466753E-4</v>
      </c>
      <c r="S20" s="2">
        <v>0</v>
      </c>
      <c r="T20" s="2">
        <v>0</v>
      </c>
      <c r="U20" s="2">
        <v>0</v>
      </c>
      <c r="V20" s="2">
        <v>0</v>
      </c>
      <c r="W20" s="2">
        <v>2.1699598548454081E-2</v>
      </c>
    </row>
    <row r="21" spans="1:23" x14ac:dyDescent="0.2">
      <c r="A21" s="2" t="s">
        <v>17</v>
      </c>
      <c r="B21" s="2">
        <v>5.6419863606320154E-3</v>
      </c>
      <c r="C21" s="2">
        <v>1.9874837628394344E-3</v>
      </c>
      <c r="D21" s="2">
        <v>0</v>
      </c>
      <c r="E21" s="2">
        <v>2.4314328804604359E-8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1.4001487056872742E-3</v>
      </c>
      <c r="L21" s="2">
        <v>5.8434806191110468E-5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7.5758473767076773E-3</v>
      </c>
      <c r="S21" s="2">
        <v>0</v>
      </c>
      <c r="T21" s="2">
        <v>0</v>
      </c>
      <c r="U21" s="2">
        <v>0</v>
      </c>
      <c r="V21" s="2">
        <v>0</v>
      </c>
      <c r="W21" s="2">
        <v>1.6663925326386317E-2</v>
      </c>
    </row>
    <row r="22" spans="1:23" x14ac:dyDescent="0.2">
      <c r="A22" s="2" t="s">
        <v>18</v>
      </c>
      <c r="B22" s="2">
        <v>8.0630117226031066E-4</v>
      </c>
      <c r="C22" s="2">
        <v>2.8403303116923093E-4</v>
      </c>
      <c r="D22" s="2">
        <v>0</v>
      </c>
      <c r="E22" s="2">
        <v>3.4747818524820072E-9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3.9001356704380905E-5</v>
      </c>
      <c r="L22" s="2">
        <v>1.6277104788610162E-6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2.1102638932333367E-4</v>
      </c>
      <c r="S22" s="2">
        <v>0</v>
      </c>
      <c r="T22" s="2">
        <v>0</v>
      </c>
      <c r="U22" s="2">
        <v>0</v>
      </c>
      <c r="V22" s="2">
        <v>0</v>
      </c>
      <c r="W22" s="2">
        <v>1.3419931347179695E-3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0</v>
      </c>
    </row>
    <row r="24" spans="1:23" x14ac:dyDescent="0.2">
      <c r="A24" s="2" t="s">
        <v>20</v>
      </c>
      <c r="B24" s="2">
        <v>2.0242403114114115E-3</v>
      </c>
      <c r="C24" s="2">
        <v>7.1307239930380587E-4</v>
      </c>
      <c r="D24" s="2">
        <v>0</v>
      </c>
      <c r="E24" s="2">
        <v>8.7235312822837752E-9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3.3541166765767576E-4</v>
      </c>
      <c r="L24" s="2">
        <v>1.3998310118204737E-5</v>
      </c>
      <c r="M24" s="2">
        <v>2.0613875439507855E-4</v>
      </c>
      <c r="N24" s="2">
        <v>0</v>
      </c>
      <c r="O24" s="2">
        <v>0</v>
      </c>
      <c r="P24" s="2">
        <v>0</v>
      </c>
      <c r="Q24" s="2">
        <v>0</v>
      </c>
      <c r="R24" s="2">
        <v>1.8148269481806692E-3</v>
      </c>
      <c r="S24" s="2">
        <v>0</v>
      </c>
      <c r="T24" s="2">
        <v>0</v>
      </c>
      <c r="U24" s="2">
        <v>0</v>
      </c>
      <c r="V24" s="2">
        <v>0</v>
      </c>
      <c r="W24" s="2">
        <v>5.1076971145981274E-3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</row>
    <row r="26" spans="1:23" x14ac:dyDescent="0.2">
      <c r="A26" s="2" t="s">
        <v>22</v>
      </c>
      <c r="B26" s="2">
        <v>0</v>
      </c>
      <c r="C26" s="2">
        <v>6.0640835015653783E-3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4.1530056220008355E-5</v>
      </c>
      <c r="L26" s="2">
        <v>1.7904815267471175E-6</v>
      </c>
      <c r="M26" s="2">
        <v>2.9839672455089384E-5</v>
      </c>
      <c r="N26" s="2">
        <v>0</v>
      </c>
      <c r="O26" s="2">
        <v>0</v>
      </c>
      <c r="P26" s="2">
        <v>0</v>
      </c>
      <c r="Q26" s="2">
        <v>0</v>
      </c>
      <c r="R26" s="2">
        <v>1.8466854644980384E-4</v>
      </c>
      <c r="S26" s="2">
        <v>0</v>
      </c>
      <c r="T26" s="2">
        <v>0</v>
      </c>
      <c r="U26" s="2">
        <v>0</v>
      </c>
      <c r="V26" s="2">
        <v>0</v>
      </c>
      <c r="W26" s="2">
        <v>6.3219122582170266E-3</v>
      </c>
    </row>
    <row r="27" spans="1:23" x14ac:dyDescent="0.2">
      <c r="A27" s="2" t="s">
        <v>23</v>
      </c>
      <c r="B27" s="2">
        <v>0</v>
      </c>
      <c r="C27" s="2">
        <v>1.4319645268295154E-2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2.4600895120870402E-2</v>
      </c>
      <c r="L27" s="2">
        <v>1.060616148025838E-3</v>
      </c>
      <c r="M27" s="2">
        <v>1.4919836227544696E-4</v>
      </c>
      <c r="N27" s="2">
        <v>0</v>
      </c>
      <c r="O27" s="2">
        <v>0</v>
      </c>
      <c r="P27" s="2">
        <v>0</v>
      </c>
      <c r="Q27" s="2">
        <v>0</v>
      </c>
      <c r="R27" s="2">
        <v>0.1093909316969929</v>
      </c>
      <c r="S27" s="2">
        <v>0</v>
      </c>
      <c r="T27" s="2">
        <v>0</v>
      </c>
      <c r="U27" s="2">
        <v>0</v>
      </c>
      <c r="V27" s="2">
        <v>0</v>
      </c>
      <c r="W27" s="2">
        <v>0.14952128659645975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</row>
    <row r="29" spans="1:23" x14ac:dyDescent="0.2">
      <c r="A29" s="2" t="s">
        <v>25</v>
      </c>
      <c r="B29" s="2">
        <v>0</v>
      </c>
      <c r="C29" s="2">
        <v>8.4313323030070356E-4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9.853949703111074E-4</v>
      </c>
      <c r="L29" s="2">
        <v>4.2483243498272516E-5</v>
      </c>
      <c r="M29" s="2">
        <v>7.9261629958831184E-4</v>
      </c>
      <c r="N29" s="2">
        <v>0</v>
      </c>
      <c r="O29" s="2">
        <v>0</v>
      </c>
      <c r="P29" s="2">
        <v>0</v>
      </c>
      <c r="Q29" s="2">
        <v>0</v>
      </c>
      <c r="R29" s="2">
        <v>4.3816809657635288E-3</v>
      </c>
      <c r="S29" s="2">
        <v>0</v>
      </c>
      <c r="T29" s="2">
        <v>0</v>
      </c>
      <c r="U29" s="2">
        <v>0</v>
      </c>
      <c r="V29" s="2">
        <v>0</v>
      </c>
      <c r="W29" s="2">
        <v>7.0453087094619242E-3</v>
      </c>
    </row>
    <row r="30" spans="1:23" x14ac:dyDescent="0.2">
      <c r="A30" s="2" t="s">
        <v>26</v>
      </c>
      <c r="B30" s="2">
        <v>0</v>
      </c>
      <c r="C30" s="2">
        <v>8.4313323030070356E-4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9.853949703111074E-4</v>
      </c>
      <c r="L30" s="2">
        <v>4.2483243498272516E-5</v>
      </c>
      <c r="M30" s="2">
        <v>7.9261629958831184E-4</v>
      </c>
      <c r="N30" s="2">
        <v>0</v>
      </c>
      <c r="O30" s="2">
        <v>0</v>
      </c>
      <c r="P30" s="2">
        <v>0</v>
      </c>
      <c r="Q30" s="2">
        <v>0</v>
      </c>
      <c r="R30" s="2">
        <v>4.3816809657635288E-3</v>
      </c>
      <c r="S30" s="2">
        <v>0</v>
      </c>
      <c r="T30" s="2">
        <v>0</v>
      </c>
      <c r="U30" s="2">
        <v>0</v>
      </c>
      <c r="V30" s="2">
        <v>0</v>
      </c>
      <c r="W30" s="2">
        <v>7.0453087094619242E-3</v>
      </c>
    </row>
    <row r="31" spans="1:23" x14ac:dyDescent="0.2">
      <c r="A31" s="2" t="s">
        <v>27</v>
      </c>
      <c r="B31" s="2">
        <v>1.7876147210415803</v>
      </c>
      <c r="C31" s="2">
        <v>0.62971708990180775</v>
      </c>
      <c r="D31" s="2">
        <v>0</v>
      </c>
      <c r="E31" s="2">
        <v>7.7037853913718372E-6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4.2745486948001466E-3</v>
      </c>
      <c r="L31" s="2">
        <v>1.7839706848316736E-4</v>
      </c>
      <c r="M31" s="2">
        <v>1.8140210386766911E-2</v>
      </c>
      <c r="N31" s="2">
        <v>0</v>
      </c>
      <c r="O31" s="2">
        <v>0</v>
      </c>
      <c r="P31" s="2">
        <v>0</v>
      </c>
      <c r="Q31" s="2">
        <v>0</v>
      </c>
      <c r="R31" s="2">
        <v>2.3128492269837361E-2</v>
      </c>
      <c r="S31" s="2">
        <v>0</v>
      </c>
      <c r="T31" s="2">
        <v>0</v>
      </c>
      <c r="U31" s="2">
        <v>0</v>
      </c>
      <c r="V31" s="2">
        <v>1.9458285400000002</v>
      </c>
      <c r="W31" s="2">
        <v>4.4088897031486667</v>
      </c>
    </row>
    <row r="32" spans="1:23" x14ac:dyDescent="0.2">
      <c r="A32" s="2" t="s">
        <v>28</v>
      </c>
      <c r="B32" s="2">
        <v>0</v>
      </c>
      <c r="C32" s="2">
        <v>0</v>
      </c>
      <c r="D32" s="2">
        <v>0</v>
      </c>
      <c r="E32" s="2">
        <v>0</v>
      </c>
      <c r="F32" s="2">
        <v>5.6713294770309179</v>
      </c>
      <c r="G32" s="2">
        <v>0.32182108316535463</v>
      </c>
      <c r="H32" s="2">
        <v>3.352518614633381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9.3456691748296539</v>
      </c>
    </row>
    <row r="33" spans="1:23" x14ac:dyDescent="0.2">
      <c r="A33" s="2" t="s">
        <v>29</v>
      </c>
      <c r="B33" s="2">
        <v>1.2442305082889296E-3</v>
      </c>
      <c r="C33" s="2">
        <v>4.3830094126223485E-4</v>
      </c>
      <c r="D33" s="2">
        <v>0</v>
      </c>
      <c r="E33" s="2">
        <v>5.3620529638905651E-9</v>
      </c>
      <c r="F33" s="2">
        <v>0.22975040676383249</v>
      </c>
      <c r="G33" s="2">
        <v>1.3037247273654433E-2</v>
      </c>
      <c r="H33" s="2">
        <v>0.13581339587390373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0.38028358672299478</v>
      </c>
    </row>
    <row r="34" spans="1:23" x14ac:dyDescent="0.2">
      <c r="A34" s="2" t="s">
        <v>30</v>
      </c>
      <c r="B34" s="2">
        <v>7.4333846487049775E-4</v>
      </c>
      <c r="C34" s="2">
        <v>2.6185336773104309E-4</v>
      </c>
      <c r="D34" s="2">
        <v>0</v>
      </c>
      <c r="E34" s="2">
        <v>3.2034419604563703E-9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8.7753052584857037E-4</v>
      </c>
      <c r="L34" s="2">
        <v>3.6623485774372853E-5</v>
      </c>
      <c r="M34" s="2">
        <v>5.3596076142720411E-5</v>
      </c>
      <c r="N34" s="2">
        <v>0</v>
      </c>
      <c r="O34" s="2">
        <v>0</v>
      </c>
      <c r="P34" s="2">
        <v>0</v>
      </c>
      <c r="Q34" s="2">
        <v>0</v>
      </c>
      <c r="R34" s="2">
        <v>4.7480937597750078E-3</v>
      </c>
      <c r="S34" s="2">
        <v>0</v>
      </c>
      <c r="T34" s="2">
        <v>0</v>
      </c>
      <c r="U34" s="2">
        <v>0</v>
      </c>
      <c r="V34" s="2">
        <v>0</v>
      </c>
      <c r="W34" s="2">
        <v>6.7210388835841732E-3</v>
      </c>
    </row>
    <row r="35" spans="1:23" x14ac:dyDescent="0.2">
      <c r="A35" s="2" t="s">
        <v>31</v>
      </c>
      <c r="B35" s="2">
        <v>0</v>
      </c>
      <c r="C35" s="2">
        <v>0</v>
      </c>
      <c r="D35" s="2">
        <v>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</v>
      </c>
    </row>
    <row r="36" spans="1:23" x14ac:dyDescent="0.2">
      <c r="A36" s="2" t="s">
        <v>32</v>
      </c>
      <c r="B36" s="2">
        <v>0</v>
      </c>
      <c r="C36" s="2">
        <v>0</v>
      </c>
      <c r="D36" s="2">
        <v>0</v>
      </c>
      <c r="E36" s="2">
        <v>0</v>
      </c>
      <c r="F36" s="2">
        <v>8.6187381906543069E-4</v>
      </c>
      <c r="G36" s="2">
        <v>4.8907256601270036E-5</v>
      </c>
      <c r="H36" s="2">
        <v>5.0948336427717421E-4</v>
      </c>
      <c r="I36" s="2">
        <v>0</v>
      </c>
      <c r="J36" s="2">
        <v>0</v>
      </c>
      <c r="K36" s="2">
        <v>3.2020113854296715E-3</v>
      </c>
      <c r="L36" s="2">
        <v>1.3363503031448942E-4</v>
      </c>
      <c r="M36" s="2">
        <v>1.3399019035680105E-3</v>
      </c>
      <c r="N36" s="2">
        <v>0</v>
      </c>
      <c r="O36" s="2">
        <v>0</v>
      </c>
      <c r="P36" s="2">
        <v>0</v>
      </c>
      <c r="Q36" s="2">
        <v>0</v>
      </c>
      <c r="R36" s="2">
        <v>1.7325266563445685E-2</v>
      </c>
      <c r="S36" s="2">
        <v>0</v>
      </c>
      <c r="T36" s="2">
        <v>0</v>
      </c>
      <c r="U36" s="2">
        <v>0</v>
      </c>
      <c r="V36" s="2">
        <v>0</v>
      </c>
      <c r="W36" s="2">
        <v>2.3421079322701731E-2</v>
      </c>
    </row>
    <row r="37" spans="1:23" x14ac:dyDescent="0.2">
      <c r="A37" s="2" t="s">
        <v>33</v>
      </c>
      <c r="B37" s="2">
        <v>3.2413014456562396E-4</v>
      </c>
      <c r="C37" s="2">
        <v>1.1418024755714089E-4</v>
      </c>
      <c r="D37" s="2">
        <v>0</v>
      </c>
      <c r="E37" s="2">
        <v>1.3968496920594637E-9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1.6205063710670261E-2</v>
      </c>
      <c r="L37" s="2">
        <v>6.7631370396675208E-4</v>
      </c>
      <c r="M37" s="2">
        <v>1.5662422558938065E-2</v>
      </c>
      <c r="N37" s="2">
        <v>0</v>
      </c>
      <c r="O37" s="2">
        <v>0</v>
      </c>
      <c r="P37" s="2">
        <v>0</v>
      </c>
      <c r="Q37" s="2">
        <v>0</v>
      </c>
      <c r="R37" s="2">
        <v>8.7681464763845099E-2</v>
      </c>
      <c r="S37" s="2">
        <v>0</v>
      </c>
      <c r="T37" s="2">
        <v>0</v>
      </c>
      <c r="U37" s="2">
        <v>0</v>
      </c>
      <c r="V37" s="2">
        <v>0</v>
      </c>
      <c r="W37" s="2">
        <v>0.12066357652639263</v>
      </c>
    </row>
    <row r="38" spans="1:23" x14ac:dyDescent="0.2">
      <c r="A38" s="2" t="s">
        <v>34</v>
      </c>
      <c r="B38" s="2">
        <v>1.2295336817189336E-3</v>
      </c>
      <c r="C38" s="2">
        <v>4.3312373906675451E-4</v>
      </c>
      <c r="D38" s="2">
        <v>0</v>
      </c>
      <c r="E38" s="2">
        <v>5.2987164985455656E-9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3.5101221033942812E-5</v>
      </c>
      <c r="L38" s="2">
        <v>1.4649394309749144E-6</v>
      </c>
      <c r="M38" s="2">
        <v>9.5236104530526267E-4</v>
      </c>
      <c r="N38" s="2">
        <v>0</v>
      </c>
      <c r="O38" s="2">
        <v>0</v>
      </c>
      <c r="P38" s="2">
        <v>0</v>
      </c>
      <c r="Q38" s="2">
        <v>0</v>
      </c>
      <c r="R38" s="2">
        <v>1.8992375039100025E-4</v>
      </c>
      <c r="S38" s="2">
        <v>0</v>
      </c>
      <c r="T38" s="2">
        <v>0</v>
      </c>
      <c r="U38" s="2">
        <v>0</v>
      </c>
      <c r="V38" s="2">
        <v>0</v>
      </c>
      <c r="W38" s="2">
        <v>2.8415136756633668E-3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3.7441302436205662E-4</v>
      </c>
      <c r="L39" s="2">
        <v>1.5626020597065753E-5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2.0258533375040024E-3</v>
      </c>
      <c r="S39" s="2">
        <v>0</v>
      </c>
      <c r="T39" s="2">
        <v>0</v>
      </c>
      <c r="U39" s="2">
        <v>0</v>
      </c>
      <c r="V39" s="2">
        <v>0</v>
      </c>
      <c r="W39" s="2">
        <v>2.4158923824631248E-3</v>
      </c>
    </row>
    <row r="40" spans="1:23" x14ac:dyDescent="0.2">
      <c r="A40" s="2" t="s">
        <v>36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4.6801628045257078E-5</v>
      </c>
      <c r="L40" s="2">
        <v>1.9532525746332191E-6</v>
      </c>
      <c r="M40" s="2">
        <v>2.2675262983458638E-4</v>
      </c>
      <c r="N40" s="2">
        <v>0</v>
      </c>
      <c r="O40" s="2">
        <v>0</v>
      </c>
      <c r="P40" s="2">
        <v>0</v>
      </c>
      <c r="Q40" s="2">
        <v>0</v>
      </c>
      <c r="R40" s="2">
        <v>2.532316671880003E-4</v>
      </c>
      <c r="S40" s="2">
        <v>0</v>
      </c>
      <c r="T40" s="2">
        <v>0</v>
      </c>
      <c r="U40" s="2">
        <v>0</v>
      </c>
      <c r="V40" s="2">
        <v>0</v>
      </c>
      <c r="W40" s="2">
        <v>5.2873917764247698E-4</v>
      </c>
    </row>
    <row r="41" spans="1:23" x14ac:dyDescent="0.2">
      <c r="A41" s="2" t="s">
        <v>37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7.5272618439455139E-4</v>
      </c>
      <c r="L41" s="2">
        <v>3.1414812242017604E-5</v>
      </c>
      <c r="M41" s="2">
        <v>3.5043588247163343E-4</v>
      </c>
      <c r="N41" s="2">
        <v>0</v>
      </c>
      <c r="O41" s="2">
        <v>0</v>
      </c>
      <c r="P41" s="2">
        <v>0</v>
      </c>
      <c r="Q41" s="2">
        <v>0</v>
      </c>
      <c r="R41" s="2">
        <v>4.0728093139403392E-3</v>
      </c>
      <c r="S41" s="2">
        <v>0</v>
      </c>
      <c r="T41" s="2">
        <v>0</v>
      </c>
      <c r="U41" s="2">
        <v>0</v>
      </c>
      <c r="V41" s="2">
        <v>0</v>
      </c>
      <c r="W41" s="2">
        <v>5.207386193048542E-3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5.3596076142720411E-5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5.3596076142720411E-5</v>
      </c>
    </row>
    <row r="43" spans="1:23" x14ac:dyDescent="0.2">
      <c r="A43" s="2" t="s">
        <v>39</v>
      </c>
      <c r="B43" s="2">
        <v>8.6338944929504411</v>
      </c>
      <c r="C43" s="2">
        <v>3.041433285720593</v>
      </c>
      <c r="D43" s="2">
        <v>0</v>
      </c>
      <c r="E43" s="2">
        <v>3.7208056905395245E-5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1.2675440928923793E-3</v>
      </c>
      <c r="L43" s="2">
        <v>5.2900590562983009E-5</v>
      </c>
      <c r="M43" s="2">
        <v>1.0842898481181131E-3</v>
      </c>
      <c r="N43" s="2">
        <v>0</v>
      </c>
      <c r="O43" s="2">
        <v>0</v>
      </c>
      <c r="P43" s="2">
        <v>0</v>
      </c>
      <c r="Q43" s="2">
        <v>0</v>
      </c>
      <c r="R43" s="2">
        <v>6.8583576530083434E-3</v>
      </c>
      <c r="S43" s="2">
        <v>0</v>
      </c>
      <c r="T43" s="2">
        <v>0</v>
      </c>
      <c r="U43" s="2">
        <v>0</v>
      </c>
      <c r="V43" s="2">
        <v>0</v>
      </c>
      <c r="W43" s="2">
        <v>11.684628078912521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4.3993530362541663E-3</v>
      </c>
      <c r="L45" s="2">
        <v>1.8360574201552261E-4</v>
      </c>
      <c r="M45" s="2">
        <v>7.8332726670129853E-5</v>
      </c>
      <c r="N45" s="2">
        <v>0</v>
      </c>
      <c r="O45" s="2">
        <v>0</v>
      </c>
      <c r="P45" s="2">
        <v>0</v>
      </c>
      <c r="Q45" s="2">
        <v>0</v>
      </c>
      <c r="R45" s="2">
        <v>2.3803776715672034E-2</v>
      </c>
      <c r="S45" s="2">
        <v>0</v>
      </c>
      <c r="T45" s="2">
        <v>0</v>
      </c>
      <c r="U45" s="2">
        <v>0</v>
      </c>
      <c r="V45" s="2">
        <v>0</v>
      </c>
      <c r="W45" s="2">
        <v>2.8465068220611851E-2</v>
      </c>
    </row>
    <row r="46" spans="1:23" x14ac:dyDescent="0.2">
      <c r="A46" s="2" t="s">
        <v>42</v>
      </c>
      <c r="B46" s="2">
        <v>2.4920425238359495E-2</v>
      </c>
      <c r="C46" s="2">
        <v>7.6314778305361056E-2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3.2791316214322463E-2</v>
      </c>
      <c r="L46" s="2">
        <v>0</v>
      </c>
      <c r="M46" s="2">
        <v>1.7657846952310312E-2</v>
      </c>
      <c r="N46" s="2">
        <v>0</v>
      </c>
      <c r="O46" s="2">
        <v>5.15856209868794E-3</v>
      </c>
      <c r="P46" s="2">
        <v>0</v>
      </c>
      <c r="Q46" s="2">
        <v>0</v>
      </c>
      <c r="R46" s="2">
        <v>1.4240498597715567E-2</v>
      </c>
      <c r="S46" s="2">
        <v>0</v>
      </c>
      <c r="T46" s="2">
        <v>0</v>
      </c>
      <c r="U46" s="2">
        <v>0</v>
      </c>
      <c r="V46" s="2">
        <v>0</v>
      </c>
      <c r="W46" s="2">
        <v>0.17108342740675686</v>
      </c>
    </row>
    <row r="47" spans="1:23" x14ac:dyDescent="0.2">
      <c r="A47" s="2" t="s">
        <v>43</v>
      </c>
      <c r="B47" s="2">
        <v>3.5206541654083799E-3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0.24870954137563991</v>
      </c>
      <c r="L47" s="2">
        <v>5.2884643220615361E-2</v>
      </c>
      <c r="M47" s="2">
        <v>0.50593054010113958</v>
      </c>
      <c r="N47" s="2">
        <v>3.8801964187015515E-3</v>
      </c>
      <c r="O47" s="2">
        <v>1.0060897523715689E-3</v>
      </c>
      <c r="P47" s="2">
        <v>0</v>
      </c>
      <c r="Q47" s="2">
        <v>0</v>
      </c>
      <c r="R47" s="2">
        <v>5.0686946219815801E-2</v>
      </c>
      <c r="S47" s="2">
        <v>0</v>
      </c>
      <c r="T47" s="2">
        <v>0</v>
      </c>
      <c r="U47" s="2">
        <v>0</v>
      </c>
      <c r="V47" s="2">
        <v>0</v>
      </c>
      <c r="W47" s="2">
        <v>0.86661861125369222</v>
      </c>
    </row>
    <row r="48" spans="1:23" x14ac:dyDescent="0.2">
      <c r="A48" s="2" t="s">
        <v>44</v>
      </c>
      <c r="B48" s="2">
        <v>0</v>
      </c>
      <c r="C48" s="2">
        <v>4.2892892614208353E-2</v>
      </c>
      <c r="D48" s="2">
        <v>7.0848463869768643E-4</v>
      </c>
      <c r="E48" s="2">
        <v>0</v>
      </c>
      <c r="F48" s="2">
        <v>6.5043990297754345E-2</v>
      </c>
      <c r="G48" s="2">
        <v>0</v>
      </c>
      <c r="H48" s="2">
        <v>0</v>
      </c>
      <c r="I48" s="2">
        <v>0</v>
      </c>
      <c r="J48" s="2">
        <v>0</v>
      </c>
      <c r="K48" s="2">
        <v>3.0080960974249706E-2</v>
      </c>
      <c r="L48" s="2">
        <v>0</v>
      </c>
      <c r="M48" s="2">
        <v>4.8333163624660599E-2</v>
      </c>
      <c r="N48" s="2">
        <v>1.5630650213555391E-3</v>
      </c>
      <c r="O48" s="2">
        <v>4.3763227266284732E-2</v>
      </c>
      <c r="P48" s="2">
        <v>0</v>
      </c>
      <c r="Q48" s="2">
        <v>0</v>
      </c>
      <c r="R48" s="2">
        <v>8.1724974253955078E-3</v>
      </c>
      <c r="S48" s="2">
        <v>0</v>
      </c>
      <c r="T48" s="2">
        <v>0</v>
      </c>
      <c r="U48" s="2">
        <v>0</v>
      </c>
      <c r="V48" s="2">
        <v>0</v>
      </c>
      <c r="W48" s="2">
        <v>0.24055828186260644</v>
      </c>
    </row>
    <row r="49" spans="1:23" x14ac:dyDescent="0.2">
      <c r="A49" s="2" t="s">
        <v>45</v>
      </c>
      <c r="B49" s="2">
        <v>0</v>
      </c>
      <c r="C49" s="2">
        <v>8.1199522274256392E-2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4.9354002420361372E-2</v>
      </c>
      <c r="L49" s="2">
        <v>0</v>
      </c>
      <c r="M49" s="2">
        <v>3.9235005575279466E-2</v>
      </c>
      <c r="N49" s="2">
        <v>0</v>
      </c>
      <c r="O49" s="2">
        <v>1.292963516256625E-2</v>
      </c>
      <c r="P49" s="2">
        <v>0</v>
      </c>
      <c r="Q49" s="2">
        <v>0</v>
      </c>
      <c r="R49" s="2">
        <v>4.0154601973168289E-3</v>
      </c>
      <c r="S49" s="2">
        <v>0</v>
      </c>
      <c r="T49" s="2">
        <v>0</v>
      </c>
      <c r="U49" s="2">
        <v>0</v>
      </c>
      <c r="V49" s="2">
        <v>0</v>
      </c>
      <c r="W49" s="2">
        <v>0.1867336256297803</v>
      </c>
    </row>
    <row r="50" spans="1:23" x14ac:dyDescent="0.2">
      <c r="A50" s="2" t="s">
        <v>46</v>
      </c>
      <c r="B50" s="2">
        <v>0.13585539506012126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8.4637292186984289E-3</v>
      </c>
      <c r="I50" s="2">
        <v>0</v>
      </c>
      <c r="J50" s="2">
        <v>0</v>
      </c>
      <c r="K50" s="2">
        <v>6.3949916162985343E-2</v>
      </c>
      <c r="L50" s="2">
        <v>0</v>
      </c>
      <c r="M50" s="2">
        <v>3.3800249979577625E-2</v>
      </c>
      <c r="N50" s="2">
        <v>2.146079342286621E-2</v>
      </c>
      <c r="O50" s="2">
        <v>5.4898913187045865E-2</v>
      </c>
      <c r="P50" s="2">
        <v>0</v>
      </c>
      <c r="Q50" s="2">
        <v>0</v>
      </c>
      <c r="R50" s="2">
        <v>0.14517785222171375</v>
      </c>
      <c r="S50" s="2">
        <v>0</v>
      </c>
      <c r="T50" s="2">
        <v>0</v>
      </c>
      <c r="U50" s="2">
        <v>0</v>
      </c>
      <c r="V50" s="2">
        <v>0</v>
      </c>
      <c r="W50" s="2">
        <v>0.46360684925300849</v>
      </c>
    </row>
    <row r="51" spans="1:23" x14ac:dyDescent="0.2">
      <c r="A51" s="2" t="s">
        <v>47</v>
      </c>
      <c r="B51" s="2">
        <v>0.38853032867402576</v>
      </c>
      <c r="C51" s="2">
        <v>0</v>
      </c>
      <c r="D51" s="2">
        <v>0</v>
      </c>
      <c r="E51" s="2">
        <v>1.9190283587258727E-2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5.7681289769438135E-2</v>
      </c>
      <c r="L51" s="2">
        <v>0</v>
      </c>
      <c r="M51" s="2">
        <v>5.7855357115884853E-2</v>
      </c>
      <c r="N51" s="2">
        <v>0</v>
      </c>
      <c r="O51" s="2">
        <v>8.8752681686748186E-2</v>
      </c>
      <c r="P51" s="2">
        <v>0</v>
      </c>
      <c r="Q51" s="2">
        <v>0</v>
      </c>
      <c r="R51" s="2">
        <v>1.6754506371949085E-2</v>
      </c>
      <c r="S51" s="2">
        <v>0</v>
      </c>
      <c r="T51" s="2">
        <v>0</v>
      </c>
      <c r="U51" s="2">
        <v>0</v>
      </c>
      <c r="V51" s="2">
        <v>0</v>
      </c>
      <c r="W51" s="2">
        <v>0.62876444720530478</v>
      </c>
    </row>
  </sheetData>
  <phoneticPr fontId="6" type="noConversion"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6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9.3334237071127735</v>
      </c>
      <c r="C4" s="2">
        <v>3.059951107132683</v>
      </c>
      <c r="D4" s="2">
        <v>6.9557268801499284E-4</v>
      </c>
      <c r="E4" s="2">
        <v>2.037304400675069E-2</v>
      </c>
      <c r="F4" s="2">
        <v>6.4175773264630074</v>
      </c>
      <c r="G4" s="2">
        <v>0.24524655121788924</v>
      </c>
      <c r="H4" s="2">
        <v>3.1348499184466356</v>
      </c>
      <c r="I4" s="2">
        <v>0</v>
      </c>
      <c r="J4" s="2">
        <v>0</v>
      </c>
      <c r="K4" s="2">
        <v>0.79551262589877447</v>
      </c>
      <c r="L4" s="2">
        <v>6.4162307334574134E-2</v>
      </c>
      <c r="M4" s="2">
        <v>1.0672787077814359</v>
      </c>
      <c r="N4" s="2">
        <v>4.7643845389405415E-2</v>
      </c>
      <c r="O4" s="2">
        <v>0.20867430006519194</v>
      </c>
      <c r="P4" s="2">
        <v>0</v>
      </c>
      <c r="Q4" s="2">
        <v>0</v>
      </c>
      <c r="R4" s="2">
        <v>0.62663974512155529</v>
      </c>
      <c r="S4" s="2">
        <v>0</v>
      </c>
      <c r="T4" s="2">
        <v>0</v>
      </c>
      <c r="U4" s="2">
        <v>0</v>
      </c>
      <c r="V4" s="2">
        <v>1.9458285400000002</v>
      </c>
      <c r="W4" s="2">
        <v>26.967857298658696</v>
      </c>
    </row>
    <row r="5" spans="1:23" x14ac:dyDescent="0.2">
      <c r="A5" s="2" t="s">
        <v>1</v>
      </c>
      <c r="B5" s="2">
        <v>0.15934727734250503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0.16048839231768625</v>
      </c>
      <c r="L5" s="2">
        <v>0</v>
      </c>
      <c r="M5" s="2">
        <v>0.35437678287194219</v>
      </c>
      <c r="N5" s="2">
        <v>0</v>
      </c>
      <c r="O5" s="2">
        <v>3.8042575674767667E-2</v>
      </c>
      <c r="P5" s="2">
        <v>0</v>
      </c>
      <c r="Q5" s="2">
        <v>0</v>
      </c>
      <c r="R5" s="2">
        <v>1.7239086863970923E-2</v>
      </c>
      <c r="S5" s="2">
        <v>0</v>
      </c>
      <c r="T5" s="2">
        <v>0</v>
      </c>
      <c r="U5" s="2">
        <v>0</v>
      </c>
      <c r="V5" s="2">
        <v>0</v>
      </c>
      <c r="W5" s="2">
        <v>0.72949411507087203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8.4179764704882406E-4</v>
      </c>
      <c r="L8" s="2">
        <v>2.0495324395732275E-6</v>
      </c>
      <c r="M8" s="2">
        <v>2.1508561235181068E-3</v>
      </c>
      <c r="N8" s="2">
        <v>0</v>
      </c>
      <c r="O8" s="2">
        <v>0</v>
      </c>
      <c r="P8" s="2">
        <v>0</v>
      </c>
      <c r="Q8" s="2">
        <v>0</v>
      </c>
      <c r="R8" s="2">
        <v>4.5204336300113876E-3</v>
      </c>
      <c r="S8" s="2">
        <v>0</v>
      </c>
      <c r="T8" s="2">
        <v>0</v>
      </c>
      <c r="U8" s="2">
        <v>0</v>
      </c>
      <c r="V8" s="2">
        <v>0</v>
      </c>
      <c r="W8" s="2">
        <v>7.5151369330178916E-3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</row>
    <row r="10" spans="1:23" x14ac:dyDescent="0.2">
      <c r="A10" s="2" t="s">
        <v>6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4.5608872516333821E-3</v>
      </c>
      <c r="L10" s="2">
        <v>1.1104433955392653E-5</v>
      </c>
      <c r="M10" s="2">
        <v>1.9721125629084988E-2</v>
      </c>
      <c r="N10" s="2">
        <v>0</v>
      </c>
      <c r="O10" s="2">
        <v>0</v>
      </c>
      <c r="P10" s="2">
        <v>0</v>
      </c>
      <c r="Q10" s="2">
        <v>0</v>
      </c>
      <c r="R10" s="2">
        <v>2.4491857618340388E-2</v>
      </c>
      <c r="S10" s="2">
        <v>0</v>
      </c>
      <c r="T10" s="2">
        <v>0</v>
      </c>
      <c r="U10" s="2">
        <v>0</v>
      </c>
      <c r="V10" s="2">
        <v>0</v>
      </c>
      <c r="W10" s="2">
        <v>4.8784974933014147E-2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0.31376303072474232</v>
      </c>
      <c r="C13" s="2">
        <v>0</v>
      </c>
      <c r="D13" s="2">
        <v>0</v>
      </c>
      <c r="E13" s="2">
        <v>1.9913226574374119E-6</v>
      </c>
      <c r="F13" s="2">
        <v>0.25466669649901869</v>
      </c>
      <c r="G13" s="2">
        <v>9.7040475465755421E-3</v>
      </c>
      <c r="H13" s="2">
        <v>0.12441261667887998</v>
      </c>
      <c r="I13" s="2">
        <v>0</v>
      </c>
      <c r="J13" s="2">
        <v>0</v>
      </c>
      <c r="K13" s="2">
        <v>5.9857332689742205E-3</v>
      </c>
      <c r="L13" s="2">
        <v>1.4573519601063728E-5</v>
      </c>
      <c r="M13" s="2">
        <v>5.8147282787523987E-3</v>
      </c>
      <c r="N13" s="2">
        <v>0</v>
      </c>
      <c r="O13" s="2">
        <v>0</v>
      </c>
      <c r="P13" s="2">
        <v>0</v>
      </c>
      <c r="Q13" s="2">
        <v>0</v>
      </c>
      <c r="R13" s="2">
        <v>3.2143247328154739E-2</v>
      </c>
      <c r="S13" s="2">
        <v>0</v>
      </c>
      <c r="T13" s="2">
        <v>0</v>
      </c>
      <c r="U13" s="2">
        <v>0</v>
      </c>
      <c r="V13" s="2">
        <v>0</v>
      </c>
      <c r="W13" s="2">
        <v>0.74650666516735642</v>
      </c>
    </row>
    <row r="14" spans="1:23" x14ac:dyDescent="0.2">
      <c r="A14" s="2" t="s">
        <v>10</v>
      </c>
      <c r="B14" s="2">
        <v>1.1367534698548771E-3</v>
      </c>
      <c r="C14" s="2">
        <v>0</v>
      </c>
      <c r="D14" s="2">
        <v>0</v>
      </c>
      <c r="E14" s="2">
        <v>7.2144985826212863E-9</v>
      </c>
      <c r="F14" s="2">
        <v>9.2264933262868891E-4</v>
      </c>
      <c r="G14" s="2">
        <v>3.515745527676208E-5</v>
      </c>
      <c r="H14" s="2">
        <v>4.5074294883233715E-4</v>
      </c>
      <c r="I14" s="2">
        <v>0</v>
      </c>
      <c r="J14" s="2">
        <v>0</v>
      </c>
      <c r="K14" s="2">
        <v>9.1769743489748855E-4</v>
      </c>
      <c r="L14" s="2">
        <v>2.2343263480593383E-6</v>
      </c>
      <c r="M14" s="2">
        <v>7.4167452535107137E-6</v>
      </c>
      <c r="N14" s="2">
        <v>0</v>
      </c>
      <c r="O14" s="2">
        <v>0</v>
      </c>
      <c r="P14" s="2">
        <v>0</v>
      </c>
      <c r="Q14" s="2">
        <v>0</v>
      </c>
      <c r="R14" s="2">
        <v>4.9280137114058572E-3</v>
      </c>
      <c r="S14" s="2">
        <v>0</v>
      </c>
      <c r="T14" s="2">
        <v>0</v>
      </c>
      <c r="U14" s="2">
        <v>0</v>
      </c>
      <c r="V14" s="2">
        <v>0</v>
      </c>
      <c r="W14" s="2">
        <v>8.4006726389961629E-3</v>
      </c>
    </row>
    <row r="15" spans="1:23" x14ac:dyDescent="0.2">
      <c r="A15" s="2" t="s">
        <v>11</v>
      </c>
      <c r="B15" s="2">
        <v>1.9849317719429039E-2</v>
      </c>
      <c r="C15" s="2">
        <v>0</v>
      </c>
      <c r="D15" s="2">
        <v>0</v>
      </c>
      <c r="E15" s="2">
        <v>1.2597531333781832E-7</v>
      </c>
      <c r="F15" s="2">
        <v>1.6110757725950955E-2</v>
      </c>
      <c r="G15" s="2">
        <v>6.1389871990815933E-4</v>
      </c>
      <c r="H15" s="2">
        <v>7.8706071619096193E-3</v>
      </c>
      <c r="I15" s="2">
        <v>0</v>
      </c>
      <c r="J15" s="2">
        <v>0</v>
      </c>
      <c r="K15" s="2">
        <v>9.9359722274615283E-4</v>
      </c>
      <c r="L15" s="2">
        <v>2.419120256545449E-6</v>
      </c>
      <c r="M15" s="2">
        <v>2.3548166179896512E-3</v>
      </c>
      <c r="N15" s="2">
        <v>0</v>
      </c>
      <c r="O15" s="2">
        <v>0</v>
      </c>
      <c r="P15" s="2">
        <v>0</v>
      </c>
      <c r="Q15" s="2">
        <v>0</v>
      </c>
      <c r="R15" s="2">
        <v>5.3355937928003258E-3</v>
      </c>
      <c r="S15" s="2">
        <v>0</v>
      </c>
      <c r="T15" s="2">
        <v>0</v>
      </c>
      <c r="U15" s="2">
        <v>0</v>
      </c>
      <c r="V15" s="2">
        <v>0</v>
      </c>
      <c r="W15" s="2">
        <v>5.3131134056303785E-2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</row>
    <row r="17" spans="1:23" x14ac:dyDescent="0.2">
      <c r="A17" s="2" t="s">
        <v>13</v>
      </c>
      <c r="B17" s="2">
        <v>5.1077666579580584E-3</v>
      </c>
      <c r="C17" s="2">
        <v>0</v>
      </c>
      <c r="D17" s="2">
        <v>0</v>
      </c>
      <c r="E17" s="2">
        <v>3.241685756094775E-8</v>
      </c>
      <c r="F17" s="2">
        <v>4.054393627776068E-3</v>
      </c>
      <c r="G17" s="2">
        <v>1.5449224055342264E-4</v>
      </c>
      <c r="H17" s="2">
        <v>1.9806976224696158E-3</v>
      </c>
      <c r="I17" s="2">
        <v>0</v>
      </c>
      <c r="J17" s="2">
        <v>0</v>
      </c>
      <c r="K17" s="2">
        <v>1.72154518802198E-3</v>
      </c>
      <c r="L17" s="2">
        <v>4.191461833389511E-6</v>
      </c>
      <c r="M17" s="2">
        <v>1.620558837892091E-3</v>
      </c>
      <c r="N17" s="2">
        <v>0</v>
      </c>
      <c r="O17" s="2">
        <v>0</v>
      </c>
      <c r="P17" s="2">
        <v>0</v>
      </c>
      <c r="Q17" s="2">
        <v>0</v>
      </c>
      <c r="R17" s="2">
        <v>9.2446573007200113E-3</v>
      </c>
      <c r="S17" s="2">
        <v>0</v>
      </c>
      <c r="T17" s="2">
        <v>0</v>
      </c>
      <c r="U17" s="2">
        <v>0</v>
      </c>
      <c r="V17" s="2">
        <v>0</v>
      </c>
      <c r="W17" s="2">
        <v>2.3888335354082198E-2</v>
      </c>
    </row>
    <row r="18" spans="1:23" x14ac:dyDescent="0.2">
      <c r="A18" s="2" t="s">
        <v>14</v>
      </c>
      <c r="B18" s="2">
        <v>0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1.5662956219678935E-3</v>
      </c>
      <c r="L18" s="2">
        <v>3.813474293304285E-6</v>
      </c>
      <c r="M18" s="2">
        <v>1.2237629668292676E-4</v>
      </c>
      <c r="N18" s="2">
        <v>0</v>
      </c>
      <c r="O18" s="2">
        <v>0</v>
      </c>
      <c r="P18" s="2">
        <v>0</v>
      </c>
      <c r="Q18" s="2">
        <v>0</v>
      </c>
      <c r="R18" s="2">
        <v>8.4109707705949579E-3</v>
      </c>
      <c r="S18" s="2">
        <v>0</v>
      </c>
      <c r="T18" s="2">
        <v>0</v>
      </c>
      <c r="U18" s="2">
        <v>0</v>
      </c>
      <c r="V18" s="2">
        <v>0</v>
      </c>
      <c r="W18" s="2">
        <v>1.0103456163539082E-2</v>
      </c>
    </row>
    <row r="19" spans="1:23" x14ac:dyDescent="0.2">
      <c r="A19" s="2" t="s">
        <v>15</v>
      </c>
      <c r="B19" s="2">
        <v>0</v>
      </c>
      <c r="C19" s="2">
        <v>5.9161805319140736E-4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3.3746190903473735E-4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9.2907996222614466E-4</v>
      </c>
    </row>
    <row r="20" spans="1:23" x14ac:dyDescent="0.2">
      <c r="A20" s="2" t="s">
        <v>16</v>
      </c>
      <c r="B20" s="2">
        <v>1.4562269701916089E-2</v>
      </c>
      <c r="C20" s="2">
        <v>0</v>
      </c>
      <c r="D20" s="2">
        <v>0</v>
      </c>
      <c r="E20" s="2">
        <v>9.2420632010593159E-8</v>
      </c>
      <c r="F20" s="2">
        <v>1.1819509487617518E-2</v>
      </c>
      <c r="G20" s="2">
        <v>4.503811594598632E-4</v>
      </c>
      <c r="H20" s="2">
        <v>5.7741986817699568E-3</v>
      </c>
      <c r="I20" s="2">
        <v>0</v>
      </c>
      <c r="J20" s="2">
        <v>0</v>
      </c>
      <c r="K20" s="2">
        <v>1.138496817729967E-4</v>
      </c>
      <c r="L20" s="2">
        <v>2.7719086272916605E-7</v>
      </c>
      <c r="M20" s="2">
        <v>3.0408655539393924E-4</v>
      </c>
      <c r="N20" s="2">
        <v>0</v>
      </c>
      <c r="O20" s="2">
        <v>0</v>
      </c>
      <c r="P20" s="2">
        <v>0</v>
      </c>
      <c r="Q20" s="2">
        <v>0</v>
      </c>
      <c r="R20" s="2">
        <v>6.1137012209170412E-4</v>
      </c>
      <c r="S20" s="2">
        <v>0</v>
      </c>
      <c r="T20" s="2">
        <v>0</v>
      </c>
      <c r="U20" s="2">
        <v>0</v>
      </c>
      <c r="V20" s="2">
        <v>0</v>
      </c>
      <c r="W20" s="2">
        <v>3.3636035001516809E-2</v>
      </c>
    </row>
    <row r="21" spans="1:23" x14ac:dyDescent="0.2">
      <c r="A21" s="2" t="s">
        <v>17</v>
      </c>
      <c r="B21" s="2">
        <v>1.8062173422022964E-3</v>
      </c>
      <c r="C21" s="2">
        <v>0</v>
      </c>
      <c r="D21" s="2">
        <v>0</v>
      </c>
      <c r="E21" s="2">
        <v>1.1463305633795901E-8</v>
      </c>
      <c r="F21" s="2">
        <v>1.4660216744955849E-3</v>
      </c>
      <c r="G21" s="2">
        <v>5.5862600917942422E-5</v>
      </c>
      <c r="H21" s="2">
        <v>7.161972693695022E-4</v>
      </c>
      <c r="I21" s="2">
        <v>0</v>
      </c>
      <c r="J21" s="2">
        <v>0</v>
      </c>
      <c r="K21" s="2">
        <v>5.1404856315686394E-4</v>
      </c>
      <c r="L21" s="2">
        <v>1.2515587438377496E-6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2.7604287330807243E-3</v>
      </c>
      <c r="S21" s="2">
        <v>0</v>
      </c>
      <c r="T21" s="2">
        <v>0</v>
      </c>
      <c r="U21" s="2">
        <v>0</v>
      </c>
      <c r="V21" s="2">
        <v>0</v>
      </c>
      <c r="W21" s="2">
        <v>7.3200392052723854E-3</v>
      </c>
    </row>
    <row r="22" spans="1:23" x14ac:dyDescent="0.2">
      <c r="A22" s="2" t="s">
        <v>18</v>
      </c>
      <c r="B22" s="2">
        <v>2.5176419131014061E-4</v>
      </c>
      <c r="C22" s="2">
        <v>0</v>
      </c>
      <c r="D22" s="2">
        <v>0</v>
      </c>
      <c r="E22" s="2">
        <v>1.5978419679631033E-9</v>
      </c>
      <c r="F22" s="2">
        <v>2.0434515420635394E-4</v>
      </c>
      <c r="G22" s="2">
        <v>7.7865504975379113E-6</v>
      </c>
      <c r="H22" s="2">
        <v>9.9828975244745807E-5</v>
      </c>
      <c r="I22" s="2">
        <v>0</v>
      </c>
      <c r="J22" s="2">
        <v>0</v>
      </c>
      <c r="K22" s="2">
        <v>1.4489959498381396E-4</v>
      </c>
      <c r="L22" s="2">
        <v>3.5278837074621124E-7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7.7810742811671417E-4</v>
      </c>
      <c r="S22" s="2">
        <v>0</v>
      </c>
      <c r="T22" s="2">
        <v>0</v>
      </c>
      <c r="U22" s="2">
        <v>0</v>
      </c>
      <c r="V22" s="2">
        <v>0</v>
      </c>
      <c r="W22" s="2">
        <v>1.4870862805720206E-3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0</v>
      </c>
    </row>
    <row r="24" spans="1:23" x14ac:dyDescent="0.2">
      <c r="A24" s="2" t="s">
        <v>20</v>
      </c>
      <c r="B24" s="2">
        <v>2.1762344112490183E-3</v>
      </c>
      <c r="C24" s="2">
        <v>0</v>
      </c>
      <c r="D24" s="2">
        <v>0</v>
      </c>
      <c r="E24" s="2">
        <v>1.3811649132165918E-8</v>
      </c>
      <c r="F24" s="2">
        <v>1.7663471284049231E-3</v>
      </c>
      <c r="G24" s="2">
        <v>6.730647058856632E-5</v>
      </c>
      <c r="H24" s="2">
        <v>8.6291561177465894E-4</v>
      </c>
      <c r="I24" s="2">
        <v>0</v>
      </c>
      <c r="J24" s="2">
        <v>0</v>
      </c>
      <c r="K24" s="2">
        <v>5.6579841850822596E-4</v>
      </c>
      <c r="L24" s="2">
        <v>1.3775545905328252E-6</v>
      </c>
      <c r="M24" s="2">
        <v>3.9679587106282319E-4</v>
      </c>
      <c r="N24" s="2">
        <v>0</v>
      </c>
      <c r="O24" s="2">
        <v>0</v>
      </c>
      <c r="P24" s="2">
        <v>0</v>
      </c>
      <c r="Q24" s="2">
        <v>0</v>
      </c>
      <c r="R24" s="2">
        <v>3.0383242431224083E-3</v>
      </c>
      <c r="S24" s="2">
        <v>0</v>
      </c>
      <c r="T24" s="2">
        <v>0</v>
      </c>
      <c r="U24" s="2">
        <v>0</v>
      </c>
      <c r="V24" s="2">
        <v>0</v>
      </c>
      <c r="W24" s="2">
        <v>8.8751135209502886E-3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</row>
    <row r="26" spans="1:23" x14ac:dyDescent="0.2">
      <c r="A26" s="2" t="s">
        <v>22</v>
      </c>
      <c r="B26" s="2">
        <v>0</v>
      </c>
      <c r="C26" s="2">
        <v>0</v>
      </c>
      <c r="D26" s="2">
        <v>0</v>
      </c>
      <c r="E26" s="2">
        <v>0</v>
      </c>
      <c r="F26" s="2">
        <v>0</v>
      </c>
      <c r="G26" s="2">
        <v>7.3299754910913706E-4</v>
      </c>
      <c r="H26" s="2">
        <v>6.8168548610667498E-3</v>
      </c>
      <c r="I26" s="2">
        <v>0</v>
      </c>
      <c r="J26" s="2">
        <v>0</v>
      </c>
      <c r="K26" s="2">
        <v>2.4063822446180526E-5</v>
      </c>
      <c r="L26" s="2">
        <v>4.7635647756727728E-8</v>
      </c>
      <c r="M26" s="2">
        <v>1.1599370304276688E-4</v>
      </c>
      <c r="N26" s="2">
        <v>0</v>
      </c>
      <c r="O26" s="2">
        <v>0</v>
      </c>
      <c r="P26" s="2">
        <v>0</v>
      </c>
      <c r="Q26" s="2">
        <v>0</v>
      </c>
      <c r="R26" s="2">
        <v>9.9884974045738877E-5</v>
      </c>
      <c r="S26" s="2">
        <v>0</v>
      </c>
      <c r="T26" s="2">
        <v>0</v>
      </c>
      <c r="U26" s="2">
        <v>0</v>
      </c>
      <c r="V26" s="2">
        <v>0</v>
      </c>
      <c r="W26" s="2">
        <v>7.7898425453583305E-3</v>
      </c>
    </row>
    <row r="27" spans="1:23" x14ac:dyDescent="0.2">
      <c r="A27" s="2" t="s">
        <v>23</v>
      </c>
      <c r="B27" s="2">
        <v>0</v>
      </c>
      <c r="C27" s="2">
        <v>0</v>
      </c>
      <c r="D27" s="2">
        <v>0</v>
      </c>
      <c r="E27" s="2">
        <v>0</v>
      </c>
      <c r="F27" s="2">
        <v>0</v>
      </c>
      <c r="G27" s="2">
        <v>1.7687267433195205E-3</v>
      </c>
      <c r="H27" s="2">
        <v>1.6449104792710886E-2</v>
      </c>
      <c r="I27" s="2">
        <v>0</v>
      </c>
      <c r="J27" s="2">
        <v>0</v>
      </c>
      <c r="K27" s="2">
        <v>2.402257017912994E-2</v>
      </c>
      <c r="L27" s="2">
        <v>4.7553986646287637E-5</v>
      </c>
      <c r="M27" s="2">
        <v>3.3141058012219093E-5</v>
      </c>
      <c r="N27" s="2">
        <v>0</v>
      </c>
      <c r="O27" s="2">
        <v>0</v>
      </c>
      <c r="P27" s="2">
        <v>0</v>
      </c>
      <c r="Q27" s="2">
        <v>0</v>
      </c>
      <c r="R27" s="2">
        <v>9.9713742661660484E-2</v>
      </c>
      <c r="S27" s="2">
        <v>0</v>
      </c>
      <c r="T27" s="2">
        <v>0</v>
      </c>
      <c r="U27" s="2">
        <v>0</v>
      </c>
      <c r="V27" s="2">
        <v>0</v>
      </c>
      <c r="W27" s="2">
        <v>0.14203483942147932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</row>
    <row r="29" spans="1:23" x14ac:dyDescent="0.2">
      <c r="A29" s="2" t="s">
        <v>25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8.1375351601163236E-5</v>
      </c>
      <c r="H29" s="2">
        <v>7.5678828913902944E-4</v>
      </c>
      <c r="I29" s="2">
        <v>0</v>
      </c>
      <c r="J29" s="2">
        <v>0</v>
      </c>
      <c r="K29" s="2">
        <v>6.9269431755791084E-4</v>
      </c>
      <c r="L29" s="2">
        <v>1.3712261461400913E-6</v>
      </c>
      <c r="M29" s="2">
        <v>7.3407443497065295E-4</v>
      </c>
      <c r="N29" s="2">
        <v>0</v>
      </c>
      <c r="O29" s="2">
        <v>0</v>
      </c>
      <c r="P29" s="2">
        <v>0</v>
      </c>
      <c r="Q29" s="2">
        <v>0</v>
      </c>
      <c r="R29" s="2">
        <v>2.8752603243166271E-3</v>
      </c>
      <c r="S29" s="2">
        <v>0</v>
      </c>
      <c r="T29" s="2">
        <v>0</v>
      </c>
      <c r="U29" s="2">
        <v>0</v>
      </c>
      <c r="V29" s="2">
        <v>0</v>
      </c>
      <c r="W29" s="2">
        <v>5.1415639437315235E-3</v>
      </c>
    </row>
    <row r="30" spans="1:23" x14ac:dyDescent="0.2">
      <c r="A30" s="2" t="s">
        <v>26</v>
      </c>
      <c r="B30" s="2">
        <v>0</v>
      </c>
      <c r="C30" s="2">
        <v>0</v>
      </c>
      <c r="D30" s="2">
        <v>0</v>
      </c>
      <c r="E30" s="2">
        <v>0</v>
      </c>
      <c r="F30" s="2">
        <v>0</v>
      </c>
      <c r="G30" s="2">
        <v>8.1375351601163236E-5</v>
      </c>
      <c r="H30" s="2">
        <v>7.5678828913902944E-4</v>
      </c>
      <c r="I30" s="2">
        <v>0</v>
      </c>
      <c r="J30" s="2">
        <v>0</v>
      </c>
      <c r="K30" s="2">
        <v>6.9269431755791084E-4</v>
      </c>
      <c r="L30" s="2">
        <v>1.3712261461400913E-6</v>
      </c>
      <c r="M30" s="2">
        <v>7.3407443497065295E-4</v>
      </c>
      <c r="N30" s="2">
        <v>0</v>
      </c>
      <c r="O30" s="2">
        <v>0</v>
      </c>
      <c r="P30" s="2">
        <v>0</v>
      </c>
      <c r="Q30" s="2">
        <v>0</v>
      </c>
      <c r="R30" s="2">
        <v>2.8752603243166271E-3</v>
      </c>
      <c r="S30" s="2">
        <v>0</v>
      </c>
      <c r="T30" s="2">
        <v>0</v>
      </c>
      <c r="U30" s="2">
        <v>0</v>
      </c>
      <c r="V30" s="2">
        <v>0</v>
      </c>
      <c r="W30" s="2">
        <v>5.1415639437315235E-3</v>
      </c>
    </row>
    <row r="31" spans="1:23" x14ac:dyDescent="0.2">
      <c r="A31" s="2" t="s">
        <v>27</v>
      </c>
      <c r="B31" s="2">
        <v>1.6211425562520692</v>
      </c>
      <c r="C31" s="2">
        <v>0</v>
      </c>
      <c r="D31" s="2">
        <v>0</v>
      </c>
      <c r="E31" s="2">
        <v>1.0288713414528416E-5</v>
      </c>
      <c r="F31" s="2">
        <v>1.1681127568416716</v>
      </c>
      <c r="G31" s="2">
        <v>4.4510813105853815E-2</v>
      </c>
      <c r="H31" s="2">
        <v>0.57065948022462609</v>
      </c>
      <c r="I31" s="2">
        <v>0</v>
      </c>
      <c r="J31" s="2">
        <v>0</v>
      </c>
      <c r="K31" s="2">
        <v>5.1266856701416112E-3</v>
      </c>
      <c r="L31" s="2">
        <v>1.2481988545925476E-5</v>
      </c>
      <c r="M31" s="2">
        <v>1.8768073864008857E-2</v>
      </c>
      <c r="N31" s="2">
        <v>0</v>
      </c>
      <c r="O31" s="2">
        <v>0</v>
      </c>
      <c r="P31" s="2">
        <v>0</v>
      </c>
      <c r="Q31" s="2">
        <v>0</v>
      </c>
      <c r="R31" s="2">
        <v>2.7530181861462798E-2</v>
      </c>
      <c r="S31" s="2">
        <v>0</v>
      </c>
      <c r="T31" s="2">
        <v>0</v>
      </c>
      <c r="U31" s="2">
        <v>0</v>
      </c>
      <c r="V31" s="2">
        <v>1.9458285400000002</v>
      </c>
      <c r="W31" s="2">
        <v>5.4017018585217951</v>
      </c>
    </row>
    <row r="32" spans="1:23" x14ac:dyDescent="0.2">
      <c r="A32" s="2" t="s">
        <v>28</v>
      </c>
      <c r="B32" s="2">
        <v>0</v>
      </c>
      <c r="C32" s="2">
        <v>2.9248952619991679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2.9248952619991679</v>
      </c>
    </row>
    <row r="33" spans="1:23" x14ac:dyDescent="0.2">
      <c r="A33" s="2" t="s">
        <v>29</v>
      </c>
      <c r="B33" s="2">
        <v>1.7155853025562454E-3</v>
      </c>
      <c r="C33" s="2">
        <v>1.1410434868910602E-2</v>
      </c>
      <c r="D33" s="2">
        <v>0</v>
      </c>
      <c r="E33" s="2">
        <v>1.0888102004419703E-8</v>
      </c>
      <c r="F33" s="2">
        <v>1.3297915716913489E-3</v>
      </c>
      <c r="G33" s="2">
        <v>5.0671567252917161E-5</v>
      </c>
      <c r="H33" s="2">
        <v>6.4964461920633833E-4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1.5156138817719458E-2</v>
      </c>
    </row>
    <row r="34" spans="1:23" x14ac:dyDescent="0.2">
      <c r="A34" s="2" t="s">
        <v>30</v>
      </c>
      <c r="B34" s="2">
        <v>0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3.4844902603250501E-4</v>
      </c>
      <c r="L34" s="2">
        <v>8.4837203441350834E-7</v>
      </c>
      <c r="M34" s="2">
        <v>8.1584197788617837E-5</v>
      </c>
      <c r="N34" s="2">
        <v>0</v>
      </c>
      <c r="O34" s="2">
        <v>0</v>
      </c>
      <c r="P34" s="2">
        <v>0</v>
      </c>
      <c r="Q34" s="2">
        <v>0</v>
      </c>
      <c r="R34" s="2">
        <v>1.8711631009473368E-3</v>
      </c>
      <c r="S34" s="2">
        <v>0</v>
      </c>
      <c r="T34" s="2">
        <v>0</v>
      </c>
      <c r="U34" s="2">
        <v>0</v>
      </c>
      <c r="V34" s="2">
        <v>0</v>
      </c>
      <c r="W34" s="2">
        <v>2.3020446968028733E-3</v>
      </c>
    </row>
    <row r="35" spans="1:23" x14ac:dyDescent="0.2">
      <c r="A35" s="2" t="s">
        <v>31</v>
      </c>
      <c r="B35" s="2">
        <v>6.4098584339305914E-5</v>
      </c>
      <c r="C35" s="2">
        <v>0</v>
      </c>
      <c r="D35" s="2">
        <v>0</v>
      </c>
      <c r="E35" s="2">
        <v>4.0680689184347975E-10</v>
      </c>
      <c r="F35" s="2">
        <v>5.1086288551588485E-5</v>
      </c>
      <c r="G35" s="2">
        <v>1.9466376243844778E-6</v>
      </c>
      <c r="H35" s="2">
        <v>2.4957243811186452E-5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1.4208916113335717E-4</v>
      </c>
    </row>
    <row r="36" spans="1:23" x14ac:dyDescent="0.2">
      <c r="A36" s="2" t="s">
        <v>32</v>
      </c>
      <c r="B36" s="2">
        <v>0</v>
      </c>
      <c r="C36" s="2">
        <v>0</v>
      </c>
      <c r="D36" s="2">
        <v>0</v>
      </c>
      <c r="E36" s="2">
        <v>0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2.7496423143357081E-3</v>
      </c>
      <c r="L36" s="2">
        <v>6.6945793210650082E-6</v>
      </c>
      <c r="M36" s="2">
        <v>8.0100848737915708E-4</v>
      </c>
      <c r="N36" s="2">
        <v>0</v>
      </c>
      <c r="O36" s="2">
        <v>0</v>
      </c>
      <c r="P36" s="2">
        <v>0</v>
      </c>
      <c r="Q36" s="2">
        <v>0</v>
      </c>
      <c r="R36" s="2">
        <v>1.4765514766881456E-2</v>
      </c>
      <c r="S36" s="2">
        <v>0</v>
      </c>
      <c r="T36" s="2">
        <v>0</v>
      </c>
      <c r="U36" s="2">
        <v>0</v>
      </c>
      <c r="V36" s="2">
        <v>0</v>
      </c>
      <c r="W36" s="2">
        <v>1.8322860147917387E-2</v>
      </c>
    </row>
    <row r="37" spans="1:23" x14ac:dyDescent="0.2">
      <c r="A37" s="2" t="s">
        <v>33</v>
      </c>
      <c r="B37" s="2">
        <v>3.1078101497845288E-4</v>
      </c>
      <c r="C37" s="2">
        <v>0</v>
      </c>
      <c r="D37" s="2">
        <v>0</v>
      </c>
      <c r="E37" s="2">
        <v>1.9723970513623266E-9</v>
      </c>
      <c r="F37" s="2">
        <v>2.4769109600770181E-4</v>
      </c>
      <c r="G37" s="2">
        <v>9.4382430273186809E-6</v>
      </c>
      <c r="H37" s="2">
        <v>1.2100481847847978E-4</v>
      </c>
      <c r="I37" s="2">
        <v>0</v>
      </c>
      <c r="J37" s="2">
        <v>0</v>
      </c>
      <c r="K37" s="2">
        <v>1.3689561735613663E-2</v>
      </c>
      <c r="L37" s="2">
        <v>3.3330101312403963E-5</v>
      </c>
      <c r="M37" s="2">
        <v>1.3528143342403542E-2</v>
      </c>
      <c r="N37" s="2">
        <v>0</v>
      </c>
      <c r="O37" s="2">
        <v>0</v>
      </c>
      <c r="P37" s="2">
        <v>0</v>
      </c>
      <c r="Q37" s="2">
        <v>0</v>
      </c>
      <c r="R37" s="2">
        <v>7.3512625589693403E-2</v>
      </c>
      <c r="S37" s="2">
        <v>0</v>
      </c>
      <c r="T37" s="2">
        <v>0</v>
      </c>
      <c r="U37" s="2">
        <v>0</v>
      </c>
      <c r="V37" s="2">
        <v>0</v>
      </c>
      <c r="W37" s="2">
        <v>0.10145257791391202</v>
      </c>
    </row>
    <row r="38" spans="1:23" x14ac:dyDescent="0.2">
      <c r="A38" s="2" t="s">
        <v>34</v>
      </c>
      <c r="B38" s="2">
        <v>6.3904346204944379E-4</v>
      </c>
      <c r="C38" s="2">
        <v>0</v>
      </c>
      <c r="D38" s="2">
        <v>0</v>
      </c>
      <c r="E38" s="2">
        <v>4.0557414368637841E-9</v>
      </c>
      <c r="F38" s="2">
        <v>5.0931481616583671E-4</v>
      </c>
      <c r="G38" s="2">
        <v>1.9407387224924033E-5</v>
      </c>
      <c r="H38" s="2">
        <v>2.4881615799637408E-4</v>
      </c>
      <c r="I38" s="2">
        <v>0</v>
      </c>
      <c r="J38" s="2">
        <v>0</v>
      </c>
      <c r="K38" s="2">
        <v>1.5524956605408641E-4</v>
      </c>
      <c r="L38" s="2">
        <v>3.7798754008522637E-7</v>
      </c>
      <c r="M38" s="2">
        <v>3.6342051742202492E-4</v>
      </c>
      <c r="N38" s="2">
        <v>0</v>
      </c>
      <c r="O38" s="2">
        <v>0</v>
      </c>
      <c r="P38" s="2">
        <v>0</v>
      </c>
      <c r="Q38" s="2">
        <v>0</v>
      </c>
      <c r="R38" s="2">
        <v>8.3368653012505099E-4</v>
      </c>
      <c r="S38" s="2">
        <v>0</v>
      </c>
      <c r="T38" s="2">
        <v>0</v>
      </c>
      <c r="U38" s="2">
        <v>0</v>
      </c>
      <c r="V38" s="2">
        <v>0</v>
      </c>
      <c r="W38" s="2">
        <v>2.7693204803192631E-3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3.62248987459535E-4</v>
      </c>
      <c r="L39" s="2">
        <v>8.8197092686552841E-7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1.9452685702917858E-3</v>
      </c>
      <c r="S39" s="2">
        <v>0</v>
      </c>
      <c r="T39" s="2">
        <v>0</v>
      </c>
      <c r="U39" s="2">
        <v>0</v>
      </c>
      <c r="V39" s="2">
        <v>0</v>
      </c>
      <c r="W39" s="2">
        <v>2.3083995286781863E-3</v>
      </c>
    </row>
    <row r="40" spans="1:23" x14ac:dyDescent="0.2">
      <c r="A40" s="2" t="s">
        <v>36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8.6249758918936897E-5</v>
      </c>
      <c r="L40" s="2">
        <v>2.099930778251258E-7</v>
      </c>
      <c r="M40" s="2">
        <v>2.1137723972505535E-4</v>
      </c>
      <c r="N40" s="2">
        <v>0</v>
      </c>
      <c r="O40" s="2">
        <v>0</v>
      </c>
      <c r="P40" s="2">
        <v>0</v>
      </c>
      <c r="Q40" s="2">
        <v>0</v>
      </c>
      <c r="R40" s="2">
        <v>4.6315918340280606E-4</v>
      </c>
      <c r="S40" s="2">
        <v>0</v>
      </c>
      <c r="T40" s="2">
        <v>0</v>
      </c>
      <c r="U40" s="2">
        <v>0</v>
      </c>
      <c r="V40" s="2">
        <v>0</v>
      </c>
      <c r="W40" s="2">
        <v>7.6099617512462346E-4</v>
      </c>
    </row>
    <row r="41" spans="1:23" x14ac:dyDescent="0.2">
      <c r="A41" s="2" t="s">
        <v>37</v>
      </c>
      <c r="B41" s="2">
        <v>7.0547290400108809E-3</v>
      </c>
      <c r="C41" s="2">
        <v>0</v>
      </c>
      <c r="D41" s="2">
        <v>0</v>
      </c>
      <c r="E41" s="2">
        <v>4.4773413065924815E-8</v>
      </c>
      <c r="F41" s="2">
        <v>5.6225878793748308E-3</v>
      </c>
      <c r="G41" s="2">
        <v>2.1424811672013402E-4</v>
      </c>
      <c r="H41" s="2">
        <v>2.7468093794614911E-3</v>
      </c>
      <c r="I41" s="2">
        <v>0</v>
      </c>
      <c r="J41" s="2">
        <v>0</v>
      </c>
      <c r="K41" s="2">
        <v>1.6007955255354686E-3</v>
      </c>
      <c r="L41" s="2">
        <v>3.8974715244343339E-6</v>
      </c>
      <c r="M41" s="2">
        <v>4.079209889430893E-4</v>
      </c>
      <c r="N41" s="2">
        <v>0</v>
      </c>
      <c r="O41" s="2">
        <v>0</v>
      </c>
      <c r="P41" s="2">
        <v>0</v>
      </c>
      <c r="Q41" s="2">
        <v>0</v>
      </c>
      <c r="R41" s="2">
        <v>8.5962344439560814E-3</v>
      </c>
      <c r="S41" s="2">
        <v>0</v>
      </c>
      <c r="T41" s="2">
        <v>0</v>
      </c>
      <c r="U41" s="2">
        <v>0</v>
      </c>
      <c r="V41" s="2">
        <v>0</v>
      </c>
      <c r="W41" s="2">
        <v>2.6247267618939474E-2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5.5625589401330351E-5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5.5625589401330351E-5</v>
      </c>
    </row>
    <row r="43" spans="1:23" x14ac:dyDescent="0.2">
      <c r="A43" s="2" t="s">
        <v>39</v>
      </c>
      <c r="B43" s="2">
        <v>6.5496001351634616</v>
      </c>
      <c r="C43" s="2">
        <v>0</v>
      </c>
      <c r="D43" s="2">
        <v>0</v>
      </c>
      <c r="E43" s="2">
        <v>4.1567571285184093E-5</v>
      </c>
      <c r="F43" s="2">
        <v>4.8992818888824896</v>
      </c>
      <c r="G43" s="2">
        <v>0.18668661842077697</v>
      </c>
      <c r="H43" s="2">
        <v>2.3934518648207495</v>
      </c>
      <c r="I43" s="2">
        <v>0</v>
      </c>
      <c r="J43" s="2">
        <v>0</v>
      </c>
      <c r="K43" s="2">
        <v>9.7979726131912272E-4</v>
      </c>
      <c r="L43" s="2">
        <v>2.3855213640934284E-6</v>
      </c>
      <c r="M43" s="2">
        <v>7.5650801585809265E-4</v>
      </c>
      <c r="N43" s="2">
        <v>0</v>
      </c>
      <c r="O43" s="2">
        <v>0</v>
      </c>
      <c r="P43" s="2">
        <v>0</v>
      </c>
      <c r="Q43" s="2">
        <v>0</v>
      </c>
      <c r="R43" s="2">
        <v>5.2614883234558775E-3</v>
      </c>
      <c r="S43" s="2">
        <v>0</v>
      </c>
      <c r="T43" s="2">
        <v>0</v>
      </c>
      <c r="U43" s="2">
        <v>0</v>
      </c>
      <c r="V43" s="2">
        <v>0</v>
      </c>
      <c r="W43" s="2">
        <v>14.036062253980761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2.0009944069193357E-4</v>
      </c>
      <c r="L44" s="2">
        <v>4.8718394055429174E-7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1.0745293054945102E-3</v>
      </c>
      <c r="S44" s="2">
        <v>0</v>
      </c>
      <c r="T44" s="2">
        <v>0</v>
      </c>
      <c r="U44" s="2">
        <v>0</v>
      </c>
      <c r="V44" s="2">
        <v>0</v>
      </c>
      <c r="W44" s="2">
        <v>1.2751159301269981E-3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4.4815374734279599E-3</v>
      </c>
      <c r="L45" s="2">
        <v>1.0911240323793536E-5</v>
      </c>
      <c r="M45" s="2">
        <v>6.6750707281596432E-5</v>
      </c>
      <c r="N45" s="2">
        <v>0</v>
      </c>
      <c r="O45" s="2">
        <v>0</v>
      </c>
      <c r="P45" s="2">
        <v>0</v>
      </c>
      <c r="Q45" s="2">
        <v>0</v>
      </c>
      <c r="R45" s="2">
        <v>2.4065751169609805E-2</v>
      </c>
      <c r="S45" s="2">
        <v>0</v>
      </c>
      <c r="T45" s="2">
        <v>0</v>
      </c>
      <c r="U45" s="2">
        <v>0</v>
      </c>
      <c r="V45" s="2">
        <v>0</v>
      </c>
      <c r="W45" s="2">
        <v>2.8624950590643156E-2</v>
      </c>
    </row>
    <row r="46" spans="1:23" x14ac:dyDescent="0.2">
      <c r="A46" s="2" t="s">
        <v>42</v>
      </c>
      <c r="B46" s="2">
        <v>5.1908860869332649E-2</v>
      </c>
      <c r="C46" s="2">
        <v>0</v>
      </c>
      <c r="D46" s="2">
        <v>0</v>
      </c>
      <c r="E46" s="2">
        <v>0</v>
      </c>
      <c r="F46" s="2">
        <v>2.9340811265811378E-3</v>
      </c>
      <c r="G46" s="2">
        <v>0</v>
      </c>
      <c r="H46" s="2">
        <v>0</v>
      </c>
      <c r="I46" s="2">
        <v>0</v>
      </c>
      <c r="J46" s="2">
        <v>0</v>
      </c>
      <c r="K46" s="2">
        <v>6.0343163806190335E-2</v>
      </c>
      <c r="L46" s="2">
        <v>1.947047162383703E-3</v>
      </c>
      <c r="M46" s="2">
        <v>2.030335304044446E-2</v>
      </c>
      <c r="N46" s="2">
        <v>3.9409789402498112E-2</v>
      </c>
      <c r="O46" s="2">
        <v>7.2705874276962823E-3</v>
      </c>
      <c r="P46" s="2">
        <v>0</v>
      </c>
      <c r="Q46" s="2">
        <v>0</v>
      </c>
      <c r="R46" s="2">
        <v>2.231635943733842E-2</v>
      </c>
      <c r="S46" s="2">
        <v>0</v>
      </c>
      <c r="T46" s="2">
        <v>0</v>
      </c>
      <c r="U46" s="2">
        <v>0</v>
      </c>
      <c r="V46" s="2">
        <v>0</v>
      </c>
      <c r="W46" s="2">
        <v>0.2064332422724651</v>
      </c>
    </row>
    <row r="47" spans="1:23" x14ac:dyDescent="0.2">
      <c r="A47" s="2" t="s">
        <v>43</v>
      </c>
      <c r="B47" s="2">
        <v>3.7926906207269569E-3</v>
      </c>
      <c r="C47" s="2">
        <v>0</v>
      </c>
      <c r="D47" s="2">
        <v>6.9557268801499284E-4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0.24478094077020207</v>
      </c>
      <c r="L47" s="2">
        <v>6.1963515663770286E-2</v>
      </c>
      <c r="M47" s="2">
        <v>0.44113554747973843</v>
      </c>
      <c r="N47" s="2">
        <v>5.3355363100071555E-3</v>
      </c>
      <c r="O47" s="2">
        <v>0</v>
      </c>
      <c r="P47" s="2">
        <v>0</v>
      </c>
      <c r="Q47" s="2">
        <v>0</v>
      </c>
      <c r="R47" s="2">
        <v>4.7804168274811029E-2</v>
      </c>
      <c r="S47" s="2">
        <v>0</v>
      </c>
      <c r="T47" s="2">
        <v>0</v>
      </c>
      <c r="U47" s="2">
        <v>0</v>
      </c>
      <c r="V47" s="2">
        <v>0</v>
      </c>
      <c r="W47" s="2">
        <v>0.80550797180727096</v>
      </c>
    </row>
    <row r="48" spans="1:23" x14ac:dyDescent="0.2">
      <c r="A48" s="2" t="s">
        <v>44</v>
      </c>
      <c r="B48" s="2">
        <v>4.3262615640969415E-3</v>
      </c>
      <c r="C48" s="2">
        <v>3.2247867510434958E-2</v>
      </c>
      <c r="D48" s="2">
        <v>0</v>
      </c>
      <c r="E48" s="2">
        <v>0</v>
      </c>
      <c r="F48" s="2">
        <v>4.8477407330375796E-2</v>
      </c>
      <c r="G48" s="2">
        <v>0</v>
      </c>
      <c r="H48" s="2">
        <v>0</v>
      </c>
      <c r="I48" s="2">
        <v>0</v>
      </c>
      <c r="J48" s="2">
        <v>0</v>
      </c>
      <c r="K48" s="2">
        <v>5.635702444792183E-2</v>
      </c>
      <c r="L48" s="2">
        <v>8.5249062627188384E-5</v>
      </c>
      <c r="M48" s="2">
        <v>4.032025351918473E-2</v>
      </c>
      <c r="N48" s="2">
        <v>2.8985196769001475E-3</v>
      </c>
      <c r="O48" s="2">
        <v>1.0175623987571983E-3</v>
      </c>
      <c r="P48" s="2">
        <v>0</v>
      </c>
      <c r="Q48" s="2">
        <v>0</v>
      </c>
      <c r="R48" s="2">
        <v>8.0629788613162893E-3</v>
      </c>
      <c r="S48" s="2">
        <v>0</v>
      </c>
      <c r="T48" s="2">
        <v>0</v>
      </c>
      <c r="U48" s="2">
        <v>0</v>
      </c>
      <c r="V48" s="2">
        <v>0</v>
      </c>
      <c r="W48" s="2">
        <v>0.19379312437161508</v>
      </c>
    </row>
    <row r="49" spans="1:23" x14ac:dyDescent="0.2">
      <c r="A49" s="2" t="s">
        <v>45</v>
      </c>
      <c r="B49" s="2">
        <v>0</v>
      </c>
      <c r="C49" s="2">
        <v>9.0805924700977841E-2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7.7482779297436827E-2</v>
      </c>
      <c r="L49" s="2">
        <v>0</v>
      </c>
      <c r="M49" s="2">
        <v>4.3881595722822464E-2</v>
      </c>
      <c r="N49" s="2">
        <v>0</v>
      </c>
      <c r="O49" s="2">
        <v>1.4455565487230782E-2</v>
      </c>
      <c r="P49" s="2">
        <v>0</v>
      </c>
      <c r="Q49" s="2">
        <v>0</v>
      </c>
      <c r="R49" s="2">
        <v>4.4871134215692769E-3</v>
      </c>
      <c r="S49" s="2">
        <v>0</v>
      </c>
      <c r="T49" s="2">
        <v>0</v>
      </c>
      <c r="U49" s="2">
        <v>0</v>
      </c>
      <c r="V49" s="2">
        <v>0</v>
      </c>
      <c r="W49" s="2">
        <v>0.23111297863003719</v>
      </c>
    </row>
    <row r="50" spans="1:23" x14ac:dyDescent="0.2">
      <c r="A50" s="2" t="s">
        <v>46</v>
      </c>
      <c r="B50" s="2">
        <v>0.15155642370241526</v>
      </c>
      <c r="C50" s="2">
        <v>0</v>
      </c>
      <c r="D50" s="2">
        <v>0</v>
      </c>
      <c r="E50" s="2">
        <v>6.8740325259491796E-3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7.1533042787856257E-2</v>
      </c>
      <c r="L50" s="2">
        <v>0</v>
      </c>
      <c r="M50" s="2">
        <v>3.6113838078997831E-2</v>
      </c>
      <c r="N50" s="2">
        <v>0</v>
      </c>
      <c r="O50" s="2">
        <v>6.4100906766137319E-2</v>
      </c>
      <c r="P50" s="2">
        <v>0</v>
      </c>
      <c r="Q50" s="2">
        <v>0</v>
      </c>
      <c r="R50" s="2">
        <v>0.1470692770201196</v>
      </c>
      <c r="S50" s="2">
        <v>0</v>
      </c>
      <c r="T50" s="2">
        <v>0</v>
      </c>
      <c r="U50" s="2">
        <v>0</v>
      </c>
      <c r="V50" s="2">
        <v>0</v>
      </c>
      <c r="W50" s="2">
        <v>0.47724752088147548</v>
      </c>
    </row>
    <row r="51" spans="1:23" x14ac:dyDescent="0.2">
      <c r="A51" s="2" t="s">
        <v>47</v>
      </c>
      <c r="B51" s="2">
        <v>0.42331190997557061</v>
      </c>
      <c r="C51" s="2">
        <v>0</v>
      </c>
      <c r="D51" s="2">
        <v>0</v>
      </c>
      <c r="E51" s="2">
        <v>1.3444816876885684E-2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5.1388793181546592E-2</v>
      </c>
      <c r="L51" s="2">
        <v>0</v>
      </c>
      <c r="M51" s="2">
        <v>6.1659417622432738E-2</v>
      </c>
      <c r="N51" s="2">
        <v>0</v>
      </c>
      <c r="O51" s="2">
        <v>8.3787102310602671E-2</v>
      </c>
      <c r="P51" s="2">
        <v>0</v>
      </c>
      <c r="Q51" s="2">
        <v>0</v>
      </c>
      <c r="R51" s="2">
        <v>1.7914005434330148E-2</v>
      </c>
      <c r="S51" s="2">
        <v>0</v>
      </c>
      <c r="T51" s="2">
        <v>0</v>
      </c>
      <c r="U51" s="2">
        <v>0</v>
      </c>
      <c r="V51" s="2">
        <v>0</v>
      </c>
      <c r="W51" s="2">
        <v>0.65150604540136858</v>
      </c>
    </row>
  </sheetData>
  <phoneticPr fontId="6" type="noConversion"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7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36.505961584812809</v>
      </c>
      <c r="C4" s="2">
        <v>1.5782506947884162E-2</v>
      </c>
      <c r="D4" s="2">
        <v>0.12375795610967644</v>
      </c>
      <c r="E4" s="2">
        <v>0</v>
      </c>
      <c r="F4" s="2">
        <v>2.0284488844590016</v>
      </c>
      <c r="G4" s="2">
        <v>4.0371480903160653E-3</v>
      </c>
      <c r="H4" s="2">
        <v>2.5004582294466164E-2</v>
      </c>
      <c r="I4" s="2">
        <v>0</v>
      </c>
      <c r="J4" s="2">
        <v>2.77366075783636E-2</v>
      </c>
      <c r="K4" s="2">
        <v>5.6009090451272669E-2</v>
      </c>
      <c r="L4" s="2">
        <v>6.1458529300833717E-4</v>
      </c>
      <c r="M4" s="2">
        <v>0.19878753615203401</v>
      </c>
      <c r="N4" s="2">
        <v>2.7115963826879998E-2</v>
      </c>
      <c r="O4" s="2">
        <v>3.6362387822508009E-2</v>
      </c>
      <c r="P4" s="2">
        <v>7.2421382532733948E-3</v>
      </c>
      <c r="Q4" s="2">
        <v>0</v>
      </c>
      <c r="R4" s="2">
        <v>6.8925791796417502E-2</v>
      </c>
      <c r="S4" s="2">
        <v>0</v>
      </c>
      <c r="T4" s="2">
        <v>0</v>
      </c>
      <c r="U4" s="2">
        <v>0</v>
      </c>
      <c r="V4" s="2">
        <v>0.19353960000000003</v>
      </c>
      <c r="W4" s="2">
        <v>39.31932636388791</v>
      </c>
    </row>
    <row r="5" spans="1:23" x14ac:dyDescent="0.2">
      <c r="A5" s="2" t="s">
        <v>1</v>
      </c>
      <c r="B5" s="2">
        <v>8.6544789032913794E-2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1.0785028042954441E-2</v>
      </c>
      <c r="L5" s="2">
        <v>1.7575601255185011E-4</v>
      </c>
      <c r="M5" s="2">
        <v>0.14658032373941232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0.24408589682783241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1.5442559215494931E-4</v>
      </c>
      <c r="L6" s="2">
        <v>1.0132473071474541E-4</v>
      </c>
      <c r="M6" s="2">
        <v>1.7690146423709422E-4</v>
      </c>
      <c r="N6" s="2">
        <v>0</v>
      </c>
      <c r="O6" s="2">
        <v>0</v>
      </c>
      <c r="P6" s="2">
        <v>0</v>
      </c>
      <c r="Q6" s="2">
        <v>0</v>
      </c>
      <c r="R6" s="2">
        <v>2.8817717137413647E-5</v>
      </c>
      <c r="S6" s="2">
        <v>0</v>
      </c>
      <c r="T6" s="2">
        <v>0</v>
      </c>
      <c r="U6" s="2">
        <v>0</v>
      </c>
      <c r="V6" s="2">
        <v>0</v>
      </c>
      <c r="W6" s="2">
        <v>4.614695042442026E-4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</row>
    <row r="10" spans="1:23" x14ac:dyDescent="0.2">
      <c r="A10" s="2" t="s">
        <v>6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3.2791174988590738E-6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3.2791174988590738E-6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</v>
      </c>
      <c r="C13" s="2">
        <v>0</v>
      </c>
      <c r="D13" s="2">
        <v>0</v>
      </c>
      <c r="E13" s="2">
        <v>0</v>
      </c>
      <c r="F13" s="2">
        <v>5.1834898290802227E-2</v>
      </c>
      <c r="G13" s="2">
        <v>0</v>
      </c>
      <c r="H13" s="2">
        <v>0</v>
      </c>
      <c r="I13" s="2">
        <v>0</v>
      </c>
      <c r="J13" s="2">
        <v>0</v>
      </c>
      <c r="K13" s="2">
        <v>1.509939123292838E-3</v>
      </c>
      <c r="L13" s="2">
        <v>2.6232939990872599E-6</v>
      </c>
      <c r="M13" s="2">
        <v>1.7297032058738102E-3</v>
      </c>
      <c r="N13" s="2">
        <v>0</v>
      </c>
      <c r="O13" s="2">
        <v>0</v>
      </c>
      <c r="P13" s="2">
        <v>0</v>
      </c>
      <c r="Q13" s="2">
        <v>0</v>
      </c>
      <c r="R13" s="2">
        <v>2.817732342324889E-4</v>
      </c>
      <c r="S13" s="2">
        <v>0</v>
      </c>
      <c r="T13" s="2">
        <v>0</v>
      </c>
      <c r="U13" s="2">
        <v>0</v>
      </c>
      <c r="V13" s="2">
        <v>0</v>
      </c>
      <c r="W13" s="2">
        <v>5.5358937148200449E-2</v>
      </c>
    </row>
    <row r="14" spans="1:23" x14ac:dyDescent="0.2">
      <c r="A14" s="2" t="s">
        <v>10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6.9491516469727193E-4</v>
      </c>
      <c r="L14" s="2">
        <v>2.3422267848993388E-7</v>
      </c>
      <c r="M14" s="2">
        <v>7.960565890669241E-4</v>
      </c>
      <c r="N14" s="2">
        <v>0</v>
      </c>
      <c r="O14" s="2">
        <v>0</v>
      </c>
      <c r="P14" s="2">
        <v>0</v>
      </c>
      <c r="Q14" s="2">
        <v>0</v>
      </c>
      <c r="R14" s="2">
        <v>1.2967972711836143E-4</v>
      </c>
      <c r="S14" s="2">
        <v>0</v>
      </c>
      <c r="T14" s="2">
        <v>0</v>
      </c>
      <c r="U14" s="2">
        <v>0</v>
      </c>
      <c r="V14" s="2">
        <v>0</v>
      </c>
      <c r="W14" s="2">
        <v>1.6208857035610474E-3</v>
      </c>
    </row>
    <row r="15" spans="1:23" x14ac:dyDescent="0.2">
      <c r="A15" s="2" t="s">
        <v>11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6.0054396949146972E-5</v>
      </c>
      <c r="L15" s="2">
        <v>1.4053360709396034E-7</v>
      </c>
      <c r="M15" s="2">
        <v>6.8795013869981099E-5</v>
      </c>
      <c r="N15" s="2">
        <v>0</v>
      </c>
      <c r="O15" s="2">
        <v>0</v>
      </c>
      <c r="P15" s="2">
        <v>0</v>
      </c>
      <c r="Q15" s="2">
        <v>0</v>
      </c>
      <c r="R15" s="2">
        <v>1.1206889997883084E-5</v>
      </c>
      <c r="S15" s="2">
        <v>0</v>
      </c>
      <c r="T15" s="2">
        <v>0</v>
      </c>
      <c r="U15" s="2">
        <v>0</v>
      </c>
      <c r="V15" s="2">
        <v>0</v>
      </c>
      <c r="W15" s="2">
        <v>1.401968344241051E-4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1.1393328683755413E-2</v>
      </c>
      <c r="G16" s="2">
        <v>0</v>
      </c>
      <c r="H16" s="2">
        <v>0</v>
      </c>
      <c r="I16" s="2">
        <v>0</v>
      </c>
      <c r="J16" s="2">
        <v>0</v>
      </c>
      <c r="K16" s="2">
        <v>4.2638621833894349E-3</v>
      </c>
      <c r="L16" s="2">
        <v>7.4014366402819111E-6</v>
      </c>
      <c r="M16" s="2">
        <v>4.8844459847686575E-3</v>
      </c>
      <c r="N16" s="2">
        <v>0</v>
      </c>
      <c r="O16" s="2">
        <v>0</v>
      </c>
      <c r="P16" s="2">
        <v>0</v>
      </c>
      <c r="Q16" s="2">
        <v>0</v>
      </c>
      <c r="R16" s="2">
        <v>7.9568918984969904E-4</v>
      </c>
      <c r="S16" s="2">
        <v>0</v>
      </c>
      <c r="T16" s="2">
        <v>0</v>
      </c>
      <c r="U16" s="2">
        <v>0</v>
      </c>
      <c r="V16" s="2">
        <v>0</v>
      </c>
      <c r="W16" s="2">
        <v>2.1344727478403488E-2</v>
      </c>
    </row>
    <row r="17" spans="1:23" x14ac:dyDescent="0.2">
      <c r="A17" s="2" t="s">
        <v>13</v>
      </c>
      <c r="B17" s="2">
        <v>0.30022035962960575</v>
      </c>
      <c r="C17" s="2">
        <v>1.0141461244079555E-4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2.2649086849392572E-3</v>
      </c>
      <c r="L17" s="2">
        <v>2.9043612132751801E-6</v>
      </c>
      <c r="M17" s="2">
        <v>2.5945548088107161E-3</v>
      </c>
      <c r="N17" s="2">
        <v>0</v>
      </c>
      <c r="O17" s="2">
        <v>0</v>
      </c>
      <c r="P17" s="2">
        <v>0</v>
      </c>
      <c r="Q17" s="2">
        <v>0</v>
      </c>
      <c r="R17" s="2">
        <v>4.2265985134873341E-4</v>
      </c>
      <c r="S17" s="2">
        <v>0</v>
      </c>
      <c r="T17" s="2">
        <v>0</v>
      </c>
      <c r="U17" s="2">
        <v>0</v>
      </c>
      <c r="V17" s="2">
        <v>0</v>
      </c>
      <c r="W17" s="2">
        <v>0.30560680194835854</v>
      </c>
    </row>
    <row r="18" spans="1:23" x14ac:dyDescent="0.2">
      <c r="A18" s="2" t="s">
        <v>14</v>
      </c>
      <c r="B18" s="2">
        <v>1.3523439622955213E-2</v>
      </c>
      <c r="C18" s="2">
        <v>4.5682257856214219E-6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1.38125112983038E-3</v>
      </c>
      <c r="L18" s="2">
        <v>0</v>
      </c>
      <c r="M18" s="2">
        <v>1.5822853190095652E-3</v>
      </c>
      <c r="N18" s="2">
        <v>0</v>
      </c>
      <c r="O18" s="2">
        <v>0</v>
      </c>
      <c r="P18" s="2">
        <v>0</v>
      </c>
      <c r="Q18" s="2">
        <v>0</v>
      </c>
      <c r="R18" s="2">
        <v>2.5775846995131096E-4</v>
      </c>
      <c r="S18" s="2">
        <v>0</v>
      </c>
      <c r="T18" s="2">
        <v>0</v>
      </c>
      <c r="U18" s="2">
        <v>0</v>
      </c>
      <c r="V18" s="2">
        <v>0</v>
      </c>
      <c r="W18" s="2">
        <v>1.6749302767532091E-2</v>
      </c>
    </row>
    <row r="19" spans="1:23" x14ac:dyDescent="0.2">
      <c r="A19" s="2" t="s">
        <v>15</v>
      </c>
      <c r="B19" s="2">
        <v>4.0570318868865633E-2</v>
      </c>
      <c r="C19" s="2">
        <v>1.3704677356864262E-5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2.4879678736075171E-4</v>
      </c>
      <c r="L19" s="2">
        <v>1.0305797853557091E-6</v>
      </c>
      <c r="M19" s="2">
        <v>2.8500791460420736E-4</v>
      </c>
      <c r="N19" s="2">
        <v>0</v>
      </c>
      <c r="O19" s="2">
        <v>0</v>
      </c>
      <c r="P19" s="2">
        <v>0</v>
      </c>
      <c r="Q19" s="2">
        <v>0</v>
      </c>
      <c r="R19" s="2">
        <v>4.642854427694421E-5</v>
      </c>
      <c r="S19" s="2">
        <v>0</v>
      </c>
      <c r="T19" s="2">
        <v>0</v>
      </c>
      <c r="U19" s="2">
        <v>0</v>
      </c>
      <c r="V19" s="2">
        <v>0</v>
      </c>
      <c r="W19" s="2">
        <v>4.1165287372249754E-2</v>
      </c>
    </row>
    <row r="20" spans="1:23" x14ac:dyDescent="0.2">
      <c r="A20" s="2" t="s">
        <v>16</v>
      </c>
      <c r="B20" s="2">
        <v>0.3623783202922734</v>
      </c>
      <c r="C20" s="2">
        <v>1.2241160777612801E-4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2.659551864890794E-4</v>
      </c>
      <c r="L20" s="2">
        <v>9.3689071395973551E-7</v>
      </c>
      <c r="M20" s="2">
        <v>3.0466363285277343E-4</v>
      </c>
      <c r="N20" s="2">
        <v>2.0974161330789126E-4</v>
      </c>
      <c r="O20" s="2">
        <v>0</v>
      </c>
      <c r="P20" s="2">
        <v>0</v>
      </c>
      <c r="Q20" s="2">
        <v>0</v>
      </c>
      <c r="R20" s="2">
        <v>4.963051284776794E-5</v>
      </c>
      <c r="S20" s="2">
        <v>0</v>
      </c>
      <c r="T20" s="2">
        <v>0</v>
      </c>
      <c r="U20" s="2">
        <v>0</v>
      </c>
      <c r="V20" s="2">
        <v>0</v>
      </c>
      <c r="W20" s="2">
        <v>0.36333165973626103</v>
      </c>
    </row>
    <row r="21" spans="1:23" x14ac:dyDescent="0.2">
      <c r="A21" s="2" t="s">
        <v>17</v>
      </c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1.3726719302662165E-4</v>
      </c>
      <c r="L21" s="2">
        <v>0</v>
      </c>
      <c r="M21" s="2">
        <v>1.5724574598852828E-4</v>
      </c>
      <c r="N21" s="2">
        <v>0</v>
      </c>
      <c r="O21" s="2">
        <v>0</v>
      </c>
      <c r="P21" s="2">
        <v>0</v>
      </c>
      <c r="Q21" s="2">
        <v>0</v>
      </c>
      <c r="R21" s="2">
        <v>2.5615748566589907E-5</v>
      </c>
      <c r="S21" s="2">
        <v>0</v>
      </c>
      <c r="T21" s="2">
        <v>0</v>
      </c>
      <c r="U21" s="2">
        <v>0</v>
      </c>
      <c r="V21" s="2">
        <v>0</v>
      </c>
      <c r="W21" s="2">
        <v>3.2012868758173984E-4</v>
      </c>
    </row>
    <row r="22" spans="1:23" x14ac:dyDescent="0.2">
      <c r="A22" s="2" t="s">
        <v>18</v>
      </c>
      <c r="B22" s="2">
        <v>0.20367248658762807</v>
      </c>
      <c r="C22" s="2">
        <v>6.8800684662495296E-5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1.0466623468279898E-3</v>
      </c>
      <c r="L22" s="2">
        <v>7.1672139617919765E-6</v>
      </c>
      <c r="M22" s="2">
        <v>1.1989988131625275E-3</v>
      </c>
      <c r="N22" s="2">
        <v>0</v>
      </c>
      <c r="O22" s="2">
        <v>0</v>
      </c>
      <c r="P22" s="2">
        <v>0</v>
      </c>
      <c r="Q22" s="2">
        <v>0</v>
      </c>
      <c r="R22" s="2">
        <v>1.9532008282024802E-4</v>
      </c>
      <c r="S22" s="2">
        <v>0</v>
      </c>
      <c r="T22" s="2">
        <v>0</v>
      </c>
      <c r="U22" s="2">
        <v>0</v>
      </c>
      <c r="V22" s="2">
        <v>0</v>
      </c>
      <c r="W22" s="2">
        <v>0.20618943572906312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1.8016319084744085E-4</v>
      </c>
      <c r="L23" s="2">
        <v>0</v>
      </c>
      <c r="M23" s="2">
        <v>2.0638504160994328E-4</v>
      </c>
      <c r="N23" s="2">
        <v>0</v>
      </c>
      <c r="O23" s="2">
        <v>0</v>
      </c>
      <c r="P23" s="2">
        <v>0</v>
      </c>
      <c r="Q23" s="2">
        <v>0</v>
      </c>
      <c r="R23" s="2">
        <v>3.3620669993649251E-5</v>
      </c>
      <c r="S23" s="2">
        <v>0</v>
      </c>
      <c r="T23" s="2">
        <v>0</v>
      </c>
      <c r="U23" s="2">
        <v>0</v>
      </c>
      <c r="V23" s="2">
        <v>0</v>
      </c>
      <c r="W23" s="2">
        <v>4.201689024510334E-4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</row>
    <row r="25" spans="1:23" x14ac:dyDescent="0.2">
      <c r="A25" s="2" t="s">
        <v>21</v>
      </c>
      <c r="B25" s="2">
        <v>12.430898934639183</v>
      </c>
      <c r="C25" s="2">
        <v>4.1991649044138034E-3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12.435098099543596</v>
      </c>
    </row>
    <row r="26" spans="1:23" x14ac:dyDescent="0.2">
      <c r="A26" s="2" t="s">
        <v>22</v>
      </c>
      <c r="B26" s="2">
        <v>0</v>
      </c>
      <c r="C26" s="2">
        <v>2.6943186169642747E-4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9.4056983668358021E-4</v>
      </c>
      <c r="L26" s="2">
        <v>6.0897896407382818E-7</v>
      </c>
      <c r="M26" s="2">
        <v>0</v>
      </c>
      <c r="N26" s="2">
        <v>2.4356244845378863E-2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2.5566855522722944E-2</v>
      </c>
    </row>
    <row r="27" spans="1:23" x14ac:dyDescent="0.2">
      <c r="A27" s="2" t="s">
        <v>23</v>
      </c>
      <c r="B27" s="2">
        <v>0</v>
      </c>
      <c r="C27" s="2">
        <v>4.7602802419863518E-6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3.4579773407484552E-4</v>
      </c>
      <c r="L27" s="2">
        <v>2.2953822492013524E-6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3.5285339656603319E-4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</row>
    <row r="29" spans="1:23" x14ac:dyDescent="0.2">
      <c r="A29" s="2" t="s">
        <v>25</v>
      </c>
      <c r="B29" s="2">
        <v>0</v>
      </c>
      <c r="C29" s="2">
        <v>3.3321961693904458E-5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7.3770183269300404E-5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1.0709214496320486E-4</v>
      </c>
    </row>
    <row r="30" spans="1:23" x14ac:dyDescent="0.2">
      <c r="A30" s="2" t="s">
        <v>26</v>
      </c>
      <c r="B30" s="2">
        <v>0</v>
      </c>
      <c r="C30" s="2">
        <v>9.5205604839727029E-7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1.0143400199528801E-4</v>
      </c>
      <c r="L30" s="2">
        <v>4.2160082128188111E-7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1.0280765886496716E-4</v>
      </c>
    </row>
    <row r="31" spans="1:23" x14ac:dyDescent="0.2">
      <c r="A31" s="2" t="s">
        <v>27</v>
      </c>
      <c r="B31" s="2">
        <v>2.6637041192588851</v>
      </c>
      <c r="C31" s="2">
        <v>8.9980080379915459E-4</v>
      </c>
      <c r="D31" s="2">
        <v>0</v>
      </c>
      <c r="E31" s="2">
        <v>0</v>
      </c>
      <c r="F31" s="2">
        <v>7.690496861534904E-2</v>
      </c>
      <c r="G31" s="2">
        <v>0</v>
      </c>
      <c r="H31" s="2">
        <v>0</v>
      </c>
      <c r="I31" s="2">
        <v>0</v>
      </c>
      <c r="J31" s="2">
        <v>0</v>
      </c>
      <c r="K31" s="2">
        <v>2.3764382792733868E-3</v>
      </c>
      <c r="L31" s="2">
        <v>9.0878399254094357E-6</v>
      </c>
      <c r="M31" s="2">
        <v>2.7223169774263944E-3</v>
      </c>
      <c r="N31" s="2">
        <v>0</v>
      </c>
      <c r="O31" s="2">
        <v>0</v>
      </c>
      <c r="P31" s="2">
        <v>0</v>
      </c>
      <c r="Q31" s="2">
        <v>0</v>
      </c>
      <c r="R31" s="2">
        <v>4.4347264705908772E-4</v>
      </c>
      <c r="S31" s="2">
        <v>0</v>
      </c>
      <c r="T31" s="2">
        <v>0</v>
      </c>
      <c r="U31" s="2">
        <v>0</v>
      </c>
      <c r="V31" s="2">
        <v>0.19353960000000003</v>
      </c>
      <c r="W31" s="2">
        <v>2.9405998044217174</v>
      </c>
    </row>
    <row r="32" spans="1:23" x14ac:dyDescent="0.2">
      <c r="A32" s="2" t="s">
        <v>28</v>
      </c>
      <c r="B32" s="2">
        <v>0.20219184020804642</v>
      </c>
      <c r="C32" s="2">
        <v>6.8300521452603733E-5</v>
      </c>
      <c r="D32" s="2">
        <v>0</v>
      </c>
      <c r="E32" s="2">
        <v>0</v>
      </c>
      <c r="F32" s="2">
        <v>0.29710952875063179</v>
      </c>
      <c r="G32" s="2">
        <v>0</v>
      </c>
      <c r="H32" s="2">
        <v>0</v>
      </c>
      <c r="I32" s="2">
        <v>0</v>
      </c>
      <c r="J32" s="2">
        <v>0</v>
      </c>
      <c r="K32" s="2">
        <v>2.9169278518157099E-4</v>
      </c>
      <c r="L32" s="2">
        <v>0</v>
      </c>
      <c r="M32" s="2">
        <v>3.3414721022562247E-4</v>
      </c>
      <c r="N32" s="2">
        <v>0</v>
      </c>
      <c r="O32" s="2">
        <v>0</v>
      </c>
      <c r="P32" s="2">
        <v>0</v>
      </c>
      <c r="Q32" s="2">
        <v>0</v>
      </c>
      <c r="R32" s="2">
        <v>5.4433465704003564E-5</v>
      </c>
      <c r="S32" s="2">
        <v>0</v>
      </c>
      <c r="T32" s="2">
        <v>0</v>
      </c>
      <c r="U32" s="2">
        <v>0</v>
      </c>
      <c r="V32" s="2">
        <v>0</v>
      </c>
      <c r="W32" s="2">
        <v>0.50004994294124205</v>
      </c>
    </row>
    <row r="33" spans="1:23" x14ac:dyDescent="0.2">
      <c r="A33" s="2" t="s">
        <v>29</v>
      </c>
      <c r="B33" s="2">
        <v>1.1577560165337453</v>
      </c>
      <c r="C33" s="2">
        <v>3.9109065708477203E-4</v>
      </c>
      <c r="D33" s="2">
        <v>0</v>
      </c>
      <c r="E33" s="2">
        <v>0</v>
      </c>
      <c r="F33" s="2">
        <v>1.4184172017044148</v>
      </c>
      <c r="G33" s="2">
        <v>0</v>
      </c>
      <c r="H33" s="2">
        <v>0</v>
      </c>
      <c r="I33" s="2">
        <v>0</v>
      </c>
      <c r="J33" s="2">
        <v>0</v>
      </c>
      <c r="K33" s="2">
        <v>1.2525631363679221E-3</v>
      </c>
      <c r="L33" s="2">
        <v>8.5538122184523858E-5</v>
      </c>
      <c r="M33" s="2">
        <v>1.4348674321453198E-3</v>
      </c>
      <c r="N33" s="2">
        <v>0</v>
      </c>
      <c r="O33" s="2">
        <v>0</v>
      </c>
      <c r="P33" s="2">
        <v>0</v>
      </c>
      <c r="Q33" s="2">
        <v>0</v>
      </c>
      <c r="R33" s="2">
        <v>2.3374370567013286E-4</v>
      </c>
      <c r="S33" s="2">
        <v>0</v>
      </c>
      <c r="T33" s="2">
        <v>0</v>
      </c>
      <c r="U33" s="2">
        <v>0</v>
      </c>
      <c r="V33" s="2">
        <v>0</v>
      </c>
      <c r="W33" s="2">
        <v>2.5795710212916125</v>
      </c>
    </row>
    <row r="34" spans="1:23" x14ac:dyDescent="0.2">
      <c r="A34" s="2" t="s">
        <v>30</v>
      </c>
      <c r="B34" s="2">
        <v>0</v>
      </c>
      <c r="C34" s="2">
        <v>0</v>
      </c>
      <c r="D34" s="2">
        <v>0</v>
      </c>
      <c r="E34" s="2">
        <v>0</v>
      </c>
      <c r="F34" s="2">
        <v>2.9480237969217137E-2</v>
      </c>
      <c r="G34" s="2">
        <v>0</v>
      </c>
      <c r="H34" s="2">
        <v>0</v>
      </c>
      <c r="I34" s="2">
        <v>0</v>
      </c>
      <c r="J34" s="2">
        <v>0</v>
      </c>
      <c r="K34" s="2">
        <v>1.2010879389829394E-4</v>
      </c>
      <c r="L34" s="2">
        <v>0</v>
      </c>
      <c r="M34" s="2">
        <v>1.375900277399622E-4</v>
      </c>
      <c r="N34" s="2">
        <v>0</v>
      </c>
      <c r="O34" s="2">
        <v>0</v>
      </c>
      <c r="P34" s="2">
        <v>0</v>
      </c>
      <c r="Q34" s="2">
        <v>0</v>
      </c>
      <c r="R34" s="2">
        <v>2.2413779995766168E-5</v>
      </c>
      <c r="S34" s="2">
        <v>0</v>
      </c>
      <c r="T34" s="2">
        <v>0</v>
      </c>
      <c r="U34" s="2">
        <v>0</v>
      </c>
      <c r="V34" s="2">
        <v>0</v>
      </c>
      <c r="W34" s="2">
        <v>2.9760350570851159E-2</v>
      </c>
    </row>
    <row r="35" spans="1:23" x14ac:dyDescent="0.2">
      <c r="A35" s="2" t="s">
        <v>31</v>
      </c>
      <c r="B35" s="2">
        <v>0.1292996493446581</v>
      </c>
      <c r="C35" s="2">
        <v>4.3677496899934301E-5</v>
      </c>
      <c r="D35" s="2">
        <v>0</v>
      </c>
      <c r="E35" s="2">
        <v>0</v>
      </c>
      <c r="F35" s="2">
        <v>6.5563859354727499E-2</v>
      </c>
      <c r="G35" s="2">
        <v>0</v>
      </c>
      <c r="H35" s="2">
        <v>0</v>
      </c>
      <c r="I35" s="2">
        <v>0</v>
      </c>
      <c r="J35" s="2">
        <v>0</v>
      </c>
      <c r="K35" s="2">
        <v>7.2923196295392742E-4</v>
      </c>
      <c r="L35" s="2">
        <v>5.3871216052684789E-6</v>
      </c>
      <c r="M35" s="2">
        <v>8.3536802556405626E-4</v>
      </c>
      <c r="N35" s="2">
        <v>0</v>
      </c>
      <c r="O35" s="2">
        <v>0</v>
      </c>
      <c r="P35" s="2">
        <v>0</v>
      </c>
      <c r="Q35" s="2">
        <v>0</v>
      </c>
      <c r="R35" s="2">
        <v>1.360836642600089E-4</v>
      </c>
      <c r="S35" s="2">
        <v>0</v>
      </c>
      <c r="T35" s="2">
        <v>0</v>
      </c>
      <c r="U35" s="2">
        <v>0</v>
      </c>
      <c r="V35" s="2">
        <v>0</v>
      </c>
      <c r="W35" s="2">
        <v>0.19661325697066881</v>
      </c>
    </row>
    <row r="36" spans="1:23" x14ac:dyDescent="0.2">
      <c r="A36" s="2" t="s">
        <v>32</v>
      </c>
      <c r="B36" s="2">
        <v>0.41214263228609771</v>
      </c>
      <c r="C36" s="2">
        <v>1.3922202136854061E-4</v>
      </c>
      <c r="D36" s="2">
        <v>0</v>
      </c>
      <c r="E36" s="2">
        <v>0</v>
      </c>
      <c r="F36" s="2">
        <v>1.8609103516800507E-2</v>
      </c>
      <c r="G36" s="2">
        <v>0</v>
      </c>
      <c r="H36" s="2">
        <v>0</v>
      </c>
      <c r="I36" s="2">
        <v>0</v>
      </c>
      <c r="J36" s="2">
        <v>0</v>
      </c>
      <c r="K36" s="2">
        <v>5.6794301114764696E-3</v>
      </c>
      <c r="L36" s="2">
        <v>9.1018932861188309E-5</v>
      </c>
      <c r="M36" s="2">
        <v>6.5060427402753541E-3</v>
      </c>
      <c r="N36" s="2">
        <v>0</v>
      </c>
      <c r="O36" s="2">
        <v>0</v>
      </c>
      <c r="P36" s="2">
        <v>0</v>
      </c>
      <c r="Q36" s="2">
        <v>0</v>
      </c>
      <c r="R36" s="2">
        <v>1.0598515969426573E-3</v>
      </c>
      <c r="S36" s="2">
        <v>0</v>
      </c>
      <c r="T36" s="2">
        <v>0</v>
      </c>
      <c r="U36" s="2">
        <v>0</v>
      </c>
      <c r="V36" s="2">
        <v>0</v>
      </c>
      <c r="W36" s="2">
        <v>0.44422730120582243</v>
      </c>
    </row>
    <row r="37" spans="1:23" x14ac:dyDescent="0.2">
      <c r="A37" s="2" t="s">
        <v>33</v>
      </c>
      <c r="B37" s="2">
        <v>0.61417333438712607</v>
      </c>
      <c r="C37" s="2">
        <v>2.0746811027468799E-4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8.8108379523962749E-3</v>
      </c>
      <c r="L37" s="2">
        <v>4.2160082128188103E-6</v>
      </c>
      <c r="M37" s="2">
        <v>1.0093211320638656E-2</v>
      </c>
      <c r="N37" s="2">
        <v>0</v>
      </c>
      <c r="O37" s="2">
        <v>0</v>
      </c>
      <c r="P37" s="2">
        <v>0</v>
      </c>
      <c r="Q37" s="2">
        <v>0</v>
      </c>
      <c r="R37" s="2">
        <v>1.6442108611179895E-3</v>
      </c>
      <c r="S37" s="2">
        <v>0</v>
      </c>
      <c r="T37" s="2">
        <v>0</v>
      </c>
      <c r="U37" s="2">
        <v>0</v>
      </c>
      <c r="V37" s="2">
        <v>0</v>
      </c>
      <c r="W37" s="2">
        <v>0.63493327863976645</v>
      </c>
    </row>
    <row r="38" spans="1:23" x14ac:dyDescent="0.2">
      <c r="A38" s="2" t="s">
        <v>34</v>
      </c>
      <c r="B38" s="2">
        <v>0.2316618717425124</v>
      </c>
      <c r="C38" s="2">
        <v>7.8255515279048991E-5</v>
      </c>
      <c r="D38" s="2">
        <v>0</v>
      </c>
      <c r="E38" s="2">
        <v>0</v>
      </c>
      <c r="F38" s="2">
        <v>3.019232101195184E-2</v>
      </c>
      <c r="G38" s="2">
        <v>0</v>
      </c>
      <c r="H38" s="2">
        <v>0</v>
      </c>
      <c r="I38" s="2">
        <v>0</v>
      </c>
      <c r="J38" s="2">
        <v>0</v>
      </c>
      <c r="K38" s="2">
        <v>4.0064861964645183E-3</v>
      </c>
      <c r="L38" s="2">
        <v>1.7800923565234974E-6</v>
      </c>
      <c r="M38" s="2">
        <v>4.5896102110401672E-3</v>
      </c>
      <c r="N38" s="2">
        <v>0</v>
      </c>
      <c r="O38" s="2">
        <v>0</v>
      </c>
      <c r="P38" s="2">
        <v>0</v>
      </c>
      <c r="Q38" s="2">
        <v>0</v>
      </c>
      <c r="R38" s="2">
        <v>7.4765966128734305E-4</v>
      </c>
      <c r="S38" s="2">
        <v>0</v>
      </c>
      <c r="T38" s="2">
        <v>0</v>
      </c>
      <c r="U38" s="2">
        <v>0</v>
      </c>
      <c r="V38" s="2">
        <v>0</v>
      </c>
      <c r="W38" s="2">
        <v>0.27127798443089185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0</v>
      </c>
    </row>
    <row r="40" spans="1:23" x14ac:dyDescent="0.2">
      <c r="A40" s="2" t="s">
        <v>36</v>
      </c>
      <c r="B40" s="2">
        <v>1.0774970778721506E-2</v>
      </c>
      <c r="C40" s="2">
        <v>3.6397914083278594E-6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1.2010879389829394E-4</v>
      </c>
      <c r="L40" s="2">
        <v>0</v>
      </c>
      <c r="M40" s="2">
        <v>1.375900277399622E-4</v>
      </c>
      <c r="N40" s="2">
        <v>0</v>
      </c>
      <c r="O40" s="2">
        <v>0</v>
      </c>
      <c r="P40" s="2">
        <v>0</v>
      </c>
      <c r="Q40" s="2">
        <v>0</v>
      </c>
      <c r="R40" s="2">
        <v>2.2413779995766168E-5</v>
      </c>
      <c r="S40" s="2">
        <v>0</v>
      </c>
      <c r="T40" s="2">
        <v>0</v>
      </c>
      <c r="U40" s="2">
        <v>0</v>
      </c>
      <c r="V40" s="2">
        <v>0</v>
      </c>
      <c r="W40" s="2">
        <v>1.1058723171763856E-2</v>
      </c>
    </row>
    <row r="41" spans="1:23" x14ac:dyDescent="0.2">
      <c r="A41" s="2" t="s">
        <v>37</v>
      </c>
      <c r="B41" s="2">
        <v>0.84852894882431884</v>
      </c>
      <c r="C41" s="2">
        <v>2.8663357340581893E-4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1.8016319084744089E-3</v>
      </c>
      <c r="L41" s="2">
        <v>7.495125711677886E-7</v>
      </c>
      <c r="M41" s="2">
        <v>2.063850416099433E-3</v>
      </c>
      <c r="N41" s="2">
        <v>0</v>
      </c>
      <c r="O41" s="2">
        <v>0</v>
      </c>
      <c r="P41" s="2">
        <v>0</v>
      </c>
      <c r="Q41" s="2">
        <v>0</v>
      </c>
      <c r="R41" s="2">
        <v>3.3620669993649253E-4</v>
      </c>
      <c r="S41" s="2">
        <v>0</v>
      </c>
      <c r="T41" s="2">
        <v>0</v>
      </c>
      <c r="U41" s="2">
        <v>0</v>
      </c>
      <c r="V41" s="2">
        <v>0</v>
      </c>
      <c r="W41" s="2">
        <v>0.85301802093480616</v>
      </c>
    </row>
    <row r="42" spans="1:23" x14ac:dyDescent="0.2">
      <c r="A42" s="2" t="s">
        <v>38</v>
      </c>
      <c r="B42" s="2">
        <v>2.8700825099077605E-3</v>
      </c>
      <c r="C42" s="2">
        <v>9.6951554443044568E-7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6.8633596513310825E-5</v>
      </c>
      <c r="L42" s="2">
        <v>0</v>
      </c>
      <c r="M42" s="2">
        <v>7.8622872994264139E-5</v>
      </c>
      <c r="N42" s="2">
        <v>0</v>
      </c>
      <c r="O42" s="2">
        <v>0</v>
      </c>
      <c r="P42" s="2">
        <v>0</v>
      </c>
      <c r="Q42" s="2">
        <v>0</v>
      </c>
      <c r="R42" s="2">
        <v>1.2807874283294954E-5</v>
      </c>
      <c r="S42" s="2">
        <v>0</v>
      </c>
      <c r="T42" s="2">
        <v>0</v>
      </c>
      <c r="U42" s="2">
        <v>0</v>
      </c>
      <c r="V42" s="2">
        <v>0</v>
      </c>
      <c r="W42" s="2">
        <v>3.031116369243061E-3</v>
      </c>
    </row>
    <row r="43" spans="1:23" x14ac:dyDescent="0.2">
      <c r="A43" s="2" t="s">
        <v>39</v>
      </c>
      <c r="B43" s="2">
        <v>16.091538050419526</v>
      </c>
      <c r="C43" s="2">
        <v>3.5891465454815103E-3</v>
      </c>
      <c r="D43" s="2">
        <v>6.8063970322871648E-2</v>
      </c>
      <c r="E43" s="2">
        <v>0</v>
      </c>
      <c r="F43" s="2">
        <v>2.894343656135108E-2</v>
      </c>
      <c r="G43" s="2">
        <v>0</v>
      </c>
      <c r="H43" s="2">
        <v>2.3568315314971177E-2</v>
      </c>
      <c r="I43" s="2">
        <v>0</v>
      </c>
      <c r="J43" s="2">
        <v>2.77366075783636E-2</v>
      </c>
      <c r="K43" s="2">
        <v>4.5353550029741778E-3</v>
      </c>
      <c r="L43" s="2">
        <v>1.0886670096212128E-4</v>
      </c>
      <c r="M43" s="2">
        <v>8.8761616966895156E-3</v>
      </c>
      <c r="N43" s="2">
        <v>2.5499773681932451E-3</v>
      </c>
      <c r="O43" s="2">
        <v>0</v>
      </c>
      <c r="P43" s="2">
        <v>7.2421382532733948E-3</v>
      </c>
      <c r="Q43" s="2">
        <v>0</v>
      </c>
      <c r="R43" s="2">
        <v>9.3037974945554131E-3</v>
      </c>
      <c r="S43" s="2">
        <v>0</v>
      </c>
      <c r="T43" s="2">
        <v>0</v>
      </c>
      <c r="U43" s="2">
        <v>0</v>
      </c>
      <c r="V43" s="2">
        <v>0</v>
      </c>
      <c r="W43" s="2">
        <v>16.276055823259217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3.3458878300239017E-4</v>
      </c>
      <c r="L45" s="2">
        <v>0</v>
      </c>
      <c r="M45" s="2">
        <v>3.8328650584703759E-4</v>
      </c>
      <c r="N45" s="2">
        <v>0</v>
      </c>
      <c r="O45" s="2">
        <v>0</v>
      </c>
      <c r="P45" s="2">
        <v>0</v>
      </c>
      <c r="Q45" s="2">
        <v>0</v>
      </c>
      <c r="R45" s="2">
        <v>6.2438387131062898E-5</v>
      </c>
      <c r="S45" s="2">
        <v>0</v>
      </c>
      <c r="T45" s="2">
        <v>0</v>
      </c>
      <c r="U45" s="2">
        <v>0</v>
      </c>
      <c r="V45" s="2">
        <v>0</v>
      </c>
      <c r="W45" s="2">
        <v>7.8031367598049069E-4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3.0776453090733348E-8</v>
      </c>
      <c r="L46" s="2">
        <v>8.5928558486947809E-9</v>
      </c>
      <c r="M46" s="2">
        <v>3.7913840262840868E-7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4.1850771156783682E-7</v>
      </c>
    </row>
    <row r="47" spans="1:23" x14ac:dyDescent="0.2">
      <c r="A47" s="2" t="s">
        <v>43</v>
      </c>
      <c r="B47" s="2">
        <v>1.5614401417416227E-6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2.5771002225284245E-5</v>
      </c>
      <c r="L47" s="2">
        <v>1.7152901413785149E-6</v>
      </c>
      <c r="M47" s="2">
        <v>2.7242141028576916E-5</v>
      </c>
      <c r="N47" s="2">
        <v>0</v>
      </c>
      <c r="O47" s="2">
        <v>0</v>
      </c>
      <c r="P47" s="2">
        <v>0</v>
      </c>
      <c r="Q47" s="2">
        <v>0</v>
      </c>
      <c r="R47" s="2">
        <v>2.3061769517522854E-8</v>
      </c>
      <c r="S47" s="2">
        <v>0</v>
      </c>
      <c r="T47" s="2">
        <v>0</v>
      </c>
      <c r="U47" s="2">
        <v>0</v>
      </c>
      <c r="V47" s="2">
        <v>0</v>
      </c>
      <c r="W47" s="2">
        <v>5.6312935306498828E-5</v>
      </c>
    </row>
    <row r="48" spans="1:23" x14ac:dyDescent="0.2">
      <c r="A48" s="2" t="s">
        <v>44</v>
      </c>
      <c r="B48" s="2">
        <v>7.4065551579588523E-7</v>
      </c>
      <c r="C48" s="2">
        <v>1.0265454275368031E-8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1.9262454841201496E-6</v>
      </c>
      <c r="L48" s="2">
        <v>2.765890951557138E-8</v>
      </c>
      <c r="M48" s="2">
        <v>1.5663117637572637E-6</v>
      </c>
      <c r="N48" s="2">
        <v>0</v>
      </c>
      <c r="O48" s="2">
        <v>1.5850647493425341E-7</v>
      </c>
      <c r="P48" s="2">
        <v>0</v>
      </c>
      <c r="Q48" s="2">
        <v>0</v>
      </c>
      <c r="R48" s="2">
        <v>2.1878298553430095E-7</v>
      </c>
      <c r="S48" s="2">
        <v>0</v>
      </c>
      <c r="T48" s="2">
        <v>0</v>
      </c>
      <c r="U48" s="2">
        <v>0</v>
      </c>
      <c r="V48" s="2">
        <v>0</v>
      </c>
      <c r="W48" s="2">
        <v>4.6484265879327919E-6</v>
      </c>
    </row>
    <row r="49" spans="1:23" x14ac:dyDescent="0.2">
      <c r="A49" s="2" t="s">
        <v>45</v>
      </c>
      <c r="B49" s="2">
        <v>0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1.9917864252713012E-6</v>
      </c>
      <c r="L49" s="2">
        <v>6.5065023225529164E-8</v>
      </c>
      <c r="M49" s="2">
        <v>3.1582314623455074E-7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2.3726745947313809E-6</v>
      </c>
    </row>
    <row r="50" spans="1:23" x14ac:dyDescent="0.2">
      <c r="A50" s="2" t="s">
        <v>46</v>
      </c>
      <c r="B50" s="2">
        <v>0.26610856528793236</v>
      </c>
      <c r="C50" s="2">
        <v>5.2557612583146347E-3</v>
      </c>
      <c r="D50" s="2">
        <v>5.5693985786804789E-2</v>
      </c>
      <c r="E50" s="2">
        <v>0</v>
      </c>
      <c r="F50" s="2">
        <v>0</v>
      </c>
      <c r="G50" s="2">
        <v>4.0371480903160653E-3</v>
      </c>
      <c r="H50" s="2">
        <v>1.4362669794949876E-3</v>
      </c>
      <c r="I50" s="2">
        <v>0</v>
      </c>
      <c r="J50" s="2">
        <v>0</v>
      </c>
      <c r="K50" s="2">
        <v>1.3974625590273337E-3</v>
      </c>
      <c r="L50" s="2">
        <v>0</v>
      </c>
      <c r="M50" s="2">
        <v>0</v>
      </c>
      <c r="N50" s="2">
        <v>0</v>
      </c>
      <c r="O50" s="2">
        <v>3.6362229316033078E-2</v>
      </c>
      <c r="P50" s="2">
        <v>0</v>
      </c>
      <c r="Q50" s="2">
        <v>0</v>
      </c>
      <c r="R50" s="2">
        <v>5.2567815695582339E-2</v>
      </c>
      <c r="S50" s="2">
        <v>0</v>
      </c>
      <c r="T50" s="2">
        <v>0</v>
      </c>
      <c r="U50" s="2">
        <v>0</v>
      </c>
      <c r="V50" s="2">
        <v>0</v>
      </c>
      <c r="W50" s="2">
        <v>0.42285923497350558</v>
      </c>
    </row>
    <row r="51" spans="1:23" x14ac:dyDescent="0.2">
      <c r="A51" s="2" t="s">
        <v>47</v>
      </c>
      <c r="B51" s="2">
        <v>0.43740055246224185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0.43740055246224185</v>
      </c>
    </row>
  </sheetData>
  <phoneticPr fontId="6" type="noConversion"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8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42.814149021715224</v>
      </c>
      <c r="C4" s="2">
        <v>4.4219024210316203E-3</v>
      </c>
      <c r="D4" s="2">
        <v>5.8759671822659551E-2</v>
      </c>
      <c r="E4" s="2">
        <v>0</v>
      </c>
      <c r="F4" s="2">
        <v>1.761896578388475</v>
      </c>
      <c r="G4" s="2">
        <v>8.0762150191190131E-3</v>
      </c>
      <c r="H4" s="2">
        <v>3.6024744834518663E-3</v>
      </c>
      <c r="I4" s="2">
        <v>0</v>
      </c>
      <c r="J4" s="2">
        <v>0</v>
      </c>
      <c r="K4" s="2">
        <v>0.44911525573200289</v>
      </c>
      <c r="L4" s="2">
        <v>2.2531068813483986E-2</v>
      </c>
      <c r="M4" s="2">
        <v>0.64024320745131591</v>
      </c>
      <c r="N4" s="2">
        <v>2.7617462787127053E-2</v>
      </c>
      <c r="O4" s="2">
        <v>4.5968092786196242E-2</v>
      </c>
      <c r="P4" s="2">
        <v>0</v>
      </c>
      <c r="Q4" s="2">
        <v>0</v>
      </c>
      <c r="R4" s="2">
        <v>0.21146268170082755</v>
      </c>
      <c r="S4" s="2">
        <v>0</v>
      </c>
      <c r="T4" s="2">
        <v>0</v>
      </c>
      <c r="U4" s="2">
        <v>0</v>
      </c>
      <c r="V4" s="2">
        <v>0.82821000000000011</v>
      </c>
      <c r="W4" s="2">
        <v>46.876053633120925</v>
      </c>
    </row>
    <row r="5" spans="1:23" x14ac:dyDescent="0.2">
      <c r="A5" s="2" t="s">
        <v>1</v>
      </c>
      <c r="B5" s="2">
        <v>8.9574852779550088E-2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1.2149799357960223E-2</v>
      </c>
      <c r="L5" s="2">
        <v>3.1499479816933913E-4</v>
      </c>
      <c r="M5" s="2">
        <v>0.14936840696714884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0.2514080539028285</v>
      </c>
    </row>
    <row r="6" spans="1:23" x14ac:dyDescent="0.2">
      <c r="A6" s="2" t="s">
        <v>2</v>
      </c>
      <c r="B6" s="2">
        <v>1.7311793537643021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1.8991920386161169E-3</v>
      </c>
      <c r="L6" s="2">
        <v>2.2829986619573893E-5</v>
      </c>
      <c r="M6" s="2">
        <v>4.8979841394718839E-3</v>
      </c>
      <c r="N6" s="2">
        <v>3.6165125444386701E-4</v>
      </c>
      <c r="O6" s="2">
        <v>9.77545379768662E-6</v>
      </c>
      <c r="P6" s="2">
        <v>0</v>
      </c>
      <c r="Q6" s="2">
        <v>0</v>
      </c>
      <c r="R6" s="2">
        <v>2.2105482251156524E-3</v>
      </c>
      <c r="S6" s="2">
        <v>0</v>
      </c>
      <c r="T6" s="2">
        <v>0</v>
      </c>
      <c r="U6" s="2">
        <v>0</v>
      </c>
      <c r="V6" s="2">
        <v>0</v>
      </c>
      <c r="W6" s="2">
        <v>1.7405813348623669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</row>
    <row r="9" spans="1:23" x14ac:dyDescent="0.2">
      <c r="A9" s="2" t="s">
        <v>5</v>
      </c>
      <c r="B9" s="2">
        <v>1.5279268804874584E-4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1.1119747776098329E-4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2.6399016580972914E-4</v>
      </c>
    </row>
    <row r="10" spans="1:23" x14ac:dyDescent="0.2">
      <c r="A10" s="2" t="s">
        <v>6</v>
      </c>
      <c r="B10" s="2">
        <v>3.0558537609749154E-2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5.2902285198220514E-4</v>
      </c>
      <c r="L10" s="2">
        <v>6.3593277491849285E-6</v>
      </c>
      <c r="M10" s="2">
        <v>1.2178771373821977E-3</v>
      </c>
      <c r="N10" s="2">
        <v>1.0073851098714958E-4</v>
      </c>
      <c r="O10" s="2">
        <v>2.7229676316675823E-6</v>
      </c>
      <c r="P10" s="2">
        <v>0</v>
      </c>
      <c r="Q10" s="2">
        <v>0</v>
      </c>
      <c r="R10" s="2">
        <v>6.1575159473973597E-4</v>
      </c>
      <c r="S10" s="2">
        <v>0</v>
      </c>
      <c r="T10" s="2">
        <v>0</v>
      </c>
      <c r="U10" s="2">
        <v>0</v>
      </c>
      <c r="V10" s="2">
        <v>0</v>
      </c>
      <c r="W10" s="2">
        <v>3.3031010000221295E-2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0.91988388349144534</v>
      </c>
      <c r="C13" s="2">
        <v>0</v>
      </c>
      <c r="D13" s="2">
        <v>0</v>
      </c>
      <c r="E13" s="2">
        <v>0</v>
      </c>
      <c r="F13" s="2">
        <v>3.3218627368617019E-2</v>
      </c>
      <c r="G13" s="2">
        <v>0</v>
      </c>
      <c r="H13" s="2">
        <v>0</v>
      </c>
      <c r="I13" s="2">
        <v>0</v>
      </c>
      <c r="J13" s="2">
        <v>0</v>
      </c>
      <c r="K13" s="2">
        <v>1.8912566958363835E-2</v>
      </c>
      <c r="L13" s="2">
        <v>2.2734596703336124E-4</v>
      </c>
      <c r="M13" s="2">
        <v>2.8058830221688112E-2</v>
      </c>
      <c r="N13" s="2">
        <v>3.6014017677905973E-3</v>
      </c>
      <c r="O13" s="2">
        <v>9.7346092832116071E-5</v>
      </c>
      <c r="P13" s="2">
        <v>0</v>
      </c>
      <c r="Q13" s="2">
        <v>0</v>
      </c>
      <c r="R13" s="2">
        <v>2.2013119511945563E-2</v>
      </c>
      <c r="S13" s="2">
        <v>0</v>
      </c>
      <c r="T13" s="2">
        <v>0</v>
      </c>
      <c r="U13" s="2">
        <v>0</v>
      </c>
      <c r="V13" s="2">
        <v>0</v>
      </c>
      <c r="W13" s="2">
        <v>1.0260131213797159</v>
      </c>
    </row>
    <row r="14" spans="1:23" x14ac:dyDescent="0.2">
      <c r="A14" s="2" t="s">
        <v>10</v>
      </c>
      <c r="B14" s="2">
        <v>0.27665106041389648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1.5373404078602881E-2</v>
      </c>
      <c r="L14" s="2">
        <v>1.84802064391314E-4</v>
      </c>
      <c r="M14" s="2">
        <v>1.4614525648586379E-2</v>
      </c>
      <c r="N14" s="2">
        <v>2.9274611292865664E-3</v>
      </c>
      <c r="O14" s="2">
        <v>7.9129439376259924E-5</v>
      </c>
      <c r="P14" s="2">
        <v>0</v>
      </c>
      <c r="Q14" s="2">
        <v>0</v>
      </c>
      <c r="R14" s="2">
        <v>1.7893741343136725E-2</v>
      </c>
      <c r="S14" s="2">
        <v>0</v>
      </c>
      <c r="T14" s="2">
        <v>0</v>
      </c>
      <c r="U14" s="2">
        <v>0</v>
      </c>
      <c r="V14" s="2">
        <v>0</v>
      </c>
      <c r="W14" s="2">
        <v>0.32772412411727658</v>
      </c>
    </row>
    <row r="15" spans="1:23" x14ac:dyDescent="0.2">
      <c r="A15" s="2" t="s">
        <v>11</v>
      </c>
      <c r="B15" s="2">
        <v>8.9831763141719423E-2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7.1947107869579907E-4</v>
      </c>
      <c r="L15" s="2">
        <v>8.6486857388915052E-6</v>
      </c>
      <c r="M15" s="2">
        <v>1.2708283172683802E-4</v>
      </c>
      <c r="N15" s="2">
        <v>1.370043749425234E-4</v>
      </c>
      <c r="O15" s="2">
        <v>3.703235979067911E-6</v>
      </c>
      <c r="P15" s="2">
        <v>0</v>
      </c>
      <c r="Q15" s="2">
        <v>0</v>
      </c>
      <c r="R15" s="2">
        <v>8.3742216884604087E-4</v>
      </c>
      <c r="S15" s="2">
        <v>0</v>
      </c>
      <c r="T15" s="2">
        <v>0</v>
      </c>
      <c r="U15" s="2">
        <v>0</v>
      </c>
      <c r="V15" s="2">
        <v>0</v>
      </c>
      <c r="W15" s="2">
        <v>9.1665095517648579E-2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2.2712830081773275E-2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2.2712830081773275E-2</v>
      </c>
    </row>
    <row r="17" spans="1:23" x14ac:dyDescent="0.2">
      <c r="A17" s="2" t="s">
        <v>13</v>
      </c>
      <c r="B17" s="2">
        <v>0.77712767295210328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1.7912713768117469E-2</v>
      </c>
      <c r="L17" s="2">
        <v>2.1532683758740176E-4</v>
      </c>
      <c r="M17" s="2">
        <v>1.9104785702934654E-2</v>
      </c>
      <c r="N17" s="2">
        <v>3.4110059820248845E-3</v>
      </c>
      <c r="O17" s="2">
        <v>9.2199684008264325E-5</v>
      </c>
      <c r="P17" s="2">
        <v>0</v>
      </c>
      <c r="Q17" s="2">
        <v>0</v>
      </c>
      <c r="R17" s="2">
        <v>2.0849348997887464E-2</v>
      </c>
      <c r="S17" s="2">
        <v>0</v>
      </c>
      <c r="T17" s="2">
        <v>0</v>
      </c>
      <c r="U17" s="2">
        <v>0</v>
      </c>
      <c r="V17" s="2">
        <v>0</v>
      </c>
      <c r="W17" s="2">
        <v>0.83871305392466344</v>
      </c>
    </row>
    <row r="18" spans="1:23" x14ac:dyDescent="0.2">
      <c r="A18" s="2" t="s">
        <v>14</v>
      </c>
      <c r="B18" s="2">
        <v>2.6961293598523152E-2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7.3745785566319399E-3</v>
      </c>
      <c r="L18" s="2">
        <v>8.8649028823637905E-5</v>
      </c>
      <c r="M18" s="2">
        <v>7.4131651840655547E-3</v>
      </c>
      <c r="N18" s="2">
        <v>1.4042948431608649E-3</v>
      </c>
      <c r="O18" s="2">
        <v>3.7958168785446094E-5</v>
      </c>
      <c r="P18" s="2">
        <v>0</v>
      </c>
      <c r="Q18" s="2">
        <v>0</v>
      </c>
      <c r="R18" s="2">
        <v>8.5835772306719193E-3</v>
      </c>
      <c r="S18" s="2">
        <v>0</v>
      </c>
      <c r="T18" s="2">
        <v>0</v>
      </c>
      <c r="U18" s="2">
        <v>0</v>
      </c>
      <c r="V18" s="2">
        <v>0</v>
      </c>
      <c r="W18" s="2">
        <v>5.1863516610662526E-2</v>
      </c>
    </row>
    <row r="19" spans="1:23" x14ac:dyDescent="0.2">
      <c r="A19" s="2" t="s">
        <v>15</v>
      </c>
      <c r="B19" s="2">
        <v>2.3395118741682849E-3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1.1532698173212074E-3</v>
      </c>
      <c r="L19" s="2">
        <v>1.3863334493223144E-5</v>
      </c>
      <c r="M19" s="2">
        <v>2.0650960155611186E-3</v>
      </c>
      <c r="N19" s="2">
        <v>2.1960995395198609E-4</v>
      </c>
      <c r="O19" s="2">
        <v>5.9360694370353295E-6</v>
      </c>
      <c r="P19" s="2">
        <v>0</v>
      </c>
      <c r="Q19" s="2">
        <v>0</v>
      </c>
      <c r="R19" s="2">
        <v>1.342338476532625E-3</v>
      </c>
      <c r="S19" s="2">
        <v>0</v>
      </c>
      <c r="T19" s="2">
        <v>0</v>
      </c>
      <c r="U19" s="2">
        <v>0</v>
      </c>
      <c r="V19" s="2">
        <v>0</v>
      </c>
      <c r="W19" s="2">
        <v>7.1396255414654802E-3</v>
      </c>
    </row>
    <row r="20" spans="1:23" x14ac:dyDescent="0.2">
      <c r="A20" s="2" t="s">
        <v>16</v>
      </c>
      <c r="B20" s="2">
        <v>0.31818569796760959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2.6662751739903144E-3</v>
      </c>
      <c r="L20" s="2">
        <v>3.2051011855892043E-5</v>
      </c>
      <c r="M20" s="2">
        <v>3.9342726655433617E-3</v>
      </c>
      <c r="N20" s="2">
        <v>5.0772209537523381E-4</v>
      </c>
      <c r="O20" s="2">
        <v>1.3723756863604612E-5</v>
      </c>
      <c r="P20" s="2">
        <v>0</v>
      </c>
      <c r="Q20" s="2">
        <v>0</v>
      </c>
      <c r="R20" s="2">
        <v>3.1033880374882693E-3</v>
      </c>
      <c r="S20" s="2">
        <v>0</v>
      </c>
      <c r="T20" s="2">
        <v>0</v>
      </c>
      <c r="U20" s="2">
        <v>0</v>
      </c>
      <c r="V20" s="2">
        <v>0</v>
      </c>
      <c r="W20" s="2">
        <v>0.32844313070872627</v>
      </c>
    </row>
    <row r="21" spans="1:23" x14ac:dyDescent="0.2">
      <c r="A21" s="2" t="s">
        <v>17</v>
      </c>
      <c r="B21" s="2">
        <v>1.6324952826018729E-2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5.9779582273989187E-4</v>
      </c>
      <c r="L21" s="2">
        <v>7.1860403565789688E-6</v>
      </c>
      <c r="M21" s="2">
        <v>2.6475589943091259E-3</v>
      </c>
      <c r="N21" s="2">
        <v>1.1383451741547903E-4</v>
      </c>
      <c r="O21" s="2">
        <v>3.0769534237843678E-6</v>
      </c>
      <c r="P21" s="2">
        <v>0</v>
      </c>
      <c r="Q21" s="2">
        <v>0</v>
      </c>
      <c r="R21" s="2">
        <v>6.9579930205590165E-4</v>
      </c>
      <c r="S21" s="2">
        <v>0</v>
      </c>
      <c r="T21" s="2">
        <v>0</v>
      </c>
      <c r="U21" s="2">
        <v>0</v>
      </c>
      <c r="V21" s="2">
        <v>0</v>
      </c>
      <c r="W21" s="2">
        <v>2.0390204456319491E-2</v>
      </c>
    </row>
    <row r="22" spans="1:23" x14ac:dyDescent="0.2">
      <c r="A22" s="2" t="s">
        <v>18</v>
      </c>
      <c r="B22" s="2">
        <v>0.30185827166388995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6.6339465638568544E-3</v>
      </c>
      <c r="L22" s="2">
        <v>7.9745969974779008E-5</v>
      </c>
      <c r="M22" s="2">
        <v>7.1113434587143131E-3</v>
      </c>
      <c r="N22" s="2">
        <v>1.2632609277788559E-3</v>
      </c>
      <c r="O22" s="2">
        <v>3.4146014101111481E-5</v>
      </c>
      <c r="P22" s="2">
        <v>0</v>
      </c>
      <c r="Q22" s="2">
        <v>0</v>
      </c>
      <c r="R22" s="2">
        <v>7.7215249980362886E-3</v>
      </c>
      <c r="S22" s="2">
        <v>0</v>
      </c>
      <c r="T22" s="2">
        <v>0</v>
      </c>
      <c r="U22" s="2">
        <v>0</v>
      </c>
      <c r="V22" s="2">
        <v>0</v>
      </c>
      <c r="W22" s="2">
        <v>0.32470223959635219</v>
      </c>
    </row>
    <row r="23" spans="1:23" x14ac:dyDescent="0.2">
      <c r="A23" s="2" t="s">
        <v>19</v>
      </c>
      <c r="B23" s="2">
        <v>2.7331928595076816E-2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4.7612056678398462E-4</v>
      </c>
      <c r="L23" s="2">
        <v>5.7233949742664358E-6</v>
      </c>
      <c r="M23" s="2">
        <v>1.3767306770407454E-3</v>
      </c>
      <c r="N23" s="2">
        <v>9.0664659888434611E-5</v>
      </c>
      <c r="O23" s="2">
        <v>2.4506708685008242E-6</v>
      </c>
      <c r="P23" s="2">
        <v>0</v>
      </c>
      <c r="Q23" s="2">
        <v>0</v>
      </c>
      <c r="R23" s="2">
        <v>5.5417643526576243E-4</v>
      </c>
      <c r="S23" s="2">
        <v>0</v>
      </c>
      <c r="T23" s="2">
        <v>0</v>
      </c>
      <c r="U23" s="2">
        <v>0</v>
      </c>
      <c r="V23" s="2">
        <v>0</v>
      </c>
      <c r="W23" s="2">
        <v>2.9837794999898512E-2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1.2696548447572924E-4</v>
      </c>
      <c r="L24" s="2">
        <v>1.526238659804383E-6</v>
      </c>
      <c r="M24" s="2">
        <v>0</v>
      </c>
      <c r="N24" s="2">
        <v>2.4177242636915902E-5</v>
      </c>
      <c r="O24" s="2">
        <v>6.5351223160021959E-7</v>
      </c>
      <c r="P24" s="2">
        <v>0</v>
      </c>
      <c r="Q24" s="2">
        <v>0</v>
      </c>
      <c r="R24" s="2">
        <v>1.4778038273753665E-4</v>
      </c>
      <c r="S24" s="2">
        <v>0</v>
      </c>
      <c r="T24" s="2">
        <v>0</v>
      </c>
      <c r="U24" s="2">
        <v>0</v>
      </c>
      <c r="V24" s="2">
        <v>0</v>
      </c>
      <c r="W24" s="2">
        <v>3.0110286074158644E-4</v>
      </c>
    </row>
    <row r="25" spans="1:23" x14ac:dyDescent="0.2">
      <c r="A25" s="2" t="s">
        <v>21</v>
      </c>
      <c r="B25" s="2">
        <v>14.228600004021333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1.1109479891626306E-4</v>
      </c>
      <c r="L25" s="2">
        <v>1.3354588273288347E-6</v>
      </c>
      <c r="M25" s="2">
        <v>4.7656061897564262E-5</v>
      </c>
      <c r="N25" s="2">
        <v>2.1155087307301406E-5</v>
      </c>
      <c r="O25" s="2">
        <v>5.718232026501923E-7</v>
      </c>
      <c r="P25" s="2">
        <v>0</v>
      </c>
      <c r="Q25" s="2">
        <v>0</v>
      </c>
      <c r="R25" s="2">
        <v>1.2930783489534456E-4</v>
      </c>
      <c r="S25" s="2">
        <v>0</v>
      </c>
      <c r="T25" s="2">
        <v>0</v>
      </c>
      <c r="U25" s="2">
        <v>0</v>
      </c>
      <c r="V25" s="2">
        <v>0</v>
      </c>
      <c r="W25" s="2">
        <v>14.228911125086377</v>
      </c>
    </row>
    <row r="26" spans="1:23" x14ac:dyDescent="0.2">
      <c r="A26" s="2" t="s">
        <v>22</v>
      </c>
      <c r="B26" s="2">
        <v>0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2.8703227079770149E-3</v>
      </c>
      <c r="L26" s="2">
        <v>3.847393288256881E-5</v>
      </c>
      <c r="M26" s="2">
        <v>3.0749856815873548E-3</v>
      </c>
      <c r="N26" s="2">
        <v>6.0946799147225492E-4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6.5932503139191937E-3</v>
      </c>
    </row>
    <row r="27" spans="1:23" x14ac:dyDescent="0.2">
      <c r="A27" s="2" t="s">
        <v>23</v>
      </c>
      <c r="B27" s="2">
        <v>0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2.9557207389581497E-3</v>
      </c>
      <c r="L27" s="2">
        <v>3.9618611877422101E-5</v>
      </c>
      <c r="M27" s="2">
        <v>0</v>
      </c>
      <c r="N27" s="2">
        <v>6.2760092344994181E-4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3.6229402742855134E-3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</row>
    <row r="29" spans="1:23" x14ac:dyDescent="0.2">
      <c r="A29" s="2" t="s">
        <v>25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4.1323158324760014E-3</v>
      </c>
      <c r="L29" s="2">
        <v>5.5389744695400737E-5</v>
      </c>
      <c r="M29" s="2">
        <v>1.5374928407936774E-3</v>
      </c>
      <c r="N29" s="2">
        <v>8.7743243069807284E-4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6.6026308486631527E-3</v>
      </c>
    </row>
    <row r="30" spans="1:23" x14ac:dyDescent="0.2">
      <c r="A30" s="2" t="s">
        <v>26</v>
      </c>
      <c r="B30" s="2">
        <v>0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9.8207735628304477E-4</v>
      </c>
      <c r="L30" s="2">
        <v>1.3163808440812805E-5</v>
      </c>
      <c r="M30" s="2">
        <v>1.0854831429637768E-3</v>
      </c>
      <c r="N30" s="2">
        <v>2.0852871774339963E-4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2.2892530254310342E-3</v>
      </c>
    </row>
    <row r="31" spans="1:23" x14ac:dyDescent="0.2">
      <c r="A31" s="2" t="s">
        <v>27</v>
      </c>
      <c r="B31" s="2">
        <v>3.7385839857655285</v>
      </c>
      <c r="C31" s="2">
        <v>0</v>
      </c>
      <c r="D31" s="2">
        <v>0</v>
      </c>
      <c r="E31" s="2">
        <v>0</v>
      </c>
      <c r="F31" s="2">
        <v>0.12603393947336933</v>
      </c>
      <c r="G31" s="2">
        <v>0</v>
      </c>
      <c r="H31" s="2">
        <v>0</v>
      </c>
      <c r="I31" s="2">
        <v>0</v>
      </c>
      <c r="J31" s="2">
        <v>0</v>
      </c>
      <c r="K31" s="2">
        <v>1.3696401637819291E-2</v>
      </c>
      <c r="L31" s="2">
        <v>1.6464299542639778E-4</v>
      </c>
      <c r="M31" s="2">
        <v>2.9758563096034581E-2</v>
      </c>
      <c r="N31" s="2">
        <v>2.6081200494573022E-3</v>
      </c>
      <c r="O31" s="2">
        <v>7.0497631983873707E-5</v>
      </c>
      <c r="P31" s="2">
        <v>0</v>
      </c>
      <c r="Q31" s="2">
        <v>0</v>
      </c>
      <c r="R31" s="2">
        <v>1.5941808787811765E-2</v>
      </c>
      <c r="S31" s="2">
        <v>0</v>
      </c>
      <c r="T31" s="2">
        <v>0</v>
      </c>
      <c r="U31" s="2">
        <v>0</v>
      </c>
      <c r="V31" s="2">
        <v>0.82821000000000011</v>
      </c>
      <c r="W31" s="2">
        <v>4.7550679594374312</v>
      </c>
    </row>
    <row r="32" spans="1:23" x14ac:dyDescent="0.2">
      <c r="A32" s="2" t="s">
        <v>28</v>
      </c>
      <c r="B32" s="2">
        <v>0.14284092061151929</v>
      </c>
      <c r="C32" s="2">
        <v>0</v>
      </c>
      <c r="D32" s="2">
        <v>0</v>
      </c>
      <c r="E32" s="2">
        <v>0</v>
      </c>
      <c r="F32" s="2">
        <v>0.19049384194466076</v>
      </c>
      <c r="G32" s="2">
        <v>0</v>
      </c>
      <c r="H32" s="2">
        <v>0</v>
      </c>
      <c r="I32" s="2">
        <v>0</v>
      </c>
      <c r="J32" s="2">
        <v>0</v>
      </c>
      <c r="K32" s="2">
        <v>3.2799416822896723E-4</v>
      </c>
      <c r="L32" s="2">
        <v>3.9427832044946556E-6</v>
      </c>
      <c r="M32" s="2">
        <v>0</v>
      </c>
      <c r="N32" s="2">
        <v>6.2457876812032731E-5</v>
      </c>
      <c r="O32" s="2">
        <v>1.6882399316339011E-6</v>
      </c>
      <c r="P32" s="2">
        <v>0</v>
      </c>
      <c r="Q32" s="2">
        <v>0</v>
      </c>
      <c r="R32" s="2">
        <v>3.8176598873863627E-4</v>
      </c>
      <c r="S32" s="2">
        <v>0</v>
      </c>
      <c r="T32" s="2">
        <v>0</v>
      </c>
      <c r="U32" s="2">
        <v>0</v>
      </c>
      <c r="V32" s="2">
        <v>0</v>
      </c>
      <c r="W32" s="2">
        <v>0.3341126116130958</v>
      </c>
    </row>
    <row r="33" spans="1:23" x14ac:dyDescent="0.2">
      <c r="A33" s="2" t="s">
        <v>29</v>
      </c>
      <c r="B33" s="2">
        <v>1.8990305413608051</v>
      </c>
      <c r="C33" s="2">
        <v>0</v>
      </c>
      <c r="D33" s="2">
        <v>0</v>
      </c>
      <c r="E33" s="2">
        <v>0</v>
      </c>
      <c r="F33" s="2">
        <v>0.96492563829952327</v>
      </c>
      <c r="G33" s="2">
        <v>0</v>
      </c>
      <c r="H33" s="2">
        <v>0</v>
      </c>
      <c r="I33" s="2">
        <v>0</v>
      </c>
      <c r="J33" s="2">
        <v>0</v>
      </c>
      <c r="K33" s="2">
        <v>1.227333016598716E-3</v>
      </c>
      <c r="L33" s="2">
        <v>1.4753640378109036E-5</v>
      </c>
      <c r="M33" s="2">
        <v>1.154335721518779E-3</v>
      </c>
      <c r="N33" s="2">
        <v>2.3371334549018705E-4</v>
      </c>
      <c r="O33" s="2">
        <v>6.3172849054687915E-6</v>
      </c>
      <c r="P33" s="2">
        <v>0</v>
      </c>
      <c r="Q33" s="2">
        <v>0</v>
      </c>
      <c r="R33" s="2">
        <v>1.4285436997961876E-3</v>
      </c>
      <c r="S33" s="2">
        <v>0</v>
      </c>
      <c r="T33" s="2">
        <v>0</v>
      </c>
      <c r="U33" s="2">
        <v>0</v>
      </c>
      <c r="V33" s="2">
        <v>0</v>
      </c>
      <c r="W33" s="2">
        <v>2.868021176369016</v>
      </c>
    </row>
    <row r="34" spans="1:23" x14ac:dyDescent="0.2">
      <c r="A34" s="2" t="s">
        <v>30</v>
      </c>
      <c r="B34" s="2">
        <v>2.5441566154460325E-2</v>
      </c>
      <c r="C34" s="2">
        <v>0</v>
      </c>
      <c r="D34" s="2">
        <v>0</v>
      </c>
      <c r="E34" s="2">
        <v>0</v>
      </c>
      <c r="F34" s="2">
        <v>4.2339387370082054E-2</v>
      </c>
      <c r="G34" s="2">
        <v>0</v>
      </c>
      <c r="H34" s="2">
        <v>0</v>
      </c>
      <c r="I34" s="2">
        <v>0</v>
      </c>
      <c r="J34" s="2">
        <v>0</v>
      </c>
      <c r="K34" s="2">
        <v>8.4643656317152843E-5</v>
      </c>
      <c r="L34" s="2">
        <v>1.0174924398695888E-6</v>
      </c>
      <c r="M34" s="2">
        <v>1.3767306770407454E-3</v>
      </c>
      <c r="N34" s="2">
        <v>1.6118161757943934E-5</v>
      </c>
      <c r="O34" s="2">
        <v>4.3567482106681317E-7</v>
      </c>
      <c r="P34" s="2">
        <v>0</v>
      </c>
      <c r="Q34" s="2">
        <v>0</v>
      </c>
      <c r="R34" s="2">
        <v>9.8520255158357766E-5</v>
      </c>
      <c r="S34" s="2">
        <v>0</v>
      </c>
      <c r="T34" s="2">
        <v>0</v>
      </c>
      <c r="U34" s="2">
        <v>0</v>
      </c>
      <c r="V34" s="2">
        <v>0</v>
      </c>
      <c r="W34" s="2">
        <v>6.9358419442077532E-2</v>
      </c>
    </row>
    <row r="35" spans="1:23" x14ac:dyDescent="0.2">
      <c r="A35" s="2" t="s">
        <v>31</v>
      </c>
      <c r="B35" s="2">
        <v>0.25638549369636443</v>
      </c>
      <c r="C35" s="2">
        <v>0</v>
      </c>
      <c r="D35" s="2">
        <v>0</v>
      </c>
      <c r="E35" s="2">
        <v>0</v>
      </c>
      <c r="F35" s="2">
        <v>0.23893451896416035</v>
      </c>
      <c r="G35" s="2">
        <v>0</v>
      </c>
      <c r="H35" s="2">
        <v>0</v>
      </c>
      <c r="I35" s="2">
        <v>0</v>
      </c>
      <c r="J35" s="2">
        <v>0</v>
      </c>
      <c r="K35" s="2">
        <v>1.3490082725546232E-3</v>
      </c>
      <c r="L35" s="2">
        <v>1.621628576042157E-5</v>
      </c>
      <c r="M35" s="2">
        <v>3.2035463831140434E-3</v>
      </c>
      <c r="N35" s="2">
        <v>2.568832030172314E-4</v>
      </c>
      <c r="O35" s="2">
        <v>6.9435674607523338E-6</v>
      </c>
      <c r="P35" s="2">
        <v>0</v>
      </c>
      <c r="Q35" s="2">
        <v>0</v>
      </c>
      <c r="R35" s="2">
        <v>1.5701665665863265E-3</v>
      </c>
      <c r="S35" s="2">
        <v>0</v>
      </c>
      <c r="T35" s="2">
        <v>0</v>
      </c>
      <c r="U35" s="2">
        <v>0</v>
      </c>
      <c r="V35" s="2">
        <v>0</v>
      </c>
      <c r="W35" s="2">
        <v>0.50172277693901823</v>
      </c>
    </row>
    <row r="36" spans="1:23" x14ac:dyDescent="0.2">
      <c r="A36" s="2" t="s">
        <v>32</v>
      </c>
      <c r="B36" s="2">
        <v>0.47978259626809394</v>
      </c>
      <c r="C36" s="2">
        <v>0</v>
      </c>
      <c r="D36" s="2">
        <v>0</v>
      </c>
      <c r="E36" s="2">
        <v>0</v>
      </c>
      <c r="F36" s="2">
        <v>0.10147736200848739</v>
      </c>
      <c r="G36" s="2">
        <v>0</v>
      </c>
      <c r="H36" s="2">
        <v>0</v>
      </c>
      <c r="I36" s="2">
        <v>0</v>
      </c>
      <c r="J36" s="2">
        <v>0</v>
      </c>
      <c r="K36" s="2">
        <v>1.0495813383326951E-2</v>
      </c>
      <c r="L36" s="2">
        <v>1.2616906254382898E-4</v>
      </c>
      <c r="M36" s="2">
        <v>2.308671443037558E-2</v>
      </c>
      <c r="N36" s="2">
        <v>1.9986520579850474E-3</v>
      </c>
      <c r="O36" s="2">
        <v>5.4023677812284836E-5</v>
      </c>
      <c r="P36" s="2">
        <v>0</v>
      </c>
      <c r="Q36" s="2">
        <v>0</v>
      </c>
      <c r="R36" s="2">
        <v>1.2216511639636361E-2</v>
      </c>
      <c r="S36" s="2">
        <v>0</v>
      </c>
      <c r="T36" s="2">
        <v>0</v>
      </c>
      <c r="U36" s="2">
        <v>0</v>
      </c>
      <c r="V36" s="2">
        <v>0</v>
      </c>
      <c r="W36" s="2">
        <v>0.62923784252826132</v>
      </c>
    </row>
    <row r="37" spans="1:23" x14ac:dyDescent="0.2">
      <c r="A37" s="2" t="s">
        <v>33</v>
      </c>
      <c r="B37" s="2">
        <v>0.30090067756583205</v>
      </c>
      <c r="C37" s="2">
        <v>0</v>
      </c>
      <c r="D37" s="2">
        <v>0</v>
      </c>
      <c r="E37" s="2">
        <v>0</v>
      </c>
      <c r="F37" s="2">
        <v>1.9795790139898465E-2</v>
      </c>
      <c r="G37" s="2">
        <v>0</v>
      </c>
      <c r="H37" s="2">
        <v>0</v>
      </c>
      <c r="I37" s="2">
        <v>0</v>
      </c>
      <c r="J37" s="2">
        <v>0</v>
      </c>
      <c r="K37" s="2">
        <v>5.1844239494256098E-3</v>
      </c>
      <c r="L37" s="2">
        <v>6.2321411942012296E-5</v>
      </c>
      <c r="M37" s="2">
        <v>1.4286228333292043E-2</v>
      </c>
      <c r="N37" s="2">
        <v>9.872374076740657E-4</v>
      </c>
      <c r="O37" s="2">
        <v>2.6685082790342306E-5</v>
      </c>
      <c r="P37" s="2">
        <v>0</v>
      </c>
      <c r="Q37" s="2">
        <v>0</v>
      </c>
      <c r="R37" s="2">
        <v>6.034365628449413E-3</v>
      </c>
      <c r="S37" s="2">
        <v>0</v>
      </c>
      <c r="T37" s="2">
        <v>0</v>
      </c>
      <c r="U37" s="2">
        <v>0</v>
      </c>
      <c r="V37" s="2">
        <v>0</v>
      </c>
      <c r="W37" s="2">
        <v>0.34727772951930397</v>
      </c>
    </row>
    <row r="38" spans="1:23" x14ac:dyDescent="0.2">
      <c r="A38" s="2" t="s">
        <v>34</v>
      </c>
      <c r="B38" s="2">
        <v>0.33241043509317308</v>
      </c>
      <c r="C38" s="2">
        <v>0</v>
      </c>
      <c r="D38" s="2">
        <v>0</v>
      </c>
      <c r="E38" s="2">
        <v>0</v>
      </c>
      <c r="F38" s="2">
        <v>2.1964642737903092E-2</v>
      </c>
      <c r="G38" s="2">
        <v>0</v>
      </c>
      <c r="H38" s="2">
        <v>0</v>
      </c>
      <c r="I38" s="2">
        <v>0</v>
      </c>
      <c r="J38" s="2">
        <v>0</v>
      </c>
      <c r="K38" s="2">
        <v>3.4227778523248675E-3</v>
      </c>
      <c r="L38" s="2">
        <v>4.1144850537226496E-5</v>
      </c>
      <c r="M38" s="2">
        <v>3.0764635513872039E-3</v>
      </c>
      <c r="N38" s="2">
        <v>6.5177816608685791E-4</v>
      </c>
      <c r="O38" s="2">
        <v>1.761760057688926E-5</v>
      </c>
      <c r="P38" s="2">
        <v>0</v>
      </c>
      <c r="Q38" s="2">
        <v>0</v>
      </c>
      <c r="R38" s="2">
        <v>3.9839128179660916E-3</v>
      </c>
      <c r="S38" s="2">
        <v>0</v>
      </c>
      <c r="T38" s="2">
        <v>0</v>
      </c>
      <c r="U38" s="2">
        <v>0</v>
      </c>
      <c r="V38" s="2">
        <v>0</v>
      </c>
      <c r="W38" s="2">
        <v>0.36556877266995536</v>
      </c>
    </row>
    <row r="39" spans="1:23" x14ac:dyDescent="0.2">
      <c r="A39" s="2" t="s">
        <v>35</v>
      </c>
      <c r="B39" s="2">
        <v>4.5341405027751079E-3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3.7031599638754366E-5</v>
      </c>
      <c r="L39" s="2">
        <v>4.4515294244294499E-7</v>
      </c>
      <c r="M39" s="2">
        <v>3.7065825920327767E-5</v>
      </c>
      <c r="N39" s="2">
        <v>7.0516957691004699E-6</v>
      </c>
      <c r="O39" s="2">
        <v>1.9060773421673077E-7</v>
      </c>
      <c r="P39" s="2">
        <v>0</v>
      </c>
      <c r="Q39" s="2">
        <v>0</v>
      </c>
      <c r="R39" s="2">
        <v>4.3102611631781526E-5</v>
      </c>
      <c r="S39" s="2">
        <v>0</v>
      </c>
      <c r="T39" s="2">
        <v>0</v>
      </c>
      <c r="U39" s="2">
        <v>0</v>
      </c>
      <c r="V39" s="2">
        <v>0</v>
      </c>
      <c r="W39" s="2">
        <v>4.6590279964117314E-3</v>
      </c>
    </row>
    <row r="40" spans="1:23" x14ac:dyDescent="0.2">
      <c r="A40" s="2" t="s">
        <v>36</v>
      </c>
      <c r="B40" s="2">
        <v>1.7632768621903196E-2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8.19985420572418E-4</v>
      </c>
      <c r="L40" s="2">
        <v>9.8569580112366416E-6</v>
      </c>
      <c r="M40" s="2">
        <v>5.2951179886182519E-4</v>
      </c>
      <c r="N40" s="2">
        <v>1.5614469203008183E-4</v>
      </c>
      <c r="O40" s="2">
        <v>4.2205998290847524E-6</v>
      </c>
      <c r="P40" s="2">
        <v>0</v>
      </c>
      <c r="Q40" s="2">
        <v>0</v>
      </c>
      <c r="R40" s="2">
        <v>9.5441497184659083E-4</v>
      </c>
      <c r="S40" s="2">
        <v>0</v>
      </c>
      <c r="T40" s="2">
        <v>0</v>
      </c>
      <c r="U40" s="2">
        <v>0</v>
      </c>
      <c r="V40" s="2">
        <v>0</v>
      </c>
      <c r="W40" s="2">
        <v>2.0106903063054432E-2</v>
      </c>
    </row>
    <row r="41" spans="1:23" x14ac:dyDescent="0.2">
      <c r="A41" s="2" t="s">
        <v>37</v>
      </c>
      <c r="B41" s="2">
        <v>1.5445574812372862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1.1903014169599619E-2</v>
      </c>
      <c r="L41" s="2">
        <v>1.4308487435666091E-4</v>
      </c>
      <c r="M41" s="2">
        <v>1.8532912960163878E-2</v>
      </c>
      <c r="N41" s="2">
        <v>2.2666164972108653E-3</v>
      </c>
      <c r="O41" s="2">
        <v>6.1266771712520593E-5</v>
      </c>
      <c r="P41" s="2">
        <v>0</v>
      </c>
      <c r="Q41" s="2">
        <v>0</v>
      </c>
      <c r="R41" s="2">
        <v>1.3854410881644061E-2</v>
      </c>
      <c r="S41" s="2">
        <v>0</v>
      </c>
      <c r="T41" s="2">
        <v>0</v>
      </c>
      <c r="U41" s="2">
        <v>0</v>
      </c>
      <c r="V41" s="2">
        <v>0</v>
      </c>
      <c r="W41" s="2">
        <v>1.5913187873919741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14.463343023407546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9.7975032187104412E-3</v>
      </c>
      <c r="L43" s="2">
        <v>1.177747499149049E-4</v>
      </c>
      <c r="M43" s="2">
        <v>2.2080642012538114E-3</v>
      </c>
      <c r="N43" s="2">
        <v>1.8656772234820101E-3</v>
      </c>
      <c r="O43" s="2">
        <v>5.0429360538483631E-5</v>
      </c>
      <c r="P43" s="2">
        <v>0</v>
      </c>
      <c r="Q43" s="2">
        <v>0</v>
      </c>
      <c r="R43" s="2">
        <v>1.1403719534579913E-2</v>
      </c>
      <c r="S43" s="2">
        <v>0</v>
      </c>
      <c r="T43" s="2">
        <v>0</v>
      </c>
      <c r="U43" s="2">
        <v>0</v>
      </c>
      <c r="V43" s="2">
        <v>0</v>
      </c>
      <c r="W43" s="2">
        <v>14.488786191696024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0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2.3143410656991156E-3</v>
      </c>
      <c r="L46" s="2">
        <v>8.4002009051301226E-5</v>
      </c>
      <c r="M46" s="2">
        <v>7.3393659837736758E-3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9.7377090585240925E-3</v>
      </c>
    </row>
    <row r="47" spans="1:23" x14ac:dyDescent="0.2">
      <c r="A47" s="2" t="s">
        <v>43</v>
      </c>
      <c r="B47" s="2">
        <v>1.4843574760658174E-2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0.25983555430592015</v>
      </c>
      <c r="L47" s="2">
        <v>1.9431850046463479E-2</v>
      </c>
      <c r="M47" s="2">
        <v>0.26682061333221896</v>
      </c>
      <c r="N47" s="2">
        <v>0</v>
      </c>
      <c r="O47" s="2">
        <v>0</v>
      </c>
      <c r="P47" s="2">
        <v>0</v>
      </c>
      <c r="Q47" s="2">
        <v>0</v>
      </c>
      <c r="R47" s="2">
        <v>2.1923293169893605E-4</v>
      </c>
      <c r="S47" s="2">
        <v>0</v>
      </c>
      <c r="T47" s="2">
        <v>0</v>
      </c>
      <c r="U47" s="2">
        <v>0</v>
      </c>
      <c r="V47" s="2">
        <v>0</v>
      </c>
      <c r="W47" s="2">
        <v>0.56115082537695959</v>
      </c>
    </row>
    <row r="48" spans="1:23" x14ac:dyDescent="0.2">
      <c r="A48" s="2" t="s">
        <v>44</v>
      </c>
      <c r="B48" s="2">
        <v>1.4776337265070693E-2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7.3902447851558325E-3</v>
      </c>
      <c r="L48" s="2">
        <v>2.7590247197915104E-4</v>
      </c>
      <c r="M48" s="2">
        <v>1.7733506125700873E-2</v>
      </c>
      <c r="N48" s="2">
        <v>0</v>
      </c>
      <c r="O48" s="2">
        <v>7.7317251089172156E-3</v>
      </c>
      <c r="P48" s="2">
        <v>0</v>
      </c>
      <c r="Q48" s="2">
        <v>0</v>
      </c>
      <c r="R48" s="2">
        <v>4.8012770100065213E-3</v>
      </c>
      <c r="S48" s="2">
        <v>0</v>
      </c>
      <c r="T48" s="2">
        <v>0</v>
      </c>
      <c r="U48" s="2">
        <v>0</v>
      </c>
      <c r="V48" s="2">
        <v>0</v>
      </c>
      <c r="W48" s="2">
        <v>5.270899276683029E-2</v>
      </c>
    </row>
    <row r="49" spans="1:23" x14ac:dyDescent="0.2">
      <c r="A49" s="2" t="s">
        <v>45</v>
      </c>
      <c r="B49" s="2">
        <v>0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2.0844177103520423E-2</v>
      </c>
      <c r="L49" s="2">
        <v>6.8090978538166698E-4</v>
      </c>
      <c r="M49" s="2">
        <v>3.3051101814830998E-3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2.4830197070385189E-2</v>
      </c>
    </row>
    <row r="50" spans="1:23" x14ac:dyDescent="0.2">
      <c r="A50" s="2" t="s">
        <v>46</v>
      </c>
      <c r="B50" s="2">
        <v>0.28075656185523568</v>
      </c>
      <c r="C50" s="2">
        <v>4.4219024210316203E-3</v>
      </c>
      <c r="D50" s="2">
        <v>5.8759671822659551E-2</v>
      </c>
      <c r="E50" s="2">
        <v>0</v>
      </c>
      <c r="F50" s="2">
        <v>0</v>
      </c>
      <c r="G50" s="2">
        <v>8.0762150191190131E-3</v>
      </c>
      <c r="H50" s="2">
        <v>3.6024744834518663E-3</v>
      </c>
      <c r="I50" s="2">
        <v>0</v>
      </c>
      <c r="J50" s="2">
        <v>0</v>
      </c>
      <c r="K50" s="2">
        <v>2.8083545738410167E-3</v>
      </c>
      <c r="L50" s="2">
        <v>0</v>
      </c>
      <c r="M50" s="2">
        <v>0</v>
      </c>
      <c r="N50" s="2">
        <v>0</v>
      </c>
      <c r="O50" s="2">
        <v>3.7552657734643613E-2</v>
      </c>
      <c r="P50" s="2">
        <v>0</v>
      </c>
      <c r="Q50" s="2">
        <v>0</v>
      </c>
      <c r="R50" s="2">
        <v>5.1833103835921761E-2</v>
      </c>
      <c r="S50" s="2">
        <v>0</v>
      </c>
      <c r="T50" s="2">
        <v>0</v>
      </c>
      <c r="U50" s="2">
        <v>0</v>
      </c>
      <c r="V50" s="2">
        <v>0</v>
      </c>
      <c r="W50" s="2">
        <v>0.44781094174590419</v>
      </c>
    </row>
    <row r="51" spans="1:23" x14ac:dyDescent="0.2">
      <c r="A51" s="2" t="s">
        <v>47</v>
      </c>
      <c r="B51" s="2">
        <v>0.46176734016153914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0.46176734016153914</v>
      </c>
    </row>
  </sheetData>
  <phoneticPr fontId="6" type="noConversion"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9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40.163778602253423</v>
      </c>
      <c r="C4" s="2">
        <v>4.0162105843836952E-3</v>
      </c>
      <c r="D4" s="2">
        <v>5.9874584982827293E-2</v>
      </c>
      <c r="E4" s="2">
        <v>0</v>
      </c>
      <c r="F4" s="2">
        <v>2.9497020341992766</v>
      </c>
      <c r="G4" s="2">
        <v>1.1090832256416414E-2</v>
      </c>
      <c r="H4" s="2">
        <v>1.3919776541349616E-2</v>
      </c>
      <c r="I4" s="2">
        <v>0</v>
      </c>
      <c r="J4" s="2">
        <v>0</v>
      </c>
      <c r="K4" s="2">
        <v>0.51436913092146619</v>
      </c>
      <c r="L4" s="2">
        <v>2.5219060618165434E-2</v>
      </c>
      <c r="M4" s="2">
        <v>0.94509728171714003</v>
      </c>
      <c r="N4" s="2">
        <v>5.7218893415307754E-4</v>
      </c>
      <c r="O4" s="2">
        <v>4.6390882558361865E-2</v>
      </c>
      <c r="P4" s="2">
        <v>0</v>
      </c>
      <c r="Q4" s="2">
        <v>0</v>
      </c>
      <c r="R4" s="2">
        <v>5.7764346695491707E-2</v>
      </c>
      <c r="S4" s="2">
        <v>0</v>
      </c>
      <c r="T4" s="2">
        <v>0</v>
      </c>
      <c r="U4" s="2">
        <v>0</v>
      </c>
      <c r="V4" s="2">
        <v>0.39231000000000005</v>
      </c>
      <c r="W4" s="2">
        <v>45.18410493226245</v>
      </c>
    </row>
    <row r="5" spans="1:23" x14ac:dyDescent="0.2">
      <c r="A5" s="2" t="s">
        <v>1</v>
      </c>
      <c r="B5" s="2">
        <v>8.2435170651810552E-2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8.8053395288839598E-3</v>
      </c>
      <c r="L5" s="2">
        <v>0</v>
      </c>
      <c r="M5" s="2">
        <v>0.14957944310412885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0.24081995328482336</v>
      </c>
    </row>
    <row r="6" spans="1:23" x14ac:dyDescent="0.2">
      <c r="A6" s="2" t="s">
        <v>2</v>
      </c>
      <c r="B6" s="2">
        <v>5.013653397050426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1.2459125936060453E-2</v>
      </c>
      <c r="L6" s="2">
        <v>0</v>
      </c>
      <c r="M6" s="2">
        <v>0.31093703574124426</v>
      </c>
      <c r="N6" s="2">
        <v>0</v>
      </c>
      <c r="O6" s="2">
        <v>4.0744128884794894E-5</v>
      </c>
      <c r="P6" s="2">
        <v>0</v>
      </c>
      <c r="Q6" s="2">
        <v>0</v>
      </c>
      <c r="R6" s="2">
        <v>6.5015284342929937E-6</v>
      </c>
      <c r="S6" s="2">
        <v>0</v>
      </c>
      <c r="T6" s="2">
        <v>0</v>
      </c>
      <c r="U6" s="2">
        <v>0</v>
      </c>
      <c r="V6" s="2">
        <v>0</v>
      </c>
      <c r="W6" s="2">
        <v>5.3370968043850509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4.2977322994344438E-5</v>
      </c>
      <c r="L9" s="2">
        <v>0</v>
      </c>
      <c r="M9" s="2">
        <v>0</v>
      </c>
      <c r="N9" s="2">
        <v>0</v>
      </c>
      <c r="O9" s="2">
        <v>1.4054546010622592E-7</v>
      </c>
      <c r="P9" s="2">
        <v>0</v>
      </c>
      <c r="Q9" s="2">
        <v>0</v>
      </c>
      <c r="R9" s="2">
        <v>2.2426796944784385E-8</v>
      </c>
      <c r="S9" s="2">
        <v>0</v>
      </c>
      <c r="T9" s="2">
        <v>0</v>
      </c>
      <c r="U9" s="2">
        <v>0</v>
      </c>
      <c r="V9" s="2">
        <v>0</v>
      </c>
      <c r="W9" s="2">
        <v>4.3140295251395446E-5</v>
      </c>
    </row>
    <row r="10" spans="1:23" x14ac:dyDescent="0.2">
      <c r="A10" s="2" t="s">
        <v>6</v>
      </c>
      <c r="B10" s="2">
        <v>3.0128680093808143E-2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2.7505486716380447E-4</v>
      </c>
      <c r="L10" s="2">
        <v>0</v>
      </c>
      <c r="M10" s="2">
        <v>5.5609240852305397E-3</v>
      </c>
      <c r="N10" s="2">
        <v>0</v>
      </c>
      <c r="O10" s="2">
        <v>8.9949094467984601E-7</v>
      </c>
      <c r="P10" s="2">
        <v>0</v>
      </c>
      <c r="Q10" s="2">
        <v>0</v>
      </c>
      <c r="R10" s="2">
        <v>1.435315004466201E-7</v>
      </c>
      <c r="S10" s="2">
        <v>0</v>
      </c>
      <c r="T10" s="2">
        <v>0</v>
      </c>
      <c r="U10" s="2">
        <v>0</v>
      </c>
      <c r="V10" s="2">
        <v>0</v>
      </c>
      <c r="W10" s="2">
        <v>3.5965702068647611E-2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0.67963198152705417</v>
      </c>
      <c r="C13" s="2">
        <v>0</v>
      </c>
      <c r="D13" s="2">
        <v>0</v>
      </c>
      <c r="E13" s="2">
        <v>0</v>
      </c>
      <c r="F13" s="2">
        <v>1.0398691424781984E-3</v>
      </c>
      <c r="G13" s="2">
        <v>0</v>
      </c>
      <c r="H13" s="2">
        <v>0</v>
      </c>
      <c r="I13" s="2">
        <v>0</v>
      </c>
      <c r="J13" s="2">
        <v>0</v>
      </c>
      <c r="K13" s="2">
        <v>2.6938186052855095E-2</v>
      </c>
      <c r="L13" s="2">
        <v>3.2900398741861605E-5</v>
      </c>
      <c r="M13" s="2">
        <v>0</v>
      </c>
      <c r="N13" s="2">
        <v>0</v>
      </c>
      <c r="O13" s="2">
        <v>8.8093894394582415E-5</v>
      </c>
      <c r="P13" s="2">
        <v>0</v>
      </c>
      <c r="Q13" s="2">
        <v>0</v>
      </c>
      <c r="R13" s="2">
        <v>1.4057116324990855E-5</v>
      </c>
      <c r="S13" s="2">
        <v>0</v>
      </c>
      <c r="T13" s="2">
        <v>0</v>
      </c>
      <c r="U13" s="2">
        <v>0</v>
      </c>
      <c r="V13" s="2">
        <v>0</v>
      </c>
      <c r="W13" s="2">
        <v>0.70774508813184889</v>
      </c>
    </row>
    <row r="14" spans="1:23" x14ac:dyDescent="0.2">
      <c r="A14" s="2" t="s">
        <v>10</v>
      </c>
      <c r="B14" s="2">
        <v>0.23739126051272233</v>
      </c>
      <c r="C14" s="2">
        <v>0</v>
      </c>
      <c r="D14" s="2">
        <v>0</v>
      </c>
      <c r="E14" s="2">
        <v>0</v>
      </c>
      <c r="F14" s="2">
        <v>3.0630016475013053E-2</v>
      </c>
      <c r="G14" s="2">
        <v>0</v>
      </c>
      <c r="H14" s="2">
        <v>0</v>
      </c>
      <c r="I14" s="2">
        <v>0</v>
      </c>
      <c r="J14" s="2">
        <v>0</v>
      </c>
      <c r="K14" s="2">
        <v>1.4109455139043279E-2</v>
      </c>
      <c r="L14" s="2">
        <v>1.3499698824343106E-5</v>
      </c>
      <c r="M14" s="2">
        <v>0</v>
      </c>
      <c r="N14" s="2">
        <v>0</v>
      </c>
      <c r="O14" s="2">
        <v>4.6141074552873983E-5</v>
      </c>
      <c r="P14" s="2">
        <v>0</v>
      </c>
      <c r="Q14" s="2">
        <v>0</v>
      </c>
      <c r="R14" s="2">
        <v>7.3627174369727148E-6</v>
      </c>
      <c r="S14" s="2">
        <v>0</v>
      </c>
      <c r="T14" s="2">
        <v>0</v>
      </c>
      <c r="U14" s="2">
        <v>0</v>
      </c>
      <c r="V14" s="2">
        <v>0</v>
      </c>
      <c r="W14" s="2">
        <v>0.28219773561759282</v>
      </c>
    </row>
    <row r="15" spans="1:23" x14ac:dyDescent="0.2">
      <c r="A15" s="2" t="s">
        <v>11</v>
      </c>
      <c r="B15" s="2">
        <v>9.903008204820668E-2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1.7242501985330989E-3</v>
      </c>
      <c r="L15" s="2">
        <v>1.8023491704712952E-6</v>
      </c>
      <c r="M15" s="2">
        <v>0</v>
      </c>
      <c r="N15" s="2">
        <v>0</v>
      </c>
      <c r="O15" s="2">
        <v>5.6386838594617836E-6</v>
      </c>
      <c r="P15" s="2">
        <v>0</v>
      </c>
      <c r="Q15" s="2">
        <v>0</v>
      </c>
      <c r="R15" s="2">
        <v>8.9976309342474954E-7</v>
      </c>
      <c r="S15" s="2">
        <v>0</v>
      </c>
      <c r="T15" s="2">
        <v>0</v>
      </c>
      <c r="U15" s="2">
        <v>0</v>
      </c>
      <c r="V15" s="2">
        <v>0</v>
      </c>
      <c r="W15" s="2">
        <v>0.10076267304286313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2.1384405752575858E-2</v>
      </c>
      <c r="G16" s="2">
        <v>0</v>
      </c>
      <c r="H16" s="2">
        <v>0</v>
      </c>
      <c r="I16" s="2">
        <v>0</v>
      </c>
      <c r="J16" s="2">
        <v>0</v>
      </c>
      <c r="K16" s="2">
        <v>2.8064191915306911E-3</v>
      </c>
      <c r="L16" s="2">
        <v>1.9509653239003466E-6</v>
      </c>
      <c r="M16" s="2">
        <v>0</v>
      </c>
      <c r="N16" s="2">
        <v>0</v>
      </c>
      <c r="O16" s="2">
        <v>9.177618544936552E-6</v>
      </c>
      <c r="P16" s="2">
        <v>0</v>
      </c>
      <c r="Q16" s="2">
        <v>0</v>
      </c>
      <c r="R16" s="2">
        <v>1.4644698404944203E-6</v>
      </c>
      <c r="S16" s="2">
        <v>0</v>
      </c>
      <c r="T16" s="2">
        <v>0</v>
      </c>
      <c r="U16" s="2">
        <v>0</v>
      </c>
      <c r="V16" s="2">
        <v>0</v>
      </c>
      <c r="W16" s="2">
        <v>2.4203417997815883E-2</v>
      </c>
    </row>
    <row r="17" spans="1:23" x14ac:dyDescent="0.2">
      <c r="A17" s="2" t="s">
        <v>13</v>
      </c>
      <c r="B17" s="2">
        <v>0.75191756384298203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2.7496891251781574E-2</v>
      </c>
      <c r="L17" s="2">
        <v>3.9216824195318858E-5</v>
      </c>
      <c r="M17" s="2">
        <v>0</v>
      </c>
      <c r="N17" s="2">
        <v>0</v>
      </c>
      <c r="O17" s="2">
        <v>8.992098537596334E-5</v>
      </c>
      <c r="P17" s="2">
        <v>0</v>
      </c>
      <c r="Q17" s="2">
        <v>0</v>
      </c>
      <c r="R17" s="2">
        <v>1.4348664685273051E-5</v>
      </c>
      <c r="S17" s="2">
        <v>0</v>
      </c>
      <c r="T17" s="2">
        <v>0</v>
      </c>
      <c r="U17" s="2">
        <v>0</v>
      </c>
      <c r="V17" s="2">
        <v>0</v>
      </c>
      <c r="W17" s="2">
        <v>0.77955794156902014</v>
      </c>
    </row>
    <row r="18" spans="1:23" x14ac:dyDescent="0.2">
      <c r="A18" s="2" t="s">
        <v>14</v>
      </c>
      <c r="B18" s="2">
        <v>1.4123889292179538E-2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3.2447878860730043E-3</v>
      </c>
      <c r="L18" s="2">
        <v>5.9733180638686306E-6</v>
      </c>
      <c r="M18" s="2">
        <v>0</v>
      </c>
      <c r="N18" s="2">
        <v>0</v>
      </c>
      <c r="O18" s="2">
        <v>1.0611182238020056E-5</v>
      </c>
      <c r="P18" s="2">
        <v>0</v>
      </c>
      <c r="Q18" s="2">
        <v>0</v>
      </c>
      <c r="R18" s="2">
        <v>1.6932231693312212E-6</v>
      </c>
      <c r="S18" s="2">
        <v>0</v>
      </c>
      <c r="T18" s="2">
        <v>0</v>
      </c>
      <c r="U18" s="2">
        <v>0</v>
      </c>
      <c r="V18" s="2">
        <v>0</v>
      </c>
      <c r="W18" s="2">
        <v>1.7386954901723765E-2</v>
      </c>
    </row>
    <row r="19" spans="1:23" x14ac:dyDescent="0.2">
      <c r="A19" s="2" t="s">
        <v>15</v>
      </c>
      <c r="B19" s="2">
        <v>3.1120434033615942E-3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1.1174103978529553E-3</v>
      </c>
      <c r="L19" s="2">
        <v>4.2609668855596232E-6</v>
      </c>
      <c r="M19" s="2">
        <v>0</v>
      </c>
      <c r="N19" s="2">
        <v>0</v>
      </c>
      <c r="O19" s="2">
        <v>3.6541819627618736E-6</v>
      </c>
      <c r="P19" s="2">
        <v>0</v>
      </c>
      <c r="Q19" s="2">
        <v>0</v>
      </c>
      <c r="R19" s="2">
        <v>5.8309672056439408E-7</v>
      </c>
      <c r="S19" s="2">
        <v>0</v>
      </c>
      <c r="T19" s="2">
        <v>0</v>
      </c>
      <c r="U19" s="2">
        <v>0</v>
      </c>
      <c r="V19" s="2">
        <v>0</v>
      </c>
      <c r="W19" s="2">
        <v>4.2379520467834353E-3</v>
      </c>
    </row>
    <row r="20" spans="1:23" x14ac:dyDescent="0.2">
      <c r="A20" s="2" t="s">
        <v>16</v>
      </c>
      <c r="B20" s="2">
        <v>0.37505009796980388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6.0340161484059582E-3</v>
      </c>
      <c r="L20" s="2">
        <v>7.7128279283080275E-6</v>
      </c>
      <c r="M20" s="2">
        <v>0</v>
      </c>
      <c r="N20" s="2">
        <v>0</v>
      </c>
      <c r="O20" s="2">
        <v>1.9732582598914119E-5</v>
      </c>
      <c r="P20" s="2">
        <v>0</v>
      </c>
      <c r="Q20" s="2">
        <v>0</v>
      </c>
      <c r="R20" s="2">
        <v>3.1487222910477274E-6</v>
      </c>
      <c r="S20" s="2">
        <v>0</v>
      </c>
      <c r="T20" s="2">
        <v>0</v>
      </c>
      <c r="U20" s="2">
        <v>0</v>
      </c>
      <c r="V20" s="2">
        <v>0</v>
      </c>
      <c r="W20" s="2">
        <v>0.38111470825102817</v>
      </c>
    </row>
    <row r="21" spans="1:23" x14ac:dyDescent="0.2">
      <c r="A21" s="2" t="s">
        <v>17</v>
      </c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</row>
    <row r="22" spans="1:23" x14ac:dyDescent="0.2">
      <c r="A22" s="2" t="s">
        <v>18</v>
      </c>
      <c r="B22" s="2">
        <v>0.15896318134924894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2.4015728089239671E-2</v>
      </c>
      <c r="L22" s="2">
        <v>4.5983956407755201E-5</v>
      </c>
      <c r="M22" s="2">
        <v>0</v>
      </c>
      <c r="N22" s="2">
        <v>0</v>
      </c>
      <c r="O22" s="2">
        <v>7.8536803107359039E-5</v>
      </c>
      <c r="P22" s="2">
        <v>0</v>
      </c>
      <c r="Q22" s="2">
        <v>0</v>
      </c>
      <c r="R22" s="2">
        <v>1.2532094132745515E-5</v>
      </c>
      <c r="S22" s="2">
        <v>0</v>
      </c>
      <c r="T22" s="2">
        <v>0</v>
      </c>
      <c r="U22" s="2">
        <v>0</v>
      </c>
      <c r="V22" s="2">
        <v>0</v>
      </c>
      <c r="W22" s="2">
        <v>0.18311596229213645</v>
      </c>
    </row>
    <row r="23" spans="1:23" x14ac:dyDescent="0.2">
      <c r="A23" s="2" t="s">
        <v>19</v>
      </c>
      <c r="B23" s="2">
        <v>2.0602002884733298E-2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9.9707389346879094E-4</v>
      </c>
      <c r="L23" s="2">
        <v>7.5399202814192459E-7</v>
      </c>
      <c r="M23" s="2">
        <v>0</v>
      </c>
      <c r="N23" s="2">
        <v>0</v>
      </c>
      <c r="O23" s="2">
        <v>3.2606546744644414E-6</v>
      </c>
      <c r="P23" s="2">
        <v>0</v>
      </c>
      <c r="Q23" s="2">
        <v>0</v>
      </c>
      <c r="R23" s="2">
        <v>5.2030168911899765E-7</v>
      </c>
      <c r="S23" s="2">
        <v>0</v>
      </c>
      <c r="T23" s="2">
        <v>0</v>
      </c>
      <c r="U23" s="2">
        <v>0</v>
      </c>
      <c r="V23" s="2">
        <v>0</v>
      </c>
      <c r="W23" s="2">
        <v>2.1603611726593815E-2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1.0314557518642663E-4</v>
      </c>
      <c r="L24" s="2">
        <v>0</v>
      </c>
      <c r="M24" s="2">
        <v>0</v>
      </c>
      <c r="N24" s="2">
        <v>0</v>
      </c>
      <c r="O24" s="2">
        <v>3.3730910425494228E-7</v>
      </c>
      <c r="P24" s="2">
        <v>0</v>
      </c>
      <c r="Q24" s="2">
        <v>0</v>
      </c>
      <c r="R24" s="2">
        <v>5.3824312667482522E-8</v>
      </c>
      <c r="S24" s="2">
        <v>0</v>
      </c>
      <c r="T24" s="2">
        <v>0</v>
      </c>
      <c r="U24" s="2">
        <v>0</v>
      </c>
      <c r="V24" s="2">
        <v>0</v>
      </c>
      <c r="W24" s="2">
        <v>1.0353670860334906E-4</v>
      </c>
    </row>
    <row r="25" spans="1:23" x14ac:dyDescent="0.2">
      <c r="A25" s="2" t="s">
        <v>21</v>
      </c>
      <c r="B25" s="2">
        <v>11.934272043787709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1.2463423668359887E-4</v>
      </c>
      <c r="L25" s="2">
        <v>0</v>
      </c>
      <c r="M25" s="2">
        <v>0</v>
      </c>
      <c r="N25" s="2">
        <v>0</v>
      </c>
      <c r="O25" s="2">
        <v>4.0758183430805517E-7</v>
      </c>
      <c r="P25" s="2">
        <v>0</v>
      </c>
      <c r="Q25" s="2">
        <v>0</v>
      </c>
      <c r="R25" s="2">
        <v>6.5037711139874707E-8</v>
      </c>
      <c r="S25" s="2">
        <v>0</v>
      </c>
      <c r="T25" s="2">
        <v>0</v>
      </c>
      <c r="U25" s="2">
        <v>0</v>
      </c>
      <c r="V25" s="2">
        <v>0</v>
      </c>
      <c r="W25" s="2">
        <v>11.934397150643939</v>
      </c>
    </row>
    <row r="26" spans="1:23" x14ac:dyDescent="0.2">
      <c r="A26" s="2" t="s">
        <v>22</v>
      </c>
      <c r="B26" s="2">
        <v>0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5.0973485093546858E-3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5.0973485093546858E-3</v>
      </c>
    </row>
    <row r="27" spans="1:23" x14ac:dyDescent="0.2">
      <c r="A27" s="2" t="s">
        <v>23</v>
      </c>
      <c r="B27" s="2">
        <v>0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4.4160799734982133E-3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4.4160799734982133E-3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</row>
    <row r="29" spans="1:23" x14ac:dyDescent="0.2">
      <c r="A29" s="2" t="s">
        <v>25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4.9513623945282997E-3</v>
      </c>
      <c r="L29" s="2">
        <v>0</v>
      </c>
      <c r="M29" s="2">
        <v>0</v>
      </c>
      <c r="N29" s="2">
        <v>5.7218893415307754E-4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5.5235513286813771E-3</v>
      </c>
    </row>
    <row r="30" spans="1:23" x14ac:dyDescent="0.2">
      <c r="A30" s="2" t="s">
        <v>26</v>
      </c>
      <c r="B30" s="2">
        <v>0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1.7257991874392743E-3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1.7257991874392743E-3</v>
      </c>
    </row>
    <row r="31" spans="1:23" x14ac:dyDescent="0.2">
      <c r="A31" s="2" t="s">
        <v>27</v>
      </c>
      <c r="B31" s="2">
        <v>2.2958962431060383</v>
      </c>
      <c r="C31" s="2">
        <v>0</v>
      </c>
      <c r="D31" s="2">
        <v>0</v>
      </c>
      <c r="E31" s="2">
        <v>0</v>
      </c>
      <c r="F31" s="2">
        <v>3.09528790716696E-2</v>
      </c>
      <c r="G31" s="2">
        <v>0</v>
      </c>
      <c r="H31" s="2">
        <v>0</v>
      </c>
      <c r="I31" s="2">
        <v>0</v>
      </c>
      <c r="J31" s="2">
        <v>0</v>
      </c>
      <c r="K31" s="2">
        <v>3.542749666392795E-2</v>
      </c>
      <c r="L31" s="2">
        <v>4.0814806243764994E-5</v>
      </c>
      <c r="M31" s="2">
        <v>0</v>
      </c>
      <c r="N31" s="2">
        <v>0</v>
      </c>
      <c r="O31" s="2">
        <v>1.1585583912936522E-4</v>
      </c>
      <c r="P31" s="2">
        <v>0</v>
      </c>
      <c r="Q31" s="2">
        <v>0</v>
      </c>
      <c r="R31" s="2">
        <v>1.848708152549411E-5</v>
      </c>
      <c r="S31" s="2">
        <v>0</v>
      </c>
      <c r="T31" s="2">
        <v>0</v>
      </c>
      <c r="U31" s="2">
        <v>0</v>
      </c>
      <c r="V31" s="2">
        <v>0.39231000000000005</v>
      </c>
      <c r="W31" s="2">
        <v>2.754761776568535</v>
      </c>
    </row>
    <row r="32" spans="1:23" x14ac:dyDescent="0.2">
      <c r="A32" s="2" t="s">
        <v>28</v>
      </c>
      <c r="B32" s="2">
        <v>0.1894983312100032</v>
      </c>
      <c r="C32" s="2">
        <v>0</v>
      </c>
      <c r="D32" s="2">
        <v>0</v>
      </c>
      <c r="E32" s="2">
        <v>0</v>
      </c>
      <c r="F32" s="2">
        <v>0.18467321226680358</v>
      </c>
      <c r="G32" s="2">
        <v>0</v>
      </c>
      <c r="H32" s="2">
        <v>0</v>
      </c>
      <c r="I32" s="2">
        <v>0</v>
      </c>
      <c r="J32" s="2">
        <v>0</v>
      </c>
      <c r="K32" s="2">
        <v>1.5256949662992272E-3</v>
      </c>
      <c r="L32" s="2">
        <v>5.2995277862642493E-6</v>
      </c>
      <c r="M32" s="2">
        <v>0</v>
      </c>
      <c r="N32" s="2">
        <v>0</v>
      </c>
      <c r="O32" s="2">
        <v>4.989363833771019E-6</v>
      </c>
      <c r="P32" s="2">
        <v>0</v>
      </c>
      <c r="Q32" s="2">
        <v>0</v>
      </c>
      <c r="R32" s="2">
        <v>7.9615129153984577E-7</v>
      </c>
      <c r="S32" s="2">
        <v>0</v>
      </c>
      <c r="T32" s="2">
        <v>0</v>
      </c>
      <c r="U32" s="2">
        <v>0</v>
      </c>
      <c r="V32" s="2">
        <v>0</v>
      </c>
      <c r="W32" s="2">
        <v>0.37570832348601763</v>
      </c>
    </row>
    <row r="33" spans="1:23" x14ac:dyDescent="0.2">
      <c r="A33" s="2" t="s">
        <v>29</v>
      </c>
      <c r="B33" s="2">
        <v>1.5517780550573348</v>
      </c>
      <c r="C33" s="2">
        <v>0</v>
      </c>
      <c r="D33" s="2">
        <v>0</v>
      </c>
      <c r="E33" s="2">
        <v>0</v>
      </c>
      <c r="F33" s="2">
        <v>2.3367033677291142</v>
      </c>
      <c r="G33" s="2">
        <v>0</v>
      </c>
      <c r="H33" s="2">
        <v>0</v>
      </c>
      <c r="I33" s="2">
        <v>0</v>
      </c>
      <c r="J33" s="2">
        <v>0</v>
      </c>
      <c r="K33" s="2">
        <v>2.73636615504991E-3</v>
      </c>
      <c r="L33" s="2">
        <v>5.3998795297372417E-6</v>
      </c>
      <c r="M33" s="2">
        <v>0</v>
      </c>
      <c r="N33" s="2">
        <v>0</v>
      </c>
      <c r="O33" s="2">
        <v>8.9485294449634073E-6</v>
      </c>
      <c r="P33" s="2">
        <v>0</v>
      </c>
      <c r="Q33" s="2">
        <v>0</v>
      </c>
      <c r="R33" s="2">
        <v>1.4279141614744218E-6</v>
      </c>
      <c r="S33" s="2">
        <v>0</v>
      </c>
      <c r="T33" s="2">
        <v>0</v>
      </c>
      <c r="U33" s="2">
        <v>0</v>
      </c>
      <c r="V33" s="2">
        <v>0</v>
      </c>
      <c r="W33" s="2">
        <v>3.8912335652646353</v>
      </c>
    </row>
    <row r="34" spans="1:23" x14ac:dyDescent="0.2">
      <c r="A34" s="2" t="s">
        <v>30</v>
      </c>
      <c r="B34" s="2">
        <v>1.1682541186491792E-2</v>
      </c>
      <c r="C34" s="2">
        <v>0</v>
      </c>
      <c r="D34" s="2">
        <v>0</v>
      </c>
      <c r="E34" s="2">
        <v>0</v>
      </c>
      <c r="F34" s="2">
        <v>7.8619138796234764E-3</v>
      </c>
      <c r="G34" s="2">
        <v>0</v>
      </c>
      <c r="H34" s="2">
        <v>0</v>
      </c>
      <c r="I34" s="2">
        <v>0</v>
      </c>
      <c r="J34" s="2">
        <v>0</v>
      </c>
      <c r="K34" s="2">
        <v>3.979700109276295E-4</v>
      </c>
      <c r="L34" s="2">
        <v>4.9562611081939312E-7</v>
      </c>
      <c r="M34" s="2">
        <v>0</v>
      </c>
      <c r="N34" s="2">
        <v>0</v>
      </c>
      <c r="O34" s="2">
        <v>1.3014509605836522E-6</v>
      </c>
      <c r="P34" s="2">
        <v>0</v>
      </c>
      <c r="Q34" s="2">
        <v>0</v>
      </c>
      <c r="R34" s="2">
        <v>2.0767213970870342E-7</v>
      </c>
      <c r="S34" s="2">
        <v>0</v>
      </c>
      <c r="T34" s="2">
        <v>0</v>
      </c>
      <c r="U34" s="2">
        <v>0</v>
      </c>
      <c r="V34" s="2">
        <v>0</v>
      </c>
      <c r="W34" s="2">
        <v>1.9944429826254006E-2</v>
      </c>
    </row>
    <row r="35" spans="1:23" x14ac:dyDescent="0.2">
      <c r="A35" s="2" t="s">
        <v>31</v>
      </c>
      <c r="B35" s="2">
        <v>0.22935927798785921</v>
      </c>
      <c r="C35" s="2">
        <v>0</v>
      </c>
      <c r="D35" s="2">
        <v>0</v>
      </c>
      <c r="E35" s="2">
        <v>0</v>
      </c>
      <c r="F35" s="2">
        <v>0.28695776009588897</v>
      </c>
      <c r="G35" s="2">
        <v>0</v>
      </c>
      <c r="H35" s="2">
        <v>0</v>
      </c>
      <c r="I35" s="2">
        <v>0</v>
      </c>
      <c r="J35" s="2">
        <v>0</v>
      </c>
      <c r="K35" s="2">
        <v>1.3976870097605726E-2</v>
      </c>
      <c r="L35" s="2">
        <v>2.6319235831813699E-5</v>
      </c>
      <c r="M35" s="2">
        <v>0</v>
      </c>
      <c r="N35" s="2">
        <v>0</v>
      </c>
      <c r="O35" s="2">
        <v>4.5707491808446264E-5</v>
      </c>
      <c r="P35" s="2">
        <v>0</v>
      </c>
      <c r="Q35" s="2">
        <v>0</v>
      </c>
      <c r="R35" s="2">
        <v>7.2935307683980542E-6</v>
      </c>
      <c r="S35" s="2">
        <v>0</v>
      </c>
      <c r="T35" s="2">
        <v>0</v>
      </c>
      <c r="U35" s="2">
        <v>0</v>
      </c>
      <c r="V35" s="2">
        <v>0</v>
      </c>
      <c r="W35" s="2">
        <v>0.53037322843976265</v>
      </c>
    </row>
    <row r="36" spans="1:23" x14ac:dyDescent="0.2">
      <c r="A36" s="2" t="s">
        <v>32</v>
      </c>
      <c r="B36" s="2">
        <v>0.44942020686810252</v>
      </c>
      <c r="C36" s="2">
        <v>0</v>
      </c>
      <c r="D36" s="2">
        <v>0</v>
      </c>
      <c r="E36" s="2">
        <v>0</v>
      </c>
      <c r="F36" s="2">
        <v>1.9069858306414701E-2</v>
      </c>
      <c r="G36" s="2">
        <v>0</v>
      </c>
      <c r="H36" s="2">
        <v>0</v>
      </c>
      <c r="I36" s="2">
        <v>0</v>
      </c>
      <c r="J36" s="2">
        <v>0</v>
      </c>
      <c r="K36" s="2">
        <v>1.2314679153476459E-2</v>
      </c>
      <c r="L36" s="2">
        <v>9.0250305117305185E-5</v>
      </c>
      <c r="M36" s="2">
        <v>0</v>
      </c>
      <c r="N36" s="2">
        <v>0</v>
      </c>
      <c r="O36" s="2">
        <v>4.0271755593377872E-5</v>
      </c>
      <c r="P36" s="2">
        <v>0</v>
      </c>
      <c r="Q36" s="2">
        <v>0</v>
      </c>
      <c r="R36" s="2">
        <v>6.4261519697615717E-6</v>
      </c>
      <c r="S36" s="2">
        <v>0</v>
      </c>
      <c r="T36" s="2">
        <v>0</v>
      </c>
      <c r="U36" s="2">
        <v>0</v>
      </c>
      <c r="V36" s="2">
        <v>0</v>
      </c>
      <c r="W36" s="2">
        <v>0.48094169254067415</v>
      </c>
    </row>
    <row r="37" spans="1:23" x14ac:dyDescent="0.2">
      <c r="A37" s="2" t="s">
        <v>33</v>
      </c>
      <c r="B37" s="2">
        <v>0.18000650195512857</v>
      </c>
      <c r="C37" s="2">
        <v>0</v>
      </c>
      <c r="D37" s="2">
        <v>0</v>
      </c>
      <c r="E37" s="2">
        <v>0</v>
      </c>
      <c r="F37" s="2">
        <v>1.1304383903714608E-2</v>
      </c>
      <c r="G37" s="2">
        <v>0</v>
      </c>
      <c r="H37" s="2">
        <v>0</v>
      </c>
      <c r="I37" s="2">
        <v>0</v>
      </c>
      <c r="J37" s="2">
        <v>0</v>
      </c>
      <c r="K37" s="2">
        <v>4.7275055293778878E-3</v>
      </c>
      <c r="L37" s="2">
        <v>2.5697214310762853E-5</v>
      </c>
      <c r="M37" s="2">
        <v>0</v>
      </c>
      <c r="N37" s="2">
        <v>0</v>
      </c>
      <c r="O37" s="2">
        <v>1.5460000611684851E-5</v>
      </c>
      <c r="P37" s="2">
        <v>0</v>
      </c>
      <c r="Q37" s="2">
        <v>0</v>
      </c>
      <c r="R37" s="2">
        <v>2.4669476639262825E-6</v>
      </c>
      <c r="S37" s="2">
        <v>0</v>
      </c>
      <c r="T37" s="2">
        <v>0</v>
      </c>
      <c r="U37" s="2">
        <v>0</v>
      </c>
      <c r="V37" s="2">
        <v>0</v>
      </c>
      <c r="W37" s="2">
        <v>0.19608201555080743</v>
      </c>
    </row>
    <row r="38" spans="1:23" x14ac:dyDescent="0.2">
      <c r="A38" s="2" t="s">
        <v>34</v>
      </c>
      <c r="B38" s="2">
        <v>0.15735667720580776</v>
      </c>
      <c r="C38" s="2">
        <v>0</v>
      </c>
      <c r="D38" s="2">
        <v>0</v>
      </c>
      <c r="E38" s="2">
        <v>0</v>
      </c>
      <c r="F38" s="2">
        <v>1.9124367575980093E-2</v>
      </c>
      <c r="G38" s="2">
        <v>0</v>
      </c>
      <c r="H38" s="2">
        <v>0</v>
      </c>
      <c r="I38" s="2">
        <v>0</v>
      </c>
      <c r="J38" s="2">
        <v>0</v>
      </c>
      <c r="K38" s="2">
        <v>4.4051756069203047E-3</v>
      </c>
      <c r="L38" s="2">
        <v>1.0196692867746309E-5</v>
      </c>
      <c r="M38" s="2">
        <v>0</v>
      </c>
      <c r="N38" s="2">
        <v>0</v>
      </c>
      <c r="O38" s="2">
        <v>1.4405909660888158E-5</v>
      </c>
      <c r="P38" s="2">
        <v>0</v>
      </c>
      <c r="Q38" s="2">
        <v>0</v>
      </c>
      <c r="R38" s="2">
        <v>2.2987466868403993E-6</v>
      </c>
      <c r="S38" s="2">
        <v>0</v>
      </c>
      <c r="T38" s="2">
        <v>0</v>
      </c>
      <c r="U38" s="2">
        <v>0</v>
      </c>
      <c r="V38" s="2">
        <v>0</v>
      </c>
      <c r="W38" s="2">
        <v>0.18091312173792365</v>
      </c>
    </row>
    <row r="39" spans="1:23" x14ac:dyDescent="0.2">
      <c r="A39" s="2" t="s">
        <v>35</v>
      </c>
      <c r="B39" s="2">
        <v>1.3113056433817317E-2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2.4497074106776331E-4</v>
      </c>
      <c r="L39" s="2">
        <v>8.9201549753771577E-7</v>
      </c>
      <c r="M39" s="2">
        <v>0</v>
      </c>
      <c r="N39" s="2">
        <v>0</v>
      </c>
      <c r="O39" s="2">
        <v>8.0110912260548795E-7</v>
      </c>
      <c r="P39" s="2">
        <v>0</v>
      </c>
      <c r="Q39" s="2">
        <v>0</v>
      </c>
      <c r="R39" s="2">
        <v>1.2783274258527099E-7</v>
      </c>
      <c r="S39" s="2">
        <v>0</v>
      </c>
      <c r="T39" s="2">
        <v>0</v>
      </c>
      <c r="U39" s="2">
        <v>0</v>
      </c>
      <c r="V39" s="2">
        <v>0</v>
      </c>
      <c r="W39" s="2">
        <v>1.3359848132247809E-2</v>
      </c>
    </row>
    <row r="40" spans="1:23" x14ac:dyDescent="0.2">
      <c r="A40" s="2" t="s">
        <v>36</v>
      </c>
      <c r="B40" s="2">
        <v>2.0504051878332527E-2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7.9937820769480656E-4</v>
      </c>
      <c r="L40" s="2">
        <v>9.7165973838929741E-7</v>
      </c>
      <c r="M40" s="2">
        <v>0</v>
      </c>
      <c r="N40" s="2">
        <v>0</v>
      </c>
      <c r="O40" s="2">
        <v>2.6141455579758019E-6</v>
      </c>
      <c r="P40" s="2">
        <v>0</v>
      </c>
      <c r="Q40" s="2">
        <v>0</v>
      </c>
      <c r="R40" s="2">
        <v>4.1713842317298958E-7</v>
      </c>
      <c r="S40" s="2">
        <v>0</v>
      </c>
      <c r="T40" s="2">
        <v>0</v>
      </c>
      <c r="U40" s="2">
        <v>0</v>
      </c>
      <c r="V40" s="2">
        <v>0</v>
      </c>
      <c r="W40" s="2">
        <v>2.1307433029746869E-2</v>
      </c>
    </row>
    <row r="41" spans="1:23" x14ac:dyDescent="0.2">
      <c r="A41" s="2" t="s">
        <v>37</v>
      </c>
      <c r="B41" s="2">
        <v>0.22244512095911914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2.3386883899186427E-2</v>
      </c>
      <c r="L41" s="2">
        <v>3.2521451443889781E-5</v>
      </c>
      <c r="M41" s="2">
        <v>0</v>
      </c>
      <c r="N41" s="2">
        <v>0</v>
      </c>
      <c r="O41" s="2">
        <v>7.6480341935084752E-5</v>
      </c>
      <c r="P41" s="2">
        <v>0</v>
      </c>
      <c r="Q41" s="2">
        <v>0</v>
      </c>
      <c r="R41" s="2">
        <v>1.2203945239849432E-5</v>
      </c>
      <c r="S41" s="2">
        <v>0</v>
      </c>
      <c r="T41" s="2">
        <v>0</v>
      </c>
      <c r="U41" s="2">
        <v>0</v>
      </c>
      <c r="V41" s="2">
        <v>0</v>
      </c>
      <c r="W41" s="2">
        <v>0.24595321059692438</v>
      </c>
    </row>
    <row r="42" spans="1:23" x14ac:dyDescent="0.2">
      <c r="A42" s="2" t="s">
        <v>38</v>
      </c>
      <c r="B42" s="2">
        <v>3.4039589301296011E-2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6.0168252192082208E-4</v>
      </c>
      <c r="L42" s="2">
        <v>0</v>
      </c>
      <c r="M42" s="2">
        <v>0</v>
      </c>
      <c r="N42" s="2">
        <v>0</v>
      </c>
      <c r="O42" s="2">
        <v>1.9676364414871629E-6</v>
      </c>
      <c r="P42" s="2">
        <v>0</v>
      </c>
      <c r="Q42" s="2">
        <v>0</v>
      </c>
      <c r="R42" s="2">
        <v>3.1397515722698134E-7</v>
      </c>
      <c r="S42" s="2">
        <v>0</v>
      </c>
      <c r="T42" s="2">
        <v>0</v>
      </c>
      <c r="U42" s="2">
        <v>0</v>
      </c>
      <c r="V42" s="2">
        <v>0</v>
      </c>
      <c r="W42" s="2">
        <v>3.4643553434815552E-2</v>
      </c>
    </row>
    <row r="43" spans="1:23" x14ac:dyDescent="0.2">
      <c r="A43" s="2" t="s">
        <v>39</v>
      </c>
      <c r="B43" s="2">
        <v>14.717290063917458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3.9925933061745978E-3</v>
      </c>
      <c r="L43" s="2">
        <v>3.347773984379472E-5</v>
      </c>
      <c r="M43" s="2">
        <v>0</v>
      </c>
      <c r="N43" s="2">
        <v>0</v>
      </c>
      <c r="O43" s="2">
        <v>1.3056673243868388E-5</v>
      </c>
      <c r="P43" s="2">
        <v>0</v>
      </c>
      <c r="Q43" s="2">
        <v>0</v>
      </c>
      <c r="R43" s="2">
        <v>2.0834494361704688E-6</v>
      </c>
      <c r="S43" s="2">
        <v>0</v>
      </c>
      <c r="T43" s="2">
        <v>0</v>
      </c>
      <c r="U43" s="2">
        <v>0</v>
      </c>
      <c r="V43" s="2">
        <v>0</v>
      </c>
      <c r="W43" s="2">
        <v>14.721331275086156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0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3.4576792547672693E-3</v>
      </c>
      <c r="L46" s="2">
        <v>0</v>
      </c>
      <c r="M46" s="2">
        <v>8.5284757323455911E-3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1.1986154987112861E-2</v>
      </c>
    </row>
    <row r="47" spans="1:23" x14ac:dyDescent="0.2">
      <c r="A47" s="2" t="s">
        <v>43</v>
      </c>
      <c r="B47" s="2">
        <v>1.6305206745838689E-2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0.23649193585110154</v>
      </c>
      <c r="L47" s="2">
        <v>2.4372864949477002E-2</v>
      </c>
      <c r="M47" s="2">
        <v>0.45688209274323471</v>
      </c>
      <c r="N47" s="2">
        <v>0</v>
      </c>
      <c r="O47" s="2">
        <v>0</v>
      </c>
      <c r="P47" s="2">
        <v>0</v>
      </c>
      <c r="Q47" s="2">
        <v>0</v>
      </c>
      <c r="R47" s="2">
        <v>2.4082057957641086E-4</v>
      </c>
      <c r="S47" s="2">
        <v>0</v>
      </c>
      <c r="T47" s="2">
        <v>0</v>
      </c>
      <c r="U47" s="2">
        <v>0</v>
      </c>
      <c r="V47" s="2">
        <v>0</v>
      </c>
      <c r="W47" s="2">
        <v>0.73429292086922837</v>
      </c>
    </row>
    <row r="48" spans="1:23" x14ac:dyDescent="0.2">
      <c r="A48" s="2" t="s">
        <v>44</v>
      </c>
      <c r="B48" s="2">
        <v>1.8066852001359126E-2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7.0650325027071261E-4</v>
      </c>
      <c r="I48" s="2">
        <v>0</v>
      </c>
      <c r="J48" s="2">
        <v>0</v>
      </c>
      <c r="K48" s="2">
        <v>8.6745259083069667E-3</v>
      </c>
      <c r="L48" s="2">
        <v>4.1980421679707792E-4</v>
      </c>
      <c r="M48" s="2">
        <v>9.1697116039318547E-3</v>
      </c>
      <c r="N48" s="2">
        <v>0</v>
      </c>
      <c r="O48" s="2">
        <v>9.5114852836948351E-3</v>
      </c>
      <c r="P48" s="2">
        <v>0</v>
      </c>
      <c r="Q48" s="2">
        <v>0</v>
      </c>
      <c r="R48" s="2">
        <v>5.4435214893830443E-3</v>
      </c>
      <c r="S48" s="2">
        <v>0</v>
      </c>
      <c r="T48" s="2">
        <v>0</v>
      </c>
      <c r="U48" s="2">
        <v>0</v>
      </c>
      <c r="V48" s="2">
        <v>0</v>
      </c>
      <c r="W48" s="2">
        <v>5.1992403753743616E-2</v>
      </c>
    </row>
    <row r="49" spans="1:23" x14ac:dyDescent="0.2">
      <c r="A49" s="2" t="s">
        <v>45</v>
      </c>
      <c r="B49" s="2">
        <v>0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1.049962519815093E-2</v>
      </c>
      <c r="L49" s="2">
        <v>0</v>
      </c>
      <c r="M49" s="2">
        <v>4.4395987070242494E-3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1.4939223905175179E-2</v>
      </c>
    </row>
    <row r="50" spans="1:23" x14ac:dyDescent="0.2">
      <c r="A50" s="2" t="s">
        <v>46</v>
      </c>
      <c r="B50" s="2">
        <v>0.22375676166429681</v>
      </c>
      <c r="C50" s="2">
        <v>4.0162105843836952E-3</v>
      </c>
      <c r="D50" s="2">
        <v>5.9874584982827293E-2</v>
      </c>
      <c r="E50" s="2">
        <v>0</v>
      </c>
      <c r="F50" s="2">
        <v>0</v>
      </c>
      <c r="G50" s="2">
        <v>1.1090832256416414E-2</v>
      </c>
      <c r="H50" s="2">
        <v>1.3213273291078903E-2</v>
      </c>
      <c r="I50" s="2">
        <v>0</v>
      </c>
      <c r="J50" s="2">
        <v>0</v>
      </c>
      <c r="K50" s="2">
        <v>4.2230120689328724E-3</v>
      </c>
      <c r="L50" s="2">
        <v>0</v>
      </c>
      <c r="M50" s="2">
        <v>0</v>
      </c>
      <c r="N50" s="2">
        <v>0</v>
      </c>
      <c r="O50" s="2">
        <v>3.6140240309785444E-2</v>
      </c>
      <c r="P50" s="2">
        <v>0</v>
      </c>
      <c r="Q50" s="2">
        <v>0</v>
      </c>
      <c r="R50" s="2">
        <v>5.1962057571186646E-2</v>
      </c>
      <c r="S50" s="2">
        <v>0</v>
      </c>
      <c r="T50" s="2">
        <v>0</v>
      </c>
      <c r="U50" s="2">
        <v>0</v>
      </c>
      <c r="V50" s="2">
        <v>0</v>
      </c>
      <c r="W50" s="2">
        <v>0.40427697272890817</v>
      </c>
    </row>
    <row r="51" spans="1:23" x14ac:dyDescent="0.2">
      <c r="A51" s="2" t="s">
        <v>47</v>
      </c>
      <c r="B51" s="2">
        <v>0.43294867036108814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0.43294867036108814</v>
      </c>
    </row>
  </sheetData>
  <phoneticPr fontId="6" type="noConversion"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A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29.928819519279418</v>
      </c>
      <c r="C4" s="2">
        <v>14.223472958563462</v>
      </c>
      <c r="D4" s="2">
        <v>5.2564607327855679E-2</v>
      </c>
      <c r="E4" s="2">
        <v>5.9145979978151747E-6</v>
      </c>
      <c r="F4" s="2">
        <v>3.4595650372212692</v>
      </c>
      <c r="G4" s="2">
        <v>0.31585494517419344</v>
      </c>
      <c r="H4" s="2">
        <v>4.0212967604379311E-3</v>
      </c>
      <c r="I4" s="2">
        <v>0</v>
      </c>
      <c r="J4" s="2">
        <v>0</v>
      </c>
      <c r="K4" s="2">
        <v>0.44523525217753041</v>
      </c>
      <c r="L4" s="2">
        <v>3.7448038272892302E-2</v>
      </c>
      <c r="M4" s="2">
        <v>0.90667942042866079</v>
      </c>
      <c r="N4" s="2">
        <v>1.3960957686663666E-3</v>
      </c>
      <c r="O4" s="2">
        <v>4.0209952713736841E-2</v>
      </c>
      <c r="P4" s="2">
        <v>0</v>
      </c>
      <c r="Q4" s="2">
        <v>0</v>
      </c>
      <c r="R4" s="2">
        <v>1.1775620246924896</v>
      </c>
      <c r="S4" s="2">
        <v>0</v>
      </c>
      <c r="T4" s="2">
        <v>0</v>
      </c>
      <c r="U4" s="2">
        <v>0</v>
      </c>
      <c r="V4" s="2">
        <v>1.1711180000000001</v>
      </c>
      <c r="W4" s="2">
        <v>51.763953062978608</v>
      </c>
    </row>
    <row r="5" spans="1:23" x14ac:dyDescent="0.2">
      <c r="A5" s="2" t="s">
        <v>1</v>
      </c>
      <c r="B5" s="2">
        <v>8.1217230366077794E-2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0.15284119296054244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0.23405842332662025</v>
      </c>
    </row>
    <row r="6" spans="1:23" x14ac:dyDescent="0.2">
      <c r="A6" s="2" t="s">
        <v>2</v>
      </c>
      <c r="B6" s="2">
        <v>6.9327565522590273</v>
      </c>
      <c r="C6" s="2">
        <v>4.2352711413977957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9.1138174938542298E-3</v>
      </c>
      <c r="L6" s="2">
        <v>8.1012203531883455E-6</v>
      </c>
      <c r="M6" s="2">
        <v>2.0601795519742363E-2</v>
      </c>
      <c r="N6" s="2">
        <v>0</v>
      </c>
      <c r="O6" s="2">
        <v>7.1120866265468094E-6</v>
      </c>
      <c r="P6" s="2">
        <v>0</v>
      </c>
      <c r="Q6" s="2">
        <v>0</v>
      </c>
      <c r="R6" s="2">
        <v>4.7837791995424254E-2</v>
      </c>
      <c r="S6" s="2">
        <v>0</v>
      </c>
      <c r="T6" s="2">
        <v>0</v>
      </c>
      <c r="U6" s="2">
        <v>0</v>
      </c>
      <c r="V6" s="2">
        <v>0</v>
      </c>
      <c r="W6" s="2">
        <v>11.245596311972822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</row>
    <row r="9" spans="1:23" x14ac:dyDescent="0.2">
      <c r="A9" s="2" t="s">
        <v>5</v>
      </c>
      <c r="B9" s="2">
        <v>1.4886241412085605E-4</v>
      </c>
      <c r="C9" s="2">
        <v>9.094112591613083E-5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1.3562228413473557E-5</v>
      </c>
      <c r="L9" s="2">
        <v>1.2055387430339798E-8</v>
      </c>
      <c r="M9" s="2">
        <v>1.0389642623950762E-4</v>
      </c>
      <c r="N9" s="2">
        <v>0</v>
      </c>
      <c r="O9" s="2">
        <v>1.0583462241885135E-8</v>
      </c>
      <c r="P9" s="2">
        <v>0</v>
      </c>
      <c r="Q9" s="2">
        <v>0</v>
      </c>
      <c r="R9" s="2">
        <v>7.1187190469381323E-5</v>
      </c>
      <c r="S9" s="2">
        <v>0</v>
      </c>
      <c r="T9" s="2">
        <v>0</v>
      </c>
      <c r="U9" s="2">
        <v>0</v>
      </c>
      <c r="V9" s="2">
        <v>0</v>
      </c>
      <c r="W9" s="2">
        <v>4.2847202400902166E-4</v>
      </c>
    </row>
    <row r="10" spans="1:23" x14ac:dyDescent="0.2">
      <c r="A10" s="2" t="s">
        <v>6</v>
      </c>
      <c r="B10" s="2">
        <v>4.5367592874927557E-3</v>
      </c>
      <c r="C10" s="2">
        <v>2.7715390755392254E-3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2.1645088799897421E-4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7.5247492510309546E-3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0.69894447772935275</v>
      </c>
      <c r="C13" s="2">
        <v>0.42699023882526194</v>
      </c>
      <c r="D13" s="2">
        <v>0</v>
      </c>
      <c r="E13" s="2">
        <v>0</v>
      </c>
      <c r="F13" s="2">
        <v>2.0015372334012186E-4</v>
      </c>
      <c r="G13" s="2">
        <v>0</v>
      </c>
      <c r="H13" s="2">
        <v>0</v>
      </c>
      <c r="I13" s="2">
        <v>0</v>
      </c>
      <c r="J13" s="2">
        <v>0</v>
      </c>
      <c r="K13" s="2">
        <v>2.4574757885214082E-2</v>
      </c>
      <c r="L13" s="2">
        <v>2.184436202377572E-5</v>
      </c>
      <c r="M13" s="2">
        <v>1.15628064369052E-2</v>
      </c>
      <c r="N13" s="2">
        <v>0</v>
      </c>
      <c r="O13" s="2">
        <v>1.9177233582295866E-5</v>
      </c>
      <c r="P13" s="2">
        <v>0</v>
      </c>
      <c r="Q13" s="2">
        <v>0</v>
      </c>
      <c r="R13" s="2">
        <v>0.12899118913051896</v>
      </c>
      <c r="S13" s="2">
        <v>0</v>
      </c>
      <c r="T13" s="2">
        <v>0</v>
      </c>
      <c r="U13" s="2">
        <v>0</v>
      </c>
      <c r="V13" s="2">
        <v>0</v>
      </c>
      <c r="W13" s="2">
        <v>1.2913046453261987</v>
      </c>
    </row>
    <row r="14" spans="1:23" x14ac:dyDescent="0.2">
      <c r="A14" s="2" t="s">
        <v>10</v>
      </c>
      <c r="B14" s="2">
        <v>0.14444656691398863</v>
      </c>
      <c r="C14" s="2">
        <v>8.8243452905533995E-2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1.3232214188745699E-2</v>
      </c>
      <c r="L14" s="2">
        <v>1.1762039669534862E-5</v>
      </c>
      <c r="M14" s="2">
        <v>4.6060748966181703E-3</v>
      </c>
      <c r="N14" s="2">
        <v>0</v>
      </c>
      <c r="O14" s="2">
        <v>1.0325931327332598E-5</v>
      </c>
      <c r="P14" s="2">
        <v>0</v>
      </c>
      <c r="Q14" s="2">
        <v>0</v>
      </c>
      <c r="R14" s="2">
        <v>6.9454968834626388E-2</v>
      </c>
      <c r="S14" s="2">
        <v>0</v>
      </c>
      <c r="T14" s="2">
        <v>0</v>
      </c>
      <c r="U14" s="2">
        <v>0</v>
      </c>
      <c r="V14" s="2">
        <v>0</v>
      </c>
      <c r="W14" s="2">
        <v>0.32000536571050975</v>
      </c>
    </row>
    <row r="15" spans="1:23" x14ac:dyDescent="0.2">
      <c r="A15" s="2" t="s">
        <v>11</v>
      </c>
      <c r="B15" s="2">
        <v>0.13790553833453825</v>
      </c>
      <c r="C15" s="2">
        <v>8.4247491217166709E-2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1.5189695823090384E-3</v>
      </c>
      <c r="L15" s="2">
        <v>1.3502033921980575E-6</v>
      </c>
      <c r="M15" s="2">
        <v>0</v>
      </c>
      <c r="N15" s="2">
        <v>0</v>
      </c>
      <c r="O15" s="2">
        <v>1.1853477710911351E-6</v>
      </c>
      <c r="P15" s="2">
        <v>0</v>
      </c>
      <c r="Q15" s="2">
        <v>0</v>
      </c>
      <c r="R15" s="2">
        <v>7.9729653325707073E-3</v>
      </c>
      <c r="S15" s="2">
        <v>0</v>
      </c>
      <c r="T15" s="2">
        <v>0</v>
      </c>
      <c r="U15" s="2">
        <v>0</v>
      </c>
      <c r="V15" s="2">
        <v>0</v>
      </c>
      <c r="W15" s="2">
        <v>0.23164750001774803</v>
      </c>
    </row>
    <row r="16" spans="1:23" x14ac:dyDescent="0.2">
      <c r="A16" s="2" t="s">
        <v>12</v>
      </c>
      <c r="B16" s="2">
        <v>2.0196860175144982E-3</v>
      </c>
      <c r="C16" s="2">
        <v>1.2338408020221795E-3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4.656365088625921E-4</v>
      </c>
      <c r="L16" s="2">
        <v>4.1390163510833315E-7</v>
      </c>
      <c r="M16" s="2">
        <v>0</v>
      </c>
      <c r="N16" s="2">
        <v>0</v>
      </c>
      <c r="O16" s="2">
        <v>3.6336553697138973E-7</v>
      </c>
      <c r="P16" s="2">
        <v>0</v>
      </c>
      <c r="Q16" s="2">
        <v>0</v>
      </c>
      <c r="R16" s="2">
        <v>2.4440935394487591E-3</v>
      </c>
      <c r="S16" s="2">
        <v>0</v>
      </c>
      <c r="T16" s="2">
        <v>0</v>
      </c>
      <c r="U16" s="2">
        <v>0</v>
      </c>
      <c r="V16" s="2">
        <v>0</v>
      </c>
      <c r="W16" s="2">
        <v>6.1640341350201085E-3</v>
      </c>
    </row>
    <row r="17" spans="1:23" x14ac:dyDescent="0.2">
      <c r="A17" s="2" t="s">
        <v>13</v>
      </c>
      <c r="B17" s="2">
        <v>0.68055186406521639</v>
      </c>
      <c r="C17" s="2">
        <v>0.41575405805367377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3.1364913577559841E-2</v>
      </c>
      <c r="L17" s="2">
        <v>2.7880092663899175E-5</v>
      </c>
      <c r="M17" s="2">
        <v>2.1389676752058627E-2</v>
      </c>
      <c r="N17" s="2">
        <v>0</v>
      </c>
      <c r="O17" s="2">
        <v>2.4476020344733023E-5</v>
      </c>
      <c r="P17" s="2">
        <v>0</v>
      </c>
      <c r="Q17" s="2">
        <v>0</v>
      </c>
      <c r="R17" s="2">
        <v>0.16463224249218922</v>
      </c>
      <c r="S17" s="2">
        <v>0</v>
      </c>
      <c r="T17" s="2">
        <v>0</v>
      </c>
      <c r="U17" s="2">
        <v>0</v>
      </c>
      <c r="V17" s="2">
        <v>0</v>
      </c>
      <c r="W17" s="2">
        <v>1.3137451110537066</v>
      </c>
    </row>
    <row r="18" spans="1:23" x14ac:dyDescent="0.2">
      <c r="A18" s="2" t="s">
        <v>14</v>
      </c>
      <c r="B18" s="2">
        <v>0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4.5659502325360972E-4</v>
      </c>
      <c r="L18" s="2">
        <v>4.0586471015477319E-7</v>
      </c>
      <c r="M18" s="2">
        <v>4.7619195359774316E-5</v>
      </c>
      <c r="N18" s="2">
        <v>0</v>
      </c>
      <c r="O18" s="2">
        <v>3.5630989547679959E-7</v>
      </c>
      <c r="P18" s="2">
        <v>0</v>
      </c>
      <c r="Q18" s="2">
        <v>0</v>
      </c>
      <c r="R18" s="2">
        <v>2.3966354124691711E-3</v>
      </c>
      <c r="S18" s="2">
        <v>0</v>
      </c>
      <c r="T18" s="2">
        <v>0</v>
      </c>
      <c r="U18" s="2">
        <v>0</v>
      </c>
      <c r="V18" s="2">
        <v>0</v>
      </c>
      <c r="W18" s="2">
        <v>2.9016118056881864E-3</v>
      </c>
    </row>
    <row r="19" spans="1:23" x14ac:dyDescent="0.2">
      <c r="A19" s="2" t="s">
        <v>15</v>
      </c>
      <c r="B19" s="2">
        <v>3.8769192127884574E-3</v>
      </c>
      <c r="C19" s="2">
        <v>2.3684379994712563E-3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1.708840780097668E-3</v>
      </c>
      <c r="L19" s="2">
        <v>1.5189788162228148E-6</v>
      </c>
      <c r="M19" s="2">
        <v>2.3809597679887158E-3</v>
      </c>
      <c r="N19" s="2">
        <v>0</v>
      </c>
      <c r="O19" s="2">
        <v>1.333516242477527E-6</v>
      </c>
      <c r="P19" s="2">
        <v>0</v>
      </c>
      <c r="Q19" s="2">
        <v>0</v>
      </c>
      <c r="R19" s="2">
        <v>8.9695859991420473E-3</v>
      </c>
      <c r="S19" s="2">
        <v>0</v>
      </c>
      <c r="T19" s="2">
        <v>0</v>
      </c>
      <c r="U19" s="2">
        <v>0</v>
      </c>
      <c r="V19" s="2">
        <v>0</v>
      </c>
      <c r="W19" s="2">
        <v>1.9307596254546845E-2</v>
      </c>
    </row>
    <row r="20" spans="1:23" x14ac:dyDescent="0.2">
      <c r="A20" s="2" t="s">
        <v>16</v>
      </c>
      <c r="B20" s="2">
        <v>0.45646051544701244</v>
      </c>
      <c r="C20" s="2">
        <v>0.27885503171611498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3.9149632686893664E-3</v>
      </c>
      <c r="L20" s="2">
        <v>3.4799885048914212E-6</v>
      </c>
      <c r="M20" s="2">
        <v>2.9394030590260693E-3</v>
      </c>
      <c r="N20" s="2">
        <v>0</v>
      </c>
      <c r="O20" s="2">
        <v>3.0550927671575086E-6</v>
      </c>
      <c r="P20" s="2">
        <v>0</v>
      </c>
      <c r="Q20" s="2">
        <v>0</v>
      </c>
      <c r="R20" s="2">
        <v>2.0549368982161406E-2</v>
      </c>
      <c r="S20" s="2">
        <v>0</v>
      </c>
      <c r="T20" s="2">
        <v>0</v>
      </c>
      <c r="U20" s="2">
        <v>0</v>
      </c>
      <c r="V20" s="2">
        <v>0</v>
      </c>
      <c r="W20" s="2">
        <v>0.76272581755427638</v>
      </c>
    </row>
    <row r="21" spans="1:23" x14ac:dyDescent="0.2">
      <c r="A21" s="2" t="s">
        <v>17</v>
      </c>
      <c r="B21" s="2">
        <v>7.8607097840763147E-3</v>
      </c>
      <c r="C21" s="2">
        <v>4.8021644851431421E-3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1.365264326956338E-3</v>
      </c>
      <c r="L21" s="2">
        <v>1.2135756679875399E-6</v>
      </c>
      <c r="M21" s="2">
        <v>1.1428606886345835E-3</v>
      </c>
      <c r="N21" s="2">
        <v>0</v>
      </c>
      <c r="O21" s="2">
        <v>1.0654018656831036E-6</v>
      </c>
      <c r="P21" s="2">
        <v>0</v>
      </c>
      <c r="Q21" s="2">
        <v>0</v>
      </c>
      <c r="R21" s="2">
        <v>7.1661771739177198E-3</v>
      </c>
      <c r="S21" s="2">
        <v>0</v>
      </c>
      <c r="T21" s="2">
        <v>0</v>
      </c>
      <c r="U21" s="2">
        <v>0</v>
      </c>
      <c r="V21" s="2">
        <v>0</v>
      </c>
      <c r="W21" s="2">
        <v>2.2339455436261771E-2</v>
      </c>
    </row>
    <row r="22" spans="1:23" x14ac:dyDescent="0.2">
      <c r="A22" s="2" t="s">
        <v>18</v>
      </c>
      <c r="B22" s="2">
        <v>0.1758962913435354</v>
      </c>
      <c r="C22" s="2">
        <v>0.10745631712156799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4.8869229716549719E-3</v>
      </c>
      <c r="L22" s="2">
        <v>4.343957937399108E-6</v>
      </c>
      <c r="M22" s="2">
        <v>4.5930878433382318E-3</v>
      </c>
      <c r="N22" s="2">
        <v>0</v>
      </c>
      <c r="O22" s="2">
        <v>3.8135742278259444E-6</v>
      </c>
      <c r="P22" s="2">
        <v>0</v>
      </c>
      <c r="Q22" s="2">
        <v>0</v>
      </c>
      <c r="R22" s="2">
        <v>2.5651117632467076E-2</v>
      </c>
      <c r="S22" s="2">
        <v>0</v>
      </c>
      <c r="T22" s="2">
        <v>0</v>
      </c>
      <c r="U22" s="2">
        <v>0</v>
      </c>
      <c r="V22" s="2">
        <v>0</v>
      </c>
      <c r="W22" s="2">
        <v>0.31849189444472897</v>
      </c>
    </row>
    <row r="23" spans="1:23" x14ac:dyDescent="0.2">
      <c r="A23" s="2" t="s">
        <v>19</v>
      </c>
      <c r="B23" s="2">
        <v>2.005915431031445E-2</v>
      </c>
      <c r="C23" s="2">
        <v>1.225428251099301E-2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1.5325318107225119E-3</v>
      </c>
      <c r="L23" s="2">
        <v>1.3622587796283972E-6</v>
      </c>
      <c r="M23" s="2">
        <v>7.7489417903632769E-4</v>
      </c>
      <c r="N23" s="2">
        <v>0</v>
      </c>
      <c r="O23" s="2">
        <v>1.1959312333330205E-6</v>
      </c>
      <c r="P23" s="2">
        <v>0</v>
      </c>
      <c r="Q23" s="2">
        <v>0</v>
      </c>
      <c r="R23" s="2">
        <v>8.0441525230400893E-3</v>
      </c>
      <c r="S23" s="2">
        <v>0</v>
      </c>
      <c r="T23" s="2">
        <v>0</v>
      </c>
      <c r="U23" s="2">
        <v>0</v>
      </c>
      <c r="V23" s="2">
        <v>0</v>
      </c>
      <c r="W23" s="2">
        <v>4.2667573524119352E-2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4.0686685240420671E-4</v>
      </c>
      <c r="L24" s="2">
        <v>3.61661622910194E-7</v>
      </c>
      <c r="M24" s="2">
        <v>0</v>
      </c>
      <c r="N24" s="2">
        <v>0</v>
      </c>
      <c r="O24" s="2">
        <v>3.1750386725655403E-7</v>
      </c>
      <c r="P24" s="2">
        <v>0</v>
      </c>
      <c r="Q24" s="2">
        <v>0</v>
      </c>
      <c r="R24" s="2">
        <v>2.1356157140814402E-3</v>
      </c>
      <c r="S24" s="2">
        <v>0</v>
      </c>
      <c r="T24" s="2">
        <v>0</v>
      </c>
      <c r="U24" s="2">
        <v>0</v>
      </c>
      <c r="V24" s="2">
        <v>0</v>
      </c>
      <c r="W24" s="2">
        <v>2.5431617319758137E-3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6.7811142067367803E-5</v>
      </c>
      <c r="L25" s="2">
        <v>6.0276937151699009E-8</v>
      </c>
      <c r="M25" s="2">
        <v>0</v>
      </c>
      <c r="N25" s="2">
        <v>0</v>
      </c>
      <c r="O25" s="2">
        <v>5.2917311209425687E-8</v>
      </c>
      <c r="P25" s="2">
        <v>0</v>
      </c>
      <c r="Q25" s="2">
        <v>0</v>
      </c>
      <c r="R25" s="2">
        <v>3.5593595234690667E-4</v>
      </c>
      <c r="S25" s="2">
        <v>0</v>
      </c>
      <c r="T25" s="2">
        <v>0</v>
      </c>
      <c r="U25" s="2">
        <v>0</v>
      </c>
      <c r="V25" s="2">
        <v>0</v>
      </c>
      <c r="W25" s="2">
        <v>4.2386028866263559E-4</v>
      </c>
    </row>
    <row r="26" spans="1:23" x14ac:dyDescent="0.2">
      <c r="A26" s="2" t="s">
        <v>22</v>
      </c>
      <c r="B26" s="2">
        <v>0</v>
      </c>
      <c r="C26" s="2">
        <v>0.1379886861060706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4.7670031380517208E-3</v>
      </c>
      <c r="L26" s="2">
        <v>0</v>
      </c>
      <c r="M26" s="2">
        <v>4.611625145792486E-3</v>
      </c>
      <c r="N26" s="2">
        <v>0</v>
      </c>
      <c r="O26" s="2">
        <v>0</v>
      </c>
      <c r="P26" s="2">
        <v>0</v>
      </c>
      <c r="Q26" s="2">
        <v>0</v>
      </c>
      <c r="R26" s="2">
        <v>1.3582991543670479E-2</v>
      </c>
      <c r="S26" s="2">
        <v>0</v>
      </c>
      <c r="T26" s="2">
        <v>0</v>
      </c>
      <c r="U26" s="2">
        <v>0</v>
      </c>
      <c r="V26" s="2">
        <v>0</v>
      </c>
      <c r="W26" s="2">
        <v>0.16095030593358531</v>
      </c>
    </row>
    <row r="27" spans="1:23" x14ac:dyDescent="0.2">
      <c r="A27" s="2" t="s">
        <v>23</v>
      </c>
      <c r="B27" s="2">
        <v>0</v>
      </c>
      <c r="C27" s="2">
        <v>8.4047406343312869E-2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7.5708715907822346E-3</v>
      </c>
      <c r="L27" s="2">
        <v>0</v>
      </c>
      <c r="M27" s="2">
        <v>5.8879051676907742E-3</v>
      </c>
      <c r="N27" s="2">
        <v>0</v>
      </c>
      <c r="O27" s="2">
        <v>0</v>
      </c>
      <c r="P27" s="2">
        <v>0</v>
      </c>
      <c r="Q27" s="2">
        <v>0</v>
      </c>
      <c r="R27" s="2">
        <v>2.1572271260941304E-2</v>
      </c>
      <c r="S27" s="2">
        <v>0</v>
      </c>
      <c r="T27" s="2">
        <v>0</v>
      </c>
      <c r="U27" s="2">
        <v>0</v>
      </c>
      <c r="V27" s="2">
        <v>0</v>
      </c>
      <c r="W27" s="2">
        <v>0.11907845436272718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</row>
    <row r="29" spans="1:23" x14ac:dyDescent="0.2">
      <c r="A29" s="2" t="s">
        <v>25</v>
      </c>
      <c r="B29" s="2">
        <v>0</v>
      </c>
      <c r="C29" s="2">
        <v>3.2544758716925276E-2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4.5792250377166485E-3</v>
      </c>
      <c r="L29" s="2">
        <v>0</v>
      </c>
      <c r="M29" s="2">
        <v>4.0287906024589334E-3</v>
      </c>
      <c r="N29" s="2">
        <v>2.5092271103485447E-4</v>
      </c>
      <c r="O29" s="2">
        <v>0</v>
      </c>
      <c r="P29" s="2">
        <v>0</v>
      </c>
      <c r="Q29" s="2">
        <v>0</v>
      </c>
      <c r="R29" s="2">
        <v>1.3047940847232251E-2</v>
      </c>
      <c r="S29" s="2">
        <v>0</v>
      </c>
      <c r="T29" s="2">
        <v>0</v>
      </c>
      <c r="U29" s="2">
        <v>0</v>
      </c>
      <c r="V29" s="2">
        <v>0</v>
      </c>
      <c r="W29" s="2">
        <v>5.4451637915367966E-2</v>
      </c>
    </row>
    <row r="30" spans="1:23" x14ac:dyDescent="0.2">
      <c r="A30" s="2" t="s">
        <v>26</v>
      </c>
      <c r="B30" s="2">
        <v>0</v>
      </c>
      <c r="C30" s="2">
        <v>9.1158050018167232E-3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1.5961138528481147E-3</v>
      </c>
      <c r="L30" s="2">
        <v>0</v>
      </c>
      <c r="M30" s="2">
        <v>1.9824883006820098E-3</v>
      </c>
      <c r="N30" s="2">
        <v>0</v>
      </c>
      <c r="O30" s="2">
        <v>0</v>
      </c>
      <c r="P30" s="2">
        <v>0</v>
      </c>
      <c r="Q30" s="2">
        <v>0</v>
      </c>
      <c r="R30" s="2">
        <v>4.5479309197249415E-3</v>
      </c>
      <c r="S30" s="2">
        <v>0</v>
      </c>
      <c r="T30" s="2">
        <v>0</v>
      </c>
      <c r="U30" s="2">
        <v>0</v>
      </c>
      <c r="V30" s="2">
        <v>0</v>
      </c>
      <c r="W30" s="2">
        <v>1.7242338075071788E-2</v>
      </c>
    </row>
    <row r="31" spans="1:23" x14ac:dyDescent="0.2">
      <c r="A31" s="2" t="s">
        <v>27</v>
      </c>
      <c r="B31" s="2">
        <v>2.1935811946659673</v>
      </c>
      <c r="C31" s="2">
        <v>1.3400746240042727</v>
      </c>
      <c r="D31" s="2">
        <v>0</v>
      </c>
      <c r="E31" s="2">
        <v>0</v>
      </c>
      <c r="F31" s="2">
        <v>2.2585346141699349E-2</v>
      </c>
      <c r="G31" s="2">
        <v>0</v>
      </c>
      <c r="H31" s="2">
        <v>0</v>
      </c>
      <c r="I31" s="2">
        <v>0</v>
      </c>
      <c r="J31" s="2">
        <v>0</v>
      </c>
      <c r="K31" s="2">
        <v>3.6541164088702255E-2</v>
      </c>
      <c r="L31" s="2">
        <v>3.2481232199812203E-5</v>
      </c>
      <c r="M31" s="2">
        <v>2.4692717302922974E-2</v>
      </c>
      <c r="N31" s="2">
        <v>0</v>
      </c>
      <c r="O31" s="2">
        <v>2.8515375100385855E-5</v>
      </c>
      <c r="P31" s="2">
        <v>0</v>
      </c>
      <c r="Q31" s="2">
        <v>0</v>
      </c>
      <c r="R31" s="2">
        <v>0.19180202018800313</v>
      </c>
      <c r="S31" s="2">
        <v>0</v>
      </c>
      <c r="T31" s="2">
        <v>0</v>
      </c>
      <c r="U31" s="2">
        <v>0</v>
      </c>
      <c r="V31" s="2">
        <v>1.1711180000000001</v>
      </c>
      <c r="W31" s="2">
        <v>4.9804560629988677</v>
      </c>
    </row>
    <row r="32" spans="1:23" x14ac:dyDescent="0.2">
      <c r="A32" s="2" t="s">
        <v>28</v>
      </c>
      <c r="B32" s="2">
        <v>2.7017421108027781E-2</v>
      </c>
      <c r="C32" s="2">
        <v>1.6505138045924336E-2</v>
      </c>
      <c r="D32" s="2">
        <v>0</v>
      </c>
      <c r="E32" s="2">
        <v>0</v>
      </c>
      <c r="F32" s="2">
        <v>0.33233524223393829</v>
      </c>
      <c r="G32" s="2">
        <v>0</v>
      </c>
      <c r="H32" s="2">
        <v>0</v>
      </c>
      <c r="I32" s="2">
        <v>0</v>
      </c>
      <c r="J32" s="2">
        <v>0</v>
      </c>
      <c r="K32" s="2">
        <v>4.1138759520869796E-4</v>
      </c>
      <c r="L32" s="2">
        <v>3.656800853869739E-7</v>
      </c>
      <c r="M32" s="2">
        <v>0</v>
      </c>
      <c r="N32" s="2">
        <v>0</v>
      </c>
      <c r="O32" s="2">
        <v>3.2103168800384912E-7</v>
      </c>
      <c r="P32" s="2">
        <v>0</v>
      </c>
      <c r="Q32" s="2">
        <v>0</v>
      </c>
      <c r="R32" s="2">
        <v>2.1593447775712336E-3</v>
      </c>
      <c r="S32" s="2">
        <v>0</v>
      </c>
      <c r="T32" s="2">
        <v>0</v>
      </c>
      <c r="U32" s="2">
        <v>0</v>
      </c>
      <c r="V32" s="2">
        <v>0</v>
      </c>
      <c r="W32" s="2">
        <v>0.37842922047244371</v>
      </c>
    </row>
    <row r="33" spans="1:23" x14ac:dyDescent="0.2">
      <c r="A33" s="2" t="s">
        <v>29</v>
      </c>
      <c r="B33" s="2">
        <v>0.11790862074382308</v>
      </c>
      <c r="C33" s="2">
        <v>7.2031229568505592E-2</v>
      </c>
      <c r="D33" s="2">
        <v>0</v>
      </c>
      <c r="E33" s="2">
        <v>0</v>
      </c>
      <c r="F33" s="2">
        <v>2.6820959204278334</v>
      </c>
      <c r="G33" s="2">
        <v>0</v>
      </c>
      <c r="H33" s="2">
        <v>0</v>
      </c>
      <c r="I33" s="2">
        <v>0</v>
      </c>
      <c r="J33" s="2">
        <v>0</v>
      </c>
      <c r="K33" s="2">
        <v>3.684405385660317E-3</v>
      </c>
      <c r="L33" s="2">
        <v>3.275046918575645E-6</v>
      </c>
      <c r="M33" s="2">
        <v>2.917757970226172E-3</v>
      </c>
      <c r="N33" s="2">
        <v>0</v>
      </c>
      <c r="O33" s="2">
        <v>2.8751739090454625E-6</v>
      </c>
      <c r="P33" s="2">
        <v>0</v>
      </c>
      <c r="Q33" s="2">
        <v>0</v>
      </c>
      <c r="R33" s="2">
        <v>1.9339186744181929E-2</v>
      </c>
      <c r="S33" s="2">
        <v>0</v>
      </c>
      <c r="T33" s="2">
        <v>0</v>
      </c>
      <c r="U33" s="2">
        <v>0</v>
      </c>
      <c r="V33" s="2">
        <v>0</v>
      </c>
      <c r="W33" s="2">
        <v>2.8979832710610585</v>
      </c>
    </row>
    <row r="34" spans="1:23" x14ac:dyDescent="0.2">
      <c r="A34" s="2" t="s">
        <v>30</v>
      </c>
      <c r="B34" s="2">
        <v>1.6139100977704709E-2</v>
      </c>
      <c r="C34" s="2">
        <v>9.8594935656156624E-3</v>
      </c>
      <c r="D34" s="2">
        <v>0</v>
      </c>
      <c r="E34" s="2">
        <v>0</v>
      </c>
      <c r="F34" s="2">
        <v>2.7220906374256577E-2</v>
      </c>
      <c r="G34" s="2">
        <v>0</v>
      </c>
      <c r="H34" s="2">
        <v>0</v>
      </c>
      <c r="I34" s="2">
        <v>0</v>
      </c>
      <c r="J34" s="2">
        <v>0</v>
      </c>
      <c r="K34" s="2">
        <v>3.4809719594582128E-3</v>
      </c>
      <c r="L34" s="2">
        <v>3.0942161071205485E-6</v>
      </c>
      <c r="M34" s="2">
        <v>2.6926490467072389E-3</v>
      </c>
      <c r="N34" s="2">
        <v>0</v>
      </c>
      <c r="O34" s="2">
        <v>2.716421975417185E-6</v>
      </c>
      <c r="P34" s="2">
        <v>0</v>
      </c>
      <c r="Q34" s="2">
        <v>0</v>
      </c>
      <c r="R34" s="2">
        <v>1.8271378887141209E-2</v>
      </c>
      <c r="S34" s="2">
        <v>0</v>
      </c>
      <c r="T34" s="2">
        <v>0</v>
      </c>
      <c r="U34" s="2">
        <v>0</v>
      </c>
      <c r="V34" s="2">
        <v>0</v>
      </c>
      <c r="W34" s="2">
        <v>7.7670311448966148E-2</v>
      </c>
    </row>
    <row r="35" spans="1:23" x14ac:dyDescent="0.2">
      <c r="A35" s="2" t="s">
        <v>31</v>
      </c>
      <c r="B35" s="2">
        <v>0.43752039276126636</v>
      </c>
      <c r="C35" s="2">
        <v>0.26728437372159242</v>
      </c>
      <c r="D35" s="2">
        <v>0</v>
      </c>
      <c r="E35" s="2">
        <v>0</v>
      </c>
      <c r="F35" s="2">
        <v>0.30702780545481334</v>
      </c>
      <c r="G35" s="2">
        <v>0</v>
      </c>
      <c r="H35" s="2">
        <v>0</v>
      </c>
      <c r="I35" s="2">
        <v>0</v>
      </c>
      <c r="J35" s="2">
        <v>0</v>
      </c>
      <c r="K35" s="2">
        <v>8.5442039004883404E-3</v>
      </c>
      <c r="L35" s="2">
        <v>7.5948940811140749E-6</v>
      </c>
      <c r="M35" s="2">
        <v>6.1298891481309471E-3</v>
      </c>
      <c r="N35" s="2">
        <v>2.7486233364242013E-4</v>
      </c>
      <c r="O35" s="2">
        <v>6.6675812123876357E-6</v>
      </c>
      <c r="P35" s="2">
        <v>0</v>
      </c>
      <c r="Q35" s="2">
        <v>0</v>
      </c>
      <c r="R35" s="2">
        <v>4.4847929995710238E-2</v>
      </c>
      <c r="S35" s="2">
        <v>0</v>
      </c>
      <c r="T35" s="2">
        <v>0</v>
      </c>
      <c r="U35" s="2">
        <v>0</v>
      </c>
      <c r="V35" s="2">
        <v>0</v>
      </c>
      <c r="W35" s="2">
        <v>1.0716437197909376</v>
      </c>
    </row>
    <row r="36" spans="1:23" x14ac:dyDescent="0.2">
      <c r="A36" s="2" t="s">
        <v>32</v>
      </c>
      <c r="B36" s="2">
        <v>0.24174293061868826</v>
      </c>
      <c r="C36" s="2">
        <v>0.14768250550390971</v>
      </c>
      <c r="D36" s="2">
        <v>0</v>
      </c>
      <c r="E36" s="2">
        <v>0</v>
      </c>
      <c r="F36" s="2">
        <v>4.2548678507643108E-2</v>
      </c>
      <c r="G36" s="2">
        <v>0</v>
      </c>
      <c r="H36" s="2">
        <v>0</v>
      </c>
      <c r="I36" s="2">
        <v>0</v>
      </c>
      <c r="J36" s="2">
        <v>0</v>
      </c>
      <c r="K36" s="2">
        <v>1.7065804086954229E-2</v>
      </c>
      <c r="L36" s="2">
        <v>1.5169695849844251E-5</v>
      </c>
      <c r="M36" s="2">
        <v>2.3926481159406605E-2</v>
      </c>
      <c r="N36" s="2">
        <v>0</v>
      </c>
      <c r="O36" s="2">
        <v>1.3317523321038798E-5</v>
      </c>
      <c r="P36" s="2">
        <v>0</v>
      </c>
      <c r="Q36" s="2">
        <v>0</v>
      </c>
      <c r="R36" s="2">
        <v>8.957721467397152E-2</v>
      </c>
      <c r="S36" s="2">
        <v>0</v>
      </c>
      <c r="T36" s="2">
        <v>0</v>
      </c>
      <c r="U36" s="2">
        <v>0</v>
      </c>
      <c r="V36" s="2">
        <v>0</v>
      </c>
      <c r="W36" s="2">
        <v>0.56257210176974437</v>
      </c>
    </row>
    <row r="37" spans="1:23" x14ac:dyDescent="0.2">
      <c r="A37" s="2" t="s">
        <v>33</v>
      </c>
      <c r="B37" s="2">
        <v>9.2716271916522833E-2</v>
      </c>
      <c r="C37" s="2">
        <v>5.6641041384625931E-2</v>
      </c>
      <c r="D37" s="2">
        <v>0</v>
      </c>
      <c r="E37" s="2">
        <v>0</v>
      </c>
      <c r="F37" s="2">
        <v>2.43106712368912E-2</v>
      </c>
      <c r="G37" s="2">
        <v>0</v>
      </c>
      <c r="H37" s="2">
        <v>0</v>
      </c>
      <c r="I37" s="2">
        <v>0</v>
      </c>
      <c r="J37" s="2">
        <v>0</v>
      </c>
      <c r="K37" s="2">
        <v>7.1337321454870914E-3</v>
      </c>
      <c r="L37" s="2">
        <v>6.3411337883587366E-6</v>
      </c>
      <c r="M37" s="2">
        <v>7.5757810799640954E-3</v>
      </c>
      <c r="N37" s="2">
        <v>0</v>
      </c>
      <c r="O37" s="2">
        <v>5.5669011392315822E-6</v>
      </c>
      <c r="P37" s="2">
        <v>0</v>
      </c>
      <c r="Q37" s="2">
        <v>0</v>
      </c>
      <c r="R37" s="2">
        <v>3.7444462186894581E-2</v>
      </c>
      <c r="S37" s="2">
        <v>0</v>
      </c>
      <c r="T37" s="2">
        <v>0</v>
      </c>
      <c r="U37" s="2">
        <v>0</v>
      </c>
      <c r="V37" s="2">
        <v>0</v>
      </c>
      <c r="W37" s="2">
        <v>0.22583386798531335</v>
      </c>
    </row>
    <row r="38" spans="1:23" x14ac:dyDescent="0.2">
      <c r="A38" s="2" t="s">
        <v>34</v>
      </c>
      <c r="B38" s="2">
        <v>0.14581987426459686</v>
      </c>
      <c r="C38" s="2">
        <v>8.908241630291526E-2</v>
      </c>
      <c r="D38" s="2">
        <v>0</v>
      </c>
      <c r="E38" s="2">
        <v>0</v>
      </c>
      <c r="F38" s="2">
        <v>1.9907289323408524E-2</v>
      </c>
      <c r="G38" s="2">
        <v>0</v>
      </c>
      <c r="H38" s="2">
        <v>0</v>
      </c>
      <c r="I38" s="2">
        <v>0</v>
      </c>
      <c r="J38" s="2">
        <v>0</v>
      </c>
      <c r="K38" s="2">
        <v>1.0894990158823758E-2</v>
      </c>
      <c r="L38" s="2">
        <v>9.684494569039638E-6</v>
      </c>
      <c r="M38" s="2">
        <v>1.303034345753825E-2</v>
      </c>
      <c r="N38" s="2">
        <v>0</v>
      </c>
      <c r="O38" s="2">
        <v>8.5020480009810578E-6</v>
      </c>
      <c r="P38" s="2">
        <v>0</v>
      </c>
      <c r="Q38" s="2">
        <v>0</v>
      </c>
      <c r="R38" s="2">
        <v>5.7187043010402998E-2</v>
      </c>
      <c r="S38" s="2">
        <v>0</v>
      </c>
      <c r="T38" s="2">
        <v>0</v>
      </c>
      <c r="U38" s="2">
        <v>0</v>
      </c>
      <c r="V38" s="2">
        <v>0</v>
      </c>
      <c r="W38" s="2">
        <v>0.33594014306025566</v>
      </c>
    </row>
    <row r="39" spans="1:23" x14ac:dyDescent="0.2">
      <c r="A39" s="2" t="s">
        <v>35</v>
      </c>
      <c r="B39" s="2">
        <v>7.7177858694251911E-3</v>
      </c>
      <c r="C39" s="2">
        <v>4.7148512315225068E-3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6.600284494557131E-4</v>
      </c>
      <c r="L39" s="2">
        <v>5.8669552160987027E-7</v>
      </c>
      <c r="M39" s="2">
        <v>1.8311745124713215E-3</v>
      </c>
      <c r="N39" s="2">
        <v>0</v>
      </c>
      <c r="O39" s="2">
        <v>5.1506182910507663E-7</v>
      </c>
      <c r="P39" s="2">
        <v>0</v>
      </c>
      <c r="Q39" s="2">
        <v>0</v>
      </c>
      <c r="R39" s="2">
        <v>3.4644432695098916E-3</v>
      </c>
      <c r="S39" s="2">
        <v>0</v>
      </c>
      <c r="T39" s="2">
        <v>0</v>
      </c>
      <c r="U39" s="2">
        <v>0</v>
      </c>
      <c r="V39" s="2">
        <v>0</v>
      </c>
      <c r="W39" s="2">
        <v>1.8389385089735338E-2</v>
      </c>
    </row>
    <row r="40" spans="1:23" x14ac:dyDescent="0.2">
      <c r="A40" s="2" t="s">
        <v>36</v>
      </c>
      <c r="B40" s="2">
        <v>1.5192491868947227E-2</v>
      </c>
      <c r="C40" s="2">
        <v>9.281203211658479E-3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1.0668953018599199E-3</v>
      </c>
      <c r="L40" s="2">
        <v>9.4835714452006411E-7</v>
      </c>
      <c r="M40" s="2">
        <v>1.1645057774344809E-3</v>
      </c>
      <c r="N40" s="2">
        <v>0</v>
      </c>
      <c r="O40" s="2">
        <v>8.3256569636163082E-7</v>
      </c>
      <c r="P40" s="2">
        <v>0</v>
      </c>
      <c r="Q40" s="2">
        <v>0</v>
      </c>
      <c r="R40" s="2">
        <v>5.6000589835913314E-3</v>
      </c>
      <c r="S40" s="2">
        <v>0</v>
      </c>
      <c r="T40" s="2">
        <v>0</v>
      </c>
      <c r="U40" s="2">
        <v>0</v>
      </c>
      <c r="V40" s="2">
        <v>0</v>
      </c>
      <c r="W40" s="2">
        <v>3.2306936066332323E-2</v>
      </c>
    </row>
    <row r="41" spans="1:23" x14ac:dyDescent="0.2">
      <c r="A41" s="2" t="s">
        <v>37</v>
      </c>
      <c r="B41" s="2">
        <v>0.99538168226968426</v>
      </c>
      <c r="C41" s="2">
        <v>0.60808587202144015</v>
      </c>
      <c r="D41" s="2">
        <v>0</v>
      </c>
      <c r="E41" s="2">
        <v>0</v>
      </c>
      <c r="F41" s="2">
        <v>1.3330237974452114E-3</v>
      </c>
      <c r="G41" s="2">
        <v>0</v>
      </c>
      <c r="H41" s="2">
        <v>0</v>
      </c>
      <c r="I41" s="2">
        <v>0</v>
      </c>
      <c r="J41" s="2">
        <v>0</v>
      </c>
      <c r="K41" s="2">
        <v>1.7929265962612038E-2</v>
      </c>
      <c r="L41" s="2">
        <v>1.5937222182909213E-5</v>
      </c>
      <c r="M41" s="2">
        <v>1.3839869778654413E-2</v>
      </c>
      <c r="N41" s="2">
        <v>0</v>
      </c>
      <c r="O41" s="2">
        <v>1.3991337083772149E-5</v>
      </c>
      <c r="P41" s="2">
        <v>0</v>
      </c>
      <c r="Q41" s="2">
        <v>0</v>
      </c>
      <c r="R41" s="2">
        <v>9.4109465800522096E-2</v>
      </c>
      <c r="S41" s="2">
        <v>0</v>
      </c>
      <c r="T41" s="2">
        <v>0</v>
      </c>
      <c r="U41" s="2">
        <v>0</v>
      </c>
      <c r="V41" s="2">
        <v>0</v>
      </c>
      <c r="W41" s="2">
        <v>1.7307091081896246</v>
      </c>
    </row>
    <row r="42" spans="1:23" x14ac:dyDescent="0.2">
      <c r="A42" s="2" t="s">
        <v>38</v>
      </c>
      <c r="B42" s="2">
        <v>8.965126648277524E-3</v>
      </c>
      <c r="C42" s="2">
        <v>5.4768607387567607E-3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2.5316159705150644E-4</v>
      </c>
      <c r="L42" s="2">
        <v>2.2503389869967627E-7</v>
      </c>
      <c r="M42" s="2">
        <v>0</v>
      </c>
      <c r="N42" s="2">
        <v>0</v>
      </c>
      <c r="O42" s="2">
        <v>1.9755796184852253E-7</v>
      </c>
      <c r="P42" s="2">
        <v>0</v>
      </c>
      <c r="Q42" s="2">
        <v>0</v>
      </c>
      <c r="R42" s="2">
        <v>1.3288275554284516E-3</v>
      </c>
      <c r="S42" s="2">
        <v>0</v>
      </c>
      <c r="T42" s="2">
        <v>0</v>
      </c>
      <c r="U42" s="2">
        <v>0</v>
      </c>
      <c r="V42" s="2">
        <v>0</v>
      </c>
      <c r="W42" s="2">
        <v>1.6024399131374791E-2</v>
      </c>
    </row>
    <row r="43" spans="1:23" x14ac:dyDescent="0.2">
      <c r="A43" s="2" t="s">
        <v>39</v>
      </c>
      <c r="B43" s="2">
        <v>15.600058051911043</v>
      </c>
      <c r="C43" s="2">
        <v>5.6708572315243453</v>
      </c>
      <c r="D43" s="2">
        <v>0</v>
      </c>
      <c r="E43" s="2">
        <v>0</v>
      </c>
      <c r="F43" s="2">
        <v>0</v>
      </c>
      <c r="G43" s="2">
        <v>0.28824256531438053</v>
      </c>
      <c r="H43" s="2">
        <v>0</v>
      </c>
      <c r="I43" s="2">
        <v>0</v>
      </c>
      <c r="J43" s="2">
        <v>0</v>
      </c>
      <c r="K43" s="2">
        <v>2.6536760262363263E-3</v>
      </c>
      <c r="L43" s="2">
        <v>2.3588374738698207E-6</v>
      </c>
      <c r="M43" s="2">
        <v>2.6385363247074953E-2</v>
      </c>
      <c r="N43" s="2">
        <v>0</v>
      </c>
      <c r="O43" s="2">
        <v>2.0708307786621919E-6</v>
      </c>
      <c r="P43" s="2">
        <v>0</v>
      </c>
      <c r="Q43" s="2">
        <v>0</v>
      </c>
      <c r="R43" s="2">
        <v>1.3928960268508948E-2</v>
      </c>
      <c r="S43" s="2">
        <v>0</v>
      </c>
      <c r="T43" s="2">
        <v>0</v>
      </c>
      <c r="U43" s="2">
        <v>0</v>
      </c>
      <c r="V43" s="2">
        <v>0</v>
      </c>
      <c r="W43" s="2">
        <v>21.602130277959841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0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5.9145979978151747E-6</v>
      </c>
      <c r="F46" s="2">
        <v>0</v>
      </c>
      <c r="G46" s="2">
        <v>0</v>
      </c>
      <c r="H46" s="2">
        <v>2.5188718081927775E-5</v>
      </c>
      <c r="I46" s="2">
        <v>0</v>
      </c>
      <c r="J46" s="2">
        <v>0</v>
      </c>
      <c r="K46" s="2">
        <v>8.8080066729023312E-3</v>
      </c>
      <c r="L46" s="2">
        <v>3.4638228488941751E-4</v>
      </c>
      <c r="M46" s="2">
        <v>1.5692379984076365E-2</v>
      </c>
      <c r="N46" s="2">
        <v>1.3391885954065487E-4</v>
      </c>
      <c r="O46" s="2">
        <v>1.3233550157761204E-5</v>
      </c>
      <c r="P46" s="2">
        <v>0</v>
      </c>
      <c r="Q46" s="2">
        <v>0</v>
      </c>
      <c r="R46" s="2">
        <v>1.6439379227507626E-3</v>
      </c>
      <c r="S46" s="2">
        <v>0</v>
      </c>
      <c r="T46" s="2">
        <v>0</v>
      </c>
      <c r="U46" s="2">
        <v>0</v>
      </c>
      <c r="V46" s="2">
        <v>0</v>
      </c>
      <c r="W46" s="2">
        <v>2.6668962590397034E-2</v>
      </c>
    </row>
    <row r="47" spans="1:23" x14ac:dyDescent="0.2">
      <c r="A47" s="2" t="s">
        <v>43</v>
      </c>
      <c r="B47" s="2">
        <v>1.3295527388389272E-2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0.20837555824863657</v>
      </c>
      <c r="L47" s="2">
        <v>3.654516871245151E-2</v>
      </c>
      <c r="M47" s="2">
        <v>0.51828396757439743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0.7765002219238748</v>
      </c>
    </row>
    <row r="48" spans="1:23" x14ac:dyDescent="0.2">
      <c r="A48" s="2" t="s">
        <v>44</v>
      </c>
      <c r="B48" s="2">
        <v>2.706333965788282E-2</v>
      </c>
      <c r="C48" s="2">
        <v>1.2765530371431949E-3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4.5951193377893754E-3</v>
      </c>
      <c r="L48" s="2">
        <v>3.743142976290328E-4</v>
      </c>
      <c r="M48" s="2">
        <v>8.8050125595422017E-3</v>
      </c>
      <c r="N48" s="2">
        <v>7.3639186444843729E-4</v>
      </c>
      <c r="O48" s="2">
        <v>7.8857326386097323E-3</v>
      </c>
      <c r="P48" s="2">
        <v>0</v>
      </c>
      <c r="Q48" s="2">
        <v>0</v>
      </c>
      <c r="R48" s="2">
        <v>7.1743425436998883E-3</v>
      </c>
      <c r="S48" s="2">
        <v>0</v>
      </c>
      <c r="T48" s="2">
        <v>0</v>
      </c>
      <c r="U48" s="2">
        <v>0</v>
      </c>
      <c r="V48" s="2">
        <v>0</v>
      </c>
      <c r="W48" s="2">
        <v>5.7910805936744691E-2</v>
      </c>
    </row>
    <row r="49" spans="1:23" x14ac:dyDescent="0.2">
      <c r="A49" s="2" t="s">
        <v>45</v>
      </c>
      <c r="B49" s="2">
        <v>0</v>
      </c>
      <c r="C49" s="2">
        <v>5.8397129690842544E-4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5.8397129690842544E-4</v>
      </c>
    </row>
    <row r="50" spans="1:23" x14ac:dyDescent="0.2">
      <c r="A50" s="2" t="s">
        <v>46</v>
      </c>
      <c r="B50" s="2">
        <v>0.21297891045720818</v>
      </c>
      <c r="C50" s="2">
        <v>0</v>
      </c>
      <c r="D50" s="2">
        <v>0</v>
      </c>
      <c r="E50" s="2">
        <v>0</v>
      </c>
      <c r="F50" s="2">
        <v>0</v>
      </c>
      <c r="G50" s="2">
        <v>2.7612379859812929E-2</v>
      </c>
      <c r="H50" s="2">
        <v>3.9961080423560032E-3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2.9992280127922485E-2</v>
      </c>
      <c r="P50" s="2">
        <v>0</v>
      </c>
      <c r="Q50" s="2">
        <v>0</v>
      </c>
      <c r="R50" s="2">
        <v>4.0259245408159235E-2</v>
      </c>
      <c r="S50" s="2">
        <v>0</v>
      </c>
      <c r="T50" s="2">
        <v>0</v>
      </c>
      <c r="U50" s="2">
        <v>0</v>
      </c>
      <c r="V50" s="2">
        <v>0</v>
      </c>
      <c r="W50" s="2">
        <v>0.31483892389545881</v>
      </c>
    </row>
    <row r="51" spans="1:23" x14ac:dyDescent="0.2">
      <c r="A51" s="2" t="s">
        <v>47</v>
      </c>
      <c r="B51" s="2">
        <v>0.42903966866690768</v>
      </c>
      <c r="C51" s="2">
        <v>0</v>
      </c>
      <c r="D51" s="2">
        <v>5.2564607327855679E-2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2.1587761712889928E-3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0.48376305216605237</v>
      </c>
    </row>
  </sheetData>
  <phoneticPr fontId="6" type="noConversion"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B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27.808252401296777</v>
      </c>
      <c r="C4" s="2">
        <v>15.085507416464649</v>
      </c>
      <c r="D4" s="2">
        <v>9.2323090935094457E-2</v>
      </c>
      <c r="E4" s="2">
        <v>4.4699405066756348E-2</v>
      </c>
      <c r="F4" s="2">
        <v>1.8965629744255987</v>
      </c>
      <c r="G4" s="2">
        <v>0.35611356595724314</v>
      </c>
      <c r="H4" s="2">
        <v>3.8173949085887966E-5</v>
      </c>
      <c r="I4" s="2">
        <v>0</v>
      </c>
      <c r="J4" s="2">
        <v>7.6950296596768792E-5</v>
      </c>
      <c r="K4" s="2">
        <v>0.52046458624447789</v>
      </c>
      <c r="L4" s="2">
        <v>3.5930884672494251E-2</v>
      </c>
      <c r="M4" s="2">
        <v>0.83385254082828431</v>
      </c>
      <c r="N4" s="2">
        <v>2.9816941443812817E-3</v>
      </c>
      <c r="O4" s="2">
        <v>5.7929606830683038E-2</v>
      </c>
      <c r="P4" s="2">
        <v>6.1215268450768258E-3</v>
      </c>
      <c r="Q4" s="2">
        <v>0</v>
      </c>
      <c r="R4" s="2">
        <v>2.0920426148158775</v>
      </c>
      <c r="S4" s="2">
        <v>0</v>
      </c>
      <c r="T4" s="2">
        <v>0</v>
      </c>
      <c r="U4" s="2">
        <v>0</v>
      </c>
      <c r="V4" s="2">
        <v>1.3861619999999999</v>
      </c>
      <c r="W4" s="2">
        <v>50.219059432773065</v>
      </c>
    </row>
    <row r="5" spans="1:23" x14ac:dyDescent="0.2">
      <c r="A5" s="2" t="s">
        <v>1</v>
      </c>
      <c r="B5" s="2">
        <v>7.5668490800388136E-2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0.15023107511360492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0.22589956591399307</v>
      </c>
    </row>
    <row r="6" spans="1:23" x14ac:dyDescent="0.2">
      <c r="A6" s="2" t="s">
        <v>2</v>
      </c>
      <c r="B6" s="2">
        <v>6.5917193364274542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1.2965570319165074E-2</v>
      </c>
      <c r="L6" s="2">
        <v>2.8201608775969017E-5</v>
      </c>
      <c r="M6" s="2">
        <v>1.1204915746258823E-2</v>
      </c>
      <c r="N6" s="2">
        <v>3.2612769498383855E-5</v>
      </c>
      <c r="O6" s="2">
        <v>1.9465216799344557E-5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6.6159701020879513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</row>
    <row r="9" spans="1:23" x14ac:dyDescent="0.2">
      <c r="A9" s="2" t="s">
        <v>5</v>
      </c>
      <c r="B9" s="2">
        <v>6.4232358527486526E-5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4.6625840705157937E-5</v>
      </c>
      <c r="L9" s="2">
        <v>1.2035895983342339E-7</v>
      </c>
      <c r="M9" s="2">
        <v>4.0294302821954264E-5</v>
      </c>
      <c r="N9" s="2">
        <v>1.1727966901216876E-7</v>
      </c>
      <c r="O9" s="2">
        <v>6.9999396512165762E-8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1.5146014007995649E-4</v>
      </c>
    </row>
    <row r="10" spans="1:23" x14ac:dyDescent="0.2">
      <c r="A10" s="2" t="s">
        <v>6</v>
      </c>
      <c r="B10" s="2">
        <v>2.6074323039751556E-3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1.2194450645964382E-4</v>
      </c>
      <c r="L10" s="2">
        <v>0</v>
      </c>
      <c r="M10" s="2">
        <v>1.0538509968818808E-4</v>
      </c>
      <c r="N10" s="2">
        <v>3.0673144203182592E-7</v>
      </c>
      <c r="O10" s="2">
        <v>1.8307534472412589E-7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2.8352517169097438E-3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0.55992893037207436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1.9410696145870366E-2</v>
      </c>
      <c r="L13" s="2">
        <v>2.0603949436484164E-5</v>
      </c>
      <c r="M13" s="2">
        <v>1.6774828220955114E-2</v>
      </c>
      <c r="N13" s="2">
        <v>4.8824428361065944E-5</v>
      </c>
      <c r="O13" s="2">
        <v>2.9141287224910859E-5</v>
      </c>
      <c r="P13" s="2">
        <v>0</v>
      </c>
      <c r="Q13" s="2">
        <v>0</v>
      </c>
      <c r="R13" s="2">
        <v>6.1960433591886554E-3</v>
      </c>
      <c r="S13" s="2">
        <v>0</v>
      </c>
      <c r="T13" s="2">
        <v>0</v>
      </c>
      <c r="U13" s="2">
        <v>0</v>
      </c>
      <c r="V13" s="2">
        <v>0</v>
      </c>
      <c r="W13" s="2">
        <v>0.60240906776311087</v>
      </c>
    </row>
    <row r="14" spans="1:23" x14ac:dyDescent="0.2">
      <c r="A14" s="2" t="s">
        <v>10</v>
      </c>
      <c r="B14" s="2">
        <v>0.13513340933249826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1.1408984560239031E-2</v>
      </c>
      <c r="L14" s="2">
        <v>6.9808196703385571E-6</v>
      </c>
      <c r="M14" s="2">
        <v>9.8597059443566587E-3</v>
      </c>
      <c r="N14" s="2">
        <v>2.8697432855977603E-5</v>
      </c>
      <c r="O14" s="2">
        <v>1.7128313869630714E-5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0.15645490640348989</v>
      </c>
    </row>
    <row r="15" spans="1:23" x14ac:dyDescent="0.2">
      <c r="A15" s="2" t="s">
        <v>11</v>
      </c>
      <c r="B15" s="2">
        <v>0.14969547645466405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1.2624843021704301E-3</v>
      </c>
      <c r="L15" s="2">
        <v>2.03105744718902E-7</v>
      </c>
      <c r="M15" s="2">
        <v>1.0910457379483E-3</v>
      </c>
      <c r="N15" s="2">
        <v>3.1755725763294922E-6</v>
      </c>
      <c r="O15" s="2">
        <v>1.8953682747909503E-6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0.15205428054137865</v>
      </c>
    </row>
    <row r="16" spans="1:23" x14ac:dyDescent="0.2">
      <c r="A16" s="2" t="s">
        <v>12</v>
      </c>
      <c r="B16" s="2">
        <v>2.1953256901270078E-3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9.0741059218499688E-4</v>
      </c>
      <c r="L16" s="2">
        <v>2.1062817970849091E-6</v>
      </c>
      <c r="M16" s="2">
        <v>7.8418912415034086E-4</v>
      </c>
      <c r="N16" s="2">
        <v>2.2824427892368228E-6</v>
      </c>
      <c r="O16" s="2">
        <v>1.3622959475059955E-6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3.8926764269961731E-3</v>
      </c>
    </row>
    <row r="17" spans="1:23" x14ac:dyDescent="0.2">
      <c r="A17" s="2" t="s">
        <v>13</v>
      </c>
      <c r="B17" s="2">
        <v>0.59004117048610272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1.9740663633937637E-2</v>
      </c>
      <c r="L17" s="2">
        <v>3.1052611637023229E-5</v>
      </c>
      <c r="M17" s="2">
        <v>1.7059987902464328E-2</v>
      </c>
      <c r="N17" s="2">
        <v>4.9654407557152065E-5</v>
      </c>
      <c r="O17" s="2">
        <v>2.9636667569458495E-5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0.62695216570926837</v>
      </c>
    </row>
    <row r="18" spans="1:23" x14ac:dyDescent="0.2">
      <c r="A18" s="2" t="s">
        <v>14</v>
      </c>
      <c r="B18" s="2">
        <v>1.3955137846878282E-5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5.4516367593723119E-4</v>
      </c>
      <c r="L18" s="2">
        <v>0</v>
      </c>
      <c r="M18" s="2">
        <v>4.7113338684131136E-4</v>
      </c>
      <c r="N18" s="2">
        <v>1.3712699761422812E-6</v>
      </c>
      <c r="O18" s="2">
        <v>8.1845448229609205E-7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1.0324419250838594E-3</v>
      </c>
    </row>
    <row r="19" spans="1:23" x14ac:dyDescent="0.2">
      <c r="A19" s="2" t="s">
        <v>15</v>
      </c>
      <c r="B19" s="2">
        <v>3.1418996066685961E-3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1.5458259495325442E-3</v>
      </c>
      <c r="L19" s="2">
        <v>4.5886853436492682E-6</v>
      </c>
      <c r="M19" s="2">
        <v>1.3359111166355608E-3</v>
      </c>
      <c r="N19" s="2">
        <v>3.8882721034034408E-6</v>
      </c>
      <c r="O19" s="2">
        <v>2.3207492228264192E-6</v>
      </c>
      <c r="P19" s="2">
        <v>0</v>
      </c>
      <c r="Q19" s="2">
        <v>0</v>
      </c>
      <c r="R19" s="2">
        <v>0.11046962775442339</v>
      </c>
      <c r="S19" s="2">
        <v>0</v>
      </c>
      <c r="T19" s="2">
        <v>0</v>
      </c>
      <c r="U19" s="2">
        <v>0</v>
      </c>
      <c r="V19" s="2">
        <v>0</v>
      </c>
      <c r="W19" s="2">
        <v>0.11650406213392997</v>
      </c>
    </row>
    <row r="20" spans="1:23" x14ac:dyDescent="0.2">
      <c r="A20" s="2" t="s">
        <v>16</v>
      </c>
      <c r="B20" s="2">
        <v>0.3939556793287155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3.7766930971177932E-3</v>
      </c>
      <c r="L20" s="2">
        <v>5.2055250127955614E-6</v>
      </c>
      <c r="M20" s="2">
        <v>3.2638385285782955E-3</v>
      </c>
      <c r="N20" s="2">
        <v>9.4996531899856713E-6</v>
      </c>
      <c r="O20" s="2">
        <v>5.669951117485429E-6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0.40101658608373192</v>
      </c>
    </row>
    <row r="21" spans="1:23" x14ac:dyDescent="0.2">
      <c r="A21" s="2" t="s">
        <v>17</v>
      </c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1.0759809393497985E-5</v>
      </c>
      <c r="L21" s="2">
        <v>0</v>
      </c>
      <c r="M21" s="2">
        <v>9.2986852666048299E-6</v>
      </c>
      <c r="N21" s="2">
        <v>2.7064539002808175E-8</v>
      </c>
      <c r="O21" s="2">
        <v>1.6153706887422869E-8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2.0101712905993044E-5</v>
      </c>
    </row>
    <row r="22" spans="1:23" x14ac:dyDescent="0.2">
      <c r="A22" s="2" t="s">
        <v>18</v>
      </c>
      <c r="B22" s="2">
        <v>0.10685738048355331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4.7379027362702796E-3</v>
      </c>
      <c r="L22" s="2">
        <v>8.1467970937248442E-6</v>
      </c>
      <c r="M22" s="2">
        <v>4.0945210790616594E-3</v>
      </c>
      <c r="N22" s="2">
        <v>1.1917418674236533E-5</v>
      </c>
      <c r="O22" s="2">
        <v>7.1130155994285367E-6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0.11571698153025264</v>
      </c>
    </row>
    <row r="23" spans="1:23" x14ac:dyDescent="0.2">
      <c r="A23" s="2" t="s">
        <v>19</v>
      </c>
      <c r="B23" s="2">
        <v>1.8034425074311567E-2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2.1447886724372646E-3</v>
      </c>
      <c r="L23" s="2">
        <v>7.7481080392766306E-7</v>
      </c>
      <c r="M23" s="2">
        <v>1.8535379298098963E-3</v>
      </c>
      <c r="N23" s="2">
        <v>5.3948647745597635E-6</v>
      </c>
      <c r="O23" s="2">
        <v>3.2199722395596256E-6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2.2042141324376773E-2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3.192076786737736E-4</v>
      </c>
      <c r="L24" s="2">
        <v>0</v>
      </c>
      <c r="M24" s="2">
        <v>2.7586099624261001E-4</v>
      </c>
      <c r="N24" s="2">
        <v>8.0291465708330928E-7</v>
      </c>
      <c r="O24" s="2">
        <v>4.7922663766021196E-7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5.9635081621112716E-4</v>
      </c>
    </row>
    <row r="25" spans="1:23" x14ac:dyDescent="0.2">
      <c r="A25" s="2" t="s">
        <v>21</v>
      </c>
      <c r="B25" s="2">
        <v>0</v>
      </c>
      <c r="C25" s="2">
        <v>14.848469928695328</v>
      </c>
      <c r="D25" s="2">
        <v>0</v>
      </c>
      <c r="E25" s="2">
        <v>0</v>
      </c>
      <c r="F25" s="2">
        <v>0</v>
      </c>
      <c r="G25" s="2">
        <v>0.10810221646408953</v>
      </c>
      <c r="H25" s="2">
        <v>0</v>
      </c>
      <c r="I25" s="2">
        <v>0</v>
      </c>
      <c r="J25" s="2">
        <v>0</v>
      </c>
      <c r="K25" s="2">
        <v>6.8145459492153899E-5</v>
      </c>
      <c r="L25" s="2">
        <v>6.7701914906300659E-7</v>
      </c>
      <c r="M25" s="2">
        <v>5.889167335516392E-5</v>
      </c>
      <c r="N25" s="2">
        <v>1.7140874701778516E-7</v>
      </c>
      <c r="O25" s="2">
        <v>1.0230681028701151E-7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14.95670013302697</v>
      </c>
    </row>
    <row r="26" spans="1:23" x14ac:dyDescent="0.2">
      <c r="A26" s="2" t="s">
        <v>22</v>
      </c>
      <c r="B26" s="2">
        <v>0.22493719543808349</v>
      </c>
      <c r="C26" s="2">
        <v>8.6116461178724953E-4</v>
      </c>
      <c r="D26" s="2">
        <v>0</v>
      </c>
      <c r="E26" s="2">
        <v>0</v>
      </c>
      <c r="F26" s="2">
        <v>9.0948558189666098E-4</v>
      </c>
      <c r="G26" s="2">
        <v>0</v>
      </c>
      <c r="H26" s="2">
        <v>0</v>
      </c>
      <c r="I26" s="2">
        <v>0</v>
      </c>
      <c r="J26" s="2">
        <v>0</v>
      </c>
      <c r="K26" s="2">
        <v>6.800854912905825E-3</v>
      </c>
      <c r="L26" s="2">
        <v>3.5003104848609252E-7</v>
      </c>
      <c r="M26" s="2">
        <v>6.5121792483789163E-3</v>
      </c>
      <c r="N26" s="2">
        <v>1.8954198814966658E-5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0.2400401840229156</v>
      </c>
    </row>
    <row r="27" spans="1:23" x14ac:dyDescent="0.2">
      <c r="A27" s="2" t="s">
        <v>23</v>
      </c>
      <c r="B27" s="2">
        <v>0.15387542255392864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4.1335991069874995E-3</v>
      </c>
      <c r="L27" s="2">
        <v>2.915369710501956E-7</v>
      </c>
      <c r="M27" s="2">
        <v>3.9581403618181247E-3</v>
      </c>
      <c r="N27" s="2">
        <v>1.1520472102195349E-5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0.1619789740318075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7.1213140449275634E-5</v>
      </c>
      <c r="L28" s="2">
        <v>0</v>
      </c>
      <c r="M28" s="2">
        <v>6.8190358621768752E-5</v>
      </c>
      <c r="N28" s="2">
        <v>1.9847328602059326E-7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1.3960197235706498E-4</v>
      </c>
    </row>
    <row r="29" spans="1:23" x14ac:dyDescent="0.2">
      <c r="A29" s="2" t="s">
        <v>25</v>
      </c>
      <c r="B29" s="2">
        <v>4.6625264729791345E-2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3.8552204670494221E-3</v>
      </c>
      <c r="L29" s="2">
        <v>3.1798376138025514E-7</v>
      </c>
      <c r="M29" s="2">
        <v>3.6915780508421179E-3</v>
      </c>
      <c r="N29" s="2">
        <v>1.0744621984114846E-5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5.4183125853428375E-2</v>
      </c>
    </row>
    <row r="30" spans="1:23" x14ac:dyDescent="0.2">
      <c r="A30" s="2" t="s">
        <v>26</v>
      </c>
      <c r="B30" s="2">
        <v>5.4261803365806003E-3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1.3757083950428244E-3</v>
      </c>
      <c r="L30" s="2">
        <v>1.6148099036825091E-7</v>
      </c>
      <c r="M30" s="2">
        <v>1.317313746102351E-3</v>
      </c>
      <c r="N30" s="2">
        <v>3.8341430253978242E-6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8.1231981017415422E-3</v>
      </c>
    </row>
    <row r="31" spans="1:23" x14ac:dyDescent="0.2">
      <c r="A31" s="2" t="s">
        <v>27</v>
      </c>
      <c r="B31" s="2">
        <v>1.8534725909390783</v>
      </c>
      <c r="C31" s="2">
        <v>0</v>
      </c>
      <c r="D31" s="2">
        <v>0</v>
      </c>
      <c r="E31" s="2">
        <v>0</v>
      </c>
      <c r="F31" s="2">
        <v>1.7957052535587562E-2</v>
      </c>
      <c r="G31" s="2">
        <v>0.15564684571538495</v>
      </c>
      <c r="H31" s="2">
        <v>0</v>
      </c>
      <c r="I31" s="2">
        <v>0</v>
      </c>
      <c r="J31" s="2">
        <v>0</v>
      </c>
      <c r="K31" s="2">
        <v>2.5195886996441118E-2</v>
      </c>
      <c r="L31" s="2">
        <v>4.9362218401682765E-5</v>
      </c>
      <c r="M31" s="2">
        <v>2.1774421332632979E-2</v>
      </c>
      <c r="N31" s="2">
        <v>6.3376128831575817E-5</v>
      </c>
      <c r="O31" s="2">
        <v>3.7826596961381897E-5</v>
      </c>
      <c r="P31" s="2">
        <v>0</v>
      </c>
      <c r="Q31" s="2">
        <v>0</v>
      </c>
      <c r="R31" s="2">
        <v>0.85550412347019777</v>
      </c>
      <c r="S31" s="2">
        <v>0</v>
      </c>
      <c r="T31" s="2">
        <v>0</v>
      </c>
      <c r="U31" s="2">
        <v>0</v>
      </c>
      <c r="V31" s="2">
        <v>1.3861619999999999</v>
      </c>
      <c r="W31" s="2">
        <v>4.3158634859335177</v>
      </c>
    </row>
    <row r="32" spans="1:23" x14ac:dyDescent="0.2">
      <c r="A32" s="2" t="s">
        <v>28</v>
      </c>
      <c r="B32" s="2">
        <v>2.3937155709305019E-2</v>
      </c>
      <c r="C32" s="2">
        <v>0</v>
      </c>
      <c r="D32" s="2">
        <v>0</v>
      </c>
      <c r="E32" s="2">
        <v>0</v>
      </c>
      <c r="F32" s="2">
        <v>0.25402496324440038</v>
      </c>
      <c r="G32" s="2">
        <v>0</v>
      </c>
      <c r="H32" s="2">
        <v>0</v>
      </c>
      <c r="I32" s="2">
        <v>0</v>
      </c>
      <c r="J32" s="2">
        <v>0</v>
      </c>
      <c r="K32" s="2">
        <v>1.7215695029596775E-4</v>
      </c>
      <c r="L32" s="2">
        <v>1.0531408985424546E-7</v>
      </c>
      <c r="M32" s="2">
        <v>1.4877896426567728E-4</v>
      </c>
      <c r="N32" s="2">
        <v>4.3303262404493081E-7</v>
      </c>
      <c r="O32" s="2">
        <v>2.584593101987659E-7</v>
      </c>
      <c r="P32" s="2">
        <v>0</v>
      </c>
      <c r="Q32" s="2">
        <v>0</v>
      </c>
      <c r="R32" s="2">
        <v>8.0495606033903905E-3</v>
      </c>
      <c r="S32" s="2">
        <v>0</v>
      </c>
      <c r="T32" s="2">
        <v>0</v>
      </c>
      <c r="U32" s="2">
        <v>0</v>
      </c>
      <c r="V32" s="2">
        <v>0</v>
      </c>
      <c r="W32" s="2">
        <v>0.2863334122776815</v>
      </c>
    </row>
    <row r="33" spans="1:23" x14ac:dyDescent="0.2">
      <c r="A33" s="2" t="s">
        <v>29</v>
      </c>
      <c r="B33" s="2">
        <v>0.11811786932820983</v>
      </c>
      <c r="C33" s="2">
        <v>0</v>
      </c>
      <c r="D33" s="2">
        <v>0</v>
      </c>
      <c r="E33" s="2">
        <v>0</v>
      </c>
      <c r="F33" s="2">
        <v>1.3556094106444592</v>
      </c>
      <c r="G33" s="2">
        <v>0</v>
      </c>
      <c r="H33" s="2">
        <v>0</v>
      </c>
      <c r="I33" s="2">
        <v>0</v>
      </c>
      <c r="J33" s="2">
        <v>0</v>
      </c>
      <c r="K33" s="2">
        <v>2.8154834579653064E-3</v>
      </c>
      <c r="L33" s="2">
        <v>6.6046979208591088E-6</v>
      </c>
      <c r="M33" s="2">
        <v>2.4331559780949308E-3</v>
      </c>
      <c r="N33" s="2">
        <v>7.0818877057348058E-6</v>
      </c>
      <c r="O33" s="2">
        <v>4.2268866355423171E-6</v>
      </c>
      <c r="P33" s="2">
        <v>0</v>
      </c>
      <c r="Q33" s="2">
        <v>0</v>
      </c>
      <c r="R33" s="2">
        <v>0.77556457260955436</v>
      </c>
      <c r="S33" s="2">
        <v>0</v>
      </c>
      <c r="T33" s="2">
        <v>0</v>
      </c>
      <c r="U33" s="2">
        <v>0</v>
      </c>
      <c r="V33" s="2">
        <v>0</v>
      </c>
      <c r="W33" s="2">
        <v>2.2545584054905459</v>
      </c>
    </row>
    <row r="34" spans="1:23" x14ac:dyDescent="0.2">
      <c r="A34" s="2" t="s">
        <v>30</v>
      </c>
      <c r="B34" s="2">
        <v>8.2101398007453988E-3</v>
      </c>
      <c r="C34" s="2">
        <v>0</v>
      </c>
      <c r="D34" s="2">
        <v>0</v>
      </c>
      <c r="E34" s="2">
        <v>0</v>
      </c>
      <c r="F34" s="2">
        <v>2.5275238845732791E-2</v>
      </c>
      <c r="G34" s="2">
        <v>0</v>
      </c>
      <c r="H34" s="2">
        <v>0</v>
      </c>
      <c r="I34" s="2">
        <v>0</v>
      </c>
      <c r="J34" s="2">
        <v>0</v>
      </c>
      <c r="K34" s="2">
        <v>8.1308292983533134E-3</v>
      </c>
      <c r="L34" s="2">
        <v>3.4302303552525665E-6</v>
      </c>
      <c r="M34" s="2">
        <v>7.0267064997977169E-3</v>
      </c>
      <c r="N34" s="2">
        <v>2.0451769973122046E-5</v>
      </c>
      <c r="O34" s="2">
        <v>1.2206817837929216E-5</v>
      </c>
      <c r="P34" s="2">
        <v>0</v>
      </c>
      <c r="Q34" s="2">
        <v>0</v>
      </c>
      <c r="R34" s="2">
        <v>2.038868968621908E-2</v>
      </c>
      <c r="S34" s="2">
        <v>0</v>
      </c>
      <c r="T34" s="2">
        <v>0</v>
      </c>
      <c r="U34" s="2">
        <v>0</v>
      </c>
      <c r="V34" s="2">
        <v>0</v>
      </c>
      <c r="W34" s="2">
        <v>6.9067692949014603E-2</v>
      </c>
    </row>
    <row r="35" spans="1:23" x14ac:dyDescent="0.2">
      <c r="A35" s="2" t="s">
        <v>31</v>
      </c>
      <c r="B35" s="2">
        <v>0.33860919745570001</v>
      </c>
      <c r="C35" s="2">
        <v>0</v>
      </c>
      <c r="D35" s="2">
        <v>0</v>
      </c>
      <c r="E35" s="2">
        <v>0</v>
      </c>
      <c r="F35" s="2">
        <v>0.17885844749718136</v>
      </c>
      <c r="G35" s="2">
        <v>0</v>
      </c>
      <c r="H35" s="2">
        <v>0</v>
      </c>
      <c r="I35" s="2">
        <v>0</v>
      </c>
      <c r="J35" s="2">
        <v>0</v>
      </c>
      <c r="K35" s="2">
        <v>1.0795675424809647E-2</v>
      </c>
      <c r="L35" s="2">
        <v>1.3788623335916565E-5</v>
      </c>
      <c r="M35" s="2">
        <v>9.329680884160179E-3</v>
      </c>
      <c r="N35" s="2">
        <v>2.7154754132817541E-5</v>
      </c>
      <c r="O35" s="2">
        <v>1.6207552577047618E-5</v>
      </c>
      <c r="P35" s="2">
        <v>0</v>
      </c>
      <c r="Q35" s="2">
        <v>0</v>
      </c>
      <c r="R35" s="2">
        <v>2.3830935996879441E-4</v>
      </c>
      <c r="S35" s="2">
        <v>0</v>
      </c>
      <c r="T35" s="2">
        <v>0</v>
      </c>
      <c r="U35" s="2">
        <v>0</v>
      </c>
      <c r="V35" s="2">
        <v>0</v>
      </c>
      <c r="W35" s="2">
        <v>0.53788846155186576</v>
      </c>
    </row>
    <row r="36" spans="1:23" x14ac:dyDescent="0.2">
      <c r="A36" s="2" t="s">
        <v>32</v>
      </c>
      <c r="B36" s="2">
        <v>0.21968626556558013</v>
      </c>
      <c r="C36" s="2">
        <v>0</v>
      </c>
      <c r="D36" s="2">
        <v>0</v>
      </c>
      <c r="E36" s="2">
        <v>0</v>
      </c>
      <c r="F36" s="2">
        <v>1.2510714457950579E-2</v>
      </c>
      <c r="G36" s="2">
        <v>0</v>
      </c>
      <c r="H36" s="2">
        <v>0</v>
      </c>
      <c r="I36" s="2">
        <v>0</v>
      </c>
      <c r="J36" s="2">
        <v>0</v>
      </c>
      <c r="K36" s="2">
        <v>1.0917619931269289E-2</v>
      </c>
      <c r="L36" s="2">
        <v>2.8337012605781619E-5</v>
      </c>
      <c r="M36" s="2">
        <v>9.4350659838483703E-3</v>
      </c>
      <c r="N36" s="2">
        <v>2.7461485574849366E-5</v>
      </c>
      <c r="O36" s="2">
        <v>1.6390627921771739E-5</v>
      </c>
      <c r="P36" s="2">
        <v>0</v>
      </c>
      <c r="Q36" s="2">
        <v>0</v>
      </c>
      <c r="R36" s="2">
        <v>4.2895684794382995E-3</v>
      </c>
      <c r="S36" s="2">
        <v>0</v>
      </c>
      <c r="T36" s="2">
        <v>0</v>
      </c>
      <c r="U36" s="2">
        <v>0</v>
      </c>
      <c r="V36" s="2">
        <v>0</v>
      </c>
      <c r="W36" s="2">
        <v>0.25691142354418905</v>
      </c>
    </row>
    <row r="37" spans="1:23" x14ac:dyDescent="0.2">
      <c r="A37" s="2" t="s">
        <v>33</v>
      </c>
      <c r="B37" s="2">
        <v>7.5261269443108653E-2</v>
      </c>
      <c r="C37" s="2">
        <v>0</v>
      </c>
      <c r="D37" s="2">
        <v>0</v>
      </c>
      <c r="E37" s="2">
        <v>0</v>
      </c>
      <c r="F37" s="2">
        <v>3.2508821845934149E-2</v>
      </c>
      <c r="G37" s="2">
        <v>0</v>
      </c>
      <c r="H37" s="2">
        <v>0</v>
      </c>
      <c r="I37" s="2">
        <v>0</v>
      </c>
      <c r="J37" s="2">
        <v>0</v>
      </c>
      <c r="K37" s="2">
        <v>8.2742934235999505E-3</v>
      </c>
      <c r="L37" s="2">
        <v>1.5097527024105044E-5</v>
      </c>
      <c r="M37" s="2">
        <v>7.1506889700191142E-3</v>
      </c>
      <c r="N37" s="2">
        <v>2.0812630493159489E-5</v>
      </c>
      <c r="O37" s="2">
        <v>1.242220059642819E-5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0.12324340604077555</v>
      </c>
    </row>
    <row r="38" spans="1:23" x14ac:dyDescent="0.2">
      <c r="A38" s="2" t="s">
        <v>34</v>
      </c>
      <c r="B38" s="2">
        <v>0.23900739504588331</v>
      </c>
      <c r="C38" s="2">
        <v>0</v>
      </c>
      <c r="D38" s="2">
        <v>0</v>
      </c>
      <c r="E38" s="2">
        <v>0</v>
      </c>
      <c r="F38" s="2">
        <v>1.7555186813354159E-2</v>
      </c>
      <c r="G38" s="2">
        <v>0</v>
      </c>
      <c r="H38" s="2">
        <v>0</v>
      </c>
      <c r="I38" s="2">
        <v>0</v>
      </c>
      <c r="J38" s="2">
        <v>0</v>
      </c>
      <c r="K38" s="2">
        <v>1.009270121110111E-2</v>
      </c>
      <c r="L38" s="2">
        <v>2.390629839691372E-5</v>
      </c>
      <c r="M38" s="2">
        <v>8.7221667800753307E-3</v>
      </c>
      <c r="N38" s="2">
        <v>2.5386537584634066E-5</v>
      </c>
      <c r="O38" s="2">
        <v>1.515217706040265E-5</v>
      </c>
      <c r="P38" s="2">
        <v>0</v>
      </c>
      <c r="Q38" s="2">
        <v>0</v>
      </c>
      <c r="R38" s="2">
        <v>0.13917266622177593</v>
      </c>
      <c r="S38" s="2">
        <v>0</v>
      </c>
      <c r="T38" s="2">
        <v>0</v>
      </c>
      <c r="U38" s="2">
        <v>0</v>
      </c>
      <c r="V38" s="2">
        <v>0</v>
      </c>
      <c r="W38" s="2">
        <v>0.41461456108523181</v>
      </c>
    </row>
    <row r="39" spans="1:23" x14ac:dyDescent="0.2">
      <c r="A39" s="2" t="s">
        <v>35</v>
      </c>
      <c r="B39" s="2">
        <v>2.7876750375445086E-3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7.5318665754485893E-4</v>
      </c>
      <c r="L39" s="2">
        <v>2.3695670217205233E-6</v>
      </c>
      <c r="M39" s="2">
        <v>6.5090796866233811E-4</v>
      </c>
      <c r="N39" s="2">
        <v>1.8945177301965722E-6</v>
      </c>
      <c r="O39" s="2">
        <v>1.1307594821196009E-6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4.1971645079857426E-3</v>
      </c>
    </row>
    <row r="40" spans="1:23" x14ac:dyDescent="0.2">
      <c r="A40" s="2" t="s">
        <v>36</v>
      </c>
      <c r="B40" s="2">
        <v>1.2945613422215235E-2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8.3209192643051084E-4</v>
      </c>
      <c r="L40" s="2">
        <v>1.1358876834279332E-6</v>
      </c>
      <c r="M40" s="2">
        <v>7.1909832728410698E-4</v>
      </c>
      <c r="N40" s="2">
        <v>2.0929910162171654E-6</v>
      </c>
      <c r="O40" s="2">
        <v>1.2492199992940353E-6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1.4501281774628793E-2</v>
      </c>
    </row>
    <row r="41" spans="1:23" x14ac:dyDescent="0.2">
      <c r="A41" s="2" t="s">
        <v>37</v>
      </c>
      <c r="B41" s="2">
        <v>1.0511599836015051</v>
      </c>
      <c r="C41" s="2">
        <v>0</v>
      </c>
      <c r="D41" s="2">
        <v>0</v>
      </c>
      <c r="E41" s="2">
        <v>0</v>
      </c>
      <c r="F41" s="2">
        <v>1.3536529591020071E-3</v>
      </c>
      <c r="G41" s="2">
        <v>0</v>
      </c>
      <c r="H41" s="2">
        <v>0</v>
      </c>
      <c r="I41" s="2">
        <v>0</v>
      </c>
      <c r="J41" s="2">
        <v>0</v>
      </c>
      <c r="K41" s="2">
        <v>1.5081666166553008E-2</v>
      </c>
      <c r="L41" s="2">
        <v>2.3409817687600846E-5</v>
      </c>
      <c r="M41" s="2">
        <v>1.3033657182024436E-2</v>
      </c>
      <c r="N41" s="2">
        <v>3.7935462168936119E-5</v>
      </c>
      <c r="O41" s="2">
        <v>2.264211248720439E-5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1.0807129473015282</v>
      </c>
    </row>
    <row r="42" spans="1:23" x14ac:dyDescent="0.2">
      <c r="A42" s="2" t="s">
        <v>38</v>
      </c>
      <c r="B42" s="2">
        <v>4.8656531495924547E-2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1.5422393464013779E-4</v>
      </c>
      <c r="L42" s="2">
        <v>0</v>
      </c>
      <c r="M42" s="2">
        <v>1.3328115548800256E-4</v>
      </c>
      <c r="N42" s="2">
        <v>3.8792505904025051E-7</v>
      </c>
      <c r="O42" s="2">
        <v>2.315364653863945E-7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4.8944656047577119E-2</v>
      </c>
    </row>
    <row r="43" spans="1:23" x14ac:dyDescent="0.2">
      <c r="A43" s="2" t="s">
        <v>39</v>
      </c>
      <c r="B43" s="2">
        <v>14.207762371081463</v>
      </c>
      <c r="C43" s="2">
        <v>0.23087684964553959</v>
      </c>
      <c r="D43" s="2">
        <v>8.5073625543713394E-2</v>
      </c>
      <c r="E43" s="2">
        <v>0</v>
      </c>
      <c r="F43" s="2">
        <v>0</v>
      </c>
      <c r="G43" s="2">
        <v>1.3885118424275745E-2</v>
      </c>
      <c r="H43" s="2">
        <v>3.8173949085887966E-5</v>
      </c>
      <c r="I43" s="2">
        <v>0</v>
      </c>
      <c r="J43" s="2">
        <v>7.6950296596768792E-5</v>
      </c>
      <c r="K43" s="2">
        <v>2.7294049828173223E-3</v>
      </c>
      <c r="L43" s="2">
        <v>2.7502022321937235E-5</v>
      </c>
      <c r="M43" s="2">
        <v>3.3572746809992553E-2</v>
      </c>
      <c r="N43" s="2">
        <v>2.503229180863637E-3</v>
      </c>
      <c r="O43" s="2">
        <v>4.0976569804429347E-6</v>
      </c>
      <c r="P43" s="2">
        <v>6.1215268450768258E-3</v>
      </c>
      <c r="Q43" s="2">
        <v>0</v>
      </c>
      <c r="R43" s="2">
        <v>9.5435115538541351E-2</v>
      </c>
      <c r="S43" s="2">
        <v>0</v>
      </c>
      <c r="T43" s="2">
        <v>0</v>
      </c>
      <c r="U43" s="2">
        <v>0</v>
      </c>
      <c r="V43" s="2">
        <v>0</v>
      </c>
      <c r="W43" s="2">
        <v>14.678106711977268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3.0089739958355847E-8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3.0089739958355847E-8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0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1.1432035055617358E-2</v>
      </c>
      <c r="L46" s="2">
        <v>4.0165984328175937E-4</v>
      </c>
      <c r="M46" s="2">
        <v>2.6665436719608443E-2</v>
      </c>
      <c r="N46" s="2">
        <v>0</v>
      </c>
      <c r="O46" s="2">
        <v>5.3461503862048874E-5</v>
      </c>
      <c r="P46" s="2">
        <v>0</v>
      </c>
      <c r="Q46" s="2">
        <v>0</v>
      </c>
      <c r="R46" s="2">
        <v>3.6895866339038096E-3</v>
      </c>
      <c r="S46" s="2">
        <v>0</v>
      </c>
      <c r="T46" s="2">
        <v>0</v>
      </c>
      <c r="U46" s="2">
        <v>0</v>
      </c>
      <c r="V46" s="2">
        <v>0</v>
      </c>
      <c r="W46" s="2">
        <v>4.224217975627341E-2</v>
      </c>
    </row>
    <row r="47" spans="1:23" x14ac:dyDescent="0.2">
      <c r="A47" s="2" t="s">
        <v>43</v>
      </c>
      <c r="B47" s="2">
        <v>1.1128122714050647E-2</v>
      </c>
      <c r="C47" s="2">
        <v>4.7229952135805024E-4</v>
      </c>
      <c r="D47" s="2">
        <v>1.496265140245271E-3</v>
      </c>
      <c r="E47" s="2">
        <v>9.9702995488629566E-4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0.18832903006698731</v>
      </c>
      <c r="L47" s="2">
        <v>3.4946482906079802E-2</v>
      </c>
      <c r="M47" s="2">
        <v>0.43352156522723556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0.67089079553084296</v>
      </c>
    </row>
    <row r="48" spans="1:23" x14ac:dyDescent="0.2">
      <c r="A48" s="2" t="s">
        <v>44</v>
      </c>
      <c r="B48" s="2">
        <v>8.036413411853606E-3</v>
      </c>
      <c r="C48" s="2">
        <v>1.9287333617742252E-4</v>
      </c>
      <c r="D48" s="2">
        <v>5.7532002511357918E-3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6.0098641014347401E-3</v>
      </c>
      <c r="L48" s="2">
        <v>2.7788001035178317E-4</v>
      </c>
      <c r="M48" s="2">
        <v>1.4567245130775565E-2</v>
      </c>
      <c r="N48" s="2">
        <v>0</v>
      </c>
      <c r="O48" s="2">
        <v>5.7164859958488811E-3</v>
      </c>
      <c r="P48" s="2">
        <v>0</v>
      </c>
      <c r="Q48" s="2">
        <v>0</v>
      </c>
      <c r="R48" s="2">
        <v>5.0868949823181494E-3</v>
      </c>
      <c r="S48" s="2">
        <v>0</v>
      </c>
      <c r="T48" s="2">
        <v>0</v>
      </c>
      <c r="U48" s="2">
        <v>0</v>
      </c>
      <c r="V48" s="2">
        <v>0</v>
      </c>
      <c r="W48" s="2">
        <v>4.5640857219895942E-2</v>
      </c>
    </row>
    <row r="49" spans="1:23" x14ac:dyDescent="0.2">
      <c r="A49" s="2" t="s">
        <v>45</v>
      </c>
      <c r="B49" s="2">
        <v>0</v>
      </c>
      <c r="C49" s="2">
        <v>4.6343006544591787E-3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2.3337328036909705E-2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2.7971628691368884E-2</v>
      </c>
    </row>
    <row r="50" spans="1:23" x14ac:dyDescent="0.2">
      <c r="A50" s="2" t="s">
        <v>46</v>
      </c>
      <c r="B50" s="2">
        <v>0.1246634190693883</v>
      </c>
      <c r="C50" s="2">
        <v>0</v>
      </c>
      <c r="D50" s="2">
        <v>0</v>
      </c>
      <c r="E50" s="2">
        <v>0</v>
      </c>
      <c r="F50" s="2">
        <v>0</v>
      </c>
      <c r="G50" s="2">
        <v>7.8479385353492928E-2</v>
      </c>
      <c r="H50" s="2">
        <v>0</v>
      </c>
      <c r="I50" s="2">
        <v>0</v>
      </c>
      <c r="J50" s="2">
        <v>0</v>
      </c>
      <c r="K50" s="2">
        <v>7.0813605086895035E-2</v>
      </c>
      <c r="L50" s="2">
        <v>0</v>
      </c>
      <c r="M50" s="2">
        <v>4.7933406319686051E-5</v>
      </c>
      <c r="N50" s="2">
        <v>0</v>
      </c>
      <c r="O50" s="2">
        <v>4.8474960559149245E-2</v>
      </c>
      <c r="P50" s="2">
        <v>0</v>
      </c>
      <c r="Q50" s="2">
        <v>0</v>
      </c>
      <c r="R50" s="2">
        <v>6.7957856116957371E-2</v>
      </c>
      <c r="S50" s="2">
        <v>0</v>
      </c>
      <c r="T50" s="2">
        <v>0</v>
      </c>
      <c r="U50" s="2">
        <v>0</v>
      </c>
      <c r="V50" s="2">
        <v>0</v>
      </c>
      <c r="W50" s="2">
        <v>0.3904371595922026</v>
      </c>
    </row>
    <row r="51" spans="1:23" x14ac:dyDescent="0.2">
      <c r="A51" s="2" t="s">
        <v>47</v>
      </c>
      <c r="B51" s="2">
        <v>0.40488918125992718</v>
      </c>
      <c r="C51" s="2">
        <v>0</v>
      </c>
      <c r="D51" s="2">
        <v>0</v>
      </c>
      <c r="E51" s="2">
        <v>4.370237511187005E-2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2.9348040532790467E-2</v>
      </c>
      <c r="L51" s="2">
        <v>0</v>
      </c>
      <c r="M51" s="2">
        <v>1.0858181154196378E-2</v>
      </c>
      <c r="N51" s="2">
        <v>0</v>
      </c>
      <c r="O51" s="2">
        <v>3.4220341132644E-3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0.49221981217204847</v>
      </c>
    </row>
  </sheetData>
  <phoneticPr fontId="6" type="noConversion"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C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64.039659423374829</v>
      </c>
      <c r="C4" s="2">
        <v>14.737132106684269</v>
      </c>
      <c r="D4" s="2">
        <v>0.34286710668202747</v>
      </c>
      <c r="E4" s="2">
        <v>0.10330463488294007</v>
      </c>
      <c r="F4" s="2">
        <v>1.5075639048606453</v>
      </c>
      <c r="G4" s="2">
        <v>0.13248650954636434</v>
      </c>
      <c r="H4" s="2">
        <v>6.7576342231511226E-4</v>
      </c>
      <c r="I4" s="2">
        <v>0</v>
      </c>
      <c r="J4" s="2">
        <v>2.2703177176054291E-4</v>
      </c>
      <c r="K4" s="2">
        <v>0.82928255011535934</v>
      </c>
      <c r="L4" s="2">
        <v>0.12120091210395223</v>
      </c>
      <c r="M4" s="2">
        <v>1.6308117515397811</v>
      </c>
      <c r="N4" s="2">
        <v>1.7705650876241447E-2</v>
      </c>
      <c r="O4" s="2">
        <v>0.12202833494250129</v>
      </c>
      <c r="P4" s="2">
        <v>2.816468667893806E-2</v>
      </c>
      <c r="Q4" s="2">
        <v>0</v>
      </c>
      <c r="R4" s="2">
        <v>2.6452316269398075</v>
      </c>
      <c r="S4" s="2">
        <v>0</v>
      </c>
      <c r="T4" s="2">
        <v>0</v>
      </c>
      <c r="U4" s="2">
        <v>0</v>
      </c>
      <c r="V4" s="2">
        <v>1.3922646000000003</v>
      </c>
      <c r="W4" s="2">
        <v>87.650606594421731</v>
      </c>
    </row>
    <row r="5" spans="1:23" x14ac:dyDescent="0.2">
      <c r="A5" s="2" t="s">
        <v>1</v>
      </c>
      <c r="B5" s="2">
        <v>0.11300546364714519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2.2106751002555592E-2</v>
      </c>
      <c r="L5" s="2">
        <v>0</v>
      </c>
      <c r="M5" s="2">
        <v>0.13537217279587621</v>
      </c>
      <c r="N5" s="2">
        <v>0</v>
      </c>
      <c r="O5" s="2">
        <v>0</v>
      </c>
      <c r="P5" s="2">
        <v>0</v>
      </c>
      <c r="Q5" s="2">
        <v>0</v>
      </c>
      <c r="R5" s="2">
        <v>5.8099767291281213E-3</v>
      </c>
      <c r="S5" s="2">
        <v>0</v>
      </c>
      <c r="T5" s="2">
        <v>0</v>
      </c>
      <c r="U5" s="2">
        <v>0</v>
      </c>
      <c r="V5" s="2">
        <v>0</v>
      </c>
      <c r="W5" s="2">
        <v>0.27629436417470515</v>
      </c>
    </row>
    <row r="6" spans="1:23" x14ac:dyDescent="0.2">
      <c r="A6" s="2" t="s">
        <v>2</v>
      </c>
      <c r="B6" s="2">
        <v>8.8878244442527574</v>
      </c>
      <c r="C6" s="2">
        <v>0</v>
      </c>
      <c r="D6" s="2">
        <v>0</v>
      </c>
      <c r="E6" s="2">
        <v>0</v>
      </c>
      <c r="F6" s="2">
        <v>3.0426536833769069E-3</v>
      </c>
      <c r="G6" s="2">
        <v>0</v>
      </c>
      <c r="H6" s="2">
        <v>0</v>
      </c>
      <c r="I6" s="2">
        <v>0</v>
      </c>
      <c r="J6" s="2">
        <v>0</v>
      </c>
      <c r="K6" s="2">
        <v>6.9584556043326071E-3</v>
      </c>
      <c r="L6" s="2">
        <v>3.3083095352376102E-5</v>
      </c>
      <c r="M6" s="2">
        <v>9.3209691859386795E-3</v>
      </c>
      <c r="N6" s="2">
        <v>6.4702056160240061E-6</v>
      </c>
      <c r="O6" s="2">
        <v>2.2298052012222433E-5</v>
      </c>
      <c r="P6" s="2">
        <v>0</v>
      </c>
      <c r="Q6" s="2">
        <v>0</v>
      </c>
      <c r="R6" s="2">
        <v>8.3248560605063873E-2</v>
      </c>
      <c r="S6" s="2">
        <v>0</v>
      </c>
      <c r="T6" s="2">
        <v>0</v>
      </c>
      <c r="U6" s="2">
        <v>0</v>
      </c>
      <c r="V6" s="2">
        <v>0</v>
      </c>
      <c r="W6" s="2">
        <v>8.9904569346844507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</row>
    <row r="9" spans="1:23" x14ac:dyDescent="0.2">
      <c r="A9" s="2" t="s">
        <v>5</v>
      </c>
      <c r="B9" s="2">
        <v>1.7795623487224179E-5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2.6911154270899593E-5</v>
      </c>
      <c r="L9" s="2">
        <v>1.2794567263349875E-7</v>
      </c>
      <c r="M9" s="2">
        <v>5.1149261045674492E-5</v>
      </c>
      <c r="N9" s="2">
        <v>2.5022894647606658E-8</v>
      </c>
      <c r="O9" s="2">
        <v>8.6235560268263564E-8</v>
      </c>
      <c r="P9" s="2">
        <v>0</v>
      </c>
      <c r="Q9" s="2">
        <v>0</v>
      </c>
      <c r="R9" s="2">
        <v>3.219557592461035E-4</v>
      </c>
      <c r="S9" s="2">
        <v>0</v>
      </c>
      <c r="T9" s="2">
        <v>0</v>
      </c>
      <c r="U9" s="2">
        <v>0</v>
      </c>
      <c r="V9" s="2">
        <v>0</v>
      </c>
      <c r="W9" s="2">
        <v>4.1805100217745116E-4</v>
      </c>
    </row>
    <row r="10" spans="1:23" x14ac:dyDescent="0.2">
      <c r="A10" s="2" t="s">
        <v>6</v>
      </c>
      <c r="B10" s="2">
        <v>4.2274492239650326E-3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6.9200110982313239E-5</v>
      </c>
      <c r="L10" s="2">
        <v>3.2900315820042543E-7</v>
      </c>
      <c r="M10" s="2">
        <v>9.0494846465424098E-5</v>
      </c>
      <c r="N10" s="2">
        <v>6.4344586236702846E-8</v>
      </c>
      <c r="O10" s="2">
        <v>2.2174858354696346E-7</v>
      </c>
      <c r="P10" s="2">
        <v>0</v>
      </c>
      <c r="Q10" s="2">
        <v>0</v>
      </c>
      <c r="R10" s="2">
        <v>8.2788623806140892E-4</v>
      </c>
      <c r="S10" s="2">
        <v>0</v>
      </c>
      <c r="T10" s="2">
        <v>0</v>
      </c>
      <c r="U10" s="2">
        <v>0</v>
      </c>
      <c r="V10" s="2">
        <v>0</v>
      </c>
      <c r="W10" s="2">
        <v>5.2156455158021619E-3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</row>
    <row r="14" spans="1:23" x14ac:dyDescent="0.2">
      <c r="A14" s="2" t="s">
        <v>10</v>
      </c>
      <c r="B14" s="2">
        <v>0.11122334216951982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1.108739555961063E-2</v>
      </c>
      <c r="L14" s="2">
        <v>5.2713617125001493E-5</v>
      </c>
      <c r="M14" s="2">
        <v>4.6231062868205778E-3</v>
      </c>
      <c r="N14" s="2">
        <v>1.0309432594813943E-5</v>
      </c>
      <c r="O14" s="2">
        <v>3.5529050830524595E-5</v>
      </c>
      <c r="P14" s="2">
        <v>0</v>
      </c>
      <c r="Q14" s="2">
        <v>0</v>
      </c>
      <c r="R14" s="2">
        <v>0.1326457728093946</v>
      </c>
      <c r="S14" s="2">
        <v>0</v>
      </c>
      <c r="T14" s="2">
        <v>0</v>
      </c>
      <c r="U14" s="2">
        <v>0</v>
      </c>
      <c r="V14" s="2">
        <v>0</v>
      </c>
      <c r="W14" s="2">
        <v>0.25967816892589596</v>
      </c>
    </row>
    <row r="15" spans="1:23" x14ac:dyDescent="0.2">
      <c r="A15" s="2" t="s">
        <v>11</v>
      </c>
      <c r="B15" s="2">
        <v>0.16459180176695415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1.1879352385297105E-3</v>
      </c>
      <c r="L15" s="2">
        <v>5.6478875491073023E-6</v>
      </c>
      <c r="M15" s="2">
        <v>0</v>
      </c>
      <c r="N15" s="2">
        <v>1.1045820637300651E-6</v>
      </c>
      <c r="O15" s="2">
        <v>3.8066840175562061E-6</v>
      </c>
      <c r="P15" s="2">
        <v>0</v>
      </c>
      <c r="Q15" s="2">
        <v>0</v>
      </c>
      <c r="R15" s="2">
        <v>1.4212047086720853E-2</v>
      </c>
      <c r="S15" s="2">
        <v>0</v>
      </c>
      <c r="T15" s="2">
        <v>0</v>
      </c>
      <c r="U15" s="2">
        <v>0</v>
      </c>
      <c r="V15" s="2">
        <v>0</v>
      </c>
      <c r="W15" s="2">
        <v>0.18000234324583511</v>
      </c>
    </row>
    <row r="16" spans="1:23" x14ac:dyDescent="0.2">
      <c r="A16" s="2" t="s">
        <v>12</v>
      </c>
      <c r="B16" s="2">
        <v>3.072892448391209E-3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6.420232518914616E-4</v>
      </c>
      <c r="L16" s="2">
        <v>3.0524181899706134E-6</v>
      </c>
      <c r="M16" s="2">
        <v>0</v>
      </c>
      <c r="N16" s="2">
        <v>5.9697477230718754E-7</v>
      </c>
      <c r="O16" s="2">
        <v>2.0573340806857165E-6</v>
      </c>
      <c r="P16" s="2">
        <v>0</v>
      </c>
      <c r="Q16" s="2">
        <v>0</v>
      </c>
      <c r="R16" s="2">
        <v>7.6809445420141821E-3</v>
      </c>
      <c r="S16" s="2">
        <v>0</v>
      </c>
      <c r="T16" s="2">
        <v>0</v>
      </c>
      <c r="U16" s="2">
        <v>0</v>
      </c>
      <c r="V16" s="2">
        <v>0</v>
      </c>
      <c r="W16" s="2">
        <v>1.1401566969339815E-2</v>
      </c>
    </row>
    <row r="17" spans="1:23" x14ac:dyDescent="0.2">
      <c r="A17" s="2" t="s">
        <v>13</v>
      </c>
      <c r="B17" s="2">
        <v>0.57569545081920803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1.9537498000673101E-2</v>
      </c>
      <c r="L17" s="2">
        <v>9.2888558331920108E-5</v>
      </c>
      <c r="M17" s="2">
        <v>1.5923158419372661E-2</v>
      </c>
      <c r="N17" s="2">
        <v>1.8166621514162434E-5</v>
      </c>
      <c r="O17" s="2">
        <v>6.2607016754759356E-5</v>
      </c>
      <c r="P17" s="2">
        <v>0</v>
      </c>
      <c r="Q17" s="2">
        <v>0</v>
      </c>
      <c r="R17" s="2">
        <v>0.23373988121267114</v>
      </c>
      <c r="S17" s="2">
        <v>0</v>
      </c>
      <c r="T17" s="2">
        <v>0</v>
      </c>
      <c r="U17" s="2">
        <v>0</v>
      </c>
      <c r="V17" s="2">
        <v>0</v>
      </c>
      <c r="W17" s="2">
        <v>0.84506965064852579</v>
      </c>
    </row>
    <row r="18" spans="1:23" x14ac:dyDescent="0.2">
      <c r="A18" s="2" t="s">
        <v>14</v>
      </c>
      <c r="B18" s="2">
        <v>0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4.2673401772426483E-4</v>
      </c>
      <c r="L18" s="2">
        <v>2.0288528089026234E-6</v>
      </c>
      <c r="M18" s="2">
        <v>7.869117083949922E-6</v>
      </c>
      <c r="N18" s="2">
        <v>3.967916151263342E-7</v>
      </c>
      <c r="O18" s="2">
        <v>1.367449598539608E-6</v>
      </c>
      <c r="P18" s="2">
        <v>0</v>
      </c>
      <c r="Q18" s="2">
        <v>0</v>
      </c>
      <c r="R18" s="2">
        <v>5.1052984680453554E-3</v>
      </c>
      <c r="S18" s="2">
        <v>0</v>
      </c>
      <c r="T18" s="2">
        <v>0</v>
      </c>
      <c r="U18" s="2">
        <v>0</v>
      </c>
      <c r="V18" s="2">
        <v>0</v>
      </c>
      <c r="W18" s="2">
        <v>5.5436946968761384E-3</v>
      </c>
    </row>
    <row r="19" spans="1:23" x14ac:dyDescent="0.2">
      <c r="A19" s="2" t="s">
        <v>15</v>
      </c>
      <c r="B19" s="2">
        <v>4.3812947323133315E-3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1.4724245836792208E-3</v>
      </c>
      <c r="L19" s="2">
        <v>7.0004560883757177E-6</v>
      </c>
      <c r="M19" s="2">
        <v>1.9082608928578553E-3</v>
      </c>
      <c r="N19" s="2">
        <v>1.3691098071476216E-6</v>
      </c>
      <c r="O19" s="2">
        <v>4.7183170832492772E-6</v>
      </c>
      <c r="P19" s="2">
        <v>0</v>
      </c>
      <c r="Q19" s="2">
        <v>0</v>
      </c>
      <c r="R19" s="2">
        <v>1.761557939875109E-2</v>
      </c>
      <c r="S19" s="2">
        <v>0</v>
      </c>
      <c r="T19" s="2">
        <v>0</v>
      </c>
      <c r="U19" s="2">
        <v>0</v>
      </c>
      <c r="V19" s="2">
        <v>0</v>
      </c>
      <c r="W19" s="2">
        <v>2.539064749058027E-2</v>
      </c>
    </row>
    <row r="20" spans="1:23" x14ac:dyDescent="0.2">
      <c r="A20" s="2" t="s">
        <v>16</v>
      </c>
      <c r="B20" s="2">
        <v>0.38081972001356207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3.4907611539966893E-3</v>
      </c>
      <c r="L20" s="2">
        <v>1.6596381535888124E-5</v>
      </c>
      <c r="M20" s="2">
        <v>1.9830175051553799E-3</v>
      </c>
      <c r="N20" s="2">
        <v>3.2458269057181209E-6</v>
      </c>
      <c r="O20" s="2">
        <v>1.1185984103369044E-5</v>
      </c>
      <c r="P20" s="2">
        <v>0</v>
      </c>
      <c r="Q20" s="2">
        <v>0</v>
      </c>
      <c r="R20" s="2">
        <v>4.176226134220884E-2</v>
      </c>
      <c r="S20" s="2">
        <v>0</v>
      </c>
      <c r="T20" s="2">
        <v>0</v>
      </c>
      <c r="U20" s="2">
        <v>0</v>
      </c>
      <c r="V20" s="2">
        <v>0</v>
      </c>
      <c r="W20" s="2">
        <v>0.42808678820746798</v>
      </c>
    </row>
    <row r="21" spans="1:23" x14ac:dyDescent="0.2">
      <c r="A21" s="2" t="s">
        <v>17</v>
      </c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</row>
    <row r="22" spans="1:23" x14ac:dyDescent="0.2">
      <c r="A22" s="2" t="s">
        <v>18</v>
      </c>
      <c r="B22" s="2">
        <v>9.57513286918701E-2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3.1140049942040954E-3</v>
      </c>
      <c r="L22" s="2">
        <v>1.4805142119019142E-5</v>
      </c>
      <c r="M22" s="2">
        <v>2.2348292518417773E-3</v>
      </c>
      <c r="N22" s="2">
        <v>2.8955063806516274E-6</v>
      </c>
      <c r="O22" s="2">
        <v>9.9786862596133553E-6</v>
      </c>
      <c r="P22" s="2">
        <v>0</v>
      </c>
      <c r="Q22" s="2">
        <v>0</v>
      </c>
      <c r="R22" s="2">
        <v>3.7254880712763401E-2</v>
      </c>
      <c r="S22" s="2">
        <v>0</v>
      </c>
      <c r="T22" s="2">
        <v>0</v>
      </c>
      <c r="U22" s="2">
        <v>0</v>
      </c>
      <c r="V22" s="2">
        <v>0</v>
      </c>
      <c r="W22" s="2">
        <v>0.13838272298543866</v>
      </c>
    </row>
    <row r="23" spans="1:23" x14ac:dyDescent="0.2">
      <c r="A23" s="2" t="s">
        <v>19</v>
      </c>
      <c r="B23" s="2">
        <v>1.8598681543887798E-2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2.8410490008849709E-3</v>
      </c>
      <c r="L23" s="2">
        <v>1.3507407439450798E-5</v>
      </c>
      <c r="M23" s="2">
        <v>4.1312864690737079E-4</v>
      </c>
      <c r="N23" s="2">
        <v>2.6417027349401888E-6</v>
      </c>
      <c r="O23" s="2">
        <v>9.1040112911781124E-6</v>
      </c>
      <c r="P23" s="2">
        <v>0</v>
      </c>
      <c r="Q23" s="2">
        <v>0</v>
      </c>
      <c r="R23" s="2">
        <v>3.3989329440410068E-2</v>
      </c>
      <c r="S23" s="2">
        <v>0</v>
      </c>
      <c r="T23" s="2">
        <v>0</v>
      </c>
      <c r="U23" s="2">
        <v>0</v>
      </c>
      <c r="V23" s="2">
        <v>0</v>
      </c>
      <c r="W23" s="2">
        <v>5.5867441753555777E-2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2.9602269697989546E-4</v>
      </c>
      <c r="L24" s="2">
        <v>1.4074023989684865E-6</v>
      </c>
      <c r="M24" s="2">
        <v>0</v>
      </c>
      <c r="N24" s="2">
        <v>2.7525184112367326E-7</v>
      </c>
      <c r="O24" s="2">
        <v>9.4859116295089923E-7</v>
      </c>
      <c r="P24" s="2">
        <v>0</v>
      </c>
      <c r="Q24" s="2">
        <v>0</v>
      </c>
      <c r="R24" s="2">
        <v>3.5415133517071383E-3</v>
      </c>
      <c r="S24" s="2">
        <v>0</v>
      </c>
      <c r="T24" s="2">
        <v>0</v>
      </c>
      <c r="U24" s="2">
        <v>0</v>
      </c>
      <c r="V24" s="2">
        <v>0</v>
      </c>
      <c r="W24" s="2">
        <v>3.8401672940900767E-3</v>
      </c>
    </row>
    <row r="25" spans="1:23" x14ac:dyDescent="0.2">
      <c r="A25" s="2" t="s">
        <v>21</v>
      </c>
      <c r="B25" s="2">
        <v>0</v>
      </c>
      <c r="C25" s="2">
        <v>14.607438301404507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8.4577913422827298E-5</v>
      </c>
      <c r="L25" s="2">
        <v>4.0211497113385325E-7</v>
      </c>
      <c r="M25" s="2">
        <v>9.0494846465424079E-4</v>
      </c>
      <c r="N25" s="2">
        <v>7.8643383178192357E-8</v>
      </c>
      <c r="O25" s="2">
        <v>2.7102604655739979E-7</v>
      </c>
      <c r="P25" s="2">
        <v>0</v>
      </c>
      <c r="Q25" s="2">
        <v>0</v>
      </c>
      <c r="R25" s="2">
        <v>1.0118609576306109E-3</v>
      </c>
      <c r="S25" s="2">
        <v>0</v>
      </c>
      <c r="T25" s="2">
        <v>0</v>
      </c>
      <c r="U25" s="2">
        <v>0</v>
      </c>
      <c r="V25" s="2">
        <v>0</v>
      </c>
      <c r="W25" s="2">
        <v>14.609440440524615</v>
      </c>
    </row>
    <row r="26" spans="1:23" x14ac:dyDescent="0.2">
      <c r="A26" s="2" t="s">
        <v>22</v>
      </c>
      <c r="B26" s="2">
        <v>0.21036044204002205</v>
      </c>
      <c r="C26" s="2">
        <v>7.0539194860930882E-4</v>
      </c>
      <c r="D26" s="2">
        <v>0</v>
      </c>
      <c r="E26" s="2">
        <v>0</v>
      </c>
      <c r="F26" s="2">
        <v>5.8486565247133884E-4</v>
      </c>
      <c r="G26" s="2">
        <v>0</v>
      </c>
      <c r="H26" s="2">
        <v>0</v>
      </c>
      <c r="I26" s="2">
        <v>0</v>
      </c>
      <c r="J26" s="2">
        <v>0</v>
      </c>
      <c r="K26" s="2">
        <v>5.1504408813667722E-3</v>
      </c>
      <c r="L26" s="2">
        <v>2.7928712540569446E-5</v>
      </c>
      <c r="M26" s="2">
        <v>3.2027306531676176E-3</v>
      </c>
      <c r="N26" s="2">
        <v>5.4621404316489962E-6</v>
      </c>
      <c r="O26" s="2">
        <v>0</v>
      </c>
      <c r="P26" s="2">
        <v>0</v>
      </c>
      <c r="Q26" s="2">
        <v>0</v>
      </c>
      <c r="R26" s="2">
        <v>7.0278342875435149E-2</v>
      </c>
      <c r="S26" s="2">
        <v>0</v>
      </c>
      <c r="T26" s="2">
        <v>0</v>
      </c>
      <c r="U26" s="2">
        <v>0</v>
      </c>
      <c r="V26" s="2">
        <v>0</v>
      </c>
      <c r="W26" s="2">
        <v>0.29031560490404446</v>
      </c>
    </row>
    <row r="27" spans="1:23" x14ac:dyDescent="0.2">
      <c r="A27" s="2" t="s">
        <v>23</v>
      </c>
      <c r="B27" s="2">
        <v>0.22211079865111402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5.1706651256653337E-3</v>
      </c>
      <c r="L27" s="2">
        <v>2.8038380259969585E-5</v>
      </c>
      <c r="M27" s="2">
        <v>5.2644393291624968E-3</v>
      </c>
      <c r="N27" s="2">
        <v>5.4835886270612301E-6</v>
      </c>
      <c r="O27" s="2">
        <v>0</v>
      </c>
      <c r="P27" s="2">
        <v>0</v>
      </c>
      <c r="Q27" s="2">
        <v>0</v>
      </c>
      <c r="R27" s="2">
        <v>7.0554304954788968E-2</v>
      </c>
      <c r="S27" s="2">
        <v>0</v>
      </c>
      <c r="T27" s="2">
        <v>0</v>
      </c>
      <c r="U27" s="2">
        <v>0</v>
      </c>
      <c r="V27" s="2">
        <v>0</v>
      </c>
      <c r="W27" s="2">
        <v>0.30313373002961785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5.0560610746401576E-5</v>
      </c>
      <c r="L28" s="2">
        <v>2.7416929850035451E-7</v>
      </c>
      <c r="M28" s="2">
        <v>0</v>
      </c>
      <c r="N28" s="2">
        <v>5.3620488530585696E-8</v>
      </c>
      <c r="O28" s="2">
        <v>0</v>
      </c>
      <c r="P28" s="2">
        <v>0</v>
      </c>
      <c r="Q28" s="2">
        <v>0</v>
      </c>
      <c r="R28" s="2">
        <v>6.8990519838450738E-4</v>
      </c>
      <c r="S28" s="2">
        <v>0</v>
      </c>
      <c r="T28" s="2">
        <v>0</v>
      </c>
      <c r="U28" s="2">
        <v>0</v>
      </c>
      <c r="V28" s="2">
        <v>0</v>
      </c>
      <c r="W28" s="2">
        <v>7.4079359891793988E-4</v>
      </c>
    </row>
    <row r="29" spans="1:23" x14ac:dyDescent="0.2">
      <c r="A29" s="2" t="s">
        <v>25</v>
      </c>
      <c r="B29" s="2">
        <v>4.2630342898339807E-2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2.8718426903956095E-3</v>
      </c>
      <c r="L29" s="2">
        <v>1.5572816154820135E-5</v>
      </c>
      <c r="M29" s="2">
        <v>3.529299012151539E-3</v>
      </c>
      <c r="N29" s="2">
        <v>3.0456437485372679E-6</v>
      </c>
      <c r="O29" s="2">
        <v>0</v>
      </c>
      <c r="P29" s="2">
        <v>0</v>
      </c>
      <c r="Q29" s="2">
        <v>0</v>
      </c>
      <c r="R29" s="2">
        <v>3.9186615268240022E-2</v>
      </c>
      <c r="S29" s="2">
        <v>0</v>
      </c>
      <c r="T29" s="2">
        <v>0</v>
      </c>
      <c r="U29" s="2">
        <v>0</v>
      </c>
      <c r="V29" s="2">
        <v>0</v>
      </c>
      <c r="W29" s="2">
        <v>8.8236718329030336E-2</v>
      </c>
    </row>
    <row r="30" spans="1:23" x14ac:dyDescent="0.2">
      <c r="A30" s="2" t="s">
        <v>26</v>
      </c>
      <c r="B30" s="2">
        <v>2.8894990482169654E-3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1.4123263935161506E-3</v>
      </c>
      <c r="L30" s="2">
        <v>7.65846240477657E-6</v>
      </c>
      <c r="M30" s="2">
        <v>1.8925226586899557E-3</v>
      </c>
      <c r="N30" s="2">
        <v>1.4977989796210273E-6</v>
      </c>
      <c r="O30" s="2">
        <v>0</v>
      </c>
      <c r="P30" s="2">
        <v>0</v>
      </c>
      <c r="Q30" s="2">
        <v>0</v>
      </c>
      <c r="R30" s="2">
        <v>1.9271351874873908E-2</v>
      </c>
      <c r="S30" s="2">
        <v>0</v>
      </c>
      <c r="T30" s="2">
        <v>0</v>
      </c>
      <c r="U30" s="2">
        <v>0</v>
      </c>
      <c r="V30" s="2">
        <v>0</v>
      </c>
      <c r="W30" s="2">
        <v>2.5474856236681376E-2</v>
      </c>
    </row>
    <row r="31" spans="1:23" x14ac:dyDescent="0.2">
      <c r="A31" s="2" t="s">
        <v>27</v>
      </c>
      <c r="B31" s="2">
        <v>2.0944203130950911</v>
      </c>
      <c r="C31" s="2">
        <v>0</v>
      </c>
      <c r="D31" s="2">
        <v>0</v>
      </c>
      <c r="E31" s="2">
        <v>0</v>
      </c>
      <c r="F31" s="2">
        <v>2.5439965519345808E-2</v>
      </c>
      <c r="G31" s="2">
        <v>0</v>
      </c>
      <c r="H31" s="2">
        <v>0</v>
      </c>
      <c r="I31" s="2">
        <v>0</v>
      </c>
      <c r="J31" s="2">
        <v>0</v>
      </c>
      <c r="K31" s="2">
        <v>2.1029144837402969E-2</v>
      </c>
      <c r="L31" s="2">
        <v>9.9980404186462621E-5</v>
      </c>
      <c r="M31" s="2">
        <v>1.9885258871141443E-2</v>
      </c>
      <c r="N31" s="2">
        <v>1.955360481748692E-5</v>
      </c>
      <c r="O31" s="2">
        <v>6.7386930666771684E-5</v>
      </c>
      <c r="P31" s="2">
        <v>0</v>
      </c>
      <c r="Q31" s="2">
        <v>0</v>
      </c>
      <c r="R31" s="2">
        <v>0.25158542901088365</v>
      </c>
      <c r="S31" s="2">
        <v>0</v>
      </c>
      <c r="T31" s="2">
        <v>0</v>
      </c>
      <c r="U31" s="2">
        <v>0</v>
      </c>
      <c r="V31" s="2">
        <v>1.3922646000000003</v>
      </c>
      <c r="W31" s="2">
        <v>3.8048116322735357</v>
      </c>
    </row>
    <row r="32" spans="1:23" x14ac:dyDescent="0.2">
      <c r="A32" s="2" t="s">
        <v>28</v>
      </c>
      <c r="B32" s="2">
        <v>0.13413614616471869</v>
      </c>
      <c r="C32" s="2">
        <v>0</v>
      </c>
      <c r="D32" s="2">
        <v>0</v>
      </c>
      <c r="E32" s="2">
        <v>0</v>
      </c>
      <c r="F32" s="2">
        <v>8.1319990777720133E-2</v>
      </c>
      <c r="G32" s="2">
        <v>0</v>
      </c>
      <c r="H32" s="2">
        <v>0</v>
      </c>
      <c r="I32" s="2">
        <v>0</v>
      </c>
      <c r="J32" s="2">
        <v>0</v>
      </c>
      <c r="K32" s="2">
        <v>1.6146692562539754E-4</v>
      </c>
      <c r="L32" s="2">
        <v>7.6767403580099259E-7</v>
      </c>
      <c r="M32" s="2">
        <v>0</v>
      </c>
      <c r="N32" s="2">
        <v>1.5013736788563997E-7</v>
      </c>
      <c r="O32" s="2">
        <v>5.1741336160958144E-7</v>
      </c>
      <c r="P32" s="2">
        <v>0</v>
      </c>
      <c r="Q32" s="2">
        <v>0</v>
      </c>
      <c r="R32" s="2">
        <v>1.9317345554766207E-3</v>
      </c>
      <c r="S32" s="2">
        <v>0</v>
      </c>
      <c r="T32" s="2">
        <v>0</v>
      </c>
      <c r="U32" s="2">
        <v>0</v>
      </c>
      <c r="V32" s="2">
        <v>0</v>
      </c>
      <c r="W32" s="2">
        <v>0.21755077364830616</v>
      </c>
    </row>
    <row r="33" spans="1:23" x14ac:dyDescent="0.2">
      <c r="A33" s="2" t="s">
        <v>29</v>
      </c>
      <c r="B33" s="2">
        <v>9.7365800335310212E-2</v>
      </c>
      <c r="C33" s="2">
        <v>0</v>
      </c>
      <c r="D33" s="2">
        <v>0</v>
      </c>
      <c r="E33" s="2">
        <v>0</v>
      </c>
      <c r="F33" s="2">
        <v>1.0432515720510143</v>
      </c>
      <c r="G33" s="2">
        <v>0</v>
      </c>
      <c r="H33" s="2">
        <v>0</v>
      </c>
      <c r="I33" s="2">
        <v>0</v>
      </c>
      <c r="J33" s="2">
        <v>0</v>
      </c>
      <c r="K33" s="2">
        <v>4.0174508875842965E-3</v>
      </c>
      <c r="L33" s="2">
        <v>1.9100461128858026E-5</v>
      </c>
      <c r="M33" s="2">
        <v>3.3758512290145153E-3</v>
      </c>
      <c r="N33" s="2">
        <v>3.735560700964137E-6</v>
      </c>
      <c r="O33" s="2">
        <v>1.2873737211476491E-5</v>
      </c>
      <c r="P33" s="2">
        <v>0</v>
      </c>
      <c r="Q33" s="2">
        <v>0</v>
      </c>
      <c r="R33" s="2">
        <v>4.8063395487454023E-2</v>
      </c>
      <c r="S33" s="2">
        <v>0</v>
      </c>
      <c r="T33" s="2">
        <v>0</v>
      </c>
      <c r="U33" s="2">
        <v>0</v>
      </c>
      <c r="V33" s="2">
        <v>0</v>
      </c>
      <c r="W33" s="2">
        <v>1.1961097797494187</v>
      </c>
    </row>
    <row r="34" spans="1:23" x14ac:dyDescent="0.2">
      <c r="A34" s="2" t="s">
        <v>30</v>
      </c>
      <c r="B34" s="2">
        <v>8.0093219787927689E-3</v>
      </c>
      <c r="C34" s="2">
        <v>0</v>
      </c>
      <c r="D34" s="2">
        <v>0</v>
      </c>
      <c r="E34" s="2">
        <v>0</v>
      </c>
      <c r="F34" s="2">
        <v>2.4020060467103251E-2</v>
      </c>
      <c r="G34" s="2">
        <v>0</v>
      </c>
      <c r="H34" s="2">
        <v>0</v>
      </c>
      <c r="I34" s="2">
        <v>0</v>
      </c>
      <c r="J34" s="2">
        <v>0</v>
      </c>
      <c r="K34" s="2">
        <v>3.6522280796220867E-3</v>
      </c>
      <c r="L34" s="2">
        <v>1.7364055571689115E-5</v>
      </c>
      <c r="M34" s="2">
        <v>5.1149261045674492E-5</v>
      </c>
      <c r="N34" s="2">
        <v>3.3959642736037605E-6</v>
      </c>
      <c r="O34" s="2">
        <v>1.1703397464978627E-5</v>
      </c>
      <c r="P34" s="2">
        <v>0</v>
      </c>
      <c r="Q34" s="2">
        <v>0</v>
      </c>
      <c r="R34" s="2">
        <v>4.3693995897685474E-2</v>
      </c>
      <c r="S34" s="2">
        <v>0</v>
      </c>
      <c r="T34" s="2">
        <v>0</v>
      </c>
      <c r="U34" s="2">
        <v>0</v>
      </c>
      <c r="V34" s="2">
        <v>0</v>
      </c>
      <c r="W34" s="2">
        <v>7.9459219101559536E-2</v>
      </c>
    </row>
    <row r="35" spans="1:23" x14ac:dyDescent="0.2">
      <c r="A35" s="2" t="s">
        <v>31</v>
      </c>
      <c r="B35" s="2">
        <v>0.3770718375993844</v>
      </c>
      <c r="C35" s="2">
        <v>0</v>
      </c>
      <c r="D35" s="2">
        <v>0</v>
      </c>
      <c r="E35" s="2">
        <v>0</v>
      </c>
      <c r="F35" s="2">
        <v>0.24821968748988812</v>
      </c>
      <c r="G35" s="2">
        <v>0</v>
      </c>
      <c r="H35" s="2">
        <v>0</v>
      </c>
      <c r="I35" s="2">
        <v>0</v>
      </c>
      <c r="J35" s="2">
        <v>0</v>
      </c>
      <c r="K35" s="2">
        <v>1.1867819033466717E-2</v>
      </c>
      <c r="L35" s="2">
        <v>5.6424041631372944E-5</v>
      </c>
      <c r="M35" s="2">
        <v>6.5471054138463349E-3</v>
      </c>
      <c r="N35" s="2">
        <v>1.1035096539594534E-5</v>
      </c>
      <c r="O35" s="2">
        <v>3.8029882078304229E-5</v>
      </c>
      <c r="P35" s="2">
        <v>0</v>
      </c>
      <c r="Q35" s="2">
        <v>0</v>
      </c>
      <c r="R35" s="2">
        <v>0.14198248982753162</v>
      </c>
      <c r="S35" s="2">
        <v>0</v>
      </c>
      <c r="T35" s="2">
        <v>0</v>
      </c>
      <c r="U35" s="2">
        <v>0</v>
      </c>
      <c r="V35" s="2">
        <v>0</v>
      </c>
      <c r="W35" s="2">
        <v>0.78579442838436642</v>
      </c>
    </row>
    <row r="36" spans="1:23" x14ac:dyDescent="0.2">
      <c r="A36" s="2" t="s">
        <v>32</v>
      </c>
      <c r="B36" s="2">
        <v>0.17014186054583219</v>
      </c>
      <c r="C36" s="2">
        <v>0</v>
      </c>
      <c r="D36" s="2">
        <v>0</v>
      </c>
      <c r="E36" s="2">
        <v>0</v>
      </c>
      <c r="F36" s="2">
        <v>1.4439082090780859E-2</v>
      </c>
      <c r="G36" s="2">
        <v>0</v>
      </c>
      <c r="H36" s="2">
        <v>0</v>
      </c>
      <c r="I36" s="2">
        <v>0</v>
      </c>
      <c r="J36" s="2">
        <v>0</v>
      </c>
      <c r="K36" s="2">
        <v>8.0118350715078189E-3</v>
      </c>
      <c r="L36" s="2">
        <v>3.8091254538315919E-5</v>
      </c>
      <c r="M36" s="2">
        <v>1.1174146259208886E-2</v>
      </c>
      <c r="N36" s="2">
        <v>7.4496732065160383E-6</v>
      </c>
      <c r="O36" s="2">
        <v>2.5673558228437321E-5</v>
      </c>
      <c r="P36" s="2">
        <v>0</v>
      </c>
      <c r="Q36" s="2">
        <v>0</v>
      </c>
      <c r="R36" s="2">
        <v>9.5850828895554227E-2</v>
      </c>
      <c r="S36" s="2">
        <v>0</v>
      </c>
      <c r="T36" s="2">
        <v>0</v>
      </c>
      <c r="U36" s="2">
        <v>0</v>
      </c>
      <c r="V36" s="2">
        <v>0</v>
      </c>
      <c r="W36" s="2">
        <v>0.29968896734885725</v>
      </c>
    </row>
    <row r="37" spans="1:23" x14ac:dyDescent="0.2">
      <c r="A37" s="2" t="s">
        <v>33</v>
      </c>
      <c r="B37" s="2">
        <v>6.6566364890411012E-2</v>
      </c>
      <c r="C37" s="2">
        <v>0</v>
      </c>
      <c r="D37" s="2">
        <v>0</v>
      </c>
      <c r="E37" s="2">
        <v>0</v>
      </c>
      <c r="F37" s="2">
        <v>5.6481794542419986E-2</v>
      </c>
      <c r="G37" s="2">
        <v>0</v>
      </c>
      <c r="H37" s="2">
        <v>0</v>
      </c>
      <c r="I37" s="2">
        <v>0</v>
      </c>
      <c r="J37" s="2">
        <v>0</v>
      </c>
      <c r="K37" s="2">
        <v>1.1275773639506929E-2</v>
      </c>
      <c r="L37" s="2">
        <v>5.3609236833435981E-5</v>
      </c>
      <c r="M37" s="2">
        <v>6.7635061336549576E-3</v>
      </c>
      <c r="N37" s="2">
        <v>1.0484592857347192E-5</v>
      </c>
      <c r="O37" s="2">
        <v>3.6132699752402444E-5</v>
      </c>
      <c r="P37" s="2">
        <v>0</v>
      </c>
      <c r="Q37" s="2">
        <v>0</v>
      </c>
      <c r="R37" s="2">
        <v>0.13489946312411738</v>
      </c>
      <c r="S37" s="2">
        <v>0</v>
      </c>
      <c r="T37" s="2">
        <v>0</v>
      </c>
      <c r="U37" s="2">
        <v>0</v>
      </c>
      <c r="V37" s="2">
        <v>0</v>
      </c>
      <c r="W37" s="2">
        <v>0.27608712885955344</v>
      </c>
    </row>
    <row r="38" spans="1:23" x14ac:dyDescent="0.2">
      <c r="A38" s="2" t="s">
        <v>34</v>
      </c>
      <c r="B38" s="2">
        <v>6.5177691238410315E-2</v>
      </c>
      <c r="C38" s="2">
        <v>0</v>
      </c>
      <c r="D38" s="2">
        <v>0</v>
      </c>
      <c r="E38" s="2">
        <v>0</v>
      </c>
      <c r="F38" s="2">
        <v>1.0764232586524525E-2</v>
      </c>
      <c r="G38" s="2">
        <v>0</v>
      </c>
      <c r="H38" s="2">
        <v>0</v>
      </c>
      <c r="I38" s="2">
        <v>0</v>
      </c>
      <c r="J38" s="2">
        <v>0</v>
      </c>
      <c r="K38" s="2">
        <v>1.5112535348415182E-2</v>
      </c>
      <c r="L38" s="2">
        <v>7.1850634160326233E-5</v>
      </c>
      <c r="M38" s="2">
        <v>1.3334218898753141E-2</v>
      </c>
      <c r="N38" s="2">
        <v>1.4052142694248824E-5</v>
      </c>
      <c r="O38" s="2">
        <v>4.8427426773506287E-5</v>
      </c>
      <c r="P38" s="2">
        <v>0</v>
      </c>
      <c r="Q38" s="2">
        <v>0</v>
      </c>
      <c r="R38" s="2">
        <v>0.18080115565663324</v>
      </c>
      <c r="S38" s="2">
        <v>0</v>
      </c>
      <c r="T38" s="2">
        <v>0</v>
      </c>
      <c r="U38" s="2">
        <v>0</v>
      </c>
      <c r="V38" s="2">
        <v>0</v>
      </c>
      <c r="W38" s="2">
        <v>0.28532416393236448</v>
      </c>
    </row>
    <row r="39" spans="1:23" x14ac:dyDescent="0.2">
      <c r="A39" s="2" t="s">
        <v>35</v>
      </c>
      <c r="B39" s="2">
        <v>2.6697739929309227E-3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4.6517852382555006E-4</v>
      </c>
      <c r="L39" s="2">
        <v>2.2116323412361926E-6</v>
      </c>
      <c r="M39" s="2">
        <v>8.2232273527276661E-4</v>
      </c>
      <c r="N39" s="2">
        <v>4.3253860748005789E-7</v>
      </c>
      <c r="O39" s="2">
        <v>1.4906432560656988E-6</v>
      </c>
      <c r="P39" s="2">
        <v>0</v>
      </c>
      <c r="Q39" s="2">
        <v>0</v>
      </c>
      <c r="R39" s="2">
        <v>5.5652352669683606E-3</v>
      </c>
      <c r="S39" s="2">
        <v>0</v>
      </c>
      <c r="T39" s="2">
        <v>0</v>
      </c>
      <c r="U39" s="2">
        <v>0</v>
      </c>
      <c r="V39" s="2">
        <v>0</v>
      </c>
      <c r="W39" s="2">
        <v>9.5266453332023809E-3</v>
      </c>
    </row>
    <row r="40" spans="1:23" x14ac:dyDescent="0.2">
      <c r="A40" s="2" t="s">
        <v>36</v>
      </c>
      <c r="B40" s="2">
        <v>1.2570430368180983E-2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1.1764018866993247E-3</v>
      </c>
      <c r="L40" s="2">
        <v>5.5930536894072313E-6</v>
      </c>
      <c r="M40" s="2">
        <v>8.4593008652461619E-4</v>
      </c>
      <c r="N40" s="2">
        <v>1.0938579660239484E-6</v>
      </c>
      <c r="O40" s="2">
        <v>3.7697259202983785E-6</v>
      </c>
      <c r="P40" s="2">
        <v>0</v>
      </c>
      <c r="Q40" s="2">
        <v>0</v>
      </c>
      <c r="R40" s="2">
        <v>1.4074066047043952E-2</v>
      </c>
      <c r="S40" s="2">
        <v>0</v>
      </c>
      <c r="T40" s="2">
        <v>0</v>
      </c>
      <c r="U40" s="2">
        <v>0</v>
      </c>
      <c r="V40" s="2">
        <v>0</v>
      </c>
      <c r="W40" s="2">
        <v>2.8677285026024603E-2</v>
      </c>
    </row>
    <row r="41" spans="1:23" x14ac:dyDescent="0.2">
      <c r="A41" s="2" t="s">
        <v>37</v>
      </c>
      <c r="B41" s="2">
        <v>0.12496498165299819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1.2694375914644347E-2</v>
      </c>
      <c r="L41" s="2">
        <v>6.0353801576544699E-5</v>
      </c>
      <c r="M41" s="2">
        <v>1.0245590443302796E-2</v>
      </c>
      <c r="N41" s="2">
        <v>1.1803656875199596E-5</v>
      </c>
      <c r="O41" s="2">
        <v>4.0678545715115179E-5</v>
      </c>
      <c r="P41" s="2">
        <v>0</v>
      </c>
      <c r="Q41" s="2">
        <v>0</v>
      </c>
      <c r="R41" s="2">
        <v>0.15187113100437621</v>
      </c>
      <c r="S41" s="2">
        <v>0</v>
      </c>
      <c r="T41" s="2">
        <v>0</v>
      </c>
      <c r="U41" s="2">
        <v>0</v>
      </c>
      <c r="V41" s="2">
        <v>0</v>
      </c>
      <c r="W41" s="2">
        <v>0.29988891501948844</v>
      </c>
    </row>
    <row r="42" spans="1:23" x14ac:dyDescent="0.2">
      <c r="A42" s="2" t="s">
        <v>38</v>
      </c>
      <c r="B42" s="2">
        <v>2.521537837823545E-2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1.0764461708359837E-4</v>
      </c>
      <c r="L42" s="2">
        <v>5.1178269053399499E-7</v>
      </c>
      <c r="M42" s="2">
        <v>0</v>
      </c>
      <c r="N42" s="2">
        <v>1.0009157859042663E-7</v>
      </c>
      <c r="O42" s="2">
        <v>3.4494224107305426E-7</v>
      </c>
      <c r="P42" s="2">
        <v>0</v>
      </c>
      <c r="Q42" s="2">
        <v>0</v>
      </c>
      <c r="R42" s="2">
        <v>1.287823036984414E-3</v>
      </c>
      <c r="S42" s="2">
        <v>0</v>
      </c>
      <c r="T42" s="2">
        <v>0</v>
      </c>
      <c r="U42" s="2">
        <v>0</v>
      </c>
      <c r="V42" s="2">
        <v>0</v>
      </c>
      <c r="W42" s="2">
        <v>2.6611802848813662E-2</v>
      </c>
    </row>
    <row r="43" spans="1:23" x14ac:dyDescent="0.2">
      <c r="A43" s="2" t="s">
        <v>39</v>
      </c>
      <c r="B43" s="2">
        <v>49.40307306426137</v>
      </c>
      <c r="C43" s="2">
        <v>0.12542278132357179</v>
      </c>
      <c r="D43" s="2">
        <v>0.33707480854622296</v>
      </c>
      <c r="E43" s="2">
        <v>0</v>
      </c>
      <c r="F43" s="2">
        <v>0</v>
      </c>
      <c r="G43" s="2">
        <v>0.13248650954636434</v>
      </c>
      <c r="H43" s="2">
        <v>6.7576342231511226E-4</v>
      </c>
      <c r="I43" s="2">
        <v>0</v>
      </c>
      <c r="J43" s="2">
        <v>2.2703177176054291E-4</v>
      </c>
      <c r="K43" s="2">
        <v>2.6603598222089304E-3</v>
      </c>
      <c r="L43" s="2">
        <v>1.2648343637483022E-5</v>
      </c>
      <c r="M43" s="2">
        <v>2.2429660452727637E-2</v>
      </c>
      <c r="N43" s="2">
        <v>1.75591811497713E-2</v>
      </c>
      <c r="O43" s="2">
        <v>8.5250011008054825E-6</v>
      </c>
      <c r="P43" s="2">
        <v>2.816468667893806E-2</v>
      </c>
      <c r="Q43" s="2">
        <v>0</v>
      </c>
      <c r="R43" s="2">
        <v>0.60476604432275094</v>
      </c>
      <c r="S43" s="2">
        <v>0</v>
      </c>
      <c r="T43" s="2">
        <v>0</v>
      </c>
      <c r="U43" s="2">
        <v>0</v>
      </c>
      <c r="V43" s="2">
        <v>0</v>
      </c>
      <c r="W43" s="2">
        <v>50.674561064642738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0</v>
      </c>
    </row>
    <row r="46" spans="1:23" x14ac:dyDescent="0.2">
      <c r="A46" s="2" t="s">
        <v>42</v>
      </c>
      <c r="B46" s="2">
        <v>1.503305382722115E-2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9.4545485600003084E-3</v>
      </c>
      <c r="L46" s="2">
        <v>0</v>
      </c>
      <c r="M46" s="2">
        <v>2.7117763909858462E-2</v>
      </c>
      <c r="N46" s="2">
        <v>0</v>
      </c>
      <c r="O46" s="2">
        <v>1.2136704255215043E-4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5.1726733339632076E-2</v>
      </c>
    </row>
    <row r="47" spans="1:23" x14ac:dyDescent="0.2">
      <c r="A47" s="2" t="s">
        <v>43</v>
      </c>
      <c r="B47" s="2">
        <v>4.3815822675890265E-2</v>
      </c>
      <c r="C47" s="2">
        <v>1.9037161696457605E-3</v>
      </c>
      <c r="D47" s="2">
        <v>0</v>
      </c>
      <c r="E47" s="2">
        <v>1.2860056542292721E-2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0.51384710445641335</v>
      </c>
      <c r="L47" s="2">
        <v>0.11964689136358092</v>
      </c>
      <c r="M47" s="2">
        <v>1.2435948382695035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1.9356684294773265</v>
      </c>
    </row>
    <row r="48" spans="1:23" x14ac:dyDescent="0.2">
      <c r="A48" s="2" t="s">
        <v>44</v>
      </c>
      <c r="B48" s="2">
        <v>5.9682423943245022E-3</v>
      </c>
      <c r="C48" s="2">
        <v>7.5199625806430387E-4</v>
      </c>
      <c r="D48" s="2">
        <v>3.6030565928920209E-3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1.9103742505050772E-2</v>
      </c>
      <c r="L48" s="2">
        <v>7.9245154095025422E-4</v>
      </c>
      <c r="M48" s="2">
        <v>3.7359418910118604E-2</v>
      </c>
      <c r="N48" s="2">
        <v>0</v>
      </c>
      <c r="O48" s="2">
        <v>4.8535643960631168E-2</v>
      </c>
      <c r="P48" s="2">
        <v>0</v>
      </c>
      <c r="Q48" s="2">
        <v>0</v>
      </c>
      <c r="R48" s="2">
        <v>5.1125990404011029E-2</v>
      </c>
      <c r="S48" s="2">
        <v>0</v>
      </c>
      <c r="T48" s="2">
        <v>0</v>
      </c>
      <c r="U48" s="2">
        <v>0</v>
      </c>
      <c r="V48" s="2">
        <v>0</v>
      </c>
      <c r="W48" s="2">
        <v>0.16724054256604265</v>
      </c>
    </row>
    <row r="49" spans="1:23" x14ac:dyDescent="0.2">
      <c r="A49" s="2" t="s">
        <v>45</v>
      </c>
      <c r="B49" s="2">
        <v>0</v>
      </c>
      <c r="C49" s="2">
        <v>9.0991957987422169E-4</v>
      </c>
      <c r="D49" s="2">
        <v>2.1892415429124899E-3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5.665596269892232E-3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8.3654804129119891E-3</v>
      </c>
      <c r="S49" s="2">
        <v>0</v>
      </c>
      <c r="T49" s="2">
        <v>0</v>
      </c>
      <c r="U49" s="2">
        <v>0</v>
      </c>
      <c r="V49" s="2">
        <v>0</v>
      </c>
      <c r="W49" s="2">
        <v>1.7130237805590934E-2</v>
      </c>
    </row>
    <row r="50" spans="1:23" x14ac:dyDescent="0.2">
      <c r="A50" s="2" t="s">
        <v>46</v>
      </c>
      <c r="B50" s="2">
        <v>0.15844513322741258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8.1052285507996147E-2</v>
      </c>
      <c r="L50" s="2">
        <v>0</v>
      </c>
      <c r="M50" s="2">
        <v>1.1891565726778243E-2</v>
      </c>
      <c r="N50" s="2">
        <v>0</v>
      </c>
      <c r="O50" s="2">
        <v>5.6850987112713539E-2</v>
      </c>
      <c r="P50" s="2">
        <v>0</v>
      </c>
      <c r="Q50" s="2">
        <v>0</v>
      </c>
      <c r="R50" s="2">
        <v>9.0619095163884639E-2</v>
      </c>
      <c r="S50" s="2">
        <v>0</v>
      </c>
      <c r="T50" s="2">
        <v>0</v>
      </c>
      <c r="U50" s="2">
        <v>0</v>
      </c>
      <c r="V50" s="2">
        <v>0</v>
      </c>
      <c r="W50" s="2">
        <v>0.39885906673878513</v>
      </c>
    </row>
    <row r="51" spans="1:23" x14ac:dyDescent="0.2">
      <c r="A51" s="2" t="s">
        <v>47</v>
      </c>
      <c r="B51" s="2">
        <v>0.39781345917755628</v>
      </c>
      <c r="C51" s="2">
        <v>0</v>
      </c>
      <c r="D51" s="2">
        <v>0</v>
      </c>
      <c r="E51" s="2">
        <v>9.0444578340647355E-2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1.9929478242984845E-2</v>
      </c>
      <c r="L51" s="2">
        <v>0</v>
      </c>
      <c r="M51" s="2">
        <v>2.865132861183825E-2</v>
      </c>
      <c r="N51" s="2">
        <v>0</v>
      </c>
      <c r="O51" s="2">
        <v>1.6060602735448577E-2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0.55289944710847538</v>
      </c>
    </row>
  </sheetData>
  <phoneticPr fontId="6" type="noConversion"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D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34.134961945166722</v>
      </c>
      <c r="C4" s="2">
        <v>14.865807534148466</v>
      </c>
      <c r="D4" s="2">
        <v>6.6366967102192947E-2</v>
      </c>
      <c r="E4" s="2">
        <v>0</v>
      </c>
      <c r="F4" s="2">
        <v>0.73213437209163257</v>
      </c>
      <c r="G4" s="2">
        <v>2.4449160411360381E-2</v>
      </c>
      <c r="H4" s="2">
        <v>1.3598109354374815E-3</v>
      </c>
      <c r="I4" s="2">
        <v>0</v>
      </c>
      <c r="J4" s="2">
        <v>1.9494751199275588E-3</v>
      </c>
      <c r="K4" s="2">
        <v>0.84011541928054845</v>
      </c>
      <c r="L4" s="2">
        <v>7.5481413793934138E-2</v>
      </c>
      <c r="M4" s="2">
        <v>1.1877941426853473</v>
      </c>
      <c r="N4" s="2">
        <v>4.3426184611830274E-2</v>
      </c>
      <c r="O4" s="2">
        <v>0.18223131246101773</v>
      </c>
      <c r="P4" s="2">
        <v>6.5033503596854452E-3</v>
      </c>
      <c r="Q4" s="2">
        <v>0</v>
      </c>
      <c r="R4" s="2">
        <v>2.9295064737295529</v>
      </c>
      <c r="S4" s="2">
        <v>0</v>
      </c>
      <c r="T4" s="2">
        <v>0</v>
      </c>
      <c r="U4" s="2">
        <v>0</v>
      </c>
      <c r="V4" s="2">
        <v>4.1875460000000002</v>
      </c>
      <c r="W4" s="2">
        <v>59.279633561897654</v>
      </c>
    </row>
    <row r="5" spans="1:23" x14ac:dyDescent="0.2">
      <c r="A5" s="2" t="s">
        <v>1</v>
      </c>
      <c r="B5" s="2">
        <v>5.8445642457522012E-2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3.3482167969658701E-2</v>
      </c>
      <c r="L5" s="2">
        <v>0</v>
      </c>
      <c r="M5" s="2">
        <v>0.1332544086269061</v>
      </c>
      <c r="N5" s="2">
        <v>0</v>
      </c>
      <c r="O5" s="2">
        <v>1.4832053667369751E-2</v>
      </c>
      <c r="P5" s="2">
        <v>0</v>
      </c>
      <c r="Q5" s="2">
        <v>0</v>
      </c>
      <c r="R5" s="2">
        <v>3.2498929572681735E-3</v>
      </c>
      <c r="S5" s="2">
        <v>0</v>
      </c>
      <c r="T5" s="2">
        <v>0</v>
      </c>
      <c r="U5" s="2">
        <v>0</v>
      </c>
      <c r="V5" s="2">
        <v>0</v>
      </c>
      <c r="W5" s="2">
        <v>0.24326416567872475</v>
      </c>
    </row>
    <row r="6" spans="1:23" x14ac:dyDescent="0.2">
      <c r="A6" s="2" t="s">
        <v>2</v>
      </c>
      <c r="B6" s="2">
        <v>9.3978038321144428</v>
      </c>
      <c r="C6" s="2">
        <v>4.6320497904176629E-6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1.2503732053982952E-2</v>
      </c>
      <c r="L6" s="2">
        <v>5.4091378879724746E-6</v>
      </c>
      <c r="M6" s="2">
        <v>5.1770108957717295E-3</v>
      </c>
      <c r="N6" s="2">
        <v>2.181965543749035E-5</v>
      </c>
      <c r="O6" s="2">
        <v>3.9874332147394724E-5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9.4155563102394595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</row>
    <row r="9" spans="1:23" x14ac:dyDescent="0.2">
      <c r="A9" s="2" t="s">
        <v>5</v>
      </c>
      <c r="B9" s="2">
        <v>1.8538632555201701E-5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2.1133068260252881E-5</v>
      </c>
      <c r="L9" s="2">
        <v>9.1422048810802395E-9</v>
      </c>
      <c r="M9" s="2">
        <v>3.2423867823204992E-5</v>
      </c>
      <c r="N9" s="2">
        <v>3.6878290880265379E-8</v>
      </c>
      <c r="O9" s="2">
        <v>6.7393237432216401E-8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7.2208982371853132E-5</v>
      </c>
    </row>
    <row r="10" spans="1:23" x14ac:dyDescent="0.2">
      <c r="A10" s="2" t="s">
        <v>6</v>
      </c>
      <c r="B10" s="2">
        <v>4.6309504122893849E-3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8.4532273041011523E-5</v>
      </c>
      <c r="L10" s="2">
        <v>3.6568819524320958E-8</v>
      </c>
      <c r="M10" s="2">
        <v>1.9814585891958606E-4</v>
      </c>
      <c r="N10" s="2">
        <v>1.4751316352106152E-7</v>
      </c>
      <c r="O10" s="2">
        <v>2.6957294972886561E-7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4.9140821991827573E-3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0.1649216580189328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1.359912942547273E-2</v>
      </c>
      <c r="L13" s="2">
        <v>5.8830088409751324E-6</v>
      </c>
      <c r="M13" s="2">
        <v>8.9597954751456464E-3</v>
      </c>
      <c r="N13" s="2">
        <v>2.3731180181450774E-5</v>
      </c>
      <c r="O13" s="2">
        <v>4.3367548287631266E-5</v>
      </c>
      <c r="P13" s="2">
        <v>0</v>
      </c>
      <c r="Q13" s="2">
        <v>0</v>
      </c>
      <c r="R13" s="2">
        <v>3.4940492278309206E-2</v>
      </c>
      <c r="S13" s="2">
        <v>0</v>
      </c>
      <c r="T13" s="2">
        <v>0</v>
      </c>
      <c r="U13" s="2">
        <v>0</v>
      </c>
      <c r="V13" s="2">
        <v>0</v>
      </c>
      <c r="W13" s="2">
        <v>0.22249405693517041</v>
      </c>
    </row>
    <row r="14" spans="1:23" x14ac:dyDescent="0.2">
      <c r="A14" s="2" t="s">
        <v>10</v>
      </c>
      <c r="B14" s="2">
        <v>5.5511086193840535E-2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1.2010627127910385E-2</v>
      </c>
      <c r="L14" s="2">
        <v>5.195819774080603E-6</v>
      </c>
      <c r="M14" s="2">
        <v>3.9304933105685173E-3</v>
      </c>
      <c r="N14" s="2">
        <v>2.0959161983617499E-5</v>
      </c>
      <c r="O14" s="2">
        <v>3.8301823273976333E-5</v>
      </c>
      <c r="P14" s="2">
        <v>0</v>
      </c>
      <c r="Q14" s="2">
        <v>0</v>
      </c>
      <c r="R14" s="2">
        <v>1.6812370761529532E-3</v>
      </c>
      <c r="S14" s="2">
        <v>0</v>
      </c>
      <c r="T14" s="2">
        <v>0</v>
      </c>
      <c r="U14" s="2">
        <v>0</v>
      </c>
      <c r="V14" s="2">
        <v>0</v>
      </c>
      <c r="W14" s="2">
        <v>7.3197900513504069E-2</v>
      </c>
    </row>
    <row r="15" spans="1:23" x14ac:dyDescent="0.2">
      <c r="A15" s="2" t="s">
        <v>11</v>
      </c>
      <c r="B15" s="2">
        <v>1.7158594146266585E-2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1.1306191519235293E-3</v>
      </c>
      <c r="L15" s="2">
        <v>4.8910796113779276E-7</v>
      </c>
      <c r="M15" s="2">
        <v>6.6288796438552415E-4</v>
      </c>
      <c r="N15" s="2">
        <v>1.9729885620941983E-6</v>
      </c>
      <c r="O15" s="2">
        <v>3.6055382026235788E-6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1.8958168897301494E-2</v>
      </c>
    </row>
    <row r="16" spans="1:23" x14ac:dyDescent="0.2">
      <c r="A16" s="2" t="s">
        <v>12</v>
      </c>
      <c r="B16" s="2">
        <v>2.8018441065789492E-3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5.0367146020269347E-4</v>
      </c>
      <c r="L16" s="2">
        <v>2.1788921633241233E-7</v>
      </c>
      <c r="M16" s="2">
        <v>0</v>
      </c>
      <c r="N16" s="2">
        <v>8.7893259931299143E-7</v>
      </c>
      <c r="O16" s="2">
        <v>1.6062054921344912E-6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3.3082185940894225E-3</v>
      </c>
    </row>
    <row r="17" spans="1:23" x14ac:dyDescent="0.2">
      <c r="A17" s="2" t="s">
        <v>13</v>
      </c>
      <c r="B17" s="2">
        <v>0.4043726590360181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1.6145664150833197E-2</v>
      </c>
      <c r="L17" s="2">
        <v>6.9846445291453018E-6</v>
      </c>
      <c r="M17" s="2">
        <v>1.27966198342249E-2</v>
      </c>
      <c r="N17" s="2">
        <v>2.8175014232522747E-5</v>
      </c>
      <c r="O17" s="2">
        <v>5.1488433398213333E-5</v>
      </c>
      <c r="P17" s="2">
        <v>0</v>
      </c>
      <c r="Q17" s="2">
        <v>0</v>
      </c>
      <c r="R17" s="2">
        <v>4.9706139642782966E-3</v>
      </c>
      <c r="S17" s="2">
        <v>0</v>
      </c>
      <c r="T17" s="2">
        <v>0</v>
      </c>
      <c r="U17" s="2">
        <v>0</v>
      </c>
      <c r="V17" s="2">
        <v>0</v>
      </c>
      <c r="W17" s="2">
        <v>0.43837220507751434</v>
      </c>
    </row>
    <row r="18" spans="1:23" x14ac:dyDescent="0.2">
      <c r="A18" s="2" t="s">
        <v>14</v>
      </c>
      <c r="B18" s="2">
        <v>0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1.6554236803864757E-4</v>
      </c>
      <c r="L18" s="2">
        <v>7.1613938235128533E-8</v>
      </c>
      <c r="M18" s="2">
        <v>0</v>
      </c>
      <c r="N18" s="2">
        <v>2.8887994522874552E-7</v>
      </c>
      <c r="O18" s="2">
        <v>5.279136932190285E-7</v>
      </c>
      <c r="P18" s="2">
        <v>0</v>
      </c>
      <c r="Q18" s="2">
        <v>0</v>
      </c>
      <c r="R18" s="2">
        <v>3.1675481144910716E-4</v>
      </c>
      <c r="S18" s="2">
        <v>0</v>
      </c>
      <c r="T18" s="2">
        <v>0</v>
      </c>
      <c r="U18" s="2">
        <v>0</v>
      </c>
      <c r="V18" s="2">
        <v>0</v>
      </c>
      <c r="W18" s="2">
        <v>4.8318558706443766E-4</v>
      </c>
    </row>
    <row r="19" spans="1:23" x14ac:dyDescent="0.2">
      <c r="A19" s="2" t="s">
        <v>15</v>
      </c>
      <c r="B19" s="2">
        <v>4.2072285124182748E-3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2.0428632651577783E-3</v>
      </c>
      <c r="L19" s="2">
        <v>8.8374647183775637E-7</v>
      </c>
      <c r="M19" s="2">
        <v>1.2609281931246384E-3</v>
      </c>
      <c r="N19" s="2">
        <v>3.5649014517589862E-6</v>
      </c>
      <c r="O19" s="2">
        <v>6.5146796184475866E-6</v>
      </c>
      <c r="P19" s="2">
        <v>0</v>
      </c>
      <c r="Q19" s="2">
        <v>0</v>
      </c>
      <c r="R19" s="2">
        <v>0.13233041392154621</v>
      </c>
      <c r="S19" s="2">
        <v>0</v>
      </c>
      <c r="T19" s="2">
        <v>0</v>
      </c>
      <c r="U19" s="2">
        <v>0</v>
      </c>
      <c r="V19" s="2">
        <v>0</v>
      </c>
      <c r="W19" s="2">
        <v>0.13985239721978895</v>
      </c>
    </row>
    <row r="20" spans="1:23" x14ac:dyDescent="0.2">
      <c r="A20" s="2" t="s">
        <v>16</v>
      </c>
      <c r="B20" s="2">
        <v>3.488079832168433E-2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2.1238733601554143E-3</v>
      </c>
      <c r="L20" s="2">
        <v>9.1879159054856393E-7</v>
      </c>
      <c r="M20" s="2">
        <v>1.5743589154156199E-3</v>
      </c>
      <c r="N20" s="2">
        <v>3.706268233466671E-6</v>
      </c>
      <c r="O20" s="2">
        <v>6.7730203619377492E-6</v>
      </c>
      <c r="P20" s="2">
        <v>0</v>
      </c>
      <c r="Q20" s="2">
        <v>0</v>
      </c>
      <c r="R20" s="2">
        <v>2.9238905672225276E-4</v>
      </c>
      <c r="S20" s="2">
        <v>0</v>
      </c>
      <c r="T20" s="2">
        <v>0</v>
      </c>
      <c r="U20" s="2">
        <v>0</v>
      </c>
      <c r="V20" s="2">
        <v>0</v>
      </c>
      <c r="W20" s="2">
        <v>3.888281773416357E-2</v>
      </c>
    </row>
    <row r="21" spans="1:23" x14ac:dyDescent="0.2">
      <c r="A21" s="2" t="s">
        <v>17</v>
      </c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4.9310492607256717E-5</v>
      </c>
      <c r="L21" s="2">
        <v>2.1331811389187222E-8</v>
      </c>
      <c r="M21" s="2">
        <v>0</v>
      </c>
      <c r="N21" s="2">
        <v>8.6049345387285896E-8</v>
      </c>
      <c r="O21" s="2">
        <v>1.5725088734183833E-7</v>
      </c>
      <c r="P21" s="2">
        <v>0</v>
      </c>
      <c r="Q21" s="2">
        <v>0</v>
      </c>
      <c r="R21" s="2">
        <v>7.309726418056319E-5</v>
      </c>
      <c r="S21" s="2">
        <v>0</v>
      </c>
      <c r="T21" s="2">
        <v>0</v>
      </c>
      <c r="U21" s="2">
        <v>0</v>
      </c>
      <c r="V21" s="2">
        <v>0</v>
      </c>
      <c r="W21" s="2">
        <v>1.2267238883193821E-4</v>
      </c>
    </row>
    <row r="22" spans="1:23" x14ac:dyDescent="0.2">
      <c r="A22" s="2" t="s">
        <v>18</v>
      </c>
      <c r="B22" s="2">
        <v>3.7313504869234564E-2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2.4584802742760848E-3</v>
      </c>
      <c r="L22" s="2">
        <v>1.063543167832334E-6</v>
      </c>
      <c r="M22" s="2">
        <v>1.0843982460871889E-3</v>
      </c>
      <c r="N22" s="2">
        <v>4.2901745057375397E-6</v>
      </c>
      <c r="O22" s="2">
        <v>7.8400799546145076E-6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4.0869577187226024E-2</v>
      </c>
    </row>
    <row r="23" spans="1:23" x14ac:dyDescent="0.2">
      <c r="A23" s="2" t="s">
        <v>19</v>
      </c>
      <c r="B23" s="2">
        <v>1.691190221657422E-2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3.19461548534156E-3</v>
      </c>
      <c r="L23" s="2">
        <v>1.3819966378566295E-6</v>
      </c>
      <c r="M23" s="2">
        <v>9.6190807875508137E-4</v>
      </c>
      <c r="N23" s="2">
        <v>5.5747683047334507E-6</v>
      </c>
      <c r="O23" s="2">
        <v>1.018761105850338E-5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2.1085570156671955E-2</v>
      </c>
    </row>
    <row r="24" spans="1:23" x14ac:dyDescent="0.2">
      <c r="A24" s="2" t="s">
        <v>20</v>
      </c>
      <c r="B24" s="2">
        <v>7.7904230994236295E-2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1.4518417894793729E-2</v>
      </c>
      <c r="L24" s="2">
        <v>6.2806947533021246E-6</v>
      </c>
      <c r="M24" s="2">
        <v>7.0936217493211794E-3</v>
      </c>
      <c r="N24" s="2">
        <v>2.533538583474232E-5</v>
      </c>
      <c r="O24" s="2">
        <v>4.6299154115932674E-5</v>
      </c>
      <c r="P24" s="2">
        <v>0</v>
      </c>
      <c r="Q24" s="2">
        <v>0</v>
      </c>
      <c r="R24" s="2">
        <v>8.8593884186842567E-2</v>
      </c>
      <c r="S24" s="2">
        <v>0</v>
      </c>
      <c r="T24" s="2">
        <v>0</v>
      </c>
      <c r="U24" s="2">
        <v>0</v>
      </c>
      <c r="V24" s="2">
        <v>0</v>
      </c>
      <c r="W24" s="2">
        <v>0.18818807005989774</v>
      </c>
    </row>
    <row r="25" spans="1:23" x14ac:dyDescent="0.2">
      <c r="A25" s="2" t="s">
        <v>21</v>
      </c>
      <c r="B25" s="2">
        <v>0</v>
      </c>
      <c r="C25" s="2">
        <v>14.539476475296429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7.3965738910885089E-5</v>
      </c>
      <c r="L25" s="2">
        <v>3.1997717083780828E-8</v>
      </c>
      <c r="M25" s="2">
        <v>7.8537813171763206E-3</v>
      </c>
      <c r="N25" s="2">
        <v>1.2907401808092883E-7</v>
      </c>
      <c r="O25" s="2">
        <v>2.3587633101275745E-7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14.547404619300583</v>
      </c>
    </row>
    <row r="26" spans="1:23" x14ac:dyDescent="0.2">
      <c r="A26" s="2" t="s">
        <v>22</v>
      </c>
      <c r="B26" s="2">
        <v>0</v>
      </c>
      <c r="C26" s="2">
        <v>2.6174778888261442E-3</v>
      </c>
      <c r="D26" s="2">
        <v>0</v>
      </c>
      <c r="E26" s="2">
        <v>0</v>
      </c>
      <c r="F26" s="2">
        <v>5.881064549930138E-3</v>
      </c>
      <c r="G26" s="2">
        <v>0</v>
      </c>
      <c r="H26" s="2">
        <v>0</v>
      </c>
      <c r="I26" s="2">
        <v>0</v>
      </c>
      <c r="J26" s="2">
        <v>0</v>
      </c>
      <c r="K26" s="2">
        <v>4.5013435394338644E-3</v>
      </c>
      <c r="L26" s="2">
        <v>1.9472896396700909E-6</v>
      </c>
      <c r="M26" s="2">
        <v>2.1363726243511737E-3</v>
      </c>
      <c r="N26" s="2">
        <v>7.8550759574965251E-6</v>
      </c>
      <c r="O26" s="2">
        <v>1.4354759573062097E-5</v>
      </c>
      <c r="P26" s="2">
        <v>0</v>
      </c>
      <c r="Q26" s="2">
        <v>0</v>
      </c>
      <c r="R26" s="2">
        <v>5.8477811344450552E-4</v>
      </c>
      <c r="S26" s="2">
        <v>0</v>
      </c>
      <c r="T26" s="2">
        <v>0</v>
      </c>
      <c r="U26" s="2">
        <v>0</v>
      </c>
      <c r="V26" s="2">
        <v>0</v>
      </c>
      <c r="W26" s="2">
        <v>1.5745193841156056E-2</v>
      </c>
    </row>
    <row r="27" spans="1:23" x14ac:dyDescent="0.2">
      <c r="A27" s="2" t="s">
        <v>23</v>
      </c>
      <c r="B27" s="2">
        <v>0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4.8359504535545337E-3</v>
      </c>
      <c r="L27" s="2">
        <v>2.0920412169538612E-6</v>
      </c>
      <c r="M27" s="2">
        <v>3.8728508788828174E-3</v>
      </c>
      <c r="N27" s="2">
        <v>8.4389822297673947E-6</v>
      </c>
      <c r="O27" s="2">
        <v>1.5421819165738856E-5</v>
      </c>
      <c r="P27" s="2">
        <v>0</v>
      </c>
      <c r="Q27" s="2">
        <v>0</v>
      </c>
      <c r="R27" s="2">
        <v>6.4569250026164135E-2</v>
      </c>
      <c r="S27" s="2">
        <v>0</v>
      </c>
      <c r="T27" s="2">
        <v>0</v>
      </c>
      <c r="U27" s="2">
        <v>0</v>
      </c>
      <c r="V27" s="2">
        <v>0</v>
      </c>
      <c r="W27" s="2">
        <v>7.330400420121394E-2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2.5711899716641002E-4</v>
      </c>
      <c r="L28" s="2">
        <v>1.1123015938647623E-7</v>
      </c>
      <c r="M28" s="2">
        <v>0</v>
      </c>
      <c r="N28" s="2">
        <v>4.4868587237656214E-7</v>
      </c>
      <c r="O28" s="2">
        <v>8.199510554252999E-7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2.5849886425359839E-4</v>
      </c>
    </row>
    <row r="29" spans="1:23" x14ac:dyDescent="0.2">
      <c r="A29" s="2" t="s">
        <v>25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2.4531970072110216E-3</v>
      </c>
      <c r="L29" s="2">
        <v>1.0612576166120644E-6</v>
      </c>
      <c r="M29" s="2">
        <v>2.0805315186556532E-3</v>
      </c>
      <c r="N29" s="2">
        <v>4.2809549330174727E-6</v>
      </c>
      <c r="O29" s="2">
        <v>7.8232316452564564E-6</v>
      </c>
      <c r="P29" s="2">
        <v>0</v>
      </c>
      <c r="Q29" s="2">
        <v>0</v>
      </c>
      <c r="R29" s="2">
        <v>2.0710891517826239E-4</v>
      </c>
      <c r="S29" s="2">
        <v>0</v>
      </c>
      <c r="T29" s="2">
        <v>0</v>
      </c>
      <c r="U29" s="2">
        <v>0</v>
      </c>
      <c r="V29" s="2">
        <v>0</v>
      </c>
      <c r="W29" s="2">
        <v>4.7540028852398235E-3</v>
      </c>
    </row>
    <row r="30" spans="1:23" x14ac:dyDescent="0.2">
      <c r="A30" s="2" t="s">
        <v>26</v>
      </c>
      <c r="B30" s="2">
        <v>0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2.4531970072110216E-3</v>
      </c>
      <c r="L30" s="2">
        <v>1.0612576166120644E-6</v>
      </c>
      <c r="M30" s="2">
        <v>2.0805315186556532E-3</v>
      </c>
      <c r="N30" s="2">
        <v>4.2809549330174727E-6</v>
      </c>
      <c r="O30" s="2">
        <v>7.8232316452564564E-6</v>
      </c>
      <c r="P30" s="2">
        <v>0</v>
      </c>
      <c r="Q30" s="2">
        <v>0</v>
      </c>
      <c r="R30" s="2">
        <v>2.0710891517826239E-4</v>
      </c>
      <c r="S30" s="2">
        <v>0</v>
      </c>
      <c r="T30" s="2">
        <v>0</v>
      </c>
      <c r="U30" s="2">
        <v>0</v>
      </c>
      <c r="V30" s="2">
        <v>0</v>
      </c>
      <c r="W30" s="2">
        <v>4.7540028852398235E-3</v>
      </c>
    </row>
    <row r="31" spans="1:23" x14ac:dyDescent="0.2">
      <c r="A31" s="2" t="s">
        <v>27</v>
      </c>
      <c r="B31" s="2">
        <v>1.6572568867525956</v>
      </c>
      <c r="C31" s="2">
        <v>0</v>
      </c>
      <c r="D31" s="2">
        <v>0</v>
      </c>
      <c r="E31" s="2">
        <v>0</v>
      </c>
      <c r="F31" s="2">
        <v>2.6516492141058636E-2</v>
      </c>
      <c r="G31" s="2">
        <v>0</v>
      </c>
      <c r="H31" s="2">
        <v>0</v>
      </c>
      <c r="I31" s="2">
        <v>0</v>
      </c>
      <c r="J31" s="2">
        <v>0</v>
      </c>
      <c r="K31" s="2">
        <v>2.0604741553746555E-2</v>
      </c>
      <c r="L31" s="2">
        <v>8.9136497590532321E-6</v>
      </c>
      <c r="M31" s="2">
        <v>1.9054426324103466E-2</v>
      </c>
      <c r="N31" s="2">
        <v>3.5956333608258747E-5</v>
      </c>
      <c r="O31" s="2">
        <v>6.5708406496410996E-5</v>
      </c>
      <c r="P31" s="2">
        <v>0</v>
      </c>
      <c r="Q31" s="2">
        <v>0</v>
      </c>
      <c r="R31" s="2">
        <v>0.54372181672975572</v>
      </c>
      <c r="S31" s="2">
        <v>0</v>
      </c>
      <c r="T31" s="2">
        <v>0</v>
      </c>
      <c r="U31" s="2">
        <v>0</v>
      </c>
      <c r="V31" s="2">
        <v>4.1875460000000002</v>
      </c>
      <c r="W31" s="2">
        <v>6.4548109418911235</v>
      </c>
    </row>
    <row r="32" spans="1:23" x14ac:dyDescent="0.2">
      <c r="A32" s="2" t="s">
        <v>28</v>
      </c>
      <c r="B32" s="2">
        <v>0.10143398417907822</v>
      </c>
      <c r="C32" s="2">
        <v>0</v>
      </c>
      <c r="D32" s="2">
        <v>0</v>
      </c>
      <c r="E32" s="2">
        <v>0</v>
      </c>
      <c r="F32" s="2">
        <v>0.34545114657957771</v>
      </c>
      <c r="G32" s="2">
        <v>0</v>
      </c>
      <c r="H32" s="2">
        <v>0</v>
      </c>
      <c r="I32" s="2">
        <v>0</v>
      </c>
      <c r="J32" s="2">
        <v>0</v>
      </c>
      <c r="K32" s="2">
        <v>1.0911707578377236E-2</v>
      </c>
      <c r="L32" s="2">
        <v>4.7204251202644295E-6</v>
      </c>
      <c r="M32" s="2">
        <v>2.7200022451688631E-3</v>
      </c>
      <c r="N32" s="2">
        <v>1.9041490857843696E-5</v>
      </c>
      <c r="O32" s="2">
        <v>3.4797374927501079E-5</v>
      </c>
      <c r="P32" s="2">
        <v>0</v>
      </c>
      <c r="Q32" s="2">
        <v>0</v>
      </c>
      <c r="R32" s="2">
        <v>0.17431260931591633</v>
      </c>
      <c r="S32" s="2">
        <v>0</v>
      </c>
      <c r="T32" s="2">
        <v>0</v>
      </c>
      <c r="U32" s="2">
        <v>0</v>
      </c>
      <c r="V32" s="2">
        <v>0</v>
      </c>
      <c r="W32" s="2">
        <v>0.63488800918902399</v>
      </c>
    </row>
    <row r="33" spans="1:23" x14ac:dyDescent="0.2">
      <c r="A33" s="2" t="s">
        <v>29</v>
      </c>
      <c r="B33" s="2">
        <v>0.21982831276463291</v>
      </c>
      <c r="C33" s="2">
        <v>0</v>
      </c>
      <c r="D33" s="2">
        <v>0</v>
      </c>
      <c r="E33" s="2">
        <v>0</v>
      </c>
      <c r="F33" s="2">
        <v>0.29691297591776417</v>
      </c>
      <c r="G33" s="2">
        <v>0</v>
      </c>
      <c r="H33" s="2">
        <v>0</v>
      </c>
      <c r="I33" s="2">
        <v>0</v>
      </c>
      <c r="J33" s="2">
        <v>0</v>
      </c>
      <c r="K33" s="2">
        <v>1.7153007071238587E-3</v>
      </c>
      <c r="L33" s="2">
        <v>7.4204229618101259E-7</v>
      </c>
      <c r="M33" s="2">
        <v>7.5655691587478294E-4</v>
      </c>
      <c r="N33" s="2">
        <v>2.9932879431148735E-6</v>
      </c>
      <c r="O33" s="2">
        <v>5.4700844382482324E-6</v>
      </c>
      <c r="P33" s="2">
        <v>0</v>
      </c>
      <c r="Q33" s="2">
        <v>0</v>
      </c>
      <c r="R33" s="2">
        <v>1.2978906570353532</v>
      </c>
      <c r="S33" s="2">
        <v>0</v>
      </c>
      <c r="T33" s="2">
        <v>0</v>
      </c>
      <c r="U33" s="2">
        <v>0</v>
      </c>
      <c r="V33" s="2">
        <v>0</v>
      </c>
      <c r="W33" s="2">
        <v>1.8171130087554266</v>
      </c>
    </row>
    <row r="34" spans="1:23" x14ac:dyDescent="0.2">
      <c r="A34" s="2" t="s">
        <v>30</v>
      </c>
      <c r="B34" s="2">
        <v>1.0085827446856968E-3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2.757865407963001E-3</v>
      </c>
      <c r="L34" s="2">
        <v>1.1930577369809712E-6</v>
      </c>
      <c r="M34" s="2">
        <v>3.5666254605525477E-4</v>
      </c>
      <c r="N34" s="2">
        <v>4.8126169598746323E-6</v>
      </c>
      <c r="O34" s="2">
        <v>8.7948174849042419E-6</v>
      </c>
      <c r="P34" s="2">
        <v>0</v>
      </c>
      <c r="Q34" s="2">
        <v>0</v>
      </c>
      <c r="R34" s="2">
        <v>3.0700850955836536E-3</v>
      </c>
      <c r="S34" s="2">
        <v>0</v>
      </c>
      <c r="T34" s="2">
        <v>0</v>
      </c>
      <c r="U34" s="2">
        <v>0</v>
      </c>
      <c r="V34" s="2">
        <v>0</v>
      </c>
      <c r="W34" s="2">
        <v>7.2079962864693651E-3</v>
      </c>
    </row>
    <row r="35" spans="1:23" x14ac:dyDescent="0.2">
      <c r="A35" s="2" t="s">
        <v>31</v>
      </c>
      <c r="B35" s="2">
        <v>8.292200569444097E-2</v>
      </c>
      <c r="C35" s="2">
        <v>0</v>
      </c>
      <c r="D35" s="2">
        <v>0</v>
      </c>
      <c r="E35" s="2">
        <v>0</v>
      </c>
      <c r="F35" s="2">
        <v>2.5046226003576103E-2</v>
      </c>
      <c r="G35" s="2">
        <v>0</v>
      </c>
      <c r="H35" s="2">
        <v>0</v>
      </c>
      <c r="I35" s="2">
        <v>0</v>
      </c>
      <c r="J35" s="2">
        <v>0</v>
      </c>
      <c r="K35" s="2">
        <v>4.374545129872346E-3</v>
      </c>
      <c r="L35" s="2">
        <v>1.8924364103836088E-6</v>
      </c>
      <c r="M35" s="2">
        <v>1.8121339461191236E-3</v>
      </c>
      <c r="N35" s="2">
        <v>7.633806212214936E-6</v>
      </c>
      <c r="O35" s="2">
        <v>1.39504001484688E-5</v>
      </c>
      <c r="P35" s="2">
        <v>0</v>
      </c>
      <c r="Q35" s="2">
        <v>0</v>
      </c>
      <c r="R35" s="2">
        <v>2.9482563219493819E-2</v>
      </c>
      <c r="S35" s="2">
        <v>0</v>
      </c>
      <c r="T35" s="2">
        <v>0</v>
      </c>
      <c r="U35" s="2">
        <v>0</v>
      </c>
      <c r="V35" s="2">
        <v>0</v>
      </c>
      <c r="W35" s="2">
        <v>0.14366095063627343</v>
      </c>
    </row>
    <row r="36" spans="1:23" x14ac:dyDescent="0.2">
      <c r="A36" s="2" t="s">
        <v>32</v>
      </c>
      <c r="B36" s="2">
        <v>0.12087222369675096</v>
      </c>
      <c r="C36" s="2">
        <v>0</v>
      </c>
      <c r="D36" s="2">
        <v>0</v>
      </c>
      <c r="E36" s="2">
        <v>0</v>
      </c>
      <c r="F36" s="2">
        <v>1.3894822837747029E-2</v>
      </c>
      <c r="G36" s="2">
        <v>0</v>
      </c>
      <c r="H36" s="2">
        <v>0</v>
      </c>
      <c r="I36" s="2">
        <v>0</v>
      </c>
      <c r="J36" s="2">
        <v>0</v>
      </c>
      <c r="K36" s="2">
        <v>9.2245842956003802E-3</v>
      </c>
      <c r="L36" s="2">
        <v>3.9905724305915235E-6</v>
      </c>
      <c r="M36" s="2">
        <v>1.0382843007386306E-2</v>
      </c>
      <c r="N36" s="2">
        <v>1.609737396923584E-5</v>
      </c>
      <c r="O36" s="2">
        <v>2.9417148139162466E-5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0.1544239789320237</v>
      </c>
    </row>
    <row r="37" spans="1:23" x14ac:dyDescent="0.2">
      <c r="A37" s="2" t="s">
        <v>33</v>
      </c>
      <c r="B37" s="2">
        <v>1.2286371617080311E-2</v>
      </c>
      <c r="C37" s="2">
        <v>0</v>
      </c>
      <c r="D37" s="2">
        <v>0</v>
      </c>
      <c r="E37" s="2">
        <v>0</v>
      </c>
      <c r="F37" s="2">
        <v>1.8224837396486799E-2</v>
      </c>
      <c r="G37" s="2">
        <v>0</v>
      </c>
      <c r="H37" s="2">
        <v>0</v>
      </c>
      <c r="I37" s="2">
        <v>0</v>
      </c>
      <c r="J37" s="2">
        <v>0</v>
      </c>
      <c r="K37" s="2">
        <v>2.021730196897525E-3</v>
      </c>
      <c r="L37" s="2">
        <v>8.7460426695667615E-7</v>
      </c>
      <c r="M37" s="2">
        <v>1.3618024485746094E-3</v>
      </c>
      <c r="N37" s="2">
        <v>3.5280231608787218E-6</v>
      </c>
      <c r="O37" s="2">
        <v>6.4472863810153708E-6</v>
      </c>
      <c r="P37" s="2">
        <v>0</v>
      </c>
      <c r="Q37" s="2">
        <v>0</v>
      </c>
      <c r="R37" s="2">
        <v>6.3350962289821433E-4</v>
      </c>
      <c r="S37" s="2">
        <v>0</v>
      </c>
      <c r="T37" s="2">
        <v>0</v>
      </c>
      <c r="U37" s="2">
        <v>0</v>
      </c>
      <c r="V37" s="2">
        <v>0</v>
      </c>
      <c r="W37" s="2">
        <v>3.4539101195746311E-2</v>
      </c>
    </row>
    <row r="38" spans="1:23" x14ac:dyDescent="0.2">
      <c r="A38" s="2" t="s">
        <v>34</v>
      </c>
      <c r="B38" s="2">
        <v>7.6813661835262684E-2</v>
      </c>
      <c r="C38" s="2">
        <v>0</v>
      </c>
      <c r="D38" s="2">
        <v>0</v>
      </c>
      <c r="E38" s="2">
        <v>0</v>
      </c>
      <c r="F38" s="2">
        <v>2.0680666549204884E-4</v>
      </c>
      <c r="G38" s="2">
        <v>0</v>
      </c>
      <c r="H38" s="2">
        <v>0</v>
      </c>
      <c r="I38" s="2">
        <v>0</v>
      </c>
      <c r="J38" s="2">
        <v>0</v>
      </c>
      <c r="K38" s="2">
        <v>1.1827473869654864E-2</v>
      </c>
      <c r="L38" s="2">
        <v>5.1165873317779059E-6</v>
      </c>
      <c r="M38" s="2">
        <v>1.4551111348658328E-2</v>
      </c>
      <c r="N38" s="2">
        <v>2.0639550129321858E-5</v>
      </c>
      <c r="O38" s="2">
        <v>3.7717748549563783E-5</v>
      </c>
      <c r="P38" s="2">
        <v>0</v>
      </c>
      <c r="Q38" s="2">
        <v>0</v>
      </c>
      <c r="R38" s="2">
        <v>0.3041577162553234</v>
      </c>
      <c r="S38" s="2">
        <v>0</v>
      </c>
      <c r="T38" s="2">
        <v>0</v>
      </c>
      <c r="U38" s="2">
        <v>0</v>
      </c>
      <c r="V38" s="2">
        <v>0</v>
      </c>
      <c r="W38" s="2">
        <v>0.40762024386040197</v>
      </c>
    </row>
    <row r="39" spans="1:23" x14ac:dyDescent="0.2">
      <c r="A39" s="2" t="s">
        <v>35</v>
      </c>
      <c r="B39" s="2">
        <v>5.3289844655575189E-3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1.0143872764921383E-3</v>
      </c>
      <c r="L39" s="2">
        <v>4.3882583429185134E-7</v>
      </c>
      <c r="M39" s="2">
        <v>2.1003461045476122E-3</v>
      </c>
      <c r="N39" s="2">
        <v>1.7701579622527387E-6</v>
      </c>
      <c r="O39" s="2">
        <v>3.2348753967463883E-6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8.4491617057905598E-3</v>
      </c>
    </row>
    <row r="40" spans="1:23" x14ac:dyDescent="0.2">
      <c r="A40" s="2" t="s">
        <v>36</v>
      </c>
      <c r="B40" s="2">
        <v>1.191961425537642E-2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1.275028451701924E-3</v>
      </c>
      <c r="L40" s="2">
        <v>5.5157969449184108E-7</v>
      </c>
      <c r="M40" s="2">
        <v>8.286099554819053E-4</v>
      </c>
      <c r="N40" s="2">
        <v>2.224990216442678E-6</v>
      </c>
      <c r="O40" s="2">
        <v>4.0660586584103914E-6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1.4030095291129592E-2</v>
      </c>
    </row>
    <row r="41" spans="1:23" x14ac:dyDescent="0.2">
      <c r="A41" s="2" t="s">
        <v>37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4.2266136520505761E-5</v>
      </c>
      <c r="L42" s="2">
        <v>1.8284409762160479E-8</v>
      </c>
      <c r="M42" s="2">
        <v>0</v>
      </c>
      <c r="N42" s="2">
        <v>7.3756581760530758E-8</v>
      </c>
      <c r="O42" s="2">
        <v>1.347864748644328E-7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4.2492963986892879E-5</v>
      </c>
    </row>
    <row r="43" spans="1:23" x14ac:dyDescent="0.2">
      <c r="A43" s="2" t="s">
        <v>39</v>
      </c>
      <c r="B43" s="2">
        <v>21.123505537318607</v>
      </c>
      <c r="C43" s="2">
        <v>0.32370894891341995</v>
      </c>
      <c r="D43" s="2">
        <v>6.6366967102192947E-2</v>
      </c>
      <c r="E43" s="2">
        <v>0</v>
      </c>
      <c r="F43" s="2">
        <v>0</v>
      </c>
      <c r="G43" s="2">
        <v>2.4449160411360381E-2</v>
      </c>
      <c r="H43" s="2">
        <v>1.3598109354374815E-3</v>
      </c>
      <c r="I43" s="2">
        <v>0</v>
      </c>
      <c r="J43" s="2">
        <v>1.9494751199275588E-3</v>
      </c>
      <c r="K43" s="2">
        <v>2.620500464271357E-3</v>
      </c>
      <c r="L43" s="2">
        <v>1.1336334052539494E-6</v>
      </c>
      <c r="M43" s="2">
        <v>8.1496741804684206E-3</v>
      </c>
      <c r="N43" s="2">
        <v>1.1497142265067548E-2</v>
      </c>
      <c r="O43" s="2">
        <v>8.3567614415948361E-6</v>
      </c>
      <c r="P43" s="2">
        <v>5.7971663227069058E-3</v>
      </c>
      <c r="Q43" s="2">
        <v>0</v>
      </c>
      <c r="R43" s="2">
        <v>7.3361495284599329E-2</v>
      </c>
      <c r="S43" s="2">
        <v>0</v>
      </c>
      <c r="T43" s="2">
        <v>0</v>
      </c>
      <c r="U43" s="2">
        <v>0</v>
      </c>
      <c r="V43" s="2">
        <v>0</v>
      </c>
      <c r="W43" s="2">
        <v>21.642775368712908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9.1576629127762492E-5</v>
      </c>
      <c r="L45" s="2">
        <v>3.9616221151347698E-8</v>
      </c>
      <c r="M45" s="2">
        <v>0</v>
      </c>
      <c r="N45" s="2">
        <v>1.5980592714781669E-7</v>
      </c>
      <c r="O45" s="2">
        <v>2.9203736220627113E-7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9.2068088638267936E-5</v>
      </c>
    </row>
    <row r="46" spans="1:23" x14ac:dyDescent="0.2">
      <c r="A46" s="2" t="s">
        <v>42</v>
      </c>
      <c r="B46" s="2">
        <v>1.8828563782315066E-2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2.6355444462220518E-2</v>
      </c>
      <c r="L46" s="2">
        <v>0</v>
      </c>
      <c r="M46" s="2">
        <v>2.7763735212881575E-2</v>
      </c>
      <c r="N46" s="2">
        <v>0</v>
      </c>
      <c r="O46" s="2">
        <v>0</v>
      </c>
      <c r="P46" s="2">
        <v>0</v>
      </c>
      <c r="Q46" s="2">
        <v>0</v>
      </c>
      <c r="R46" s="2">
        <v>1.0559042760389124E-2</v>
      </c>
      <c r="S46" s="2">
        <v>0</v>
      </c>
      <c r="T46" s="2">
        <v>0</v>
      </c>
      <c r="U46" s="2">
        <v>0</v>
      </c>
      <c r="V46" s="2">
        <v>0</v>
      </c>
      <c r="W46" s="2">
        <v>8.3506786217806273E-2</v>
      </c>
    </row>
    <row r="47" spans="1:23" x14ac:dyDescent="0.2">
      <c r="A47" s="2" t="s">
        <v>43</v>
      </c>
      <c r="B47" s="2">
        <v>6.9795539540657078E-3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0.40873305402041632</v>
      </c>
      <c r="L47" s="2">
        <v>7.5410636367445633E-2</v>
      </c>
      <c r="M47" s="2">
        <v>0.77550235629966213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1.2666256006415897</v>
      </c>
    </row>
    <row r="48" spans="1:23" x14ac:dyDescent="0.2">
      <c r="A48" s="2" t="s">
        <v>44</v>
      </c>
      <c r="B48" s="2">
        <v>0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4.6999115244099707E-2</v>
      </c>
      <c r="L48" s="2">
        <v>0</v>
      </c>
      <c r="M48" s="2">
        <v>2.9730610683073797E-2</v>
      </c>
      <c r="N48" s="2">
        <v>0</v>
      </c>
      <c r="O48" s="2">
        <v>5.6658889335855181E-2</v>
      </c>
      <c r="P48" s="2">
        <v>0</v>
      </c>
      <c r="Q48" s="2">
        <v>0</v>
      </c>
      <c r="R48" s="2">
        <v>5.0565558569935165E-2</v>
      </c>
      <c r="S48" s="2">
        <v>0</v>
      </c>
      <c r="T48" s="2">
        <v>0</v>
      </c>
      <c r="U48" s="2">
        <v>0</v>
      </c>
      <c r="V48" s="2">
        <v>0</v>
      </c>
      <c r="W48" s="2">
        <v>0.18395417383296386</v>
      </c>
    </row>
    <row r="49" spans="1:23" x14ac:dyDescent="0.2">
      <c r="A49" s="2" t="s">
        <v>45</v>
      </c>
      <c r="B49" s="2">
        <v>5.0580502102313379E-2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5.4387837745298456E-2</v>
      </c>
      <c r="L49" s="2">
        <v>0</v>
      </c>
      <c r="M49" s="2">
        <v>2.6265312432777493E-2</v>
      </c>
      <c r="N49" s="2">
        <v>0</v>
      </c>
      <c r="O49" s="2">
        <v>1.1292760614843172E-2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0.14252641289523249</v>
      </c>
    </row>
    <row r="50" spans="1:23" x14ac:dyDescent="0.2">
      <c r="A50" s="2" t="s">
        <v>46</v>
      </c>
      <c r="B50" s="2">
        <v>0.10587546247956554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7.2834938985691794E-2</v>
      </c>
      <c r="L50" s="2">
        <v>0</v>
      </c>
      <c r="M50" s="2">
        <v>2.8306148787929E-2</v>
      </c>
      <c r="N50" s="2">
        <v>0</v>
      </c>
      <c r="O50" s="2">
        <v>5.8271192761162528E-2</v>
      </c>
      <c r="P50" s="2">
        <v>7.061840369785397E-4</v>
      </c>
      <c r="Q50" s="2">
        <v>0</v>
      </c>
      <c r="R50" s="2">
        <v>9.9833777076493047E-2</v>
      </c>
      <c r="S50" s="2">
        <v>0</v>
      </c>
      <c r="T50" s="2">
        <v>0</v>
      </c>
      <c r="U50" s="2">
        <v>0</v>
      </c>
      <c r="V50" s="2">
        <v>0</v>
      </c>
      <c r="W50" s="2">
        <v>0.36582770412782045</v>
      </c>
    </row>
    <row r="51" spans="1:23" x14ac:dyDescent="0.2">
      <c r="A51" s="2" t="s">
        <v>47</v>
      </c>
      <c r="B51" s="2">
        <v>0.26263922749180235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3.3714168560328502E-2</v>
      </c>
      <c r="L51" s="2">
        <v>0</v>
      </c>
      <c r="M51" s="2">
        <v>4.3140741372414325E-2</v>
      </c>
      <c r="N51" s="2">
        <v>3.1648109673218676E-2</v>
      </c>
      <c r="O51" s="2">
        <v>4.0654668869793111E-2</v>
      </c>
      <c r="P51" s="2">
        <v>0</v>
      </c>
      <c r="Q51" s="2">
        <v>0</v>
      </c>
      <c r="R51" s="2">
        <v>9.9006212770969739E-3</v>
      </c>
      <c r="S51" s="2">
        <v>0</v>
      </c>
      <c r="T51" s="2">
        <v>0</v>
      </c>
      <c r="U51" s="2">
        <v>0</v>
      </c>
      <c r="V51" s="2">
        <v>0</v>
      </c>
      <c r="W51" s="2">
        <v>0.42169753724465392</v>
      </c>
    </row>
  </sheetData>
  <phoneticPr fontId="6" type="noConversion"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E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31.496495419855748</v>
      </c>
      <c r="C4" s="2">
        <v>2.8927389418036225E-2</v>
      </c>
      <c r="D4" s="2">
        <v>1.4185588959311931E-2</v>
      </c>
      <c r="E4" s="2">
        <v>2.7313891153296532E-3</v>
      </c>
      <c r="F4" s="2">
        <v>0.42846086159740682</v>
      </c>
      <c r="G4" s="2">
        <v>3.992035026265054E-3</v>
      </c>
      <c r="H4" s="2">
        <v>1.6926998821706771E-2</v>
      </c>
      <c r="I4" s="2">
        <v>5.3520947484769328E-2</v>
      </c>
      <c r="J4" s="2">
        <v>8.7284118810361661E-3</v>
      </c>
      <c r="K4" s="2">
        <v>0.68621910565606115</v>
      </c>
      <c r="L4" s="2">
        <v>6.250148505899053E-2</v>
      </c>
      <c r="M4" s="2">
        <v>0.62934591388245387</v>
      </c>
      <c r="N4" s="2">
        <v>0.59537702461872677</v>
      </c>
      <c r="O4" s="2">
        <v>5.7640916301701227E-2</v>
      </c>
      <c r="P4" s="2">
        <v>5.5391124166980527E-6</v>
      </c>
      <c r="Q4" s="2">
        <v>0</v>
      </c>
      <c r="R4" s="2">
        <v>2.6717958951688749E-2</v>
      </c>
      <c r="S4" s="2">
        <v>0</v>
      </c>
      <c r="T4" s="2">
        <v>0</v>
      </c>
      <c r="U4" s="2">
        <v>0</v>
      </c>
      <c r="V4" s="2">
        <v>2.7083920000000004</v>
      </c>
      <c r="W4" s="2">
        <v>36.820168985741653</v>
      </c>
    </row>
    <row r="5" spans="1:23" x14ac:dyDescent="0.2">
      <c r="A5" s="2" t="s">
        <v>1</v>
      </c>
      <c r="B5" s="2">
        <v>2.8800854346296405E-2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1.1280032909879245E-2</v>
      </c>
      <c r="L5" s="2">
        <v>8.8619787170768482E-5</v>
      </c>
      <c r="M5" s="2">
        <v>6.7749739136779008E-2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0.10791924618012544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1.0785606767755772E-2</v>
      </c>
      <c r="L6" s="2">
        <v>0</v>
      </c>
      <c r="M6" s="2">
        <v>9.606226566477789E-3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2.0391833334233563E-2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2.1833212080477274E-4</v>
      </c>
      <c r="L9" s="2">
        <v>0</v>
      </c>
      <c r="M9" s="2">
        <v>2.2053803649682059E-4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4.3887015730159336E-4</v>
      </c>
    </row>
    <row r="10" spans="1:23" x14ac:dyDescent="0.2">
      <c r="A10" s="2" t="s">
        <v>6</v>
      </c>
      <c r="B10" s="2">
        <v>1.3965040879617087E-2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8.0055110961750012E-4</v>
      </c>
      <c r="L10" s="2">
        <v>0</v>
      </c>
      <c r="M10" s="2">
        <v>1.6104405455814341E-3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1.6376032534816024E-2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0.1003334409417254</v>
      </c>
      <c r="C13" s="2">
        <v>0</v>
      </c>
      <c r="D13" s="2">
        <v>0</v>
      </c>
      <c r="E13" s="2">
        <v>0</v>
      </c>
      <c r="F13" s="2">
        <v>1.8120972677159971E-4</v>
      </c>
      <c r="G13" s="2">
        <v>0</v>
      </c>
      <c r="H13" s="2">
        <v>0</v>
      </c>
      <c r="I13" s="2">
        <v>0</v>
      </c>
      <c r="J13" s="2">
        <v>0</v>
      </c>
      <c r="K13" s="2">
        <v>1.4361401724047275E-3</v>
      </c>
      <c r="L13" s="2">
        <v>0</v>
      </c>
      <c r="M13" s="2">
        <v>1.1026901824841028E-3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0.10305348102338584</v>
      </c>
    </row>
    <row r="14" spans="1:23" x14ac:dyDescent="0.2">
      <c r="A14" s="2" t="s">
        <v>10</v>
      </c>
      <c r="B14" s="2">
        <v>0.13508960740852674</v>
      </c>
      <c r="C14" s="2">
        <v>0</v>
      </c>
      <c r="D14" s="2">
        <v>0</v>
      </c>
      <c r="E14" s="2">
        <v>0</v>
      </c>
      <c r="F14" s="2">
        <v>6.0562198157876736E-4</v>
      </c>
      <c r="G14" s="2">
        <v>0</v>
      </c>
      <c r="H14" s="2">
        <v>0</v>
      </c>
      <c r="I14" s="2">
        <v>0</v>
      </c>
      <c r="J14" s="2">
        <v>0</v>
      </c>
      <c r="K14" s="2">
        <v>8.0540293452427262E-4</v>
      </c>
      <c r="L14" s="2">
        <v>0</v>
      </c>
      <c r="M14" s="2">
        <v>1.5488950470241816E-3</v>
      </c>
      <c r="N14" s="2">
        <v>0</v>
      </c>
      <c r="O14" s="2">
        <v>0</v>
      </c>
      <c r="P14" s="2">
        <v>0</v>
      </c>
      <c r="Q14" s="2">
        <v>0</v>
      </c>
      <c r="R14" s="2">
        <v>1.4327828631268788E-4</v>
      </c>
      <c r="S14" s="2">
        <v>0</v>
      </c>
      <c r="T14" s="2">
        <v>0</v>
      </c>
      <c r="U14" s="2">
        <v>0</v>
      </c>
      <c r="V14" s="2">
        <v>0</v>
      </c>
      <c r="W14" s="2">
        <v>0.13819280565796666</v>
      </c>
    </row>
    <row r="15" spans="1:23" x14ac:dyDescent="0.2">
      <c r="A15" s="2" t="s">
        <v>11</v>
      </c>
      <c r="B15" s="2">
        <v>0.23096050216252806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3.2507226875377263E-4</v>
      </c>
      <c r="L15" s="2">
        <v>0</v>
      </c>
      <c r="M15" s="2">
        <v>1.8617513313568806E-3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0.23314732576263872</v>
      </c>
    </row>
    <row r="16" spans="1:23" x14ac:dyDescent="0.2">
      <c r="A16" s="2" t="s">
        <v>12</v>
      </c>
      <c r="B16" s="2">
        <v>4.2897939564617092E-2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1.4070292229640907E-4</v>
      </c>
      <c r="L16" s="2">
        <v>0</v>
      </c>
      <c r="M16" s="2">
        <v>6.1545498557252266E-4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4.3654097472486025E-2</v>
      </c>
    </row>
    <row r="17" spans="1:23" x14ac:dyDescent="0.2">
      <c r="A17" s="2" t="s">
        <v>13</v>
      </c>
      <c r="B17" s="2">
        <v>3.5215556136334716E-2</v>
      </c>
      <c r="C17" s="2">
        <v>0</v>
      </c>
      <c r="D17" s="2">
        <v>2.0847691128001274E-4</v>
      </c>
      <c r="E17" s="2">
        <v>0</v>
      </c>
      <c r="F17" s="2">
        <v>5.2455447223357799E-5</v>
      </c>
      <c r="G17" s="2">
        <v>0</v>
      </c>
      <c r="H17" s="2">
        <v>0</v>
      </c>
      <c r="I17" s="2">
        <v>0</v>
      </c>
      <c r="J17" s="2">
        <v>0</v>
      </c>
      <c r="K17" s="2">
        <v>6.3073723788045451E-4</v>
      </c>
      <c r="L17" s="2">
        <v>6.0378265506505037E-5</v>
      </c>
      <c r="M17" s="2">
        <v>1.1129477655769781E-3</v>
      </c>
      <c r="N17" s="2">
        <v>0</v>
      </c>
      <c r="O17" s="2">
        <v>1.8892317241900592E-3</v>
      </c>
      <c r="P17" s="2">
        <v>0</v>
      </c>
      <c r="Q17" s="2">
        <v>0</v>
      </c>
      <c r="R17" s="2">
        <v>2.5073700104720378E-4</v>
      </c>
      <c r="S17" s="2">
        <v>0</v>
      </c>
      <c r="T17" s="2">
        <v>0</v>
      </c>
      <c r="U17" s="2">
        <v>0</v>
      </c>
      <c r="V17" s="2">
        <v>0</v>
      </c>
      <c r="W17" s="2">
        <v>3.9420520489039296E-2</v>
      </c>
    </row>
    <row r="18" spans="1:23" x14ac:dyDescent="0.2">
      <c r="A18" s="2" t="s">
        <v>14</v>
      </c>
      <c r="B18" s="2">
        <v>1.7292245822191629E-2</v>
      </c>
      <c r="C18" s="2">
        <v>0</v>
      </c>
      <c r="D18" s="2">
        <v>0</v>
      </c>
      <c r="E18" s="2">
        <v>0</v>
      </c>
      <c r="F18" s="2">
        <v>7.0099552198487247E-4</v>
      </c>
      <c r="G18" s="2">
        <v>0</v>
      </c>
      <c r="H18" s="2">
        <v>0</v>
      </c>
      <c r="I18" s="2">
        <v>0</v>
      </c>
      <c r="J18" s="2">
        <v>0</v>
      </c>
      <c r="K18" s="2">
        <v>1.8922117136413634E-4</v>
      </c>
      <c r="L18" s="2">
        <v>0</v>
      </c>
      <c r="M18" s="2">
        <v>4.7184882227226734E-4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1.8654311337812906E-2</v>
      </c>
    </row>
    <row r="19" spans="1:23" x14ac:dyDescent="0.2">
      <c r="A19" s="2" t="s">
        <v>15</v>
      </c>
      <c r="B19" s="2">
        <v>5.1698744917562933E-3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1.4070292229640907E-4</v>
      </c>
      <c r="L19" s="2">
        <v>0</v>
      </c>
      <c r="M19" s="2">
        <v>3.5901540825063817E-5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5.3464789548777663E-3</v>
      </c>
    </row>
    <row r="20" spans="1:23" x14ac:dyDescent="0.2">
      <c r="A20" s="2" t="s">
        <v>16</v>
      </c>
      <c r="B20" s="2">
        <v>1.8760101083499625E-2</v>
      </c>
      <c r="C20" s="2">
        <v>0</v>
      </c>
      <c r="D20" s="2">
        <v>0</v>
      </c>
      <c r="E20" s="2">
        <v>8.9795022250735857E-5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7.2777373601590892E-5</v>
      </c>
      <c r="L20" s="2">
        <v>0</v>
      </c>
      <c r="M20" s="2">
        <v>1.5386374639313063E-5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1.8938059853991263E-2</v>
      </c>
    </row>
    <row r="21" spans="1:23" x14ac:dyDescent="0.2">
      <c r="A21" s="2" t="s">
        <v>17</v>
      </c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1.649620468302727E-4</v>
      </c>
      <c r="L21" s="2">
        <v>0</v>
      </c>
      <c r="M21" s="2">
        <v>2.8208353505407275E-4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4.4704558188434548E-4</v>
      </c>
    </row>
    <row r="22" spans="1:23" x14ac:dyDescent="0.2">
      <c r="A22" s="2" t="s">
        <v>18</v>
      </c>
      <c r="B22" s="2">
        <v>0.98766802386460573</v>
      </c>
      <c r="C22" s="2">
        <v>0</v>
      </c>
      <c r="D22" s="2">
        <v>0</v>
      </c>
      <c r="E22" s="2">
        <v>0</v>
      </c>
      <c r="F22" s="2">
        <v>1.0395715904265455E-3</v>
      </c>
      <c r="G22" s="2">
        <v>0</v>
      </c>
      <c r="H22" s="2">
        <v>0</v>
      </c>
      <c r="I22" s="2">
        <v>0</v>
      </c>
      <c r="J22" s="2">
        <v>0</v>
      </c>
      <c r="K22" s="2">
        <v>2.5229489515218184E-4</v>
      </c>
      <c r="L22" s="2">
        <v>0</v>
      </c>
      <c r="M22" s="2">
        <v>1.0257583092875375E-5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0.98897014793327742</v>
      </c>
    </row>
    <row r="23" spans="1:23" x14ac:dyDescent="0.2">
      <c r="A23" s="2" t="s">
        <v>19</v>
      </c>
      <c r="B23" s="2">
        <v>1.3746330218923108E-2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1.3294000244557273E-3</v>
      </c>
      <c r="L23" s="2">
        <v>1.3081957526409429E-4</v>
      </c>
      <c r="M23" s="2">
        <v>1.9489407876463219E-4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1.5401443897407562E-2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9.7036498135454544E-6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9.7036498135454544E-6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2.4797120505587326E-4</v>
      </c>
      <c r="G25" s="2">
        <v>0</v>
      </c>
      <c r="H25" s="2">
        <v>0</v>
      </c>
      <c r="I25" s="2">
        <v>0</v>
      </c>
      <c r="J25" s="2">
        <v>0</v>
      </c>
      <c r="K25" s="2">
        <v>4.8518249067727272E-6</v>
      </c>
      <c r="L25" s="2">
        <v>2.515761062771043E-5</v>
      </c>
      <c r="M25" s="2">
        <v>8.2060664743003003E-5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3.6004130533335942E-4</v>
      </c>
    </row>
    <row r="26" spans="1:23" x14ac:dyDescent="0.2">
      <c r="A26" s="2" t="s">
        <v>22</v>
      </c>
      <c r="B26" s="2">
        <v>2.6391098172987726</v>
      </c>
      <c r="C26" s="2">
        <v>0</v>
      </c>
      <c r="D26" s="2">
        <v>0</v>
      </c>
      <c r="E26" s="2">
        <v>7.1758608298648404E-5</v>
      </c>
      <c r="F26" s="2">
        <v>1.7944531627408677E-2</v>
      </c>
      <c r="G26" s="2">
        <v>0</v>
      </c>
      <c r="H26" s="2">
        <v>4.9395063525845612E-5</v>
      </c>
      <c r="I26" s="2">
        <v>1.3124789350469034E-2</v>
      </c>
      <c r="J26" s="2">
        <v>0</v>
      </c>
      <c r="K26" s="2">
        <v>1.4812621440377134E-2</v>
      </c>
      <c r="L26" s="2">
        <v>4.1237285357138511E-5</v>
      </c>
      <c r="M26" s="2">
        <v>5.8314359882996498E-3</v>
      </c>
      <c r="N26" s="2">
        <v>3.663824909403029E-3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2.6946494115719113</v>
      </c>
    </row>
    <row r="27" spans="1:23" x14ac:dyDescent="0.2">
      <c r="A27" s="2" t="s">
        <v>23</v>
      </c>
      <c r="B27" s="2">
        <v>0.10110949362115941</v>
      </c>
      <c r="C27" s="2">
        <v>0</v>
      </c>
      <c r="D27" s="2">
        <v>0</v>
      </c>
      <c r="E27" s="2">
        <v>0</v>
      </c>
      <c r="F27" s="2">
        <v>8.5836186365494571E-4</v>
      </c>
      <c r="G27" s="2">
        <v>0</v>
      </c>
      <c r="H27" s="2">
        <v>0</v>
      </c>
      <c r="I27" s="2">
        <v>0</v>
      </c>
      <c r="J27" s="2">
        <v>0</v>
      </c>
      <c r="K27" s="2">
        <v>8.4421753377845457E-4</v>
      </c>
      <c r="L27" s="2">
        <v>0</v>
      </c>
      <c r="M27" s="2">
        <v>1.589925379395683E-4</v>
      </c>
      <c r="N27" s="2">
        <v>0</v>
      </c>
      <c r="O27" s="2">
        <v>2.386397414701484E-4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0.10320970529800252</v>
      </c>
    </row>
    <row r="28" spans="1:23" x14ac:dyDescent="0.2">
      <c r="A28" s="2" t="s">
        <v>24</v>
      </c>
      <c r="B28" s="2">
        <v>3.5656278803337237E-2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4.3666424160954534E-5</v>
      </c>
      <c r="L28" s="2">
        <v>0</v>
      </c>
      <c r="M28" s="2">
        <v>3.0259870123982359E-4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3.6002543928738015E-2</v>
      </c>
    </row>
    <row r="29" spans="1:23" x14ac:dyDescent="0.2">
      <c r="A29" s="2" t="s">
        <v>25</v>
      </c>
      <c r="B29" s="2">
        <v>3.5622555967142415E-2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3.5418321819440904E-4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3.5976739185336823E-2</v>
      </c>
    </row>
    <row r="30" spans="1:23" x14ac:dyDescent="0.2">
      <c r="A30" s="2" t="s">
        <v>26</v>
      </c>
      <c r="B30" s="2">
        <v>2.1616338000888247E-2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3.0081314421990905E-4</v>
      </c>
      <c r="L30" s="2">
        <v>0</v>
      </c>
      <c r="M30" s="2">
        <v>7.0264444186196313E-4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2.261979558697012E-2</v>
      </c>
    </row>
    <row r="31" spans="1:23" x14ac:dyDescent="0.2">
      <c r="A31" s="2" t="s">
        <v>27</v>
      </c>
      <c r="B31" s="2">
        <v>5.3170546635915024</v>
      </c>
      <c r="C31" s="2">
        <v>1.1229997756421035E-2</v>
      </c>
      <c r="D31" s="2">
        <v>3.6264733697779199E-3</v>
      </c>
      <c r="E31" s="2">
        <v>1.6942359657998035E-3</v>
      </c>
      <c r="F31" s="2">
        <v>9.21928328335615E-2</v>
      </c>
      <c r="G31" s="2">
        <v>0</v>
      </c>
      <c r="H31" s="2">
        <v>0</v>
      </c>
      <c r="I31" s="2">
        <v>4.0396158134300295E-2</v>
      </c>
      <c r="J31" s="2">
        <v>0</v>
      </c>
      <c r="K31" s="2">
        <v>3.6694351769922133E-2</v>
      </c>
      <c r="L31" s="2">
        <v>2.3648153990047806E-4</v>
      </c>
      <c r="M31" s="2">
        <v>5.4380576766878817E-2</v>
      </c>
      <c r="N31" s="2">
        <v>2.1938841761666685E-2</v>
      </c>
      <c r="O31" s="2">
        <v>3.5397143843341216E-3</v>
      </c>
      <c r="P31" s="2">
        <v>0</v>
      </c>
      <c r="Q31" s="2">
        <v>0</v>
      </c>
      <c r="R31" s="2">
        <v>7.163914315634394E-5</v>
      </c>
      <c r="S31" s="2">
        <v>0</v>
      </c>
      <c r="T31" s="2">
        <v>0</v>
      </c>
      <c r="U31" s="2">
        <v>0</v>
      </c>
      <c r="V31" s="2">
        <v>2.7083920000000004</v>
      </c>
      <c r="W31" s="2">
        <v>8.2914479670172216</v>
      </c>
    </row>
    <row r="32" spans="1:23" x14ac:dyDescent="0.2">
      <c r="A32" s="2" t="s">
        <v>28</v>
      </c>
      <c r="B32" s="2">
        <v>0.10449564349853156</v>
      </c>
      <c r="C32" s="2">
        <v>0</v>
      </c>
      <c r="D32" s="2">
        <v>0</v>
      </c>
      <c r="E32" s="2">
        <v>0</v>
      </c>
      <c r="F32" s="2">
        <v>5.012356416042852E-2</v>
      </c>
      <c r="G32" s="2">
        <v>0</v>
      </c>
      <c r="H32" s="2">
        <v>0</v>
      </c>
      <c r="I32" s="2">
        <v>0</v>
      </c>
      <c r="J32" s="2">
        <v>0</v>
      </c>
      <c r="K32" s="2">
        <v>1.7951752155059093E-4</v>
      </c>
      <c r="L32" s="2">
        <v>0</v>
      </c>
      <c r="M32" s="2">
        <v>3.9696846569427704E-3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0.15876840983745347</v>
      </c>
    </row>
    <row r="33" spans="1:23" x14ac:dyDescent="0.2">
      <c r="A33" s="2" t="s">
        <v>29</v>
      </c>
      <c r="B33" s="2">
        <v>3.8844585313314908</v>
      </c>
      <c r="C33" s="2">
        <v>1.0230527956099562E-3</v>
      </c>
      <c r="D33" s="2">
        <v>0</v>
      </c>
      <c r="E33" s="2">
        <v>0</v>
      </c>
      <c r="F33" s="2">
        <v>0.17923072580817298</v>
      </c>
      <c r="G33" s="2">
        <v>0</v>
      </c>
      <c r="H33" s="2">
        <v>1.5845936379091274E-2</v>
      </c>
      <c r="I33" s="2">
        <v>0</v>
      </c>
      <c r="J33" s="2">
        <v>0</v>
      </c>
      <c r="K33" s="2">
        <v>2.1639139084206364E-3</v>
      </c>
      <c r="L33" s="2">
        <v>0</v>
      </c>
      <c r="M33" s="2">
        <v>8.6881728796654421E-3</v>
      </c>
      <c r="N33" s="2">
        <v>0.5533976979972437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4.6448080310996946</v>
      </c>
    </row>
    <row r="34" spans="1:23" x14ac:dyDescent="0.2">
      <c r="A34" s="2" t="s">
        <v>30</v>
      </c>
      <c r="B34" s="2">
        <v>4.0893486194244572E-2</v>
      </c>
      <c r="C34" s="2">
        <v>1.6674338866005233E-2</v>
      </c>
      <c r="D34" s="2">
        <v>0</v>
      </c>
      <c r="E34" s="2">
        <v>0</v>
      </c>
      <c r="F34" s="2">
        <v>1.2527314532341904E-2</v>
      </c>
      <c r="G34" s="2">
        <v>0</v>
      </c>
      <c r="H34" s="2">
        <v>0</v>
      </c>
      <c r="I34" s="2">
        <v>0</v>
      </c>
      <c r="J34" s="2">
        <v>0</v>
      </c>
      <c r="K34" s="2">
        <v>1.596250394328227E-3</v>
      </c>
      <c r="L34" s="2">
        <v>5.0315221255420859E-4</v>
      </c>
      <c r="M34" s="2">
        <v>1.1555167354124112E-2</v>
      </c>
      <c r="N34" s="2">
        <v>0</v>
      </c>
      <c r="O34" s="2">
        <v>6.7472561578216391E-4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8.4424435169380418E-2</v>
      </c>
    </row>
    <row r="35" spans="1:23" x14ac:dyDescent="0.2">
      <c r="A35" s="2" t="s">
        <v>31</v>
      </c>
      <c r="B35" s="2">
        <v>5.2306059122937204E-2</v>
      </c>
      <c r="C35" s="2">
        <v>0</v>
      </c>
      <c r="D35" s="2">
        <v>0</v>
      </c>
      <c r="E35" s="2">
        <v>6.8356202656699532E-4</v>
      </c>
      <c r="F35" s="2">
        <v>4.5641007761341591E-2</v>
      </c>
      <c r="G35" s="2">
        <v>0</v>
      </c>
      <c r="H35" s="2">
        <v>0</v>
      </c>
      <c r="I35" s="2">
        <v>0</v>
      </c>
      <c r="J35" s="2">
        <v>4.9784799316652097E-6</v>
      </c>
      <c r="K35" s="2">
        <v>3.8814599254181808E-3</v>
      </c>
      <c r="L35" s="2">
        <v>1.6604023014288885E-4</v>
      </c>
      <c r="M35" s="2">
        <v>1.9591983707391968E-3</v>
      </c>
      <c r="N35" s="2">
        <v>8.9289037574415535E-5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0.10473159495465213</v>
      </c>
    </row>
    <row r="36" spans="1:23" x14ac:dyDescent="0.2">
      <c r="A36" s="2" t="s">
        <v>32</v>
      </c>
      <c r="B36" s="2">
        <v>9.03014125353368E-2</v>
      </c>
      <c r="C36" s="2">
        <v>0</v>
      </c>
      <c r="D36" s="2">
        <v>1.2912810983678232E-3</v>
      </c>
      <c r="E36" s="2">
        <v>0</v>
      </c>
      <c r="F36" s="2">
        <v>2.3604951250511014E-2</v>
      </c>
      <c r="G36" s="2">
        <v>0</v>
      </c>
      <c r="H36" s="2">
        <v>0</v>
      </c>
      <c r="I36" s="2">
        <v>0</v>
      </c>
      <c r="J36" s="2">
        <v>0</v>
      </c>
      <c r="K36" s="2">
        <v>2.9256504187839543E-3</v>
      </c>
      <c r="L36" s="2">
        <v>4.0252177004336698E-5</v>
      </c>
      <c r="M36" s="2">
        <v>2.8977672237372938E-3</v>
      </c>
      <c r="N36" s="2">
        <v>0</v>
      </c>
      <c r="O36" s="2">
        <v>5.7092167489260032E-5</v>
      </c>
      <c r="P36" s="2">
        <v>5.5391124166980527E-6</v>
      </c>
      <c r="Q36" s="2">
        <v>0</v>
      </c>
      <c r="R36" s="2">
        <v>1.0029480041888151E-3</v>
      </c>
      <c r="S36" s="2">
        <v>0</v>
      </c>
      <c r="T36" s="2">
        <v>0</v>
      </c>
      <c r="U36" s="2">
        <v>0</v>
      </c>
      <c r="V36" s="2">
        <v>0</v>
      </c>
      <c r="W36" s="2">
        <v>0.12212689398783598</v>
      </c>
    </row>
    <row r="37" spans="1:23" x14ac:dyDescent="0.2">
      <c r="A37" s="2" t="s">
        <v>33</v>
      </c>
      <c r="B37" s="2">
        <v>6.5048173967304765E-2</v>
      </c>
      <c r="C37" s="2">
        <v>0</v>
      </c>
      <c r="D37" s="2">
        <v>0</v>
      </c>
      <c r="E37" s="2">
        <v>1.9203749241347029E-4</v>
      </c>
      <c r="F37" s="2">
        <v>3.5097462869446679E-3</v>
      </c>
      <c r="G37" s="2">
        <v>0</v>
      </c>
      <c r="H37" s="2">
        <v>0</v>
      </c>
      <c r="I37" s="2">
        <v>0</v>
      </c>
      <c r="J37" s="2">
        <v>0</v>
      </c>
      <c r="K37" s="2">
        <v>3.2119080882835448E-3</v>
      </c>
      <c r="L37" s="2">
        <v>5.0315221255420861E-5</v>
      </c>
      <c r="M37" s="2">
        <v>1.1160250405048412E-2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8.3172431461250293E-2</v>
      </c>
    </row>
    <row r="38" spans="1:23" x14ac:dyDescent="0.2">
      <c r="A38" s="2" t="s">
        <v>34</v>
      </c>
      <c r="B38" s="2">
        <v>9.3057190324190311E-2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9.9569598633304194E-6</v>
      </c>
      <c r="K38" s="2">
        <v>2.3482832548779998E-3</v>
      </c>
      <c r="L38" s="2">
        <v>2.0126088502168344E-4</v>
      </c>
      <c r="M38" s="2">
        <v>1.1898796387735434E-3</v>
      </c>
      <c r="N38" s="2">
        <v>4.4802087677044966E-3</v>
      </c>
      <c r="O38" s="2">
        <v>1.1314629556962443E-3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0.10241824278612761</v>
      </c>
    </row>
    <row r="39" spans="1:23" x14ac:dyDescent="0.2">
      <c r="A39" s="2" t="s">
        <v>35</v>
      </c>
      <c r="B39" s="2">
        <v>4.5392441161427481E-4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3.0566496912668188E-4</v>
      </c>
      <c r="L39" s="2">
        <v>1.9119784077059932E-4</v>
      </c>
      <c r="M39" s="2">
        <v>6.1545498557252253E-5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1.0123327200688083E-3</v>
      </c>
    </row>
    <row r="40" spans="1:23" x14ac:dyDescent="0.2">
      <c r="A40" s="2" t="s">
        <v>36</v>
      </c>
      <c r="B40" s="2">
        <v>1.0743773055959165E-5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4.2210876688922728E-4</v>
      </c>
      <c r="L40" s="2">
        <v>5.0315221255420872E-6</v>
      </c>
      <c r="M40" s="2">
        <v>2.1028045340394517E-4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6.481645154746737E-4</v>
      </c>
    </row>
    <row r="41" spans="1:23" x14ac:dyDescent="0.2">
      <c r="A41" s="2" t="s">
        <v>37</v>
      </c>
      <c r="B41" s="2">
        <v>5.6700262302824501E-3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5.6700262302824501E-3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16.183097447084794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6.1666694565081356E-3</v>
      </c>
      <c r="L43" s="2">
        <v>0</v>
      </c>
      <c r="M43" s="2">
        <v>1.1355144483813039E-2</v>
      </c>
      <c r="N43" s="2">
        <v>1.1807162145134477E-2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16.21242642317025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6.258854129736818E-4</v>
      </c>
      <c r="L44" s="2">
        <v>0</v>
      </c>
      <c r="M44" s="2">
        <v>2.5643957732188438E-4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8.8232499029556612E-4</v>
      </c>
    </row>
    <row r="45" spans="1:23" x14ac:dyDescent="0.2">
      <c r="A45" s="2" t="s">
        <v>41</v>
      </c>
      <c r="B45" s="2">
        <v>2.7397873318167685E-3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9.9569598633304194E-6</v>
      </c>
      <c r="K45" s="2">
        <v>1.3099927248286364E-4</v>
      </c>
      <c r="L45" s="2">
        <v>0</v>
      </c>
      <c r="M45" s="2">
        <v>2.5643957732188442E-5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2.9063875218951511E-3</v>
      </c>
    </row>
    <row r="46" spans="1:23" x14ac:dyDescent="0.2">
      <c r="A46" s="2" t="s">
        <v>42</v>
      </c>
      <c r="B46" s="2">
        <v>1.739056988343704E-2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8.7035194813778402E-3</v>
      </c>
      <c r="K46" s="2">
        <v>8.4820975831886476E-3</v>
      </c>
      <c r="L46" s="2">
        <v>4.3981246727644837E-5</v>
      </c>
      <c r="M46" s="2">
        <v>1.7932596998705037E-2</v>
      </c>
      <c r="N46" s="2">
        <v>0</v>
      </c>
      <c r="O46" s="2">
        <v>2.7220947985440229E-4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5.2824974673290614E-2</v>
      </c>
    </row>
    <row r="47" spans="1:23" x14ac:dyDescent="0.2">
      <c r="A47" s="2" t="s">
        <v>43</v>
      </c>
      <c r="B47" s="2">
        <v>0.15685644566766424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0.38283727848350407</v>
      </c>
      <c r="L47" s="2">
        <v>4.9204004316568399E-2</v>
      </c>
      <c r="M47" s="2">
        <v>0.35161725833472313</v>
      </c>
      <c r="N47" s="2">
        <v>0</v>
      </c>
      <c r="O47" s="2">
        <v>1.3427436503611782E-4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0.94064926116749592</v>
      </c>
    </row>
    <row r="48" spans="1:23" x14ac:dyDescent="0.2">
      <c r="A48" s="2" t="s">
        <v>44</v>
      </c>
      <c r="B48" s="2">
        <v>7.0858531782155183E-3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8.5054132524395795E-2</v>
      </c>
      <c r="L48" s="2">
        <v>0</v>
      </c>
      <c r="M48" s="2">
        <v>5.2447180010255154E-2</v>
      </c>
      <c r="N48" s="2">
        <v>0</v>
      </c>
      <c r="O48" s="2">
        <v>4.1701875694906687E-3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0.14875735328235712</v>
      </c>
    </row>
    <row r="49" spans="1:23" x14ac:dyDescent="0.2">
      <c r="A49" s="2" t="s">
        <v>45</v>
      </c>
      <c r="B49" s="2">
        <v>2.8950459005136712E-3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0.10425093979233839</v>
      </c>
      <c r="L49" s="2">
        <v>0</v>
      </c>
      <c r="M49" s="2">
        <v>6.1223394059505857E-3</v>
      </c>
      <c r="N49" s="2">
        <v>0</v>
      </c>
      <c r="O49" s="2">
        <v>2.1684741251074527E-3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0.11543679922391011</v>
      </c>
    </row>
    <row r="50" spans="1:23" x14ac:dyDescent="0.2">
      <c r="A50" s="2" t="s">
        <v>46</v>
      </c>
      <c r="B50" s="2">
        <v>0.27135790506191965</v>
      </c>
      <c r="C50" s="2">
        <v>0</v>
      </c>
      <c r="D50" s="2">
        <v>0</v>
      </c>
      <c r="E50" s="2">
        <v>0</v>
      </c>
      <c r="F50" s="2">
        <v>0</v>
      </c>
      <c r="G50" s="2">
        <v>3.992035026265054E-3</v>
      </c>
      <c r="H50" s="2">
        <v>1.0316673790896538E-3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3.0197887831778947E-2</v>
      </c>
      <c r="P50" s="2">
        <v>0</v>
      </c>
      <c r="Q50" s="2">
        <v>0</v>
      </c>
      <c r="R50" s="2">
        <v>2.5249356516983696E-2</v>
      </c>
      <c r="S50" s="2">
        <v>0</v>
      </c>
      <c r="T50" s="2">
        <v>0</v>
      </c>
      <c r="U50" s="2">
        <v>0</v>
      </c>
      <c r="V50" s="2">
        <v>0</v>
      </c>
      <c r="W50" s="2">
        <v>0.331828851816037</v>
      </c>
    </row>
    <row r="51" spans="1:23" x14ac:dyDescent="0.2">
      <c r="A51" s="2" t="s">
        <v>47</v>
      </c>
      <c r="B51" s="2">
        <v>0.73830851015498</v>
      </c>
      <c r="C51" s="2">
        <v>0</v>
      </c>
      <c r="D51" s="2">
        <v>9.0593575798861743E-3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1.1513555342993117E-2</v>
      </c>
      <c r="M51" s="2">
        <v>0</v>
      </c>
      <c r="N51" s="2">
        <v>0</v>
      </c>
      <c r="O51" s="2">
        <v>1.3167016341471639E-2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0.77204843941933099</v>
      </c>
    </row>
  </sheetData>
  <phoneticPr fontId="6" type="noConversion"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F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31.661044010700895</v>
      </c>
      <c r="C4" s="2">
        <v>3.7096451331150651E-2</v>
      </c>
      <c r="D4" s="2">
        <v>0.23198573278051102</v>
      </c>
      <c r="E4" s="2">
        <v>3.6469626929710648E-3</v>
      </c>
      <c r="F4" s="2">
        <v>0.53882437232526359</v>
      </c>
      <c r="G4" s="2">
        <v>1.0398480117023705E-2</v>
      </c>
      <c r="H4" s="2">
        <v>1.4159221181363387E-2</v>
      </c>
      <c r="I4" s="2">
        <v>3.4891581900642177E-2</v>
      </c>
      <c r="J4" s="2">
        <v>1.0142022104989715E-2</v>
      </c>
      <c r="K4" s="2">
        <v>0.75766805250514502</v>
      </c>
      <c r="L4" s="2">
        <v>5.141477058559149E-2</v>
      </c>
      <c r="M4" s="2">
        <v>0.67869077794443466</v>
      </c>
      <c r="N4" s="2">
        <v>0.65892900571785029</v>
      </c>
      <c r="O4" s="2">
        <v>0.10475501229456967</v>
      </c>
      <c r="P4" s="2">
        <v>0</v>
      </c>
      <c r="Q4" s="2">
        <v>0</v>
      </c>
      <c r="R4" s="2">
        <v>9.0213264573083707E-2</v>
      </c>
      <c r="S4" s="2">
        <v>0</v>
      </c>
      <c r="T4" s="2">
        <v>0</v>
      </c>
      <c r="U4" s="2">
        <v>0</v>
      </c>
      <c r="V4" s="2">
        <v>2.9234360000000006</v>
      </c>
      <c r="W4" s="2">
        <v>37.807295718755476</v>
      </c>
    </row>
    <row r="5" spans="1:23" x14ac:dyDescent="0.2">
      <c r="A5" s="2" t="s">
        <v>1</v>
      </c>
      <c r="B5" s="2">
        <v>2.8969536849756953E-2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1.0744411417298727E-2</v>
      </c>
      <c r="L5" s="2">
        <v>8.913882064721907E-5</v>
      </c>
      <c r="M5" s="2">
        <v>6.8146539713212606E-2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0.10794962680091551</v>
      </c>
    </row>
    <row r="6" spans="1:23" x14ac:dyDescent="0.2">
      <c r="A6" s="2" t="s">
        <v>2</v>
      </c>
      <c r="B6" s="2">
        <v>0</v>
      </c>
      <c r="C6" s="2">
        <v>0</v>
      </c>
      <c r="D6" s="2">
        <v>0.20901075673534383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1.6347245365336046E-2</v>
      </c>
      <c r="L6" s="2">
        <v>0</v>
      </c>
      <c r="M6" s="2">
        <v>1.3563393788962279E-2</v>
      </c>
      <c r="N6" s="2">
        <v>1.1564215614563887E-4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0.23903703804578783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2.2722016735837597E-3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2.2722016735837597E-3</v>
      </c>
    </row>
    <row r="10" spans="1:23" x14ac:dyDescent="0.2">
      <c r="A10" s="2" t="s">
        <v>6</v>
      </c>
      <c r="B10" s="2">
        <v>5.5007891328400449E-2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2.4191632808597124E-3</v>
      </c>
      <c r="L10" s="2">
        <v>0</v>
      </c>
      <c r="M10" s="2">
        <v>3.097302839968924E-3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6.0524357449229085E-2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0.10687499829949015</v>
      </c>
      <c r="C13" s="2">
        <v>0</v>
      </c>
      <c r="D13" s="2">
        <v>0</v>
      </c>
      <c r="E13" s="2">
        <v>0</v>
      </c>
      <c r="F13" s="2">
        <v>1.1988617201503095E-3</v>
      </c>
      <c r="G13" s="2">
        <v>0</v>
      </c>
      <c r="H13" s="2">
        <v>0</v>
      </c>
      <c r="I13" s="2">
        <v>0</v>
      </c>
      <c r="J13" s="2">
        <v>0</v>
      </c>
      <c r="K13" s="2">
        <v>7.8014437163819144E-4</v>
      </c>
      <c r="L13" s="2">
        <v>0</v>
      </c>
      <c r="M13" s="2">
        <v>7.1085638950106459E-4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0.10956486078077972</v>
      </c>
    </row>
    <row r="14" spans="1:23" x14ac:dyDescent="0.2">
      <c r="A14" s="2" t="s">
        <v>10</v>
      </c>
      <c r="B14" s="2">
        <v>0.17517783331598927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7.0141420569305279E-4</v>
      </c>
      <c r="L14" s="2">
        <v>0</v>
      </c>
      <c r="M14" s="2">
        <v>4.1255058319258214E-4</v>
      </c>
      <c r="N14" s="2">
        <v>1.561169107966125E-3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0.17785296721284105</v>
      </c>
    </row>
    <row r="15" spans="1:23" x14ac:dyDescent="0.2">
      <c r="A15" s="2" t="s">
        <v>11</v>
      </c>
      <c r="B15" s="2">
        <v>0.25062787106785517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3.8649354191249845E-4</v>
      </c>
      <c r="L15" s="2">
        <v>0</v>
      </c>
      <c r="M15" s="2">
        <v>2.1833446248961269E-3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0.25319770923466378</v>
      </c>
    </row>
    <row r="16" spans="1:23" x14ac:dyDescent="0.2">
      <c r="A16" s="2" t="s">
        <v>12</v>
      </c>
      <c r="B16" s="2">
        <v>4.1329017000811888E-2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2.147186343958325E-4</v>
      </c>
      <c r="L16" s="2">
        <v>0</v>
      </c>
      <c r="M16" s="2">
        <v>8.695296907289807E-4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4.24132653259367E-2</v>
      </c>
    </row>
    <row r="17" spans="1:23" x14ac:dyDescent="0.2">
      <c r="A17" s="2" t="s">
        <v>13</v>
      </c>
      <c r="B17" s="2">
        <v>5.552517577734397E-2</v>
      </c>
      <c r="C17" s="2">
        <v>0</v>
      </c>
      <c r="D17" s="2">
        <v>0</v>
      </c>
      <c r="E17" s="2">
        <v>0</v>
      </c>
      <c r="F17" s="2">
        <v>6.6340174237566532E-5</v>
      </c>
      <c r="G17" s="2">
        <v>0</v>
      </c>
      <c r="H17" s="2">
        <v>0</v>
      </c>
      <c r="I17" s="2">
        <v>0</v>
      </c>
      <c r="J17" s="2">
        <v>0</v>
      </c>
      <c r="K17" s="2">
        <v>1.1451660501111069E-3</v>
      </c>
      <c r="L17" s="2">
        <v>5.3522755452773695E-5</v>
      </c>
      <c r="M17" s="2">
        <v>9.5203980736749722E-5</v>
      </c>
      <c r="N17" s="2">
        <v>0</v>
      </c>
      <c r="O17" s="2">
        <v>2.8955633678368624E-3</v>
      </c>
      <c r="P17" s="2">
        <v>0</v>
      </c>
      <c r="Q17" s="2">
        <v>0</v>
      </c>
      <c r="R17" s="2">
        <v>2.1915965522736829E-4</v>
      </c>
      <c r="S17" s="2">
        <v>0</v>
      </c>
      <c r="T17" s="2">
        <v>0</v>
      </c>
      <c r="U17" s="2">
        <v>0</v>
      </c>
      <c r="V17" s="2">
        <v>0</v>
      </c>
      <c r="W17" s="2">
        <v>6.0000131760946401E-2</v>
      </c>
    </row>
    <row r="18" spans="1:23" x14ac:dyDescent="0.2">
      <c r="A18" s="2" t="s">
        <v>14</v>
      </c>
      <c r="B18" s="2">
        <v>3.2535634054111501E-2</v>
      </c>
      <c r="C18" s="2">
        <v>0</v>
      </c>
      <c r="D18" s="2">
        <v>0</v>
      </c>
      <c r="E18" s="2">
        <v>0</v>
      </c>
      <c r="F18" s="2">
        <v>1.1372601297868551E-3</v>
      </c>
      <c r="G18" s="2">
        <v>0</v>
      </c>
      <c r="H18" s="2">
        <v>0</v>
      </c>
      <c r="I18" s="2">
        <v>0</v>
      </c>
      <c r="J18" s="2">
        <v>0</v>
      </c>
      <c r="K18" s="2">
        <v>2.5050507346180461E-4</v>
      </c>
      <c r="L18" s="2">
        <v>0</v>
      </c>
      <c r="M18" s="2">
        <v>2.9195887425936584E-4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3.4215358131619529E-2</v>
      </c>
    </row>
    <row r="19" spans="1:23" x14ac:dyDescent="0.2">
      <c r="A19" s="2" t="s">
        <v>15</v>
      </c>
      <c r="B19" s="2">
        <v>2.0351663434744947E-3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1.1451660501111068E-4</v>
      </c>
      <c r="L19" s="2">
        <v>0</v>
      </c>
      <c r="M19" s="2">
        <v>5.0775456392933178E-5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2.2004584048785384E-3</v>
      </c>
    </row>
    <row r="20" spans="1:23" x14ac:dyDescent="0.2">
      <c r="A20" s="2" t="s">
        <v>16</v>
      </c>
      <c r="B20" s="2">
        <v>2.0482127957232758E-2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2.862915125277767E-5</v>
      </c>
      <c r="L20" s="2">
        <v>0</v>
      </c>
      <c r="M20" s="2">
        <v>1.7771409737526615E-4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2.0688471205860801E-2</v>
      </c>
    </row>
    <row r="21" spans="1:23" x14ac:dyDescent="0.2">
      <c r="A21" s="2" t="s">
        <v>17</v>
      </c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2.862915125277767E-5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2.862915125277767E-5</v>
      </c>
    </row>
    <row r="22" spans="1:23" x14ac:dyDescent="0.2">
      <c r="A22" s="2" t="s">
        <v>18</v>
      </c>
      <c r="B22" s="2">
        <v>0.90164447111153423</v>
      </c>
      <c r="C22" s="2">
        <v>0</v>
      </c>
      <c r="D22" s="2">
        <v>0</v>
      </c>
      <c r="E22" s="2">
        <v>0</v>
      </c>
      <c r="F22" s="2">
        <v>1.0377498684305049E-3</v>
      </c>
      <c r="G22" s="2">
        <v>0</v>
      </c>
      <c r="H22" s="2">
        <v>0</v>
      </c>
      <c r="I22" s="2">
        <v>0</v>
      </c>
      <c r="J22" s="2">
        <v>0</v>
      </c>
      <c r="K22" s="2">
        <v>2.361904978354158E-4</v>
      </c>
      <c r="L22" s="2">
        <v>0</v>
      </c>
      <c r="M22" s="2">
        <v>1.2693864098233295E-5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0.90293110534189835</v>
      </c>
    </row>
    <row r="23" spans="1:23" x14ac:dyDescent="0.2">
      <c r="A23" s="2" t="s">
        <v>19</v>
      </c>
      <c r="B23" s="2">
        <v>1.290672742485063E-2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2.2116019342770746E-3</v>
      </c>
      <c r="L23" s="2">
        <v>8.0284133179160563E-5</v>
      </c>
      <c r="M23" s="2">
        <v>9.0761128302368089E-4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1.6106224775330545E-2</v>
      </c>
    </row>
    <row r="24" spans="1:23" x14ac:dyDescent="0.2">
      <c r="A24" s="2" t="s">
        <v>20</v>
      </c>
      <c r="B24" s="2">
        <v>5.2863925557446776E-6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4.2943726879166509E-5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4.8230119434911184E-5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1.5684712623310376E-3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4.4428524343816537E-5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1.6128997866748543E-3</v>
      </c>
    </row>
    <row r="26" spans="1:23" x14ac:dyDescent="0.2">
      <c r="A26" s="2" t="s">
        <v>22</v>
      </c>
      <c r="B26" s="2">
        <v>1.1994984192113738</v>
      </c>
      <c r="C26" s="2">
        <v>2.0317503816196011E-2</v>
      </c>
      <c r="D26" s="2">
        <v>0</v>
      </c>
      <c r="E26" s="2">
        <v>1.1943926671686419E-4</v>
      </c>
      <c r="F26" s="2">
        <v>7.392190843614557E-4</v>
      </c>
      <c r="G26" s="2">
        <v>0</v>
      </c>
      <c r="H26" s="2">
        <v>0</v>
      </c>
      <c r="I26" s="2">
        <v>1.6949819636879124E-2</v>
      </c>
      <c r="J26" s="2">
        <v>0</v>
      </c>
      <c r="K26" s="2">
        <v>2.0061669354574093E-2</v>
      </c>
      <c r="L26" s="2">
        <v>1.0169323536027003E-4</v>
      </c>
      <c r="M26" s="2">
        <v>7.3751350410735453E-3</v>
      </c>
      <c r="N26" s="2">
        <v>8.830855560212421E-4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1.2660459842025564</v>
      </c>
    </row>
    <row r="27" spans="1:23" x14ac:dyDescent="0.2">
      <c r="A27" s="2" t="s">
        <v>23</v>
      </c>
      <c r="B27" s="2">
        <v>3.827853585875178E-2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7.2205020259934953E-4</v>
      </c>
      <c r="L27" s="2">
        <v>0</v>
      </c>
      <c r="M27" s="2">
        <v>1.5867330122791619E-4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3.9159259362579045E-2</v>
      </c>
    </row>
    <row r="28" spans="1:23" x14ac:dyDescent="0.2">
      <c r="A28" s="2" t="s">
        <v>24</v>
      </c>
      <c r="B28" s="2">
        <v>1.3798801680938331E-2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9.2026006213642586E-5</v>
      </c>
      <c r="L28" s="2">
        <v>0</v>
      </c>
      <c r="M28" s="2">
        <v>1.9865897313735103E-3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1.5877417418525483E-2</v>
      </c>
    </row>
    <row r="29" spans="1:23" x14ac:dyDescent="0.2">
      <c r="A29" s="2" t="s">
        <v>25</v>
      </c>
      <c r="B29" s="2">
        <v>1.5949899197187357E-2</v>
      </c>
      <c r="C29" s="2">
        <v>0</v>
      </c>
      <c r="D29" s="2">
        <v>0</v>
      </c>
      <c r="E29" s="2">
        <v>5.9719633358432088E-6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5.2384034306227328E-4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1.6479711503585473E-2</v>
      </c>
    </row>
    <row r="30" spans="1:23" x14ac:dyDescent="0.2">
      <c r="A30" s="2" t="s">
        <v>26</v>
      </c>
      <c r="B30" s="2">
        <v>9.6738277506312562E-3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6.1586634927591577E-4</v>
      </c>
      <c r="L30" s="2">
        <v>0</v>
      </c>
      <c r="M30" s="2">
        <v>9.329990112201471E-4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1.1222693111127318E-2</v>
      </c>
    </row>
    <row r="31" spans="1:23" x14ac:dyDescent="0.2">
      <c r="A31" s="2" t="s">
        <v>27</v>
      </c>
      <c r="B31" s="2">
        <v>6.2219812876538789</v>
      </c>
      <c r="C31" s="2">
        <v>1.6778947514954637E-2</v>
      </c>
      <c r="D31" s="2">
        <v>3.2514040214352763E-5</v>
      </c>
      <c r="E31" s="2">
        <v>2.5569279913658792E-3</v>
      </c>
      <c r="F31" s="2">
        <v>0.1671867162464159</v>
      </c>
      <c r="G31" s="2">
        <v>0</v>
      </c>
      <c r="H31" s="2">
        <v>0</v>
      </c>
      <c r="I31" s="2">
        <v>8.7208289280212015E-4</v>
      </c>
      <c r="J31" s="2">
        <v>4.147688559049311E-5</v>
      </c>
      <c r="K31" s="2">
        <v>5.9691780362041431E-2</v>
      </c>
      <c r="L31" s="2">
        <v>2.6761377726386848E-5</v>
      </c>
      <c r="M31" s="2">
        <v>3.336582178220622E-2</v>
      </c>
      <c r="N31" s="2">
        <v>2.1982522590957353E-2</v>
      </c>
      <c r="O31" s="2">
        <v>5.433713726048066E-3</v>
      </c>
      <c r="P31" s="2">
        <v>0</v>
      </c>
      <c r="Q31" s="2">
        <v>0</v>
      </c>
      <c r="R31" s="2">
        <v>1.0957982761368414E-4</v>
      </c>
      <c r="S31" s="2">
        <v>0</v>
      </c>
      <c r="T31" s="2">
        <v>0</v>
      </c>
      <c r="U31" s="2">
        <v>0</v>
      </c>
      <c r="V31" s="2">
        <v>2.9234360000000006</v>
      </c>
      <c r="W31" s="2">
        <v>9.4534961328918161</v>
      </c>
    </row>
    <row r="32" spans="1:23" x14ac:dyDescent="0.2">
      <c r="A32" s="2" t="s">
        <v>28</v>
      </c>
      <c r="B32" s="2">
        <v>8.2357487394046483E-2</v>
      </c>
      <c r="C32" s="2">
        <v>0</v>
      </c>
      <c r="D32" s="2">
        <v>0</v>
      </c>
      <c r="E32" s="2">
        <v>0</v>
      </c>
      <c r="F32" s="2">
        <v>8.9611359643330057E-2</v>
      </c>
      <c r="G32" s="2">
        <v>0</v>
      </c>
      <c r="H32" s="2">
        <v>0</v>
      </c>
      <c r="I32" s="2">
        <v>1.7069679370960929E-2</v>
      </c>
      <c r="J32" s="2">
        <v>2.2293826004890046E-4</v>
      </c>
      <c r="K32" s="2">
        <v>2.8629151252777672E-4</v>
      </c>
      <c r="L32" s="2">
        <v>0</v>
      </c>
      <c r="M32" s="2">
        <v>2.4245280427625591E-3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0.19197228422367668</v>
      </c>
    </row>
    <row r="33" spans="1:23" x14ac:dyDescent="0.2">
      <c r="A33" s="2" t="s">
        <v>29</v>
      </c>
      <c r="B33" s="2">
        <v>5.110158097121217</v>
      </c>
      <c r="C33" s="2">
        <v>0</v>
      </c>
      <c r="D33" s="2">
        <v>0</v>
      </c>
      <c r="E33" s="2">
        <v>0</v>
      </c>
      <c r="F33" s="2">
        <v>0.19147669718511348</v>
      </c>
      <c r="G33" s="2">
        <v>0</v>
      </c>
      <c r="H33" s="2">
        <v>1.2335700090464242E-2</v>
      </c>
      <c r="I33" s="2">
        <v>0</v>
      </c>
      <c r="J33" s="2">
        <v>0</v>
      </c>
      <c r="K33" s="2">
        <v>1.0592785963527735E-2</v>
      </c>
      <c r="L33" s="2">
        <v>0</v>
      </c>
      <c r="M33" s="2">
        <v>3.0769926574117513E-2</v>
      </c>
      <c r="N33" s="2">
        <v>0.61648833441240081</v>
      </c>
      <c r="O33" s="2">
        <v>1.1395777118499281E-4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5.9719354991180262</v>
      </c>
    </row>
    <row r="34" spans="1:23" x14ac:dyDescent="0.2">
      <c r="A34" s="2" t="s">
        <v>30</v>
      </c>
      <c r="B34" s="2">
        <v>5.0530596951727035E-2</v>
      </c>
      <c r="C34" s="2">
        <v>0</v>
      </c>
      <c r="D34" s="2">
        <v>0</v>
      </c>
      <c r="E34" s="2">
        <v>0</v>
      </c>
      <c r="F34" s="2">
        <v>1.3775063322043282E-2</v>
      </c>
      <c r="G34" s="2">
        <v>0</v>
      </c>
      <c r="H34" s="2">
        <v>0</v>
      </c>
      <c r="I34" s="2">
        <v>0</v>
      </c>
      <c r="J34" s="2">
        <v>2.5923053494058191E-5</v>
      </c>
      <c r="K34" s="2">
        <v>1.5602887432763829E-3</v>
      </c>
      <c r="L34" s="2">
        <v>5.6198893225412397E-4</v>
      </c>
      <c r="M34" s="2">
        <v>9.6409897826081874E-3</v>
      </c>
      <c r="N34" s="2">
        <v>0</v>
      </c>
      <c r="O34" s="2">
        <v>3.470532122452053E-4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7.6441903997648261E-2</v>
      </c>
    </row>
    <row r="35" spans="1:23" x14ac:dyDescent="0.2">
      <c r="A35" s="2" t="s">
        <v>31</v>
      </c>
      <c r="B35" s="2">
        <v>6.1241296145788507E-2</v>
      </c>
      <c r="C35" s="2">
        <v>0</v>
      </c>
      <c r="D35" s="2">
        <v>0</v>
      </c>
      <c r="E35" s="2">
        <v>4.1952559265743866E-4</v>
      </c>
      <c r="F35" s="2">
        <v>4.9352351048875392E-2</v>
      </c>
      <c r="G35" s="2">
        <v>0</v>
      </c>
      <c r="H35" s="2">
        <v>0</v>
      </c>
      <c r="I35" s="2">
        <v>0</v>
      </c>
      <c r="J35" s="2">
        <v>0</v>
      </c>
      <c r="K35" s="2">
        <v>2.2116019342770746E-3</v>
      </c>
      <c r="L35" s="2">
        <v>1.3380688863193422E-4</v>
      </c>
      <c r="M35" s="2">
        <v>2.7736093054639755E-3</v>
      </c>
      <c r="N35" s="2">
        <v>0</v>
      </c>
      <c r="O35" s="2">
        <v>5.1798986902269458E-6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0.11613737081438455</v>
      </c>
    </row>
    <row r="36" spans="1:23" x14ac:dyDescent="0.2">
      <c r="A36" s="2" t="s">
        <v>32</v>
      </c>
      <c r="B36" s="2">
        <v>6.2861763829835993E-2</v>
      </c>
      <c r="C36" s="2">
        <v>0</v>
      </c>
      <c r="D36" s="2">
        <v>1.1797332419870587E-3</v>
      </c>
      <c r="E36" s="2">
        <v>4.3379517063898412E-4</v>
      </c>
      <c r="F36" s="2">
        <v>1.8030311640995764E-2</v>
      </c>
      <c r="G36" s="2">
        <v>0</v>
      </c>
      <c r="H36" s="2">
        <v>0</v>
      </c>
      <c r="I36" s="2">
        <v>0</v>
      </c>
      <c r="J36" s="2">
        <v>1.5553832096434919E-5</v>
      </c>
      <c r="K36" s="2">
        <v>4.2299570975978997E-3</v>
      </c>
      <c r="L36" s="2">
        <v>1.3380688863193422E-4</v>
      </c>
      <c r="M36" s="2">
        <v>6.340585117067532E-3</v>
      </c>
      <c r="N36" s="2">
        <v>1.6400160326108784E-3</v>
      </c>
      <c r="O36" s="2">
        <v>1.9994408944276013E-3</v>
      </c>
      <c r="P36" s="2">
        <v>0</v>
      </c>
      <c r="Q36" s="2">
        <v>0</v>
      </c>
      <c r="R36" s="2">
        <v>7.3053218409122782E-4</v>
      </c>
      <c r="S36" s="2">
        <v>0</v>
      </c>
      <c r="T36" s="2">
        <v>0</v>
      </c>
      <c r="U36" s="2">
        <v>0</v>
      </c>
      <c r="V36" s="2">
        <v>0</v>
      </c>
      <c r="W36" s="2">
        <v>9.7595495929981319E-2</v>
      </c>
    </row>
    <row r="37" spans="1:23" x14ac:dyDescent="0.2">
      <c r="A37" s="2" t="s">
        <v>33</v>
      </c>
      <c r="B37" s="2">
        <v>8.6910365639271833E-2</v>
      </c>
      <c r="C37" s="2">
        <v>0</v>
      </c>
      <c r="D37" s="2">
        <v>0</v>
      </c>
      <c r="E37" s="2">
        <v>1.1130270825605514E-4</v>
      </c>
      <c r="F37" s="2">
        <v>3.6439709991920484E-3</v>
      </c>
      <c r="G37" s="2">
        <v>0</v>
      </c>
      <c r="H37" s="2">
        <v>0</v>
      </c>
      <c r="I37" s="2">
        <v>0</v>
      </c>
      <c r="J37" s="2">
        <v>0</v>
      </c>
      <c r="K37" s="2">
        <v>4.7882255470270644E-3</v>
      </c>
      <c r="L37" s="2">
        <v>6.4227306543328434E-5</v>
      </c>
      <c r="M37" s="2">
        <v>1.5886370918938967E-2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0.1114044631192293</v>
      </c>
    </row>
    <row r="38" spans="1:23" x14ac:dyDescent="0.2">
      <c r="A38" s="2" t="s">
        <v>34</v>
      </c>
      <c r="B38" s="2">
        <v>6.4175365540492441E-2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2.612410051815962E-3</v>
      </c>
      <c r="L38" s="2">
        <v>1.0704551090554739E-5</v>
      </c>
      <c r="M38" s="2">
        <v>1.9612020031770441E-3</v>
      </c>
      <c r="N38" s="2">
        <v>9.5352214203722249E-3</v>
      </c>
      <c r="O38" s="2">
        <v>1.5021706201658142E-4</v>
      </c>
      <c r="P38" s="2">
        <v>0</v>
      </c>
      <c r="Q38" s="2">
        <v>0</v>
      </c>
      <c r="R38" s="2">
        <v>1.4610643681824556E-3</v>
      </c>
      <c r="S38" s="2">
        <v>0</v>
      </c>
      <c r="T38" s="2">
        <v>0</v>
      </c>
      <c r="U38" s="2">
        <v>0</v>
      </c>
      <c r="V38" s="2">
        <v>0</v>
      </c>
      <c r="W38" s="2">
        <v>7.9906184997147245E-2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6.4415590318749754E-4</v>
      </c>
      <c r="L39" s="2">
        <v>0</v>
      </c>
      <c r="M39" s="2">
        <v>3.8081592294699889E-4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1.0249718261344965E-3</v>
      </c>
    </row>
    <row r="40" spans="1:23" x14ac:dyDescent="0.2">
      <c r="A40" s="2" t="s">
        <v>36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7.0141420569305279E-4</v>
      </c>
      <c r="L40" s="2">
        <v>0</v>
      </c>
      <c r="M40" s="2">
        <v>3.871628549961155E-4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1.0885770606891684E-3</v>
      </c>
    </row>
    <row r="41" spans="1:23" x14ac:dyDescent="0.2">
      <c r="A41" s="2" t="s">
        <v>37</v>
      </c>
      <c r="B41" s="2">
        <v>8.0511940913389896E-3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3.578643906597209E-5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8.0869805304049618E-3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15.746802864103692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7.9088030335798306E-3</v>
      </c>
      <c r="L43" s="2">
        <v>0</v>
      </c>
      <c r="M43" s="2">
        <v>2.307744493058813E-2</v>
      </c>
      <c r="N43" s="2">
        <v>6.7230144413760054E-3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15.784512126509235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7.4435793257221928E-4</v>
      </c>
      <c r="L44" s="2">
        <v>0</v>
      </c>
      <c r="M44" s="2">
        <v>3.1099967040671572E-4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1.0553576029789351E-3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2.934488003409711E-4</v>
      </c>
      <c r="L45" s="2">
        <v>0</v>
      </c>
      <c r="M45" s="2">
        <v>1.5867330122791619E-4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4.5212210156888731E-4</v>
      </c>
    </row>
    <row r="46" spans="1:23" x14ac:dyDescent="0.2">
      <c r="A46" s="2" t="s">
        <v>42</v>
      </c>
      <c r="B46" s="2">
        <v>1.8845963745510872E-2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9.8361300737598283E-3</v>
      </c>
      <c r="K46" s="2">
        <v>8.627304594948022E-3</v>
      </c>
      <c r="L46" s="2">
        <v>4.9704635526449504E-5</v>
      </c>
      <c r="M46" s="2">
        <v>2.02662103551303E-2</v>
      </c>
      <c r="N46" s="2">
        <v>0</v>
      </c>
      <c r="O46" s="2">
        <v>2.5636064591333743E-4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5.7881674050788812E-2</v>
      </c>
    </row>
    <row r="47" spans="1:23" x14ac:dyDescent="0.2">
      <c r="A47" s="2" t="s">
        <v>43</v>
      </c>
      <c r="B47" s="2">
        <v>0.13958377937170033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0.40335534452168353</v>
      </c>
      <c r="L47" s="2">
        <v>4.5047092607549841E-2</v>
      </c>
      <c r="M47" s="2">
        <v>0.36078384034524047</v>
      </c>
      <c r="N47" s="2">
        <v>0</v>
      </c>
      <c r="O47" s="2">
        <v>1.3276487204376587E-4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0.94890282171821783</v>
      </c>
    </row>
    <row r="48" spans="1:23" x14ac:dyDescent="0.2">
      <c r="A48" s="2" t="s">
        <v>44</v>
      </c>
      <c r="B48" s="2">
        <v>7.1547826073684161E-3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7.1567931760760498E-2</v>
      </c>
      <c r="L48" s="2">
        <v>0</v>
      </c>
      <c r="M48" s="2">
        <v>6.0522712251753027E-2</v>
      </c>
      <c r="N48" s="2">
        <v>0</v>
      </c>
      <c r="O48" s="2">
        <v>4.4404316215873475E-3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0.14368585824146929</v>
      </c>
    </row>
    <row r="49" spans="1:23" x14ac:dyDescent="0.2">
      <c r="A49" s="2" t="s">
        <v>45</v>
      </c>
      <c r="B49" s="2">
        <v>3.0028796303892724E-3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0.12014893883828159</v>
      </c>
      <c r="L49" s="2">
        <v>0</v>
      </c>
      <c r="M49" s="2">
        <v>6.3503823166315143E-3</v>
      </c>
      <c r="N49" s="2">
        <v>0</v>
      </c>
      <c r="O49" s="2">
        <v>1.9279240674529049E-3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0.13143012485275529</v>
      </c>
    </row>
    <row r="50" spans="1:23" x14ac:dyDescent="0.2">
      <c r="A50" s="2" t="s">
        <v>46</v>
      </c>
      <c r="B50" s="2">
        <v>0.68327376131669748</v>
      </c>
      <c r="C50" s="2">
        <v>0</v>
      </c>
      <c r="D50" s="2">
        <v>0</v>
      </c>
      <c r="E50" s="2">
        <v>0</v>
      </c>
      <c r="F50" s="2">
        <v>0</v>
      </c>
      <c r="G50" s="2">
        <v>1.0398480117023705E-2</v>
      </c>
      <c r="H50" s="2">
        <v>1.8235210908991457E-3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8.0525310480230525E-2</v>
      </c>
      <c r="P50" s="2">
        <v>0</v>
      </c>
      <c r="Q50" s="2">
        <v>0</v>
      </c>
      <c r="R50" s="2">
        <v>8.7692928537968964E-2</v>
      </c>
      <c r="S50" s="2">
        <v>0</v>
      </c>
      <c r="T50" s="2">
        <v>0</v>
      </c>
      <c r="U50" s="2">
        <v>0</v>
      </c>
      <c r="V50" s="2">
        <v>0</v>
      </c>
      <c r="W50" s="2">
        <v>0.86371400154281974</v>
      </c>
    </row>
    <row r="51" spans="1:23" x14ac:dyDescent="0.2">
      <c r="A51" s="2" t="s">
        <v>47</v>
      </c>
      <c r="B51" s="2">
        <v>0.35379130493564348</v>
      </c>
      <c r="C51" s="2">
        <v>0</v>
      </c>
      <c r="D51" s="2">
        <v>2.1762728762965793E-2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5.0620384529975158E-3</v>
      </c>
      <c r="M51" s="2">
        <v>0</v>
      </c>
      <c r="N51" s="2">
        <v>0</v>
      </c>
      <c r="O51" s="2">
        <v>6.5270946748922486E-3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0.38714316682649907</v>
      </c>
    </row>
  </sheetData>
  <phoneticPr fontId="6" type="noConversion"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0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32.364066997870459</v>
      </c>
      <c r="C4" s="2">
        <v>0.18128600702475603</v>
      </c>
      <c r="D4" s="2">
        <v>2.0644309004626386E-2</v>
      </c>
      <c r="E4" s="2">
        <v>4.2296989443813299E-2</v>
      </c>
      <c r="F4" s="2">
        <v>0.74047959744954972</v>
      </c>
      <c r="G4" s="2">
        <v>1.0742302958388112E-2</v>
      </c>
      <c r="H4" s="2">
        <v>3.1729595067509865E-2</v>
      </c>
      <c r="I4" s="2">
        <v>0.11558023735872661</v>
      </c>
      <c r="J4" s="2">
        <v>2.073951419708555E-2</v>
      </c>
      <c r="K4" s="2">
        <v>0.69887444784970643</v>
      </c>
      <c r="L4" s="2">
        <v>5.4247417846922122E-2</v>
      </c>
      <c r="M4" s="2">
        <v>0.6754401940186977</v>
      </c>
      <c r="N4" s="2">
        <v>0.7516614390831895</v>
      </c>
      <c r="O4" s="2">
        <v>0.10030631234022891</v>
      </c>
      <c r="P4" s="2">
        <v>0</v>
      </c>
      <c r="Q4" s="2">
        <v>0</v>
      </c>
      <c r="R4" s="2">
        <v>0.1028421848770449</v>
      </c>
      <c r="S4" s="2">
        <v>0</v>
      </c>
      <c r="T4" s="2">
        <v>0</v>
      </c>
      <c r="U4" s="2">
        <v>0</v>
      </c>
      <c r="V4" s="2">
        <v>2.9960860000000005</v>
      </c>
      <c r="W4" s="2">
        <v>38.907023546390704</v>
      </c>
    </row>
    <row r="5" spans="1:23" x14ac:dyDescent="0.2">
      <c r="A5" s="2" t="s">
        <v>1</v>
      </c>
      <c r="B5" s="2">
        <v>3.2950009460729825E-2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1.0268891718991891E-2</v>
      </c>
      <c r="L5" s="2">
        <v>6.6836115325842133E-5</v>
      </c>
      <c r="M5" s="2">
        <v>6.8786764092982622E-2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0.11207250138803018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2.6633405461652274E-2</v>
      </c>
      <c r="L6" s="2">
        <v>2.0493088189740149E-4</v>
      </c>
      <c r="M6" s="2">
        <v>3.8274895568956413E-2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6.5113231912506092E-2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6.388439784517217E-6</v>
      </c>
      <c r="L9" s="2">
        <v>0</v>
      </c>
      <c r="M9" s="2">
        <v>9.8915738728099834E-4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9.9554582706551549E-4</v>
      </c>
    </row>
    <row r="10" spans="1:23" x14ac:dyDescent="0.2">
      <c r="A10" s="2" t="s">
        <v>6</v>
      </c>
      <c r="B10" s="2">
        <v>5.2588006983697824E-2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8.3049717198723828E-4</v>
      </c>
      <c r="L10" s="2">
        <v>0</v>
      </c>
      <c r="M10" s="2">
        <v>9.9465270609922613E-4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5.4413156861784287E-2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0.10581550104126687</v>
      </c>
      <c r="C13" s="2">
        <v>0</v>
      </c>
      <c r="D13" s="2">
        <v>0</v>
      </c>
      <c r="E13" s="2">
        <v>0</v>
      </c>
      <c r="F13" s="2">
        <v>1.590576009576359E-3</v>
      </c>
      <c r="G13" s="2">
        <v>0</v>
      </c>
      <c r="H13" s="2">
        <v>0</v>
      </c>
      <c r="I13" s="2">
        <v>0</v>
      </c>
      <c r="J13" s="2">
        <v>7.6937981119484198E-5</v>
      </c>
      <c r="K13" s="2">
        <v>1.0796463235834095E-3</v>
      </c>
      <c r="L13" s="2">
        <v>0</v>
      </c>
      <c r="M13" s="2">
        <v>1.6485956454683308E-4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0.10872752092009297</v>
      </c>
    </row>
    <row r="14" spans="1:23" x14ac:dyDescent="0.2">
      <c r="A14" s="2" t="s">
        <v>10</v>
      </c>
      <c r="B14" s="2">
        <v>0.69292399231295321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8.1133185263368652E-4</v>
      </c>
      <c r="L14" s="2">
        <v>0</v>
      </c>
      <c r="M14" s="2">
        <v>2.4564075117478128E-3</v>
      </c>
      <c r="N14" s="2">
        <v>0</v>
      </c>
      <c r="O14" s="2">
        <v>6.015563815977729E-5</v>
      </c>
      <c r="P14" s="2">
        <v>0</v>
      </c>
      <c r="Q14" s="2">
        <v>0</v>
      </c>
      <c r="R14" s="2">
        <v>7.9712439913235224E-4</v>
      </c>
      <c r="S14" s="2">
        <v>0</v>
      </c>
      <c r="T14" s="2">
        <v>0</v>
      </c>
      <c r="U14" s="2">
        <v>0</v>
      </c>
      <c r="V14" s="2">
        <v>0</v>
      </c>
      <c r="W14" s="2">
        <v>0.69704901171462685</v>
      </c>
    </row>
    <row r="15" spans="1:23" x14ac:dyDescent="0.2">
      <c r="A15" s="2" t="s">
        <v>11</v>
      </c>
      <c r="B15" s="2">
        <v>0.29912442346387469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1.2010266794892368E-3</v>
      </c>
      <c r="L15" s="2">
        <v>0</v>
      </c>
      <c r="M15" s="2">
        <v>1.7255301089235196E-3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0.30205098025228744</v>
      </c>
    </row>
    <row r="16" spans="1:23" x14ac:dyDescent="0.2">
      <c r="A16" s="2" t="s">
        <v>12</v>
      </c>
      <c r="B16" s="2">
        <v>3.486660601021855E-2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2.93868230087792E-4</v>
      </c>
      <c r="L16" s="2">
        <v>0</v>
      </c>
      <c r="M16" s="2">
        <v>7.1988676518783777E-4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3.5880361005494181E-2</v>
      </c>
    </row>
    <row r="17" spans="1:23" x14ac:dyDescent="0.2">
      <c r="A17" s="2" t="s">
        <v>13</v>
      </c>
      <c r="B17" s="2">
        <v>0.10880264544278326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1.175472920351168E-3</v>
      </c>
      <c r="L17" s="2">
        <v>6.3430987253957602E-5</v>
      </c>
      <c r="M17" s="2">
        <v>6.2646634527796573E-4</v>
      </c>
      <c r="N17" s="2">
        <v>0</v>
      </c>
      <c r="O17" s="2">
        <v>3.087989425535234E-3</v>
      </c>
      <c r="P17" s="2">
        <v>0</v>
      </c>
      <c r="Q17" s="2">
        <v>0</v>
      </c>
      <c r="R17" s="2">
        <v>3.119182431387465E-4</v>
      </c>
      <c r="S17" s="2">
        <v>0</v>
      </c>
      <c r="T17" s="2">
        <v>0</v>
      </c>
      <c r="U17" s="2">
        <v>0</v>
      </c>
      <c r="V17" s="2">
        <v>0</v>
      </c>
      <c r="W17" s="2">
        <v>0.11406792336434032</v>
      </c>
    </row>
    <row r="18" spans="1:23" x14ac:dyDescent="0.2">
      <c r="A18" s="2" t="s">
        <v>14</v>
      </c>
      <c r="B18" s="2">
        <v>1.448073035979726E-2</v>
      </c>
      <c r="C18" s="2">
        <v>0</v>
      </c>
      <c r="D18" s="2">
        <v>0</v>
      </c>
      <c r="E18" s="2">
        <v>0</v>
      </c>
      <c r="F18" s="2">
        <v>5.3171993403705381E-4</v>
      </c>
      <c r="G18" s="2">
        <v>0</v>
      </c>
      <c r="H18" s="2">
        <v>0</v>
      </c>
      <c r="I18" s="2">
        <v>0</v>
      </c>
      <c r="J18" s="2">
        <v>0</v>
      </c>
      <c r="K18" s="2">
        <v>3.7052950750199857E-4</v>
      </c>
      <c r="L18" s="2">
        <v>0</v>
      </c>
      <c r="M18" s="2">
        <v>1.28040928464707E-3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1.6663389085983384E-2</v>
      </c>
    </row>
    <row r="19" spans="1:23" x14ac:dyDescent="0.2">
      <c r="A19" s="2" t="s">
        <v>15</v>
      </c>
      <c r="B19" s="2">
        <v>1.5042201419735296E-3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2.427607118116542E-4</v>
      </c>
      <c r="L19" s="2">
        <v>0</v>
      </c>
      <c r="M19" s="2">
        <v>1.7585020218328863E-4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1.9228310559684723E-3</v>
      </c>
    </row>
    <row r="20" spans="1:23" x14ac:dyDescent="0.2">
      <c r="A20" s="2" t="s">
        <v>16</v>
      </c>
      <c r="B20" s="2">
        <v>1.4759311172945579E-2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4.4719078491620514E-5</v>
      </c>
      <c r="L20" s="2">
        <v>0</v>
      </c>
      <c r="M20" s="2">
        <v>1.2089701400101093E-4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1.4924927265438209E-2</v>
      </c>
    </row>
    <row r="21" spans="1:23" x14ac:dyDescent="0.2">
      <c r="A21" s="2" t="s">
        <v>17</v>
      </c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4.4719078491620514E-5</v>
      </c>
      <c r="L21" s="2">
        <v>0</v>
      </c>
      <c r="M21" s="2">
        <v>5.4953188182277697E-6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5.0214397309848288E-5</v>
      </c>
    </row>
    <row r="22" spans="1:23" x14ac:dyDescent="0.2">
      <c r="A22" s="2" t="s">
        <v>18</v>
      </c>
      <c r="B22" s="2">
        <v>0.76674353378082272</v>
      </c>
      <c r="C22" s="2">
        <v>0</v>
      </c>
      <c r="D22" s="2">
        <v>0</v>
      </c>
      <c r="E22" s="2">
        <v>0</v>
      </c>
      <c r="F22" s="2">
        <v>1.1459481337005471E-3</v>
      </c>
      <c r="G22" s="2">
        <v>0</v>
      </c>
      <c r="H22" s="2">
        <v>0</v>
      </c>
      <c r="I22" s="2">
        <v>0</v>
      </c>
      <c r="J22" s="2">
        <v>0</v>
      </c>
      <c r="K22" s="2">
        <v>4.4080234513168789E-4</v>
      </c>
      <c r="L22" s="2">
        <v>0</v>
      </c>
      <c r="M22" s="2">
        <v>5.495318818227769E-5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0.76838523744783715</v>
      </c>
    </row>
    <row r="23" spans="1:23" x14ac:dyDescent="0.2">
      <c r="A23" s="2" t="s">
        <v>19</v>
      </c>
      <c r="B23" s="2">
        <v>4.9674442345352399E-3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2.6512025105746451E-3</v>
      </c>
      <c r="L23" s="2">
        <v>1.0246544094870075E-4</v>
      </c>
      <c r="M23" s="2">
        <v>9.6717611200808741E-4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8.6882882980666726E-3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1.0464798356953395E-2</v>
      </c>
      <c r="G25" s="2">
        <v>0</v>
      </c>
      <c r="H25" s="2">
        <v>0</v>
      </c>
      <c r="I25" s="2">
        <v>0</v>
      </c>
      <c r="J25" s="2">
        <v>0</v>
      </c>
      <c r="K25" s="2">
        <v>4.4719078491620514E-5</v>
      </c>
      <c r="L25" s="2">
        <v>0</v>
      </c>
      <c r="M25" s="2">
        <v>2.1981275272911079E-5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1.0531498710717926E-2</v>
      </c>
    </row>
    <row r="26" spans="1:23" x14ac:dyDescent="0.2">
      <c r="A26" s="2" t="s">
        <v>22</v>
      </c>
      <c r="B26" s="2">
        <v>0</v>
      </c>
      <c r="C26" s="2">
        <v>1.7419715421112991E-2</v>
      </c>
      <c r="D26" s="2">
        <v>0</v>
      </c>
      <c r="E26" s="2">
        <v>1.1529396277834509E-4</v>
      </c>
      <c r="F26" s="2">
        <v>9.5022019246449371E-3</v>
      </c>
      <c r="G26" s="2">
        <v>0</v>
      </c>
      <c r="H26" s="2">
        <v>2.1381133089583542E-2</v>
      </c>
      <c r="I26" s="2">
        <v>1.4518640561110061E-2</v>
      </c>
      <c r="J26" s="2">
        <v>0</v>
      </c>
      <c r="K26" s="2">
        <v>1.6629108759098316E-2</v>
      </c>
      <c r="L26" s="2">
        <v>0</v>
      </c>
      <c r="M26" s="2">
        <v>2.5663138881123681E-3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8.2132407606440555E-2</v>
      </c>
    </row>
    <row r="27" spans="1:23" x14ac:dyDescent="0.2">
      <c r="A27" s="2" t="s">
        <v>23</v>
      </c>
      <c r="B27" s="2">
        <v>0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1.3735145536712017E-3</v>
      </c>
      <c r="L27" s="2">
        <v>0</v>
      </c>
      <c r="M27" s="2">
        <v>8.2979314155239307E-4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2.2033076952235947E-3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3.3219886879489526E-4</v>
      </c>
      <c r="L28" s="2">
        <v>0</v>
      </c>
      <c r="M28" s="2">
        <v>2.1486696579270576E-3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2.4808685267219527E-3</v>
      </c>
    </row>
    <row r="29" spans="1:23" x14ac:dyDescent="0.2">
      <c r="A29" s="2" t="s">
        <v>25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7.5383589457303165E-4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7.5383589457303165E-4</v>
      </c>
    </row>
    <row r="30" spans="1:23" x14ac:dyDescent="0.2">
      <c r="A30" s="2" t="s">
        <v>26</v>
      </c>
      <c r="B30" s="2">
        <v>0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4.855214236233084E-4</v>
      </c>
      <c r="L30" s="2">
        <v>0</v>
      </c>
      <c r="M30" s="2">
        <v>8.2429782273416529E-4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1.3098192463574737E-3</v>
      </c>
    </row>
    <row r="31" spans="1:23" x14ac:dyDescent="0.2">
      <c r="A31" s="2" t="s">
        <v>27</v>
      </c>
      <c r="B31" s="2">
        <v>6.0195855301111019</v>
      </c>
      <c r="C31" s="2">
        <v>2.5242255819750325E-2</v>
      </c>
      <c r="D31" s="2">
        <v>0</v>
      </c>
      <c r="E31" s="2">
        <v>8.0103310130711786E-3</v>
      </c>
      <c r="F31" s="2">
        <v>0.21471859370773888</v>
      </c>
      <c r="G31" s="2">
        <v>0</v>
      </c>
      <c r="H31" s="2">
        <v>0</v>
      </c>
      <c r="I31" s="2">
        <v>0.10106159679761655</v>
      </c>
      <c r="J31" s="2">
        <v>0</v>
      </c>
      <c r="K31" s="2">
        <v>1.5939157262370458E-2</v>
      </c>
      <c r="L31" s="2">
        <v>4.879306711842893E-5</v>
      </c>
      <c r="M31" s="2">
        <v>2.7663434930958592E-2</v>
      </c>
      <c r="N31" s="2">
        <v>2.2343867739370825E-2</v>
      </c>
      <c r="O31" s="2">
        <v>4.3061410982707243E-3</v>
      </c>
      <c r="P31" s="2">
        <v>0</v>
      </c>
      <c r="Q31" s="2">
        <v>0</v>
      </c>
      <c r="R31" s="2">
        <v>2.4260307799680285E-4</v>
      </c>
      <c r="S31" s="2">
        <v>0</v>
      </c>
      <c r="T31" s="2">
        <v>0</v>
      </c>
      <c r="U31" s="2">
        <v>0</v>
      </c>
      <c r="V31" s="2">
        <v>2.9960860000000005</v>
      </c>
      <c r="W31" s="2">
        <v>9.4352483046253646</v>
      </c>
    </row>
    <row r="32" spans="1:23" x14ac:dyDescent="0.2">
      <c r="A32" s="2" t="s">
        <v>28</v>
      </c>
      <c r="B32" s="2">
        <v>9.941230205784049E-2</v>
      </c>
      <c r="C32" s="2">
        <v>0</v>
      </c>
      <c r="D32" s="2">
        <v>0</v>
      </c>
      <c r="E32" s="2">
        <v>0</v>
      </c>
      <c r="F32" s="2">
        <v>0.23026223419325306</v>
      </c>
      <c r="G32" s="2">
        <v>0</v>
      </c>
      <c r="H32" s="2">
        <v>0</v>
      </c>
      <c r="I32" s="2">
        <v>0</v>
      </c>
      <c r="J32" s="2">
        <v>2.404311909983881E-5</v>
      </c>
      <c r="K32" s="2">
        <v>4.1524858599361914E-4</v>
      </c>
      <c r="L32" s="2">
        <v>0</v>
      </c>
      <c r="M32" s="2">
        <v>2.0772305132900964E-3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0.33219105846947711</v>
      </c>
    </row>
    <row r="33" spans="1:23" x14ac:dyDescent="0.2">
      <c r="A33" s="2" t="s">
        <v>29</v>
      </c>
      <c r="B33" s="2">
        <v>4.1312840941342905</v>
      </c>
      <c r="C33" s="2">
        <v>0.13771583383765854</v>
      </c>
      <c r="D33" s="2">
        <v>0</v>
      </c>
      <c r="E33" s="2">
        <v>0</v>
      </c>
      <c r="F33" s="2">
        <v>0.17016871406199641</v>
      </c>
      <c r="G33" s="2">
        <v>0</v>
      </c>
      <c r="H33" s="2">
        <v>4.7893738120667138E-3</v>
      </c>
      <c r="I33" s="2">
        <v>0</v>
      </c>
      <c r="J33" s="2">
        <v>1.0285646350911042E-2</v>
      </c>
      <c r="K33" s="2">
        <v>5.193801544812496E-3</v>
      </c>
      <c r="L33" s="2">
        <v>3.9034453694743144E-5</v>
      </c>
      <c r="M33" s="2">
        <v>2.3465011353832575E-2</v>
      </c>
      <c r="N33" s="2">
        <v>0.71812292516222287</v>
      </c>
      <c r="O33" s="2">
        <v>1.1028533662625837E-4</v>
      </c>
      <c r="P33" s="2">
        <v>0</v>
      </c>
      <c r="Q33" s="2">
        <v>0</v>
      </c>
      <c r="R33" s="2">
        <v>4.4361705690843948E-3</v>
      </c>
      <c r="S33" s="2">
        <v>0</v>
      </c>
      <c r="T33" s="2">
        <v>0</v>
      </c>
      <c r="U33" s="2">
        <v>0</v>
      </c>
      <c r="V33" s="2">
        <v>0</v>
      </c>
      <c r="W33" s="2">
        <v>5.2056108906171961</v>
      </c>
    </row>
    <row r="34" spans="1:23" x14ac:dyDescent="0.2">
      <c r="A34" s="2" t="s">
        <v>30</v>
      </c>
      <c r="B34" s="2">
        <v>3.13827635674363E-2</v>
      </c>
      <c r="C34" s="2">
        <v>9.0820194623417801E-4</v>
      </c>
      <c r="D34" s="2">
        <v>0</v>
      </c>
      <c r="E34" s="2">
        <v>5.2893437422194831E-3</v>
      </c>
      <c r="F34" s="2">
        <v>1.1794098192046031E-2</v>
      </c>
      <c r="G34" s="2">
        <v>0</v>
      </c>
      <c r="H34" s="2">
        <v>0</v>
      </c>
      <c r="I34" s="2">
        <v>0</v>
      </c>
      <c r="J34" s="2">
        <v>0</v>
      </c>
      <c r="K34" s="2">
        <v>1.8909781762170958E-3</v>
      </c>
      <c r="L34" s="2">
        <v>3.9522384365927427E-4</v>
      </c>
      <c r="M34" s="2">
        <v>9.1222292382580966E-4</v>
      </c>
      <c r="N34" s="2">
        <v>0</v>
      </c>
      <c r="O34" s="2">
        <v>5.5643965297793999E-4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5.3129272044616115E-2</v>
      </c>
    </row>
    <row r="35" spans="1:23" x14ac:dyDescent="0.2">
      <c r="A35" s="2" t="s">
        <v>31</v>
      </c>
      <c r="B35" s="2">
        <v>7.3106805764420649E-2</v>
      </c>
      <c r="C35" s="2">
        <v>0</v>
      </c>
      <c r="D35" s="2">
        <v>0</v>
      </c>
      <c r="E35" s="2">
        <v>2.1161782755329778E-2</v>
      </c>
      <c r="F35" s="2">
        <v>5.3978740889830561E-2</v>
      </c>
      <c r="G35" s="2">
        <v>0</v>
      </c>
      <c r="H35" s="2">
        <v>0</v>
      </c>
      <c r="I35" s="2">
        <v>0</v>
      </c>
      <c r="J35" s="2">
        <v>0</v>
      </c>
      <c r="K35" s="2">
        <v>3.3092118083799184E-3</v>
      </c>
      <c r="L35" s="2">
        <v>3.2691354969347381E-4</v>
      </c>
      <c r="M35" s="2">
        <v>1.9013803111068081E-3</v>
      </c>
      <c r="N35" s="2">
        <v>1.5141541273574089E-3</v>
      </c>
      <c r="O35" s="2">
        <v>4.010375877318486E-5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0.15533909296489182</v>
      </c>
    </row>
    <row r="36" spans="1:23" x14ac:dyDescent="0.2">
      <c r="A36" s="2" t="s">
        <v>32</v>
      </c>
      <c r="B36" s="2">
        <v>8.5999592023643406E-2</v>
      </c>
      <c r="C36" s="2">
        <v>0</v>
      </c>
      <c r="D36" s="2">
        <v>0</v>
      </c>
      <c r="E36" s="2">
        <v>0</v>
      </c>
      <c r="F36" s="2">
        <v>3.2682440773139601E-2</v>
      </c>
      <c r="G36" s="2">
        <v>0</v>
      </c>
      <c r="H36" s="2">
        <v>0</v>
      </c>
      <c r="I36" s="2">
        <v>0</v>
      </c>
      <c r="J36" s="2">
        <v>3.8468990559742099E-5</v>
      </c>
      <c r="K36" s="2">
        <v>5.0021483512769803E-3</v>
      </c>
      <c r="L36" s="2">
        <v>6.8310293965800488E-5</v>
      </c>
      <c r="M36" s="2">
        <v>7.3747178540616654E-3</v>
      </c>
      <c r="N36" s="2">
        <v>0</v>
      </c>
      <c r="O36" s="2">
        <v>1.8848766623396885E-3</v>
      </c>
      <c r="P36" s="2">
        <v>0</v>
      </c>
      <c r="Q36" s="2">
        <v>0</v>
      </c>
      <c r="R36" s="2">
        <v>7.6246681656138042E-4</v>
      </c>
      <c r="S36" s="2">
        <v>0</v>
      </c>
      <c r="T36" s="2">
        <v>0</v>
      </c>
      <c r="U36" s="2">
        <v>0</v>
      </c>
      <c r="V36" s="2">
        <v>0</v>
      </c>
      <c r="W36" s="2">
        <v>0.13381302176554827</v>
      </c>
    </row>
    <row r="37" spans="1:23" x14ac:dyDescent="0.2">
      <c r="A37" s="2" t="s">
        <v>33</v>
      </c>
      <c r="B37" s="2">
        <v>7.683653251360878E-2</v>
      </c>
      <c r="C37" s="2">
        <v>0</v>
      </c>
      <c r="D37" s="2">
        <v>0</v>
      </c>
      <c r="E37" s="2">
        <v>2.7107886678874848E-4</v>
      </c>
      <c r="F37" s="2">
        <v>3.3645037205448066E-3</v>
      </c>
      <c r="G37" s="2">
        <v>0</v>
      </c>
      <c r="H37" s="2">
        <v>0</v>
      </c>
      <c r="I37" s="2">
        <v>0</v>
      </c>
      <c r="J37" s="2">
        <v>2.404311909983881E-5</v>
      </c>
      <c r="K37" s="2">
        <v>3.5264187610535031E-3</v>
      </c>
      <c r="L37" s="2">
        <v>7.3189600677643388E-5</v>
      </c>
      <c r="M37" s="2">
        <v>1.9392980109525795E-2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0.10348874669129912</v>
      </c>
    </row>
    <row r="38" spans="1:23" x14ac:dyDescent="0.2">
      <c r="A38" s="2" t="s">
        <v>34</v>
      </c>
      <c r="B38" s="2">
        <v>5.2054917125697847E-2</v>
      </c>
      <c r="C38" s="2">
        <v>0</v>
      </c>
      <c r="D38" s="2">
        <v>0</v>
      </c>
      <c r="E38" s="2">
        <v>7.4491591036257724E-3</v>
      </c>
      <c r="F38" s="2">
        <v>2.750275520881313E-4</v>
      </c>
      <c r="G38" s="2">
        <v>0</v>
      </c>
      <c r="H38" s="2">
        <v>1.6724797438963128E-3</v>
      </c>
      <c r="I38" s="2">
        <v>0</v>
      </c>
      <c r="J38" s="2">
        <v>4.3277614379709853E-5</v>
      </c>
      <c r="K38" s="2">
        <v>2.7789713062649894E-3</v>
      </c>
      <c r="L38" s="2">
        <v>0</v>
      </c>
      <c r="M38" s="2">
        <v>2.9125189736607169E-3</v>
      </c>
      <c r="N38" s="2">
        <v>0</v>
      </c>
      <c r="O38" s="2">
        <v>0</v>
      </c>
      <c r="P38" s="2">
        <v>0</v>
      </c>
      <c r="Q38" s="2">
        <v>0</v>
      </c>
      <c r="R38" s="2">
        <v>3.0152096836745497E-3</v>
      </c>
      <c r="S38" s="2">
        <v>0</v>
      </c>
      <c r="T38" s="2">
        <v>0</v>
      </c>
      <c r="U38" s="2">
        <v>0</v>
      </c>
      <c r="V38" s="2">
        <v>0</v>
      </c>
      <c r="W38" s="2">
        <v>7.0201561103288013E-2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7.6022433435754891E-4</v>
      </c>
      <c r="L39" s="2">
        <v>0</v>
      </c>
      <c r="M39" s="2">
        <v>1.978314774561997E-4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9.5805581181374858E-4</v>
      </c>
    </row>
    <row r="40" spans="1:23" x14ac:dyDescent="0.2">
      <c r="A40" s="2" t="s">
        <v>36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9.3910064832403097E-4</v>
      </c>
      <c r="L40" s="2">
        <v>0</v>
      </c>
      <c r="M40" s="2">
        <v>4.1764423018531038E-4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1.3567448785093412E-3</v>
      </c>
    </row>
    <row r="41" spans="1:23" x14ac:dyDescent="0.2">
      <c r="A41" s="2" t="s">
        <v>37</v>
      </c>
      <c r="B41" s="2">
        <v>5.9041002236101779E-3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4.4719078491620514E-5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5.9488193021017986E-3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18.625435183974403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4.2738662158420182E-3</v>
      </c>
      <c r="L43" s="2">
        <v>7.0749947321721931E-4</v>
      </c>
      <c r="M43" s="2">
        <v>2.8943844215605655E-2</v>
      </c>
      <c r="N43" s="2">
        <v>9.6804920542383661E-3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18.669040885933306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9.5826596767758273E-4</v>
      </c>
      <c r="L44" s="2">
        <v>0</v>
      </c>
      <c r="M44" s="2">
        <v>2.9674721618429956E-4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1.2550131838618822E-3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1.4885064697925112E-3</v>
      </c>
      <c r="L45" s="2">
        <v>0</v>
      </c>
      <c r="M45" s="2">
        <v>1.0990637636455536E-3</v>
      </c>
      <c r="N45" s="2">
        <v>0</v>
      </c>
      <c r="O45" s="2">
        <v>1.0025939693296215E-5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2.597596173131361E-3</v>
      </c>
    </row>
    <row r="46" spans="1:23" x14ac:dyDescent="0.2">
      <c r="A46" s="2" t="s">
        <v>42</v>
      </c>
      <c r="B46" s="2">
        <v>2.0474804157475948E-2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1.0247097021915895E-2</v>
      </c>
      <c r="K46" s="2">
        <v>1.9473491187904921E-3</v>
      </c>
      <c r="L46" s="2">
        <v>5.1781363082748116E-5</v>
      </c>
      <c r="M46" s="2">
        <v>1.4884637013123385E-2</v>
      </c>
      <c r="N46" s="2">
        <v>0</v>
      </c>
      <c r="O46" s="2">
        <v>3.2048609258834469E-4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4.7926154766976807E-2</v>
      </c>
    </row>
    <row r="47" spans="1:23" x14ac:dyDescent="0.2">
      <c r="A47" s="2" t="s">
        <v>43</v>
      </c>
      <c r="B47" s="2">
        <v>9.3468881179214036E-2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0.38364175282863699</v>
      </c>
      <c r="L47" s="2">
        <v>4.5376311301258757E-2</v>
      </c>
      <c r="M47" s="2">
        <v>0.34176216779475838</v>
      </c>
      <c r="N47" s="2">
        <v>0</v>
      </c>
      <c r="O47" s="2">
        <v>1.3335414873085421E-4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0.86438246725259893</v>
      </c>
    </row>
    <row r="48" spans="1:23" x14ac:dyDescent="0.2">
      <c r="A48" s="2" t="s">
        <v>44</v>
      </c>
      <c r="B48" s="2">
        <v>7.1629673111997206E-3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7.8528182771645832E-2</v>
      </c>
      <c r="L48" s="2">
        <v>7.4303498161870882E-5</v>
      </c>
      <c r="M48" s="2">
        <v>7.0438138534098846E-2</v>
      </c>
      <c r="N48" s="2">
        <v>0</v>
      </c>
      <c r="O48" s="2">
        <v>4.2155710103713544E-3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0.1604191631254776</v>
      </c>
    </row>
    <row r="49" spans="1:23" x14ac:dyDescent="0.2">
      <c r="A49" s="2" t="s">
        <v>45</v>
      </c>
      <c r="B49" s="2">
        <v>3.1391072171378033E-3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0.12252238401096198</v>
      </c>
      <c r="L49" s="2">
        <v>1.4978912106433455E-3</v>
      </c>
      <c r="M49" s="2">
        <v>7.9661658469359648E-3</v>
      </c>
      <c r="N49" s="2">
        <v>0</v>
      </c>
      <c r="O49" s="2">
        <v>2.3512831955768308E-3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0.13747683148125592</v>
      </c>
    </row>
    <row r="50" spans="1:23" x14ac:dyDescent="0.2">
      <c r="A50" s="2" t="s">
        <v>46</v>
      </c>
      <c r="B50" s="2">
        <v>0.56793817494776144</v>
      </c>
      <c r="C50" s="2">
        <v>0</v>
      </c>
      <c r="D50" s="2">
        <v>0</v>
      </c>
      <c r="E50" s="2">
        <v>0</v>
      </c>
      <c r="F50" s="2">
        <v>0</v>
      </c>
      <c r="G50" s="2">
        <v>1.0742302958388112E-2</v>
      </c>
      <c r="H50" s="2">
        <v>3.886608421963293E-3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7.754476541054374E-2</v>
      </c>
      <c r="P50" s="2">
        <v>0</v>
      </c>
      <c r="Q50" s="2">
        <v>0</v>
      </c>
      <c r="R50" s="2">
        <v>9.3276692087456675E-2</v>
      </c>
      <c r="S50" s="2">
        <v>0</v>
      </c>
      <c r="T50" s="2">
        <v>0</v>
      </c>
      <c r="U50" s="2">
        <v>0</v>
      </c>
      <c r="V50" s="2">
        <v>0</v>
      </c>
      <c r="W50" s="2">
        <v>0.75338854382611331</v>
      </c>
    </row>
    <row r="51" spans="1:23" x14ac:dyDescent="0.2">
      <c r="A51" s="2" t="s">
        <v>47</v>
      </c>
      <c r="B51" s="2">
        <v>0.34135481715601435</v>
      </c>
      <c r="C51" s="2">
        <v>0</v>
      </c>
      <c r="D51" s="2">
        <v>2.0644309004626386E-2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5.1505027663229196E-3</v>
      </c>
      <c r="M51" s="2">
        <v>0</v>
      </c>
      <c r="N51" s="2">
        <v>0</v>
      </c>
      <c r="O51" s="2">
        <v>5.6848349700416891E-3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0.37283446389700531</v>
      </c>
    </row>
  </sheetData>
  <phoneticPr fontId="6" type="noConversion"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1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36.119283063064394</v>
      </c>
      <c r="C4" s="2">
        <v>0.16420299060595789</v>
      </c>
      <c r="D4" s="2">
        <v>4.0948874525150523E-2</v>
      </c>
      <c r="E4" s="2">
        <v>1.378753760177456E-2</v>
      </c>
      <c r="F4" s="2">
        <v>0.69405135103977633</v>
      </c>
      <c r="G4" s="2">
        <v>1.0805607565545912E-2</v>
      </c>
      <c r="H4" s="2">
        <v>6.3703489410428998E-2</v>
      </c>
      <c r="I4" s="2">
        <v>7.4035417420932614E-2</v>
      </c>
      <c r="J4" s="2">
        <v>1.3137610167770729E-2</v>
      </c>
      <c r="K4" s="2">
        <v>0.70829962588388851</v>
      </c>
      <c r="L4" s="2">
        <v>5.3303604631864072E-2</v>
      </c>
      <c r="M4" s="2">
        <v>0.71641454836811336</v>
      </c>
      <c r="N4" s="2">
        <v>0.80055546144684553</v>
      </c>
      <c r="O4" s="2">
        <v>0.11934950511124812</v>
      </c>
      <c r="P4" s="2">
        <v>3.7361855468977148E-5</v>
      </c>
      <c r="Q4" s="2">
        <v>0</v>
      </c>
      <c r="R4" s="2">
        <v>0.21468999341699396</v>
      </c>
      <c r="S4" s="2">
        <v>0</v>
      </c>
      <c r="T4" s="2">
        <v>0</v>
      </c>
      <c r="U4" s="2">
        <v>0</v>
      </c>
      <c r="V4" s="2">
        <v>3.2954040000000004</v>
      </c>
      <c r="W4" s="2">
        <v>43.102010042116142</v>
      </c>
    </row>
    <row r="5" spans="1:23" x14ac:dyDescent="0.2">
      <c r="A5" s="2" t="s">
        <v>1</v>
      </c>
      <c r="B5" s="2">
        <v>1.4369056707731037E-2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8.4407337275582348E-5</v>
      </c>
      <c r="M5" s="2">
        <v>7.3747800436890193E-2</v>
      </c>
      <c r="N5" s="2">
        <v>3.3985663886596109E-4</v>
      </c>
      <c r="O5" s="2">
        <v>7.152114591036856E-3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9.5693235711799635E-2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1.5755292431194813E-2</v>
      </c>
      <c r="L6" s="2">
        <v>1.1095151106718085E-5</v>
      </c>
      <c r="M6" s="2">
        <v>1.3181818656938661E-2</v>
      </c>
      <c r="N6" s="2">
        <v>1.0126491417680895E-3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2.9960855381008282E-2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2.0473769835859931E-3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2.0473769835859931E-3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6.6830508721929229E-5</v>
      </c>
      <c r="L9" s="2">
        <v>0</v>
      </c>
      <c r="M9" s="2">
        <v>1.4074337628502214E-3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1.4742642715721507E-3</v>
      </c>
    </row>
    <row r="10" spans="1:23" x14ac:dyDescent="0.2">
      <c r="A10" s="2" t="s">
        <v>6</v>
      </c>
      <c r="B10" s="2">
        <v>5.1658110781224995E-2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4.1769067951205759E-4</v>
      </c>
      <c r="L10" s="2">
        <v>0</v>
      </c>
      <c r="M10" s="2">
        <v>4.7784092631402639E-3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5.6854210723877315E-2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0.11198198234794612</v>
      </c>
      <c r="C13" s="2">
        <v>0</v>
      </c>
      <c r="D13" s="2">
        <v>4.1350011421605677E-4</v>
      </c>
      <c r="E13" s="2">
        <v>0</v>
      </c>
      <c r="F13" s="2">
        <v>6.9079998577340276E-5</v>
      </c>
      <c r="G13" s="2">
        <v>0</v>
      </c>
      <c r="H13" s="2">
        <v>0</v>
      </c>
      <c r="I13" s="2">
        <v>0</v>
      </c>
      <c r="J13" s="2">
        <v>0</v>
      </c>
      <c r="K13" s="2">
        <v>1.2029491569947258E-3</v>
      </c>
      <c r="L13" s="2">
        <v>9.9856359960462764E-5</v>
      </c>
      <c r="M13" s="2">
        <v>2.0596591651466658E-4</v>
      </c>
      <c r="N13" s="2">
        <v>1.0850535554045077E-2</v>
      </c>
      <c r="O13" s="2">
        <v>0</v>
      </c>
      <c r="P13" s="2">
        <v>0</v>
      </c>
      <c r="Q13" s="2">
        <v>0</v>
      </c>
      <c r="R13" s="2">
        <v>7.943459844780618E-4</v>
      </c>
      <c r="S13" s="2">
        <v>0</v>
      </c>
      <c r="T13" s="2">
        <v>0</v>
      </c>
      <c r="U13" s="2">
        <v>0</v>
      </c>
      <c r="V13" s="2">
        <v>0</v>
      </c>
      <c r="W13" s="2">
        <v>0.12561821543273252</v>
      </c>
    </row>
    <row r="14" spans="1:23" x14ac:dyDescent="0.2">
      <c r="A14" s="2" t="s">
        <v>10</v>
      </c>
      <c r="B14" s="2">
        <v>0.73003255079816243</v>
      </c>
      <c r="C14" s="2">
        <v>4.3874248227047377E-4</v>
      </c>
      <c r="D14" s="2">
        <v>8.7938938317441923E-4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1.0609343259606263E-3</v>
      </c>
      <c r="L14" s="2">
        <v>0</v>
      </c>
      <c r="M14" s="2">
        <v>3.631865661208621E-3</v>
      </c>
      <c r="N14" s="2">
        <v>0</v>
      </c>
      <c r="O14" s="2">
        <v>0</v>
      </c>
      <c r="P14" s="2">
        <v>0</v>
      </c>
      <c r="Q14" s="2">
        <v>0</v>
      </c>
      <c r="R14" s="2">
        <v>8.2888276641189052E-4</v>
      </c>
      <c r="S14" s="2">
        <v>0</v>
      </c>
      <c r="T14" s="2">
        <v>0</v>
      </c>
      <c r="U14" s="2">
        <v>0</v>
      </c>
      <c r="V14" s="2">
        <v>0</v>
      </c>
      <c r="W14" s="2">
        <v>0.73687236541718859</v>
      </c>
    </row>
    <row r="15" spans="1:23" x14ac:dyDescent="0.2">
      <c r="A15" s="2" t="s">
        <v>11</v>
      </c>
      <c r="B15" s="2">
        <v>0.21646697418627048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5.7641313772663935E-4</v>
      </c>
      <c r="L15" s="2">
        <v>0</v>
      </c>
      <c r="M15" s="2">
        <v>9.1311556321502186E-4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0.21795650288721213</v>
      </c>
    </row>
    <row r="16" spans="1:23" x14ac:dyDescent="0.2">
      <c r="A16" s="2" t="s">
        <v>12</v>
      </c>
      <c r="B16" s="2">
        <v>9.1507760056071014E-4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1.4702711918824424E-3</v>
      </c>
      <c r="L16" s="2">
        <v>0</v>
      </c>
      <c r="M16" s="2">
        <v>7.6893942165475512E-4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3.1542882140979077E-3</v>
      </c>
    </row>
    <row r="17" spans="1:23" x14ac:dyDescent="0.2">
      <c r="A17" s="2" t="s">
        <v>13</v>
      </c>
      <c r="B17" s="2">
        <v>9.9572909573236335E-2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9.1056568133628568E-4</v>
      </c>
      <c r="L17" s="2">
        <v>4.9928179980231382E-5</v>
      </c>
      <c r="M17" s="2">
        <v>2.8835228312053328E-4</v>
      </c>
      <c r="N17" s="2">
        <v>0</v>
      </c>
      <c r="O17" s="2">
        <v>1.0868383574531895E-2</v>
      </c>
      <c r="P17" s="2">
        <v>0</v>
      </c>
      <c r="Q17" s="2">
        <v>0</v>
      </c>
      <c r="R17" s="2">
        <v>4.4897816513977403E-4</v>
      </c>
      <c r="S17" s="2">
        <v>0</v>
      </c>
      <c r="T17" s="2">
        <v>0</v>
      </c>
      <c r="U17" s="2">
        <v>0</v>
      </c>
      <c r="V17" s="2">
        <v>0</v>
      </c>
      <c r="W17" s="2">
        <v>0.11213911745734505</v>
      </c>
    </row>
    <row r="18" spans="1:23" x14ac:dyDescent="0.2">
      <c r="A18" s="2" t="s">
        <v>14</v>
      </c>
      <c r="B18" s="2">
        <v>1.5653257616980668E-2</v>
      </c>
      <c r="C18" s="2">
        <v>0</v>
      </c>
      <c r="D18" s="2">
        <v>0</v>
      </c>
      <c r="E18" s="2">
        <v>0</v>
      </c>
      <c r="F18" s="2">
        <v>1.2204133081996785E-3</v>
      </c>
      <c r="G18" s="2">
        <v>0</v>
      </c>
      <c r="H18" s="2">
        <v>0</v>
      </c>
      <c r="I18" s="2">
        <v>0</v>
      </c>
      <c r="J18" s="2">
        <v>1.3249383671457585E-5</v>
      </c>
      <c r="K18" s="2">
        <v>3.3415254360964606E-4</v>
      </c>
      <c r="L18" s="2">
        <v>0</v>
      </c>
      <c r="M18" s="2">
        <v>3.1581440532248877E-4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1.7536887257783941E-2</v>
      </c>
    </row>
    <row r="19" spans="1:23" x14ac:dyDescent="0.2">
      <c r="A19" s="2" t="s">
        <v>15</v>
      </c>
      <c r="B19" s="2">
        <v>3.2775396646675171E-3</v>
      </c>
      <c r="C19" s="2">
        <v>0</v>
      </c>
      <c r="D19" s="2">
        <v>0</v>
      </c>
      <c r="E19" s="2">
        <v>0</v>
      </c>
      <c r="F19" s="2">
        <v>1.0730426445680189E-3</v>
      </c>
      <c r="G19" s="2">
        <v>0</v>
      </c>
      <c r="H19" s="2">
        <v>0</v>
      </c>
      <c r="I19" s="2">
        <v>0</v>
      </c>
      <c r="J19" s="2">
        <v>0</v>
      </c>
      <c r="K19" s="2">
        <v>2.3390678052675226E-4</v>
      </c>
      <c r="L19" s="2">
        <v>0</v>
      </c>
      <c r="M19" s="2">
        <v>6.8655305504888852E-6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4.5913546203127775E-3</v>
      </c>
    </row>
    <row r="20" spans="1:23" x14ac:dyDescent="0.2">
      <c r="A20" s="2" t="s">
        <v>16</v>
      </c>
      <c r="B20" s="2">
        <v>4.9127909169767734E-3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7.5184322312170365E-5</v>
      </c>
      <c r="L20" s="2">
        <v>8.3213633300385607E-5</v>
      </c>
      <c r="M20" s="2">
        <v>1.373106110097777E-5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5.0849199336903076E-3</v>
      </c>
    </row>
    <row r="21" spans="1:23" x14ac:dyDescent="0.2">
      <c r="A21" s="2" t="s">
        <v>17</v>
      </c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7.5184322312170365E-5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7.5184322312170365E-5</v>
      </c>
    </row>
    <row r="22" spans="1:23" x14ac:dyDescent="0.2">
      <c r="A22" s="2" t="s">
        <v>18</v>
      </c>
      <c r="B22" s="2">
        <v>0.92472425660684432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1.7543008539506417E-4</v>
      </c>
      <c r="L22" s="2">
        <v>0</v>
      </c>
      <c r="M22" s="2">
        <v>1.4417614156026664E-4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0.92504386283379969</v>
      </c>
    </row>
    <row r="23" spans="1:23" x14ac:dyDescent="0.2">
      <c r="A23" s="2" t="s">
        <v>19</v>
      </c>
      <c r="B23" s="2">
        <v>2.6966672307026508E-3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3.1995106050623614E-3</v>
      </c>
      <c r="L23" s="2">
        <v>4.4380604426872341E-5</v>
      </c>
      <c r="M23" s="2">
        <v>1.7095171070717328E-3</v>
      </c>
      <c r="N23" s="2">
        <v>0</v>
      </c>
      <c r="O23" s="2">
        <v>3.5373095441926418E-5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7.6854486427055434E-3</v>
      </c>
    </row>
    <row r="24" spans="1:23" x14ac:dyDescent="0.2">
      <c r="A24" s="2" t="s">
        <v>20</v>
      </c>
      <c r="B24" s="2">
        <v>2.1726702806609032E-3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2.5061440770723454E-5</v>
      </c>
      <c r="L24" s="2">
        <v>0</v>
      </c>
      <c r="M24" s="2">
        <v>3.4327652752444435E-5</v>
      </c>
      <c r="N24" s="2">
        <v>5.0632457088404476E-6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2.2371226198929116E-3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1.5658133010863797E-4</v>
      </c>
      <c r="G25" s="2">
        <v>0</v>
      </c>
      <c r="H25" s="2">
        <v>2.6943790412384924E-2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2.7100371742493561E-2</v>
      </c>
    </row>
    <row r="26" spans="1:23" x14ac:dyDescent="0.2">
      <c r="A26" s="2" t="s">
        <v>22</v>
      </c>
      <c r="B26" s="2">
        <v>0</v>
      </c>
      <c r="C26" s="2">
        <v>1.5457804289145258E-2</v>
      </c>
      <c r="D26" s="2">
        <v>0</v>
      </c>
      <c r="E26" s="2">
        <v>1.1788602625345574E-4</v>
      </c>
      <c r="F26" s="2">
        <v>8.2435464968959381E-4</v>
      </c>
      <c r="G26" s="2">
        <v>0</v>
      </c>
      <c r="H26" s="2">
        <v>0</v>
      </c>
      <c r="I26" s="2">
        <v>5.187012747483127E-3</v>
      </c>
      <c r="J26" s="2">
        <v>0</v>
      </c>
      <c r="K26" s="2">
        <v>0</v>
      </c>
      <c r="L26" s="2">
        <v>0</v>
      </c>
      <c r="M26" s="2">
        <v>3.467092927996887E-3</v>
      </c>
      <c r="N26" s="2">
        <v>9.9745940464156832E-4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2.6051610045209887E-2</v>
      </c>
    </row>
    <row r="27" spans="1:23" x14ac:dyDescent="0.2">
      <c r="A27" s="2" t="s">
        <v>23</v>
      </c>
      <c r="B27" s="2">
        <v>0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1.2289299685375107E-3</v>
      </c>
      <c r="N27" s="2">
        <v>0</v>
      </c>
      <c r="O27" s="2">
        <v>6.7927716868117089E-5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1.2968576854056279E-3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2.5402463036808876E-3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2.5402463036808876E-3</v>
      </c>
    </row>
    <row r="29" spans="1:23" x14ac:dyDescent="0.2">
      <c r="A29" s="2" t="s">
        <v>25</v>
      </c>
      <c r="B29" s="2">
        <v>0</v>
      </c>
      <c r="C29" s="2">
        <v>0</v>
      </c>
      <c r="D29" s="2">
        <v>0</v>
      </c>
      <c r="E29" s="2">
        <v>0</v>
      </c>
      <c r="F29" s="2">
        <v>3.0855732697878664E-3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3.0855732697878664E-3</v>
      </c>
    </row>
    <row r="30" spans="1:23" x14ac:dyDescent="0.2">
      <c r="A30" s="2" t="s">
        <v>26</v>
      </c>
      <c r="B30" s="2">
        <v>0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2.1283144706515545E-4</v>
      </c>
      <c r="N30" s="2">
        <v>0</v>
      </c>
      <c r="O30" s="2">
        <v>4.2823995416856433E-4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6.4107140123371975E-4</v>
      </c>
    </row>
    <row r="31" spans="1:23" x14ac:dyDescent="0.2">
      <c r="A31" s="2" t="s">
        <v>27</v>
      </c>
      <c r="B31" s="2">
        <v>8.0031259064368445</v>
      </c>
      <c r="C31" s="2">
        <v>0.14293294353444325</v>
      </c>
      <c r="D31" s="2">
        <v>0</v>
      </c>
      <c r="E31" s="2">
        <v>4.3868353415741209E-3</v>
      </c>
      <c r="F31" s="2">
        <v>0.10221997656150968</v>
      </c>
      <c r="G31" s="2">
        <v>0</v>
      </c>
      <c r="H31" s="2">
        <v>0</v>
      </c>
      <c r="I31" s="2">
        <v>6.8848404673449493E-2</v>
      </c>
      <c r="J31" s="2">
        <v>2.6498767342915171E-5</v>
      </c>
      <c r="K31" s="2">
        <v>1.376708479671742E-2</v>
      </c>
      <c r="L31" s="2">
        <v>1.9416514436756648E-4</v>
      </c>
      <c r="M31" s="2">
        <v>3.7753552497138389E-2</v>
      </c>
      <c r="N31" s="2">
        <v>2.3777001848714736E-2</v>
      </c>
      <c r="O31" s="2">
        <v>8.4718563583413772E-3</v>
      </c>
      <c r="P31" s="2">
        <v>0</v>
      </c>
      <c r="Q31" s="2">
        <v>0</v>
      </c>
      <c r="R31" s="2">
        <v>5.5258851094126024E-4</v>
      </c>
      <c r="S31" s="2">
        <v>0</v>
      </c>
      <c r="T31" s="2">
        <v>0</v>
      </c>
      <c r="U31" s="2">
        <v>0</v>
      </c>
      <c r="V31" s="2">
        <v>3.2954040000000004</v>
      </c>
      <c r="W31" s="2">
        <v>11.701460814471382</v>
      </c>
    </row>
    <row r="32" spans="1:23" x14ac:dyDescent="0.2">
      <c r="A32" s="2" t="s">
        <v>28</v>
      </c>
      <c r="B32" s="2">
        <v>0.27226050356593268</v>
      </c>
      <c r="C32" s="2">
        <v>5.0636676402054407E-3</v>
      </c>
      <c r="D32" s="2">
        <v>0</v>
      </c>
      <c r="E32" s="2">
        <v>0</v>
      </c>
      <c r="F32" s="2">
        <v>0.25060841883887508</v>
      </c>
      <c r="G32" s="2">
        <v>0</v>
      </c>
      <c r="H32" s="2">
        <v>0</v>
      </c>
      <c r="I32" s="2">
        <v>0</v>
      </c>
      <c r="J32" s="2">
        <v>3.9748151014372766E-5</v>
      </c>
      <c r="K32" s="2">
        <v>7.1842796876073894E-4</v>
      </c>
      <c r="L32" s="2">
        <v>0</v>
      </c>
      <c r="M32" s="2">
        <v>3.4258997446939537E-3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0.53211666590948226</v>
      </c>
    </row>
    <row r="33" spans="1:23" x14ac:dyDescent="0.2">
      <c r="A33" s="2" t="s">
        <v>29</v>
      </c>
      <c r="B33" s="2">
        <v>5.4119620696739972</v>
      </c>
      <c r="C33" s="2">
        <v>0</v>
      </c>
      <c r="D33" s="2">
        <v>0</v>
      </c>
      <c r="E33" s="2">
        <v>3.2438368475438499E-5</v>
      </c>
      <c r="F33" s="2">
        <v>0.1884824734516537</v>
      </c>
      <c r="G33" s="2">
        <v>0</v>
      </c>
      <c r="H33" s="2">
        <v>3.3246542798603597E-2</v>
      </c>
      <c r="I33" s="2">
        <v>0</v>
      </c>
      <c r="J33" s="2">
        <v>0</v>
      </c>
      <c r="K33" s="2">
        <v>6.1985296839589359E-3</v>
      </c>
      <c r="L33" s="2">
        <v>3.8833028873513287E-5</v>
      </c>
      <c r="M33" s="2">
        <v>2.5024858856531988E-2</v>
      </c>
      <c r="N33" s="2">
        <v>0.74448445929077278</v>
      </c>
      <c r="O33" s="2">
        <v>0</v>
      </c>
      <c r="P33" s="2">
        <v>0</v>
      </c>
      <c r="Q33" s="2">
        <v>0</v>
      </c>
      <c r="R33" s="2">
        <v>1.1086307000759035E-2</v>
      </c>
      <c r="S33" s="2">
        <v>0</v>
      </c>
      <c r="T33" s="2">
        <v>0</v>
      </c>
      <c r="U33" s="2">
        <v>0</v>
      </c>
      <c r="V33" s="2">
        <v>0</v>
      </c>
      <c r="W33" s="2">
        <v>6.4205565121536257</v>
      </c>
    </row>
    <row r="34" spans="1:23" x14ac:dyDescent="0.2">
      <c r="A34" s="2" t="s">
        <v>30</v>
      </c>
      <c r="B34" s="2">
        <v>5.7241973295409983E-2</v>
      </c>
      <c r="C34" s="2">
        <v>0</v>
      </c>
      <c r="D34" s="2">
        <v>6.4785340618112518E-4</v>
      </c>
      <c r="E34" s="2">
        <v>0</v>
      </c>
      <c r="F34" s="2">
        <v>1.2434399743921251E-4</v>
      </c>
      <c r="G34" s="2">
        <v>0</v>
      </c>
      <c r="H34" s="2">
        <v>0</v>
      </c>
      <c r="I34" s="2">
        <v>0</v>
      </c>
      <c r="J34" s="2">
        <v>1.9874075507186383E-5</v>
      </c>
      <c r="K34" s="2">
        <v>1.8461928034432945E-3</v>
      </c>
      <c r="L34" s="2">
        <v>4.5490119537544137E-4</v>
      </c>
      <c r="M34" s="2">
        <v>3.8103694555213317E-3</v>
      </c>
      <c r="N34" s="2">
        <v>1.5189737126521339E-5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6.4160697966004099E-2</v>
      </c>
    </row>
    <row r="35" spans="1:23" x14ac:dyDescent="0.2">
      <c r="A35" s="2" t="s">
        <v>31</v>
      </c>
      <c r="B35" s="2">
        <v>4.2760977504488394E-2</v>
      </c>
      <c r="C35" s="2">
        <v>0</v>
      </c>
      <c r="D35" s="2">
        <v>1.0861071809507098E-2</v>
      </c>
      <c r="E35" s="2">
        <v>0</v>
      </c>
      <c r="F35" s="2">
        <v>0.11347080566313915</v>
      </c>
      <c r="G35" s="2">
        <v>0</v>
      </c>
      <c r="H35" s="2">
        <v>0</v>
      </c>
      <c r="I35" s="2">
        <v>0</v>
      </c>
      <c r="J35" s="2">
        <v>0</v>
      </c>
      <c r="K35" s="2">
        <v>4.3690445076961229E-3</v>
      </c>
      <c r="L35" s="2">
        <v>3.3285453320154252E-5</v>
      </c>
      <c r="M35" s="2">
        <v>2.1626421234039995E-3</v>
      </c>
      <c r="N35" s="2">
        <v>1.7721359980941568E-3</v>
      </c>
      <c r="O35" s="2">
        <v>8.8432738604816044E-6</v>
      </c>
      <c r="P35" s="2">
        <v>3.7361855468977148E-5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0.17547616818897852</v>
      </c>
    </row>
    <row r="36" spans="1:23" x14ac:dyDescent="0.2">
      <c r="A36" s="2" t="s">
        <v>32</v>
      </c>
      <c r="B36" s="2">
        <v>0.10254617080488318</v>
      </c>
      <c r="C36" s="2">
        <v>0</v>
      </c>
      <c r="D36" s="2">
        <v>8.5364213520336494E-4</v>
      </c>
      <c r="E36" s="2">
        <v>0</v>
      </c>
      <c r="F36" s="2">
        <v>2.9322156729461705E-2</v>
      </c>
      <c r="G36" s="2">
        <v>0</v>
      </c>
      <c r="H36" s="2">
        <v>0</v>
      </c>
      <c r="I36" s="2">
        <v>0</v>
      </c>
      <c r="J36" s="2">
        <v>0</v>
      </c>
      <c r="K36" s="2">
        <v>5.0206419677349323E-3</v>
      </c>
      <c r="L36" s="2">
        <v>1.2759423772725796E-4</v>
      </c>
      <c r="M36" s="2">
        <v>9.3783147319678184E-3</v>
      </c>
      <c r="N36" s="2">
        <v>1.5189737126521339E-5</v>
      </c>
      <c r="O36" s="2">
        <v>3.5992124612160138E-3</v>
      </c>
      <c r="P36" s="2">
        <v>0</v>
      </c>
      <c r="Q36" s="2">
        <v>0</v>
      </c>
      <c r="R36" s="2">
        <v>9.3283848003271524E-2</v>
      </c>
      <c r="S36" s="2">
        <v>0</v>
      </c>
      <c r="T36" s="2">
        <v>0</v>
      </c>
      <c r="U36" s="2">
        <v>0</v>
      </c>
      <c r="V36" s="2">
        <v>0</v>
      </c>
      <c r="W36" s="2">
        <v>0.24414677080859232</v>
      </c>
    </row>
    <row r="37" spans="1:23" x14ac:dyDescent="0.2">
      <c r="A37" s="2" t="s">
        <v>33</v>
      </c>
      <c r="B37" s="2">
        <v>6.8198383736536888E-2</v>
      </c>
      <c r="C37" s="2">
        <v>3.0983265989349592E-4</v>
      </c>
      <c r="D37" s="2">
        <v>0</v>
      </c>
      <c r="E37" s="2">
        <v>0</v>
      </c>
      <c r="F37" s="2">
        <v>3.3941305967666526E-3</v>
      </c>
      <c r="G37" s="2">
        <v>0</v>
      </c>
      <c r="H37" s="2">
        <v>0</v>
      </c>
      <c r="I37" s="2">
        <v>0</v>
      </c>
      <c r="J37" s="2">
        <v>4.6372842850101557E-5</v>
      </c>
      <c r="K37" s="2">
        <v>9.3228559667091274E-3</v>
      </c>
      <c r="L37" s="2">
        <v>1.6642726660077126E-5</v>
      </c>
      <c r="M37" s="2">
        <v>2.6233192233418037E-2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0.10752141076283438</v>
      </c>
    </row>
    <row r="38" spans="1:23" x14ac:dyDescent="0.2">
      <c r="A38" s="2" t="s">
        <v>34</v>
      </c>
      <c r="B38" s="2">
        <v>2.7319441097559242E-2</v>
      </c>
      <c r="C38" s="2">
        <v>0</v>
      </c>
      <c r="D38" s="2">
        <v>0</v>
      </c>
      <c r="E38" s="2">
        <v>9.2503778654715457E-3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3.0407881468477792E-3</v>
      </c>
      <c r="L38" s="2">
        <v>0</v>
      </c>
      <c r="M38" s="2">
        <v>2.656960323039199E-3</v>
      </c>
      <c r="N38" s="2">
        <v>0</v>
      </c>
      <c r="O38" s="2">
        <v>0</v>
      </c>
      <c r="P38" s="2">
        <v>0</v>
      </c>
      <c r="Q38" s="2">
        <v>0</v>
      </c>
      <c r="R38" s="2">
        <v>3.1773839379122472E-3</v>
      </c>
      <c r="S38" s="2">
        <v>0</v>
      </c>
      <c r="T38" s="2">
        <v>0</v>
      </c>
      <c r="U38" s="2">
        <v>0</v>
      </c>
      <c r="V38" s="2">
        <v>0</v>
      </c>
      <c r="W38" s="2">
        <v>4.544495137083001E-2</v>
      </c>
    </row>
    <row r="39" spans="1:23" x14ac:dyDescent="0.2">
      <c r="A39" s="2" t="s">
        <v>35</v>
      </c>
      <c r="B39" s="2">
        <v>2.7853074773118993E-4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1.0692881395508677E-3</v>
      </c>
      <c r="L39" s="2">
        <v>0</v>
      </c>
      <c r="M39" s="2">
        <v>5.4924244403911082E-5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1.4027431316859685E-3</v>
      </c>
    </row>
    <row r="40" spans="1:23" x14ac:dyDescent="0.2">
      <c r="A40" s="2" t="s">
        <v>36</v>
      </c>
      <c r="B40" s="2">
        <v>1.2755146391428326E-3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8.8550424056556211E-4</v>
      </c>
      <c r="L40" s="2">
        <v>0</v>
      </c>
      <c r="M40" s="2">
        <v>1.4417614156026664E-4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2.3051950212686612E-3</v>
      </c>
    </row>
    <row r="41" spans="1:23" x14ac:dyDescent="0.2">
      <c r="A41" s="2" t="s">
        <v>37</v>
      </c>
      <c r="B41" s="2">
        <v>3.8864150127352025E-3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1.3366101744385846E-4</v>
      </c>
      <c r="L41" s="2">
        <v>0</v>
      </c>
      <c r="M41" s="2">
        <v>2.6089016091857773E-4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4.2809661910976383E-3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19.036077050671501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6.1400529888272458E-3</v>
      </c>
      <c r="L43" s="2">
        <v>0</v>
      </c>
      <c r="M43" s="2">
        <v>2.5333807731303989E-2</v>
      </c>
      <c r="N43" s="2">
        <v>1.728592084998129E-2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19.084836832241614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1.5120402598336488E-3</v>
      </c>
      <c r="L44" s="2">
        <v>0</v>
      </c>
      <c r="M44" s="2">
        <v>5.286458523876442E-4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2.0406861122212929E-3</v>
      </c>
    </row>
    <row r="45" spans="1:23" x14ac:dyDescent="0.2">
      <c r="A45" s="2" t="s">
        <v>41</v>
      </c>
      <c r="B45" s="2">
        <v>7.894769859586092E-6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2.038330516018841E-3</v>
      </c>
      <c r="L45" s="2">
        <v>0</v>
      </c>
      <c r="M45" s="2">
        <v>1.3731061100977773E-3</v>
      </c>
      <c r="N45" s="2">
        <v>0</v>
      </c>
      <c r="O45" s="2">
        <v>2.6529821581444817E-5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3.4458612175576491E-3</v>
      </c>
    </row>
    <row r="46" spans="1:23" x14ac:dyDescent="0.2">
      <c r="A46" s="2" t="s">
        <v>42</v>
      </c>
      <c r="B46" s="2">
        <v>1.7780239908586178E-2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1.2991866947384694E-2</v>
      </c>
      <c r="K46" s="2">
        <v>2.5322694680307606E-3</v>
      </c>
      <c r="L46" s="2">
        <v>6.565143065264935E-5</v>
      </c>
      <c r="M46" s="2">
        <v>2.3422211599099341E-2</v>
      </c>
      <c r="N46" s="2">
        <v>0</v>
      </c>
      <c r="O46" s="2">
        <v>4.0633095055993702E-4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5.7198570304313572E-2</v>
      </c>
    </row>
    <row r="47" spans="1:23" x14ac:dyDescent="0.2">
      <c r="A47" s="2" t="s">
        <v>43</v>
      </c>
      <c r="B47" s="2">
        <v>4.5165393031076556E-2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0.42166212646758799</v>
      </c>
      <c r="L47" s="2">
        <v>4.685134738528754E-2</v>
      </c>
      <c r="M47" s="2">
        <v>0.35658618210415272</v>
      </c>
      <c r="N47" s="2">
        <v>0</v>
      </c>
      <c r="O47" s="2">
        <v>6.4438479029243839E-4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0.87090943377839714</v>
      </c>
    </row>
    <row r="48" spans="1:23" x14ac:dyDescent="0.2">
      <c r="A48" s="2" t="s">
        <v>44</v>
      </c>
      <c r="B48" s="2">
        <v>6.5151571098986741E-3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7.8203855245859696E-2</v>
      </c>
      <c r="L48" s="2">
        <v>8.7858652189792981E-4</v>
      </c>
      <c r="M48" s="2">
        <v>7.7845818448302129E-2</v>
      </c>
      <c r="N48" s="2">
        <v>0</v>
      </c>
      <c r="O48" s="2">
        <v>4.1828943352558816E-3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0.16762631166121431</v>
      </c>
    </row>
    <row r="49" spans="1:23" x14ac:dyDescent="0.2">
      <c r="A49" s="2" t="s">
        <v>45</v>
      </c>
      <c r="B49" s="2">
        <v>3.1056161515203868E-3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0.1242595544849833</v>
      </c>
      <c r="L49" s="2">
        <v>3.8658528061994801E-4</v>
      </c>
      <c r="M49" s="2">
        <v>1.1821762499000538E-2</v>
      </c>
      <c r="N49" s="2">
        <v>0</v>
      </c>
      <c r="O49" s="2">
        <v>1.9938834917636893E-3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0.14156740190788786</v>
      </c>
    </row>
    <row r="50" spans="1:23" x14ac:dyDescent="0.2">
      <c r="A50" s="2" t="s">
        <v>46</v>
      </c>
      <c r="B50" s="2">
        <v>0.50862797645936164</v>
      </c>
      <c r="C50" s="2">
        <v>0</v>
      </c>
      <c r="D50" s="2">
        <v>0</v>
      </c>
      <c r="E50" s="2">
        <v>0</v>
      </c>
      <c r="F50" s="2">
        <v>0</v>
      </c>
      <c r="G50" s="2">
        <v>1.0805607565545912E-2</v>
      </c>
      <c r="H50" s="2">
        <v>3.5131561994404818E-3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7.5722184993649883E-2</v>
      </c>
      <c r="P50" s="2">
        <v>0</v>
      </c>
      <c r="Q50" s="2">
        <v>0</v>
      </c>
      <c r="R50" s="2">
        <v>0.10451765904808016</v>
      </c>
      <c r="S50" s="2">
        <v>0</v>
      </c>
      <c r="T50" s="2">
        <v>0</v>
      </c>
      <c r="U50" s="2">
        <v>0</v>
      </c>
      <c r="V50" s="2">
        <v>0</v>
      </c>
      <c r="W50" s="2">
        <v>0.70318658426607816</v>
      </c>
    </row>
    <row r="51" spans="1:23" x14ac:dyDescent="0.2">
      <c r="A51" s="2" t="s">
        <v>47</v>
      </c>
      <c r="B51" s="2">
        <v>0.33066662715177381</v>
      </c>
      <c r="C51" s="2">
        <v>0</v>
      </c>
      <c r="D51" s="2">
        <v>2.7293417676868457E-2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3.8831309610317466E-3</v>
      </c>
      <c r="M51" s="2">
        <v>0</v>
      </c>
      <c r="N51" s="2">
        <v>0</v>
      </c>
      <c r="O51" s="2">
        <v>5.7413457026796177E-3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0.36758452149235366</v>
      </c>
    </row>
  </sheetData>
  <phoneticPr fontId="6" type="noConversion"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2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42.608668236693546</v>
      </c>
      <c r="C4" s="2">
        <v>0.17286267381682324</v>
      </c>
      <c r="D4" s="2">
        <v>0.11523030813357343</v>
      </c>
      <c r="E4" s="2">
        <v>9.0027646244048611E-3</v>
      </c>
      <c r="F4" s="2">
        <v>1.4661671108281187</v>
      </c>
      <c r="G4" s="2">
        <v>9.8085323905155834E-4</v>
      </c>
      <c r="H4" s="2">
        <v>2.1349610289168371E-2</v>
      </c>
      <c r="I4" s="2">
        <v>2.1371773965753689E-2</v>
      </c>
      <c r="J4" s="2">
        <v>1.9799959457423343E-3</v>
      </c>
      <c r="K4" s="2">
        <v>1.3488658959212836</v>
      </c>
      <c r="L4" s="2">
        <v>6.9195438850353702E-2</v>
      </c>
      <c r="M4" s="2">
        <v>1.4218119029352194</v>
      </c>
      <c r="N4" s="2">
        <v>0.55073452612574647</v>
      </c>
      <c r="O4" s="2">
        <v>0.13607652504131268</v>
      </c>
      <c r="P4" s="2">
        <v>0</v>
      </c>
      <c r="Q4" s="2">
        <v>0</v>
      </c>
      <c r="R4" s="2">
        <v>0.53731719785187915</v>
      </c>
      <c r="S4" s="2">
        <v>0</v>
      </c>
      <c r="T4" s="2">
        <v>0</v>
      </c>
      <c r="U4" s="2">
        <v>0</v>
      </c>
      <c r="V4" s="2">
        <v>3.7138680000000002</v>
      </c>
      <c r="W4" s="2">
        <v>52.195482814261979</v>
      </c>
    </row>
    <row r="5" spans="1:23" x14ac:dyDescent="0.2">
      <c r="A5" s="2" t="s">
        <v>1</v>
      </c>
      <c r="B5" s="2">
        <v>3.8714360153766128E-2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7.1078861683627578E-2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0.10979322183739371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1.3608640865473629E-3</v>
      </c>
      <c r="K6" s="2">
        <v>2.4146744492304334E-2</v>
      </c>
      <c r="L6" s="2">
        <v>4.00791247482451E-5</v>
      </c>
      <c r="M6" s="2">
        <v>1.4467349274019358E-2</v>
      </c>
      <c r="N6" s="2">
        <v>1.2033861419833054E-4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4.0135375591817631E-2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3.0193390966232828E-5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3.0193390966232828E-5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</row>
    <row r="10" spans="1:23" x14ac:dyDescent="0.2">
      <c r="A10" s="2" t="s">
        <v>6</v>
      </c>
      <c r="B10" s="2">
        <v>2.7652113893241572E-3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1.1448887474799468E-3</v>
      </c>
      <c r="L10" s="2">
        <v>0</v>
      </c>
      <c r="M10" s="2">
        <v>2.1403082044007135E-2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2.5313182180811238E-2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0.10115148348314421</v>
      </c>
      <c r="C13" s="2">
        <v>0</v>
      </c>
      <c r="D13" s="2">
        <v>1.1654999360591733E-3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2.7804441010227283E-3</v>
      </c>
      <c r="L13" s="2">
        <v>0</v>
      </c>
      <c r="M13" s="2">
        <v>3.1453498882140015E-3</v>
      </c>
      <c r="N13" s="2">
        <v>1.6524898501714749E-2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0.12476767591015486</v>
      </c>
    </row>
    <row r="14" spans="1:23" x14ac:dyDescent="0.2">
      <c r="A14" s="2" t="s">
        <v>10</v>
      </c>
      <c r="B14" s="2">
        <v>0.17843562569937244</v>
      </c>
      <c r="C14" s="2">
        <v>0</v>
      </c>
      <c r="D14" s="2">
        <v>0</v>
      </c>
      <c r="E14" s="2">
        <v>0</v>
      </c>
      <c r="F14" s="2">
        <v>2.405223034045896E-3</v>
      </c>
      <c r="G14" s="2">
        <v>0</v>
      </c>
      <c r="H14" s="2">
        <v>9.9582732698698978E-5</v>
      </c>
      <c r="I14" s="2">
        <v>0</v>
      </c>
      <c r="J14" s="2">
        <v>0</v>
      </c>
      <c r="K14" s="2">
        <v>2.6391915932167604E-3</v>
      </c>
      <c r="L14" s="2">
        <v>8.516814009002085E-5</v>
      </c>
      <c r="M14" s="2">
        <v>2.116153597579704E-3</v>
      </c>
      <c r="N14" s="2">
        <v>0</v>
      </c>
      <c r="O14" s="2">
        <v>0</v>
      </c>
      <c r="P14" s="2">
        <v>0</v>
      </c>
      <c r="Q14" s="2">
        <v>0</v>
      </c>
      <c r="R14" s="2">
        <v>7.8799274479040584E-4</v>
      </c>
      <c r="S14" s="2">
        <v>0</v>
      </c>
      <c r="T14" s="2">
        <v>0</v>
      </c>
      <c r="U14" s="2">
        <v>0</v>
      </c>
      <c r="V14" s="2">
        <v>0</v>
      </c>
      <c r="W14" s="2">
        <v>0.18656893754179393</v>
      </c>
    </row>
    <row r="15" spans="1:23" x14ac:dyDescent="0.2">
      <c r="A15" s="2" t="s">
        <v>11</v>
      </c>
      <c r="B15" s="2">
        <v>0.13723354640191832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4.4359580929420459E-4</v>
      </c>
      <c r="I15" s="2">
        <v>0</v>
      </c>
      <c r="J15" s="2">
        <v>0</v>
      </c>
      <c r="K15" s="2">
        <v>1.8808886565741981E-3</v>
      </c>
      <c r="L15" s="2">
        <v>5.0098905935306375E-6</v>
      </c>
      <c r="M15" s="2">
        <v>2.625500741414025E-4</v>
      </c>
      <c r="N15" s="2">
        <v>2.7244662254502028E-3</v>
      </c>
      <c r="O15" s="2">
        <v>0</v>
      </c>
      <c r="P15" s="2">
        <v>0</v>
      </c>
      <c r="Q15" s="2">
        <v>0</v>
      </c>
      <c r="R15" s="2">
        <v>9.8499093098800743E-4</v>
      </c>
      <c r="S15" s="2">
        <v>0</v>
      </c>
      <c r="T15" s="2">
        <v>0</v>
      </c>
      <c r="U15" s="2">
        <v>0</v>
      </c>
      <c r="V15" s="2">
        <v>0</v>
      </c>
      <c r="W15" s="2">
        <v>0.14353504798895989</v>
      </c>
    </row>
    <row r="16" spans="1:23" x14ac:dyDescent="0.2">
      <c r="A16" s="2" t="s">
        <v>12</v>
      </c>
      <c r="B16" s="2">
        <v>4.3360062334387023E-2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5.5660615717977339E-4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4.3916668491566793E-2</v>
      </c>
    </row>
    <row r="17" spans="1:23" x14ac:dyDescent="0.2">
      <c r="A17" s="2" t="s">
        <v>13</v>
      </c>
      <c r="B17" s="2">
        <v>9.2667190061891891E-2</v>
      </c>
      <c r="C17" s="2">
        <v>0</v>
      </c>
      <c r="D17" s="2">
        <v>0</v>
      </c>
      <c r="E17" s="2">
        <v>0</v>
      </c>
      <c r="F17" s="2">
        <v>3.2798495918807675E-4</v>
      </c>
      <c r="G17" s="2">
        <v>0</v>
      </c>
      <c r="H17" s="2">
        <v>0</v>
      </c>
      <c r="I17" s="2">
        <v>0</v>
      </c>
      <c r="J17" s="2">
        <v>0</v>
      </c>
      <c r="K17" s="2">
        <v>1.8288482589614739E-3</v>
      </c>
      <c r="L17" s="2">
        <v>4.5089015341775737E-5</v>
      </c>
      <c r="M17" s="2">
        <v>1.0974593099110628E-3</v>
      </c>
      <c r="N17" s="2">
        <v>0</v>
      </c>
      <c r="O17" s="2">
        <v>1.7713969800425007E-3</v>
      </c>
      <c r="P17" s="2">
        <v>0</v>
      </c>
      <c r="Q17" s="2">
        <v>0</v>
      </c>
      <c r="R17" s="2">
        <v>6.5666062065867167E-5</v>
      </c>
      <c r="S17" s="2">
        <v>0</v>
      </c>
      <c r="T17" s="2">
        <v>0</v>
      </c>
      <c r="U17" s="2">
        <v>0</v>
      </c>
      <c r="V17" s="2">
        <v>0</v>
      </c>
      <c r="W17" s="2">
        <v>9.780363464740266E-2</v>
      </c>
    </row>
    <row r="18" spans="1:23" x14ac:dyDescent="0.2">
      <c r="A18" s="2" t="s">
        <v>14</v>
      </c>
      <c r="B18" s="2">
        <v>3.2554217273509135E-2</v>
      </c>
      <c r="C18" s="2">
        <v>0</v>
      </c>
      <c r="D18" s="2">
        <v>0</v>
      </c>
      <c r="E18" s="2">
        <v>0</v>
      </c>
      <c r="F18" s="2">
        <v>1.8585814353991011E-3</v>
      </c>
      <c r="G18" s="2">
        <v>0</v>
      </c>
      <c r="H18" s="2">
        <v>0</v>
      </c>
      <c r="I18" s="2">
        <v>0</v>
      </c>
      <c r="J18" s="2">
        <v>2.452007363148402E-5</v>
      </c>
      <c r="K18" s="2">
        <v>6.5422214141711249E-4</v>
      </c>
      <c r="L18" s="2">
        <v>0</v>
      </c>
      <c r="M18" s="2">
        <v>6.7212818980199045E-4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3.576366911375882E-2</v>
      </c>
    </row>
    <row r="19" spans="1:23" x14ac:dyDescent="0.2">
      <c r="A19" s="2" t="s">
        <v>15</v>
      </c>
      <c r="B19" s="2">
        <v>2.3140558221593195E-3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1.2638382277376038E-4</v>
      </c>
      <c r="L19" s="2">
        <v>0</v>
      </c>
      <c r="M19" s="2">
        <v>2.6255007414140247E-5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2.4666946523472203E-3</v>
      </c>
    </row>
    <row r="20" spans="1:23" x14ac:dyDescent="0.2">
      <c r="A20" s="2" t="s">
        <v>16</v>
      </c>
      <c r="B20" s="2">
        <v>5.0075959713199759E-3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7.4343425161035504E-5</v>
      </c>
      <c r="L20" s="2">
        <v>0</v>
      </c>
      <c r="M20" s="2">
        <v>2.6255007414140247E-5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5.1081944038951516E-3</v>
      </c>
    </row>
    <row r="21" spans="1:23" x14ac:dyDescent="0.2">
      <c r="A21" s="2" t="s">
        <v>17</v>
      </c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9.6646452709346175E-5</v>
      </c>
      <c r="L21" s="2">
        <v>5.0098905935306367E-5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1.4674535864465254E-4</v>
      </c>
    </row>
    <row r="22" spans="1:23" x14ac:dyDescent="0.2">
      <c r="A22" s="2" t="s">
        <v>18</v>
      </c>
      <c r="B22" s="2">
        <v>1.1556182456918185</v>
      </c>
      <c r="C22" s="2">
        <v>0</v>
      </c>
      <c r="D22" s="2">
        <v>0</v>
      </c>
      <c r="E22" s="2">
        <v>0</v>
      </c>
      <c r="F22" s="2">
        <v>1.5043576794759785E-3</v>
      </c>
      <c r="G22" s="2">
        <v>0</v>
      </c>
      <c r="H22" s="2">
        <v>0</v>
      </c>
      <c r="I22" s="2">
        <v>0</v>
      </c>
      <c r="J22" s="2">
        <v>0</v>
      </c>
      <c r="K22" s="2">
        <v>2.9737370064414202E-4</v>
      </c>
      <c r="L22" s="2">
        <v>0</v>
      </c>
      <c r="M22" s="2">
        <v>2.783030785898867E-4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1.1576982801505284</v>
      </c>
    </row>
    <row r="23" spans="1:23" x14ac:dyDescent="0.2">
      <c r="A23" s="2" t="s">
        <v>19</v>
      </c>
      <c r="B23" s="2">
        <v>1.1298250939683872E-2</v>
      </c>
      <c r="C23" s="2">
        <v>0</v>
      </c>
      <c r="D23" s="2">
        <v>0</v>
      </c>
      <c r="E23" s="2">
        <v>0</v>
      </c>
      <c r="F23" s="2">
        <v>2.1865663945871782E-4</v>
      </c>
      <c r="G23" s="2">
        <v>0</v>
      </c>
      <c r="H23" s="2">
        <v>0</v>
      </c>
      <c r="I23" s="2">
        <v>0</v>
      </c>
      <c r="J23" s="2">
        <v>8.5820257710194061E-5</v>
      </c>
      <c r="K23" s="2">
        <v>4.7728478953384806E-3</v>
      </c>
      <c r="L23" s="2">
        <v>2.7053409205065443E-4</v>
      </c>
      <c r="M23" s="2">
        <v>1.7118264834019442E-3</v>
      </c>
      <c r="N23" s="2">
        <v>0</v>
      </c>
      <c r="O23" s="2">
        <v>2.393779702760136E-5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1.8381874104671462E-2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</row>
    <row r="25" spans="1:23" x14ac:dyDescent="0.2">
      <c r="A25" s="2" t="s">
        <v>21</v>
      </c>
      <c r="B25" s="2">
        <v>0</v>
      </c>
      <c r="C25" s="2">
        <v>0</v>
      </c>
      <c r="D25" s="2">
        <v>2.1384106460428181E-3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9.6646452709346175E-5</v>
      </c>
      <c r="L25" s="2">
        <v>1.0019781187061275E-5</v>
      </c>
      <c r="M25" s="2">
        <v>7.3514020759592695E-5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2.3185909006988182E-3</v>
      </c>
    </row>
    <row r="26" spans="1:23" x14ac:dyDescent="0.2">
      <c r="A26" s="2" t="s">
        <v>22</v>
      </c>
      <c r="B26" s="2">
        <v>0</v>
      </c>
      <c r="C26" s="2">
        <v>8.8193568729996244E-3</v>
      </c>
      <c r="D26" s="2">
        <v>0</v>
      </c>
      <c r="E26" s="2">
        <v>1.6166896424372821E-3</v>
      </c>
      <c r="F26" s="2">
        <v>0</v>
      </c>
      <c r="G26" s="2">
        <v>9.8085323905155834E-4</v>
      </c>
      <c r="H26" s="2">
        <v>0</v>
      </c>
      <c r="I26" s="2">
        <v>7.6436959820292173E-3</v>
      </c>
      <c r="J26" s="2">
        <v>0</v>
      </c>
      <c r="K26" s="2">
        <v>1.0248674599214083E-3</v>
      </c>
      <c r="L26" s="2">
        <v>0</v>
      </c>
      <c r="M26" s="2">
        <v>0</v>
      </c>
      <c r="N26" s="2">
        <v>7.701671308693154E-5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2.0162479909526021E-2</v>
      </c>
    </row>
    <row r="27" spans="1:23" x14ac:dyDescent="0.2">
      <c r="A27" s="2" t="s">
        <v>23</v>
      </c>
      <c r="B27" s="2">
        <v>0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2.4188549872633541E-4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2.4188549872633541E-4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1.720065382977528E-4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1.720065382977528E-4</v>
      </c>
    </row>
    <row r="29" spans="1:23" x14ac:dyDescent="0.2">
      <c r="A29" s="2" t="s">
        <v>25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2.2370913177002109E-5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2.2370913177002109E-5</v>
      </c>
    </row>
    <row r="30" spans="1:23" x14ac:dyDescent="0.2">
      <c r="A30" s="2" t="s">
        <v>26</v>
      </c>
      <c r="B30" s="2">
        <v>0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8.9483652708008434E-5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8.9483652708008434E-5</v>
      </c>
    </row>
    <row r="31" spans="1:23" x14ac:dyDescent="0.2">
      <c r="A31" s="2" t="s">
        <v>27</v>
      </c>
      <c r="B31" s="2">
        <v>8.0466743161209227</v>
      </c>
      <c r="C31" s="2">
        <v>0.13504989612938134</v>
      </c>
      <c r="D31" s="2">
        <v>0</v>
      </c>
      <c r="E31" s="2">
        <v>4.6443525444061493E-5</v>
      </c>
      <c r="F31" s="2">
        <v>5.3461548347656505E-2</v>
      </c>
      <c r="G31" s="2">
        <v>0</v>
      </c>
      <c r="H31" s="2">
        <v>0</v>
      </c>
      <c r="I31" s="2">
        <v>1.3728077983724473E-2</v>
      </c>
      <c r="J31" s="2">
        <v>4.0458121491948634E-4</v>
      </c>
      <c r="K31" s="2">
        <v>1.9002179471160681E-2</v>
      </c>
      <c r="L31" s="2">
        <v>1.5630858651815589E-3</v>
      </c>
      <c r="M31" s="2">
        <v>3.0419051590022891E-2</v>
      </c>
      <c r="N31" s="2">
        <v>3.3458948291703823E-2</v>
      </c>
      <c r="O31" s="2">
        <v>6.5350185885351721E-3</v>
      </c>
      <c r="P31" s="2">
        <v>0</v>
      </c>
      <c r="Q31" s="2">
        <v>0</v>
      </c>
      <c r="R31" s="2">
        <v>3.9399637239520292E-4</v>
      </c>
      <c r="S31" s="2">
        <v>0</v>
      </c>
      <c r="T31" s="2">
        <v>0</v>
      </c>
      <c r="U31" s="2">
        <v>0</v>
      </c>
      <c r="V31" s="2">
        <v>3.7138680000000002</v>
      </c>
      <c r="W31" s="2">
        <v>12.054605143501044</v>
      </c>
    </row>
    <row r="32" spans="1:23" x14ac:dyDescent="0.2">
      <c r="A32" s="2" t="s">
        <v>28</v>
      </c>
      <c r="B32" s="2">
        <v>0.24817337812066739</v>
      </c>
      <c r="C32" s="2">
        <v>0</v>
      </c>
      <c r="D32" s="2">
        <v>0</v>
      </c>
      <c r="E32" s="2">
        <v>0</v>
      </c>
      <c r="F32" s="2">
        <v>1.1296720352323089</v>
      </c>
      <c r="G32" s="2">
        <v>0</v>
      </c>
      <c r="H32" s="2">
        <v>0</v>
      </c>
      <c r="I32" s="2">
        <v>0</v>
      </c>
      <c r="J32" s="2">
        <v>0</v>
      </c>
      <c r="K32" s="2">
        <v>7.062625390298374E-4</v>
      </c>
      <c r="L32" s="2">
        <v>2.5049452967653183E-5</v>
      </c>
      <c r="M32" s="2">
        <v>4.2690642055392049E-3</v>
      </c>
      <c r="N32" s="2">
        <v>1.4440633703799663E-5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1.3828602301842168</v>
      </c>
    </row>
    <row r="33" spans="1:23" x14ac:dyDescent="0.2">
      <c r="A33" s="2" t="s">
        <v>29</v>
      </c>
      <c r="B33" s="2">
        <v>8.1026943264950795</v>
      </c>
      <c r="C33" s="2">
        <v>6.3794542910585511E-6</v>
      </c>
      <c r="D33" s="2">
        <v>0</v>
      </c>
      <c r="E33" s="2">
        <v>0</v>
      </c>
      <c r="F33" s="2">
        <v>0.19946733277982073</v>
      </c>
      <c r="G33" s="2">
        <v>0</v>
      </c>
      <c r="H33" s="2">
        <v>1.636778006538616E-2</v>
      </c>
      <c r="I33" s="2">
        <v>0</v>
      </c>
      <c r="J33" s="2">
        <v>0</v>
      </c>
      <c r="K33" s="2">
        <v>9.1070695822268507E-3</v>
      </c>
      <c r="L33" s="2">
        <v>6.0118687122367647E-5</v>
      </c>
      <c r="M33" s="2">
        <v>2.47847269989484E-2</v>
      </c>
      <c r="N33" s="2">
        <v>0.48976371915350142</v>
      </c>
      <c r="O33" s="2">
        <v>0</v>
      </c>
      <c r="P33" s="2">
        <v>0</v>
      </c>
      <c r="Q33" s="2">
        <v>0</v>
      </c>
      <c r="R33" s="2">
        <v>0.25550664749828916</v>
      </c>
      <c r="S33" s="2">
        <v>0</v>
      </c>
      <c r="T33" s="2">
        <v>0</v>
      </c>
      <c r="U33" s="2">
        <v>0</v>
      </c>
      <c r="V33" s="2">
        <v>0</v>
      </c>
      <c r="W33" s="2">
        <v>9.0977581007146622</v>
      </c>
    </row>
    <row r="34" spans="1:23" x14ac:dyDescent="0.2">
      <c r="A34" s="2" t="s">
        <v>30</v>
      </c>
      <c r="B34" s="2">
        <v>4.9080468859620287E-2</v>
      </c>
      <c r="C34" s="2">
        <v>4.4733629833742568E-3</v>
      </c>
      <c r="D34" s="2">
        <v>0</v>
      </c>
      <c r="E34" s="2">
        <v>0</v>
      </c>
      <c r="F34" s="2">
        <v>3.9708045725703155E-3</v>
      </c>
      <c r="G34" s="2">
        <v>0</v>
      </c>
      <c r="H34" s="2">
        <v>0</v>
      </c>
      <c r="I34" s="2">
        <v>0</v>
      </c>
      <c r="J34" s="2">
        <v>0</v>
      </c>
      <c r="K34" s="2">
        <v>9.3672715702904747E-4</v>
      </c>
      <c r="L34" s="2">
        <v>4.6591982519834929E-4</v>
      </c>
      <c r="M34" s="2">
        <v>1.0554512980484379E-3</v>
      </c>
      <c r="N34" s="2">
        <v>0</v>
      </c>
      <c r="O34" s="2">
        <v>3.3512915838641903E-5</v>
      </c>
      <c r="P34" s="2">
        <v>0</v>
      </c>
      <c r="Q34" s="2">
        <v>0</v>
      </c>
      <c r="R34" s="2">
        <v>2.3968112654041513E-3</v>
      </c>
      <c r="S34" s="2">
        <v>0</v>
      </c>
      <c r="T34" s="2">
        <v>0</v>
      </c>
      <c r="U34" s="2">
        <v>0</v>
      </c>
      <c r="V34" s="2">
        <v>0</v>
      </c>
      <c r="W34" s="2">
        <v>6.241305887708349E-2</v>
      </c>
    </row>
    <row r="35" spans="1:23" x14ac:dyDescent="0.2">
      <c r="A35" s="2" t="s">
        <v>31</v>
      </c>
      <c r="B35" s="2">
        <v>7.8665637892800122E-2</v>
      </c>
      <c r="C35" s="2">
        <v>6.2043869394927288E-6</v>
      </c>
      <c r="D35" s="2">
        <v>0</v>
      </c>
      <c r="E35" s="2">
        <v>7.1296877649753617E-3</v>
      </c>
      <c r="F35" s="2">
        <v>4.5589909327142665E-2</v>
      </c>
      <c r="G35" s="2">
        <v>0</v>
      </c>
      <c r="H35" s="2">
        <v>0</v>
      </c>
      <c r="I35" s="2">
        <v>0</v>
      </c>
      <c r="J35" s="2">
        <v>0</v>
      </c>
      <c r="K35" s="2">
        <v>3.8509894233416399E-3</v>
      </c>
      <c r="L35" s="2">
        <v>1.2524726483826592E-4</v>
      </c>
      <c r="M35" s="2">
        <v>2.446966690997871E-3</v>
      </c>
      <c r="N35" s="2">
        <v>9.6752245815457728E-4</v>
      </c>
      <c r="O35" s="2">
        <v>2.393779702760136E-5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0.13880610300621757</v>
      </c>
    </row>
    <row r="36" spans="1:23" x14ac:dyDescent="0.2">
      <c r="A36" s="2" t="s">
        <v>32</v>
      </c>
      <c r="B36" s="2">
        <v>4.6556757124140841E-2</v>
      </c>
      <c r="C36" s="2">
        <v>8.8257404214284046E-3</v>
      </c>
      <c r="D36" s="2">
        <v>0</v>
      </c>
      <c r="E36" s="2">
        <v>2.0994369154815552E-4</v>
      </c>
      <c r="F36" s="2">
        <v>1.5703919845925115E-2</v>
      </c>
      <c r="G36" s="2">
        <v>0</v>
      </c>
      <c r="H36" s="2">
        <v>0</v>
      </c>
      <c r="I36" s="2">
        <v>0</v>
      </c>
      <c r="J36" s="2">
        <v>1.226003681574201E-5</v>
      </c>
      <c r="K36" s="2">
        <v>5.3824639816589716E-3</v>
      </c>
      <c r="L36" s="2">
        <v>2.0039562374122547E-4</v>
      </c>
      <c r="M36" s="2">
        <v>9.7458587521288605E-3</v>
      </c>
      <c r="N36" s="2">
        <v>1.4440633703799663E-5</v>
      </c>
      <c r="O36" s="2">
        <v>1.2926410394904734E-4</v>
      </c>
      <c r="P36" s="2">
        <v>0</v>
      </c>
      <c r="Q36" s="2">
        <v>0</v>
      </c>
      <c r="R36" s="2">
        <v>1.4446533654490772E-3</v>
      </c>
      <c r="S36" s="2">
        <v>0</v>
      </c>
      <c r="T36" s="2">
        <v>0</v>
      </c>
      <c r="U36" s="2">
        <v>0</v>
      </c>
      <c r="V36" s="2">
        <v>0</v>
      </c>
      <c r="W36" s="2">
        <v>8.8225697580489246E-2</v>
      </c>
    </row>
    <row r="37" spans="1:23" x14ac:dyDescent="0.2">
      <c r="A37" s="2" t="s">
        <v>33</v>
      </c>
      <c r="B37" s="2">
        <v>6.8090439506160838E-2</v>
      </c>
      <c r="C37" s="2">
        <v>0</v>
      </c>
      <c r="D37" s="2">
        <v>0</v>
      </c>
      <c r="E37" s="2">
        <v>0</v>
      </c>
      <c r="F37" s="2">
        <v>6.1529978343683187E-3</v>
      </c>
      <c r="G37" s="2">
        <v>0</v>
      </c>
      <c r="H37" s="2">
        <v>0</v>
      </c>
      <c r="I37" s="2">
        <v>0</v>
      </c>
      <c r="J37" s="2">
        <v>0</v>
      </c>
      <c r="K37" s="2">
        <v>5.3452922690784528E-3</v>
      </c>
      <c r="L37" s="2">
        <v>2.5550442027006239E-4</v>
      </c>
      <c r="M37" s="2">
        <v>2.0121837682197087E-2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9.996607171207475E-2</v>
      </c>
    </row>
    <row r="38" spans="1:23" x14ac:dyDescent="0.2">
      <c r="A38" s="2" t="s">
        <v>34</v>
      </c>
      <c r="B38" s="2">
        <v>2.5692580123623746E-2</v>
      </c>
      <c r="C38" s="2">
        <v>6.2043869394927288E-6</v>
      </c>
      <c r="D38" s="2">
        <v>0</v>
      </c>
      <c r="E38" s="2">
        <v>0</v>
      </c>
      <c r="F38" s="2">
        <v>3.4985062313394846E-5</v>
      </c>
      <c r="G38" s="2">
        <v>0</v>
      </c>
      <c r="H38" s="2">
        <v>0</v>
      </c>
      <c r="I38" s="2">
        <v>0</v>
      </c>
      <c r="J38" s="2">
        <v>9.1950276118065084E-5</v>
      </c>
      <c r="K38" s="2">
        <v>2.6912319908294858E-3</v>
      </c>
      <c r="L38" s="2">
        <v>0</v>
      </c>
      <c r="M38" s="2">
        <v>1.260240355878732E-3</v>
      </c>
      <c r="N38" s="2">
        <v>0</v>
      </c>
      <c r="O38" s="2">
        <v>0</v>
      </c>
      <c r="P38" s="2">
        <v>0</v>
      </c>
      <c r="Q38" s="2">
        <v>0</v>
      </c>
      <c r="R38" s="2">
        <v>7.223266827245386E-4</v>
      </c>
      <c r="S38" s="2">
        <v>0</v>
      </c>
      <c r="T38" s="2">
        <v>0</v>
      </c>
      <c r="U38" s="2">
        <v>0</v>
      </c>
      <c r="V38" s="2">
        <v>0</v>
      </c>
      <c r="W38" s="2">
        <v>3.0499518878427459E-2</v>
      </c>
    </row>
    <row r="39" spans="1:23" x14ac:dyDescent="0.2">
      <c r="A39" s="2" t="s">
        <v>35</v>
      </c>
      <c r="B39" s="2">
        <v>2.8925619122033824E-2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6.6165648393321603E-4</v>
      </c>
      <c r="L39" s="2">
        <v>0</v>
      </c>
      <c r="M39" s="2">
        <v>1.0712043024969221E-3</v>
      </c>
      <c r="N39" s="2">
        <v>2.1660950555699496E-4</v>
      </c>
      <c r="O39" s="2">
        <v>0</v>
      </c>
      <c r="P39" s="2">
        <v>0</v>
      </c>
      <c r="Q39" s="2">
        <v>0</v>
      </c>
      <c r="R39" s="2">
        <v>0.10647751963980358</v>
      </c>
      <c r="S39" s="2">
        <v>0</v>
      </c>
      <c r="T39" s="2">
        <v>0</v>
      </c>
      <c r="U39" s="2">
        <v>0</v>
      </c>
      <c r="V39" s="2">
        <v>0</v>
      </c>
      <c r="W39" s="2">
        <v>0.13735260905382454</v>
      </c>
    </row>
    <row r="40" spans="1:23" x14ac:dyDescent="0.2">
      <c r="A40" s="2" t="s">
        <v>36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</row>
    <row r="41" spans="1:23" x14ac:dyDescent="0.2">
      <c r="A41" s="2" t="s">
        <v>37</v>
      </c>
      <c r="B41" s="2">
        <v>6.1450140778094575E-3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3.0480804316024567E-4</v>
      </c>
      <c r="L41" s="2">
        <v>0</v>
      </c>
      <c r="M41" s="2">
        <v>2.2579306376160617E-4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6.6756151847313094E-3</v>
      </c>
    </row>
    <row r="42" spans="1:23" x14ac:dyDescent="0.2">
      <c r="A42" s="2" t="s">
        <v>38</v>
      </c>
      <c r="B42" s="2">
        <v>2.9169752874228889E-3</v>
      </c>
      <c r="C42" s="2">
        <v>0</v>
      </c>
      <c r="D42" s="2">
        <v>0</v>
      </c>
      <c r="E42" s="2">
        <v>0</v>
      </c>
      <c r="F42" s="2">
        <v>5.798774078445197E-3</v>
      </c>
      <c r="G42" s="2">
        <v>0</v>
      </c>
      <c r="H42" s="2">
        <v>0</v>
      </c>
      <c r="I42" s="2">
        <v>0</v>
      </c>
      <c r="J42" s="2">
        <v>0</v>
      </c>
      <c r="K42" s="2">
        <v>2.3046461799921004E-4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8.9462139838672964E-3</v>
      </c>
    </row>
    <row r="43" spans="1:23" x14ac:dyDescent="0.2">
      <c r="A43" s="2" t="s">
        <v>39</v>
      </c>
      <c r="B43" s="2">
        <v>23.298091112508164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8.2000797952622162E-3</v>
      </c>
      <c r="L43" s="2">
        <v>0</v>
      </c>
      <c r="M43" s="2">
        <v>6.9187195537742371E-2</v>
      </c>
      <c r="N43" s="2">
        <v>6.7148946722668437E-3</v>
      </c>
      <c r="O43" s="2">
        <v>0</v>
      </c>
      <c r="P43" s="2">
        <v>0</v>
      </c>
      <c r="Q43" s="2">
        <v>0</v>
      </c>
      <c r="R43" s="2">
        <v>1.0046907496077673E-2</v>
      </c>
      <c r="S43" s="2">
        <v>0</v>
      </c>
      <c r="T43" s="2">
        <v>0</v>
      </c>
      <c r="U43" s="2">
        <v>0</v>
      </c>
      <c r="V43" s="2">
        <v>0</v>
      </c>
      <c r="W43" s="2">
        <v>23.392240190009517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4.4606055096621302E-5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4.4606055096621302E-5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7.4343425161035512E-4</v>
      </c>
      <c r="L45" s="2">
        <v>0</v>
      </c>
      <c r="M45" s="2">
        <v>6.3012017793936601E-4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1.3735544295497212E-3</v>
      </c>
    </row>
    <row r="46" spans="1:23" x14ac:dyDescent="0.2">
      <c r="A46" s="2" t="s">
        <v>42</v>
      </c>
      <c r="B46" s="2">
        <v>1.8175994814567064E-2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  <c r="O46" s="2">
        <v>6.9229186335941365E-3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2.50989134481612E-2</v>
      </c>
    </row>
    <row r="47" spans="1:23" x14ac:dyDescent="0.2">
      <c r="A47" s="2" t="s">
        <v>43</v>
      </c>
      <c r="B47" s="2">
        <v>1.6791948892668183E-2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1.03873127820614</v>
      </c>
      <c r="L47" s="2">
        <v>6.5994118761087628E-2</v>
      </c>
      <c r="M47" s="2">
        <v>1.0426167197462268</v>
      </c>
      <c r="N47" s="2">
        <v>1.3723072270497926E-4</v>
      </c>
      <c r="O47" s="2">
        <v>1.0713048409176237E-2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2.1749843447380037</v>
      </c>
    </row>
    <row r="48" spans="1:23" x14ac:dyDescent="0.2">
      <c r="A48" s="2" t="s">
        <v>44</v>
      </c>
      <c r="B48" s="2">
        <v>0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8.5920862644759857E-2</v>
      </c>
      <c r="L48" s="2">
        <v>0</v>
      </c>
      <c r="M48" s="2">
        <v>8.3839069748141204E-2</v>
      </c>
      <c r="N48" s="2">
        <v>0</v>
      </c>
      <c r="O48" s="2">
        <v>1.4140475005294363E-2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0.18390040739819541</v>
      </c>
    </row>
    <row r="49" spans="1:23" x14ac:dyDescent="0.2">
      <c r="A49" s="2" t="s">
        <v>45</v>
      </c>
      <c r="B49" s="2">
        <v>0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0.12508841214412159</v>
      </c>
      <c r="L49" s="2">
        <v>0</v>
      </c>
      <c r="M49" s="2">
        <v>1.3222908969087748E-2</v>
      </c>
      <c r="N49" s="2">
        <v>0</v>
      </c>
      <c r="O49" s="2">
        <v>6.6906114656220903E-3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0.14500193257883143</v>
      </c>
    </row>
    <row r="50" spans="1:23" x14ac:dyDescent="0.2">
      <c r="A50" s="2" t="s">
        <v>46</v>
      </c>
      <c r="B50" s="2">
        <v>0.44889967881008991</v>
      </c>
      <c r="C50" s="2">
        <v>1.5675529181469593E-2</v>
      </c>
      <c r="D50" s="2">
        <v>0.11192639755147145</v>
      </c>
      <c r="E50" s="2">
        <v>0</v>
      </c>
      <c r="F50" s="2">
        <v>0</v>
      </c>
      <c r="G50" s="2">
        <v>0</v>
      </c>
      <c r="H50" s="2">
        <v>4.2666451434915558E-3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8.2344244874773376E-2</v>
      </c>
      <c r="P50" s="2">
        <v>0</v>
      </c>
      <c r="Q50" s="2">
        <v>0</v>
      </c>
      <c r="R50" s="2">
        <v>0.1584896857938915</v>
      </c>
      <c r="S50" s="2">
        <v>0</v>
      </c>
      <c r="T50" s="2">
        <v>0</v>
      </c>
      <c r="U50" s="2">
        <v>0</v>
      </c>
      <c r="V50" s="2">
        <v>0</v>
      </c>
      <c r="W50" s="2">
        <v>0.82160218135518748</v>
      </c>
    </row>
    <row r="51" spans="1:23" x14ac:dyDescent="0.2">
      <c r="A51" s="2" t="s">
        <v>47</v>
      </c>
      <c r="B51" s="2">
        <v>0.32194395032450202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6.7481584704319241E-3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0.32869210879493393</v>
      </c>
    </row>
  </sheetData>
  <phoneticPr fontId="6" type="noConversion"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3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45.304550150133004</v>
      </c>
      <c r="C4" s="2">
        <v>4.7393017429663932E-2</v>
      </c>
      <c r="D4" s="2">
        <v>0.19791608709611949</v>
      </c>
      <c r="E4" s="2">
        <v>7.8238994685789383E-3</v>
      </c>
      <c r="F4" s="2">
        <v>2.3417783370370691</v>
      </c>
      <c r="G4" s="2">
        <v>1.887017294131621E-2</v>
      </c>
      <c r="H4" s="2">
        <v>2.1896068145179772E-2</v>
      </c>
      <c r="I4" s="2">
        <v>1.5089587479525664E-2</v>
      </c>
      <c r="J4" s="2">
        <v>4.614486390147614E-4</v>
      </c>
      <c r="K4" s="2">
        <v>1.4157911353552726</v>
      </c>
      <c r="L4" s="2">
        <v>7.9366654864409386E-2</v>
      </c>
      <c r="M4" s="2">
        <v>1.4975389424239096</v>
      </c>
      <c r="N4" s="2">
        <v>0.31605406606161429</v>
      </c>
      <c r="O4" s="2">
        <v>0.11974537987628411</v>
      </c>
      <c r="P4" s="2">
        <v>0</v>
      </c>
      <c r="Q4" s="2">
        <v>0</v>
      </c>
      <c r="R4" s="2">
        <v>0.73992202142558305</v>
      </c>
      <c r="S4" s="2">
        <v>0</v>
      </c>
      <c r="T4" s="2">
        <v>0</v>
      </c>
      <c r="U4" s="2">
        <v>0</v>
      </c>
      <c r="V4" s="2">
        <v>4.4694280000000006</v>
      </c>
      <c r="W4" s="2">
        <v>56.593624968376552</v>
      </c>
    </row>
    <row r="5" spans="1:23" x14ac:dyDescent="0.2">
      <c r="A5" s="2" t="s">
        <v>1</v>
      </c>
      <c r="B5" s="2">
        <v>6.2889489213549157E-2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7.8371547536762523E-3</v>
      </c>
      <c r="L5" s="2">
        <v>1.277165959858352E-4</v>
      </c>
      <c r="M5" s="2">
        <v>0.10651550245529499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0.17736986301850624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2.3791118164045933E-2</v>
      </c>
      <c r="L6" s="2">
        <v>0</v>
      </c>
      <c r="M6" s="2">
        <v>1.8122755288119397E-2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4.191387345216533E-2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1.7256110699465463E-3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1.7256110699465463E-3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1.918035351648886E-3</v>
      </c>
      <c r="L9" s="2">
        <v>0</v>
      </c>
      <c r="M9" s="2">
        <v>7.3017552816477625E-3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9.219790633296648E-3</v>
      </c>
    </row>
    <row r="10" spans="1:23" x14ac:dyDescent="0.2">
      <c r="A10" s="2" t="s">
        <v>6</v>
      </c>
      <c r="B10" s="2">
        <v>5.8303577155726594E-2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1.1326559736756653E-3</v>
      </c>
      <c r="L10" s="2">
        <v>0</v>
      </c>
      <c r="M10" s="2">
        <v>1.0414486589412767E-2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6.9850719718815027E-2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0.1415953326382425</v>
      </c>
      <c r="C13" s="2">
        <v>0</v>
      </c>
      <c r="D13" s="2">
        <v>0</v>
      </c>
      <c r="E13" s="2">
        <v>0</v>
      </c>
      <c r="F13" s="2">
        <v>1.7838575107838631E-3</v>
      </c>
      <c r="G13" s="2">
        <v>0</v>
      </c>
      <c r="H13" s="2">
        <v>0</v>
      </c>
      <c r="I13" s="2">
        <v>0</v>
      </c>
      <c r="J13" s="2">
        <v>0</v>
      </c>
      <c r="K13" s="2">
        <v>2.9010952533296526E-3</v>
      </c>
      <c r="L13" s="2">
        <v>0</v>
      </c>
      <c r="M13" s="2">
        <v>3.4030980342356219E-3</v>
      </c>
      <c r="N13" s="2">
        <v>1.9191284595066815E-2</v>
      </c>
      <c r="O13" s="2">
        <v>0</v>
      </c>
      <c r="P13" s="2">
        <v>0</v>
      </c>
      <c r="Q13" s="2">
        <v>0</v>
      </c>
      <c r="R13" s="2">
        <v>7.5285320238695371E-4</v>
      </c>
      <c r="S13" s="2">
        <v>0</v>
      </c>
      <c r="T13" s="2">
        <v>0</v>
      </c>
      <c r="U13" s="2">
        <v>0</v>
      </c>
      <c r="V13" s="2">
        <v>0</v>
      </c>
      <c r="W13" s="2">
        <v>0.16962752123404543</v>
      </c>
    </row>
    <row r="14" spans="1:23" x14ac:dyDescent="0.2">
      <c r="A14" s="2" t="s">
        <v>10</v>
      </c>
      <c r="B14" s="2">
        <v>0.16010025032026903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2.9598651387562204E-3</v>
      </c>
      <c r="L14" s="2">
        <v>0</v>
      </c>
      <c r="M14" s="2">
        <v>2.8417223630590976E-3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0.16590183782208434</v>
      </c>
    </row>
    <row r="15" spans="1:23" x14ac:dyDescent="0.2">
      <c r="A15" s="2" t="s">
        <v>11</v>
      </c>
      <c r="B15" s="2">
        <v>0.14991455896283337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1.4618630506632905E-3</v>
      </c>
      <c r="I15" s="2">
        <v>0</v>
      </c>
      <c r="J15" s="2">
        <v>0</v>
      </c>
      <c r="K15" s="2">
        <v>3.5208504087370918E-3</v>
      </c>
      <c r="L15" s="2">
        <v>0</v>
      </c>
      <c r="M15" s="2">
        <v>7.2010948164712835E-4</v>
      </c>
      <c r="N15" s="2">
        <v>7.9002840455882494E-4</v>
      </c>
      <c r="O15" s="2">
        <v>0</v>
      </c>
      <c r="P15" s="2">
        <v>0</v>
      </c>
      <c r="Q15" s="2">
        <v>0</v>
      </c>
      <c r="R15" s="2">
        <v>2.5597008881156425E-3</v>
      </c>
      <c r="S15" s="2">
        <v>0</v>
      </c>
      <c r="T15" s="2">
        <v>0</v>
      </c>
      <c r="U15" s="2">
        <v>0</v>
      </c>
      <c r="V15" s="2">
        <v>0</v>
      </c>
      <c r="W15" s="2">
        <v>0.15896711119655535</v>
      </c>
    </row>
    <row r="16" spans="1:23" x14ac:dyDescent="0.2">
      <c r="A16" s="2" t="s">
        <v>12</v>
      </c>
      <c r="B16" s="2">
        <v>4.3591695644002844E-2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1.8165237313666333E-4</v>
      </c>
      <c r="L16" s="2">
        <v>0</v>
      </c>
      <c r="M16" s="2">
        <v>7.3559570705889453E-4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4.4508943724198405E-2</v>
      </c>
    </row>
    <row r="17" spans="1:23" x14ac:dyDescent="0.2">
      <c r="A17" s="2" t="s">
        <v>13</v>
      </c>
      <c r="B17" s="2">
        <v>0.14238678866090995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1.5013034368059524E-3</v>
      </c>
      <c r="L17" s="2">
        <v>3.9691397153160127E-5</v>
      </c>
      <c r="M17" s="2">
        <v>2.4390805023531765E-4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0.1441716915451044</v>
      </c>
    </row>
    <row r="18" spans="1:23" x14ac:dyDescent="0.2">
      <c r="A18" s="2" t="s">
        <v>14</v>
      </c>
      <c r="B18" s="2">
        <v>4.4826589211353601E-2</v>
      </c>
      <c r="C18" s="2">
        <v>0</v>
      </c>
      <c r="D18" s="2">
        <v>2.6496414934539648E-4</v>
      </c>
      <c r="E18" s="2">
        <v>0</v>
      </c>
      <c r="F18" s="2">
        <v>4.2424785147772738E-3</v>
      </c>
      <c r="G18" s="2">
        <v>0</v>
      </c>
      <c r="H18" s="2">
        <v>0</v>
      </c>
      <c r="I18" s="2">
        <v>0</v>
      </c>
      <c r="J18" s="2">
        <v>0</v>
      </c>
      <c r="K18" s="2">
        <v>7.7469394425929924E-4</v>
      </c>
      <c r="L18" s="2">
        <v>0</v>
      </c>
      <c r="M18" s="2">
        <v>3.6779785352944726E-4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5.0476523673265022E-2</v>
      </c>
    </row>
    <row r="19" spans="1:23" x14ac:dyDescent="0.2">
      <c r="A19" s="2" t="s">
        <v>15</v>
      </c>
      <c r="B19" s="2">
        <v>2.4343064168681162E-3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3.0453486084675908E-4</v>
      </c>
      <c r="L19" s="2">
        <v>0</v>
      </c>
      <c r="M19" s="2">
        <v>1.9357781764707749E-5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2.758199059479583E-3</v>
      </c>
    </row>
    <row r="20" spans="1:23" x14ac:dyDescent="0.2">
      <c r="A20" s="2" t="s">
        <v>16</v>
      </c>
      <c r="B20" s="2">
        <v>4.229632952507654E-3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1.0685433713921371E-4</v>
      </c>
      <c r="L20" s="2">
        <v>0</v>
      </c>
      <c r="M20" s="2">
        <v>5.0330232588240152E-5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4.3868175222351079E-3</v>
      </c>
    </row>
    <row r="21" spans="1:23" x14ac:dyDescent="0.2">
      <c r="A21" s="2" t="s">
        <v>17</v>
      </c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2.1370867427842743E-4</v>
      </c>
      <c r="L21" s="2">
        <v>2.2050776196200078E-5</v>
      </c>
      <c r="M21" s="2">
        <v>2.7100894470590848E-5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2.6286034494521835E-4</v>
      </c>
    </row>
    <row r="22" spans="1:23" x14ac:dyDescent="0.2">
      <c r="A22" s="2" t="s">
        <v>18</v>
      </c>
      <c r="B22" s="2">
        <v>1.1030414482792918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7.6935122740233886E-4</v>
      </c>
      <c r="L22" s="2">
        <v>0</v>
      </c>
      <c r="M22" s="2">
        <v>2.1293559941178527E-4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1.104023735106106</v>
      </c>
    </row>
    <row r="23" spans="1:23" x14ac:dyDescent="0.2">
      <c r="A23" s="2" t="s">
        <v>19</v>
      </c>
      <c r="B23" s="2">
        <v>2.1767402282227698E-2</v>
      </c>
      <c r="C23" s="2">
        <v>0</v>
      </c>
      <c r="D23" s="2">
        <v>0</v>
      </c>
      <c r="E23" s="2">
        <v>0</v>
      </c>
      <c r="F23" s="2">
        <v>5.4291315545595816E-5</v>
      </c>
      <c r="G23" s="2">
        <v>0</v>
      </c>
      <c r="H23" s="2">
        <v>0</v>
      </c>
      <c r="I23" s="2">
        <v>0</v>
      </c>
      <c r="J23" s="2">
        <v>0</v>
      </c>
      <c r="K23" s="2">
        <v>4.3329433709951163E-3</v>
      </c>
      <c r="L23" s="2">
        <v>5.2921862870880165E-5</v>
      </c>
      <c r="M23" s="2">
        <v>1.2969713782354192E-3</v>
      </c>
      <c r="N23" s="2">
        <v>0</v>
      </c>
      <c r="O23" s="2">
        <v>1.5984596448908751E-6</v>
      </c>
      <c r="P23" s="2">
        <v>0</v>
      </c>
      <c r="Q23" s="2">
        <v>0</v>
      </c>
      <c r="R23" s="2">
        <v>5.0190213492463573E-4</v>
      </c>
      <c r="S23" s="2">
        <v>0</v>
      </c>
      <c r="T23" s="2">
        <v>0</v>
      </c>
      <c r="U23" s="2">
        <v>0</v>
      </c>
      <c r="V23" s="2">
        <v>0</v>
      </c>
      <c r="W23" s="2">
        <v>2.8008030804444233E-2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5.3427168569606856E-5</v>
      </c>
      <c r="L24" s="2">
        <v>4.4101552392400141E-6</v>
      </c>
      <c r="M24" s="2">
        <v>3.4844007176473947E-5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9.2681330985320819E-5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6.7818370694497357E-3</v>
      </c>
      <c r="J25" s="2">
        <v>0</v>
      </c>
      <c r="K25" s="2">
        <v>1.6562422256578125E-4</v>
      </c>
      <c r="L25" s="2">
        <v>0</v>
      </c>
      <c r="M25" s="2">
        <v>5.4201788941181697E-5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7.0016630809566988E-3</v>
      </c>
    </row>
    <row r="26" spans="1:23" x14ac:dyDescent="0.2">
      <c r="A26" s="2" t="s">
        <v>22</v>
      </c>
      <c r="B26" s="2">
        <v>0</v>
      </c>
      <c r="C26" s="2">
        <v>3.2013902485679112E-3</v>
      </c>
      <c r="D26" s="2">
        <v>0</v>
      </c>
      <c r="E26" s="2">
        <v>1.2252227700686683E-3</v>
      </c>
      <c r="F26" s="2">
        <v>0</v>
      </c>
      <c r="G26" s="2">
        <v>6.2938294957869565E-3</v>
      </c>
      <c r="H26" s="2">
        <v>0</v>
      </c>
      <c r="I26" s="2">
        <v>0</v>
      </c>
      <c r="J26" s="2">
        <v>0</v>
      </c>
      <c r="K26" s="2">
        <v>7.1744194189738682E-3</v>
      </c>
      <c r="L26" s="2">
        <v>0</v>
      </c>
      <c r="M26" s="2">
        <v>0</v>
      </c>
      <c r="N26" s="2">
        <v>1.3665356186963462E-4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1.8031515495267037E-2</v>
      </c>
    </row>
    <row r="27" spans="1:23" x14ac:dyDescent="0.2">
      <c r="A27" s="2" t="s">
        <v>23</v>
      </c>
      <c r="B27" s="2">
        <v>0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1.7458031031106751E-3</v>
      </c>
      <c r="L27" s="2">
        <v>2.6460931435440083E-5</v>
      </c>
      <c r="M27" s="2">
        <v>0</v>
      </c>
      <c r="N27" s="2">
        <v>1.7081695233704328E-5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1.7893457297798196E-3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4.4060744983269418E-4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4.4060744983269418E-4</v>
      </c>
    </row>
    <row r="29" spans="1:23" x14ac:dyDescent="0.2">
      <c r="A29" s="2" t="s">
        <v>25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3.7825733900731295E-4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3.7825733900731295E-4</v>
      </c>
    </row>
    <row r="30" spans="1:23" x14ac:dyDescent="0.2">
      <c r="A30" s="2" t="s">
        <v>26</v>
      </c>
      <c r="B30" s="2">
        <v>0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1.1804954316272183E-3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1.1804954316272183E-3</v>
      </c>
    </row>
    <row r="31" spans="1:23" x14ac:dyDescent="0.2">
      <c r="A31" s="2" t="s">
        <v>27</v>
      </c>
      <c r="B31" s="2">
        <v>8.7563843717520697</v>
      </c>
      <c r="C31" s="2">
        <v>1.6739514640502197E-2</v>
      </c>
      <c r="D31" s="2">
        <v>0</v>
      </c>
      <c r="E31" s="2">
        <v>0</v>
      </c>
      <c r="F31" s="2">
        <v>2.5272607386474858E-2</v>
      </c>
      <c r="G31" s="2">
        <v>0</v>
      </c>
      <c r="H31" s="2">
        <v>2.4096643692252042E-4</v>
      </c>
      <c r="I31" s="2">
        <v>8.3077504100759272E-3</v>
      </c>
      <c r="J31" s="2">
        <v>1.6191180316307419E-5</v>
      </c>
      <c r="K31" s="2">
        <v>1.8154551879952407E-2</v>
      </c>
      <c r="L31" s="2">
        <v>3.1753117722528102E-4</v>
      </c>
      <c r="M31" s="2">
        <v>2.9485773184002848E-2</v>
      </c>
      <c r="N31" s="2">
        <v>2.9927130049449979E-2</v>
      </c>
      <c r="O31" s="2">
        <v>1.3609742119356593E-4</v>
      </c>
      <c r="P31" s="2">
        <v>0</v>
      </c>
      <c r="Q31" s="2">
        <v>0</v>
      </c>
      <c r="R31" s="2">
        <v>1.505706404773907E-4</v>
      </c>
      <c r="S31" s="2">
        <v>0</v>
      </c>
      <c r="T31" s="2">
        <v>0</v>
      </c>
      <c r="U31" s="2">
        <v>0</v>
      </c>
      <c r="V31" s="2">
        <v>4.4694280000000006</v>
      </c>
      <c r="W31" s="2">
        <v>13.354561056158664</v>
      </c>
    </row>
    <row r="32" spans="1:23" x14ac:dyDescent="0.2">
      <c r="A32" s="2" t="s">
        <v>28</v>
      </c>
      <c r="B32" s="2">
        <v>0.34006534651098613</v>
      </c>
      <c r="C32" s="2">
        <v>0</v>
      </c>
      <c r="D32" s="2">
        <v>0</v>
      </c>
      <c r="E32" s="2">
        <v>0</v>
      </c>
      <c r="F32" s="2">
        <v>1.9694640068298137</v>
      </c>
      <c r="G32" s="2">
        <v>0</v>
      </c>
      <c r="H32" s="2">
        <v>0</v>
      </c>
      <c r="I32" s="2">
        <v>0</v>
      </c>
      <c r="J32" s="2">
        <v>0</v>
      </c>
      <c r="K32" s="2">
        <v>1.1593695579604686E-3</v>
      </c>
      <c r="L32" s="2">
        <v>5.7332018110120201E-5</v>
      </c>
      <c r="M32" s="2">
        <v>2.7410618978826171E-3</v>
      </c>
      <c r="N32" s="2">
        <v>2.5622542850556491E-5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2.3135127393576038</v>
      </c>
    </row>
    <row r="33" spans="1:23" x14ac:dyDescent="0.2">
      <c r="A33" s="2" t="s">
        <v>29</v>
      </c>
      <c r="B33" s="2">
        <v>8.4064396528602749</v>
      </c>
      <c r="C33" s="2">
        <v>0</v>
      </c>
      <c r="D33" s="2">
        <v>2.4155705529364947E-2</v>
      </c>
      <c r="E33" s="2">
        <v>0</v>
      </c>
      <c r="F33" s="2">
        <v>0.25527388774428117</v>
      </c>
      <c r="G33" s="2">
        <v>0</v>
      </c>
      <c r="H33" s="2">
        <v>1.5719043901912418E-2</v>
      </c>
      <c r="I33" s="2">
        <v>0</v>
      </c>
      <c r="J33" s="2">
        <v>0</v>
      </c>
      <c r="K33" s="2">
        <v>6.4646873969224309E-3</v>
      </c>
      <c r="L33" s="2">
        <v>5.1598816299108178E-4</v>
      </c>
      <c r="M33" s="2">
        <v>1.113846762741284E-2</v>
      </c>
      <c r="N33" s="2">
        <v>0.26243889514682484</v>
      </c>
      <c r="O33" s="2">
        <v>0</v>
      </c>
      <c r="P33" s="2">
        <v>0</v>
      </c>
      <c r="Q33" s="2">
        <v>0</v>
      </c>
      <c r="R33" s="2">
        <v>0.47698269392562764</v>
      </c>
      <c r="S33" s="2">
        <v>0</v>
      </c>
      <c r="T33" s="2">
        <v>0</v>
      </c>
      <c r="U33" s="2">
        <v>0</v>
      </c>
      <c r="V33" s="2">
        <v>0</v>
      </c>
      <c r="W33" s="2">
        <v>9.4591290222956133</v>
      </c>
    </row>
    <row r="34" spans="1:23" x14ac:dyDescent="0.2">
      <c r="A34" s="2" t="s">
        <v>30</v>
      </c>
      <c r="B34" s="2">
        <v>6.8564399697758405E-2</v>
      </c>
      <c r="C34" s="2">
        <v>0</v>
      </c>
      <c r="D34" s="2">
        <v>0</v>
      </c>
      <c r="E34" s="2">
        <v>0</v>
      </c>
      <c r="F34" s="2">
        <v>3.0790931816573634E-3</v>
      </c>
      <c r="G34" s="2">
        <v>0</v>
      </c>
      <c r="H34" s="2">
        <v>0</v>
      </c>
      <c r="I34" s="2">
        <v>0</v>
      </c>
      <c r="J34" s="2">
        <v>0</v>
      </c>
      <c r="K34" s="2">
        <v>1.3089656299553679E-3</v>
      </c>
      <c r="L34" s="2">
        <v>1.7640620956960056E-5</v>
      </c>
      <c r="M34" s="2">
        <v>2.6171720945884882E-3</v>
      </c>
      <c r="N34" s="2">
        <v>0</v>
      </c>
      <c r="O34" s="2">
        <v>0</v>
      </c>
      <c r="P34" s="2">
        <v>0</v>
      </c>
      <c r="Q34" s="2">
        <v>0</v>
      </c>
      <c r="R34" s="2">
        <v>3.8646464389196955E-3</v>
      </c>
      <c r="S34" s="2">
        <v>0</v>
      </c>
      <c r="T34" s="2">
        <v>0</v>
      </c>
      <c r="U34" s="2">
        <v>0</v>
      </c>
      <c r="V34" s="2">
        <v>0</v>
      </c>
      <c r="W34" s="2">
        <v>7.9451917663836275E-2</v>
      </c>
    </row>
    <row r="35" spans="1:23" x14ac:dyDescent="0.2">
      <c r="A35" s="2" t="s">
        <v>31</v>
      </c>
      <c r="B35" s="2">
        <v>7.1828946662470153E-2</v>
      </c>
      <c r="C35" s="2">
        <v>0</v>
      </c>
      <c r="D35" s="2">
        <v>0</v>
      </c>
      <c r="E35" s="2">
        <v>6.5057375900805471E-3</v>
      </c>
      <c r="F35" s="2">
        <v>5.8603597180360296E-2</v>
      </c>
      <c r="G35" s="2">
        <v>0</v>
      </c>
      <c r="H35" s="2">
        <v>0</v>
      </c>
      <c r="I35" s="2">
        <v>0</v>
      </c>
      <c r="J35" s="2">
        <v>0</v>
      </c>
      <c r="K35" s="2">
        <v>3.5422212761649346E-3</v>
      </c>
      <c r="L35" s="2">
        <v>1.4112496765568045E-4</v>
      </c>
      <c r="M35" s="2">
        <v>4.8084729903534046E-3</v>
      </c>
      <c r="N35" s="2">
        <v>3.4077981991240129E-3</v>
      </c>
      <c r="O35" s="2">
        <v>3.6536220454648579E-6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0.14884155248825448</v>
      </c>
    </row>
    <row r="36" spans="1:23" x14ac:dyDescent="0.2">
      <c r="A36" s="2" t="s">
        <v>32</v>
      </c>
      <c r="B36" s="2">
        <v>6.6839649287733213E-2</v>
      </c>
      <c r="C36" s="2">
        <v>1.0673518270758832E-2</v>
      </c>
      <c r="D36" s="2">
        <v>0</v>
      </c>
      <c r="E36" s="2">
        <v>9.2939108429722096E-5</v>
      </c>
      <c r="F36" s="2">
        <v>1.9711625494161687E-2</v>
      </c>
      <c r="G36" s="2">
        <v>0</v>
      </c>
      <c r="H36" s="2">
        <v>0</v>
      </c>
      <c r="I36" s="2">
        <v>0</v>
      </c>
      <c r="J36" s="2">
        <v>3.5620596695876318E-4</v>
      </c>
      <c r="K36" s="2">
        <v>6.8012785589109514E-3</v>
      </c>
      <c r="L36" s="2">
        <v>1.6758589909112053E-4</v>
      </c>
      <c r="M36" s="2">
        <v>8.6955155687067215E-3</v>
      </c>
      <c r="N36" s="2">
        <v>1.0249017140222597E-4</v>
      </c>
      <c r="O36" s="2">
        <v>1.5984596448908751E-6</v>
      </c>
      <c r="P36" s="2">
        <v>0</v>
      </c>
      <c r="Q36" s="2">
        <v>0</v>
      </c>
      <c r="R36" s="2">
        <v>1.0288993765955033E-3</v>
      </c>
      <c r="S36" s="2">
        <v>0</v>
      </c>
      <c r="T36" s="2">
        <v>0</v>
      </c>
      <c r="U36" s="2">
        <v>0</v>
      </c>
      <c r="V36" s="2">
        <v>0</v>
      </c>
      <c r="W36" s="2">
        <v>0.11447130616239365</v>
      </c>
    </row>
    <row r="37" spans="1:23" x14ac:dyDescent="0.2">
      <c r="A37" s="2" t="s">
        <v>33</v>
      </c>
      <c r="B37" s="2">
        <v>5.7124000983198552E-2</v>
      </c>
      <c r="C37" s="2">
        <v>0</v>
      </c>
      <c r="D37" s="2">
        <v>0</v>
      </c>
      <c r="E37" s="2">
        <v>0</v>
      </c>
      <c r="F37" s="2">
        <v>4.2928918792124694E-3</v>
      </c>
      <c r="G37" s="2">
        <v>0</v>
      </c>
      <c r="H37" s="2">
        <v>0</v>
      </c>
      <c r="I37" s="2">
        <v>0</v>
      </c>
      <c r="J37" s="2">
        <v>0</v>
      </c>
      <c r="K37" s="2">
        <v>3.6651037638750299E-3</v>
      </c>
      <c r="L37" s="2">
        <v>1.6317574385188056E-4</v>
      </c>
      <c r="M37" s="2">
        <v>1.8204057971531171E-2</v>
      </c>
      <c r="N37" s="2">
        <v>1.7081695233704328E-5</v>
      </c>
      <c r="O37" s="2">
        <v>5.9371358238803945E-6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8.3472249172726692E-2</v>
      </c>
    </row>
    <row r="38" spans="1:23" x14ac:dyDescent="0.2">
      <c r="A38" s="2" t="s">
        <v>34</v>
      </c>
      <c r="B38" s="2">
        <v>1.3494946360610514E-2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8.9051491739690794E-5</v>
      </c>
      <c r="K38" s="2">
        <v>1.9340635022197681E-3</v>
      </c>
      <c r="L38" s="2">
        <v>0</v>
      </c>
      <c r="M38" s="2">
        <v>6.775223617647712E-4</v>
      </c>
      <c r="N38" s="2">
        <v>0</v>
      </c>
      <c r="O38" s="2">
        <v>0</v>
      </c>
      <c r="P38" s="2">
        <v>0</v>
      </c>
      <c r="Q38" s="2">
        <v>0</v>
      </c>
      <c r="R38" s="2">
        <v>2.258559607160861E-4</v>
      </c>
      <c r="S38" s="2">
        <v>0</v>
      </c>
      <c r="T38" s="2">
        <v>0</v>
      </c>
      <c r="U38" s="2">
        <v>0</v>
      </c>
      <c r="V38" s="2">
        <v>0</v>
      </c>
      <c r="W38" s="2">
        <v>1.6421439677050832E-2</v>
      </c>
    </row>
    <row r="39" spans="1:23" x14ac:dyDescent="0.2">
      <c r="A39" s="2" t="s">
        <v>35</v>
      </c>
      <c r="B39" s="2">
        <v>2.2827316796250677E-2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9.5100360053900184E-4</v>
      </c>
      <c r="L39" s="2">
        <v>0</v>
      </c>
      <c r="M39" s="2">
        <v>1.0027330954118616E-3</v>
      </c>
      <c r="N39" s="2">
        <v>0</v>
      </c>
      <c r="O39" s="2">
        <v>5.2292465525715775E-5</v>
      </c>
      <c r="P39" s="2">
        <v>0</v>
      </c>
      <c r="Q39" s="2">
        <v>0</v>
      </c>
      <c r="R39" s="2">
        <v>7.9476203065316081E-2</v>
      </c>
      <c r="S39" s="2">
        <v>0</v>
      </c>
      <c r="T39" s="2">
        <v>0</v>
      </c>
      <c r="U39" s="2">
        <v>0</v>
      </c>
      <c r="V39" s="2">
        <v>0</v>
      </c>
      <c r="W39" s="2">
        <v>0.10430954902304333</v>
      </c>
    </row>
    <row r="40" spans="1:23" x14ac:dyDescent="0.2">
      <c r="A40" s="2" t="s">
        <v>36</v>
      </c>
      <c r="B40" s="2">
        <v>1.3214173038048275E-3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5.3961440255302943E-4</v>
      </c>
      <c r="L40" s="2">
        <v>0</v>
      </c>
      <c r="M40" s="2">
        <v>1.9357781764707752E-4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2.0546095240049343E-3</v>
      </c>
    </row>
    <row r="41" spans="1:23" x14ac:dyDescent="0.2">
      <c r="A41" s="2" t="s">
        <v>37</v>
      </c>
      <c r="B41" s="2">
        <v>6.8499777266375038E-3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1.8970626129413592E-4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7.0396839879316398E-3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24.190887744137395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8.3025819957169046E-3</v>
      </c>
      <c r="L43" s="2">
        <v>0</v>
      </c>
      <c r="M43" s="2">
        <v>2.5920069782943672E-2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24.225110395916058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6.9989590826184981E-4</v>
      </c>
      <c r="L44" s="2">
        <v>0</v>
      </c>
      <c r="M44" s="2">
        <v>6.9688014352947895E-5</v>
      </c>
      <c r="N44" s="2">
        <v>0</v>
      </c>
      <c r="O44" s="2">
        <v>0</v>
      </c>
      <c r="P44" s="2">
        <v>0</v>
      </c>
      <c r="Q44" s="2">
        <v>0</v>
      </c>
      <c r="R44" s="2">
        <v>1.0038042698492715E-3</v>
      </c>
      <c r="S44" s="2">
        <v>0</v>
      </c>
      <c r="T44" s="2">
        <v>0</v>
      </c>
      <c r="U44" s="2">
        <v>0</v>
      </c>
      <c r="V44" s="2">
        <v>0</v>
      </c>
      <c r="W44" s="2">
        <v>1.7733881924640693E-3</v>
      </c>
    </row>
    <row r="45" spans="1:23" x14ac:dyDescent="0.2">
      <c r="A45" s="2" t="s">
        <v>41</v>
      </c>
      <c r="B45" s="2">
        <v>3.919795380818526E-4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2.7247855970499496E-4</v>
      </c>
      <c r="L45" s="2">
        <v>0</v>
      </c>
      <c r="M45" s="2">
        <v>1.2388980329412958E-4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7.883479010809772E-4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1.3924436883465214E-3</v>
      </c>
      <c r="L46" s="2">
        <v>3.8877345144717692E-4</v>
      </c>
      <c r="M46" s="2">
        <v>1.7153662060839191E-2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1.893487920063289E-2</v>
      </c>
    </row>
    <row r="47" spans="1:23" x14ac:dyDescent="0.2">
      <c r="A47" s="2" t="s">
        <v>43</v>
      </c>
      <c r="B47" s="2">
        <v>6.5225281695754367E-2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1.0765195762491329</v>
      </c>
      <c r="L47" s="2">
        <v>7.1651983108730152E-2</v>
      </c>
      <c r="M47" s="2">
        <v>1.1379727439327119</v>
      </c>
      <c r="N47" s="2">
        <v>0</v>
      </c>
      <c r="O47" s="2">
        <v>0</v>
      </c>
      <c r="P47" s="2">
        <v>0</v>
      </c>
      <c r="Q47" s="2">
        <v>0</v>
      </c>
      <c r="R47" s="2">
        <v>9.6334811240679399E-4</v>
      </c>
      <c r="S47" s="2">
        <v>0</v>
      </c>
      <c r="T47" s="2">
        <v>0</v>
      </c>
      <c r="U47" s="2">
        <v>0</v>
      </c>
      <c r="V47" s="2">
        <v>0</v>
      </c>
      <c r="W47" s="2">
        <v>2.3523329330987361</v>
      </c>
    </row>
    <row r="48" spans="1:23" x14ac:dyDescent="0.2">
      <c r="A48" s="2" t="s">
        <v>44</v>
      </c>
      <c r="B48" s="2">
        <v>2.9298898678080446E-2</v>
      </c>
      <c r="C48" s="2">
        <v>4.0608150251238118E-4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7.6198543134727098E-2</v>
      </c>
      <c r="L48" s="2">
        <v>1.0941329270627478E-3</v>
      </c>
      <c r="M48" s="2">
        <v>6.1960261803081694E-2</v>
      </c>
      <c r="N48" s="2">
        <v>0</v>
      </c>
      <c r="O48" s="2">
        <v>6.2702093616733854E-3</v>
      </c>
      <c r="P48" s="2">
        <v>0</v>
      </c>
      <c r="Q48" s="2">
        <v>0</v>
      </c>
      <c r="R48" s="2">
        <v>8.6546314567972019E-3</v>
      </c>
      <c r="S48" s="2">
        <v>0</v>
      </c>
      <c r="T48" s="2">
        <v>0</v>
      </c>
      <c r="U48" s="2">
        <v>0</v>
      </c>
      <c r="V48" s="2">
        <v>0</v>
      </c>
      <c r="W48" s="2">
        <v>0.18388275886393496</v>
      </c>
    </row>
    <row r="49" spans="1:23" x14ac:dyDescent="0.2">
      <c r="A49" s="2" t="s">
        <v>45</v>
      </c>
      <c r="B49" s="2">
        <v>0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0.14014699188999299</v>
      </c>
      <c r="L49" s="2">
        <v>4.5781350684064373E-3</v>
      </c>
      <c r="M49" s="2">
        <v>2.2222093369261106E-2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0.16694722032766052</v>
      </c>
    </row>
    <row r="50" spans="1:23" x14ac:dyDescent="0.2">
      <c r="A50" s="2" t="s">
        <v>46</v>
      </c>
      <c r="B50" s="2">
        <v>0.82896951907356775</v>
      </c>
      <c r="C50" s="2">
        <v>1.637251276732261E-2</v>
      </c>
      <c r="D50" s="2">
        <v>0.17349541741740915</v>
      </c>
      <c r="E50" s="2">
        <v>0</v>
      </c>
      <c r="F50" s="2">
        <v>0</v>
      </c>
      <c r="G50" s="2">
        <v>1.2576343445529254E-2</v>
      </c>
      <c r="H50" s="2">
        <v>4.4741947556815424E-3</v>
      </c>
      <c r="I50" s="2">
        <v>0</v>
      </c>
      <c r="J50" s="2">
        <v>0</v>
      </c>
      <c r="K50" s="2">
        <v>4.3533129579153033E-3</v>
      </c>
      <c r="L50" s="2">
        <v>0</v>
      </c>
      <c r="M50" s="2">
        <v>0</v>
      </c>
      <c r="N50" s="2">
        <v>0</v>
      </c>
      <c r="O50" s="2">
        <v>0.11327399295073232</v>
      </c>
      <c r="P50" s="2">
        <v>0</v>
      </c>
      <c r="Q50" s="2">
        <v>0</v>
      </c>
      <c r="R50" s="2">
        <v>0.16375691195345005</v>
      </c>
      <c r="S50" s="2">
        <v>0</v>
      </c>
      <c r="T50" s="2">
        <v>0</v>
      </c>
      <c r="U50" s="2">
        <v>0</v>
      </c>
      <c r="V50" s="2">
        <v>0</v>
      </c>
      <c r="W50" s="2">
        <v>1.3172722053216079</v>
      </c>
    </row>
    <row r="51" spans="1:23" x14ac:dyDescent="0.2">
      <c r="A51" s="2" t="s">
        <v>47</v>
      </c>
      <c r="B51" s="2">
        <v>0.44123001826061092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0.44123001826061092</v>
      </c>
    </row>
  </sheetData>
  <phoneticPr fontId="6" type="noConversion"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4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47.573605402371044</v>
      </c>
      <c r="C4" s="2">
        <v>2.6846543089828548E-2</v>
      </c>
      <c r="D4" s="2">
        <v>0.1755600000911231</v>
      </c>
      <c r="E4" s="2">
        <v>0</v>
      </c>
      <c r="F4" s="2">
        <v>2.9788260617771076</v>
      </c>
      <c r="G4" s="2">
        <v>2.4453836891321662E-2</v>
      </c>
      <c r="H4" s="2">
        <v>2.2027629940570885E-2</v>
      </c>
      <c r="I4" s="2">
        <v>1.1730855702755432E-2</v>
      </c>
      <c r="J4" s="2">
        <v>1.273135947785418E-3</v>
      </c>
      <c r="K4" s="2">
        <v>1.4795857748043042</v>
      </c>
      <c r="L4" s="2">
        <v>9.4691369602075998E-2</v>
      </c>
      <c r="M4" s="2">
        <v>1.591001381791298</v>
      </c>
      <c r="N4" s="2">
        <v>0.4639433387234187</v>
      </c>
      <c r="O4" s="2">
        <v>0.15484323724042057</v>
      </c>
      <c r="P4" s="2">
        <v>0</v>
      </c>
      <c r="Q4" s="2">
        <v>0</v>
      </c>
      <c r="R4" s="2">
        <v>1.0636491607045986</v>
      </c>
      <c r="S4" s="2">
        <v>0</v>
      </c>
      <c r="T4" s="2">
        <v>0</v>
      </c>
      <c r="U4" s="2">
        <v>0</v>
      </c>
      <c r="V4" s="2">
        <v>4.6263520000000007</v>
      </c>
      <c r="W4" s="2">
        <v>60.288389728677657</v>
      </c>
    </row>
    <row r="5" spans="1:23" x14ac:dyDescent="0.2">
      <c r="A5" s="2" t="s">
        <v>1</v>
      </c>
      <c r="B5" s="2">
        <v>6.4894062135632424E-2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8.8021337463022927E-3</v>
      </c>
      <c r="L5" s="2">
        <v>2.2820346749672613E-4</v>
      </c>
      <c r="M5" s="2">
        <v>0.10821254383394896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0.18213694318338042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2.7537070331150375E-4</v>
      </c>
      <c r="K6" s="2">
        <v>2.7781589442384468E-2</v>
      </c>
      <c r="L6" s="2">
        <v>0</v>
      </c>
      <c r="M6" s="2">
        <v>1.502067708172697E-2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4.3077637227422944E-2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3.3828227489716452E-5</v>
      </c>
      <c r="K9" s="2">
        <v>3.412860977515707E-3</v>
      </c>
      <c r="L9" s="2">
        <v>0</v>
      </c>
      <c r="M9" s="2">
        <v>1.5312026421674261E-2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1.8758715626679683E-2</v>
      </c>
    </row>
    <row r="10" spans="1:23" x14ac:dyDescent="0.2">
      <c r="A10" s="2" t="s">
        <v>6</v>
      </c>
      <c r="B10" s="2">
        <v>3.118910658505049E-3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7.4243469573140089E-6</v>
      </c>
      <c r="K10" s="2">
        <v>7.4902724424024596E-4</v>
      </c>
      <c r="L10" s="2">
        <v>0</v>
      </c>
      <c r="M10" s="2">
        <v>2.1643093824655854E-3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6.0396716321681945E-3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0.12565987206523815</v>
      </c>
      <c r="C13" s="2">
        <v>0</v>
      </c>
      <c r="D13" s="2">
        <v>0</v>
      </c>
      <c r="E13" s="2">
        <v>0</v>
      </c>
      <c r="F13" s="2">
        <v>3.1527083081422263E-3</v>
      </c>
      <c r="G13" s="2">
        <v>0</v>
      </c>
      <c r="H13" s="2">
        <v>0</v>
      </c>
      <c r="I13" s="2">
        <v>0</v>
      </c>
      <c r="J13" s="2">
        <v>6.0120463706971327E-5</v>
      </c>
      <c r="K13" s="2">
        <v>6.0654311432086095E-3</v>
      </c>
      <c r="L13" s="2">
        <v>0</v>
      </c>
      <c r="M13" s="2">
        <v>7.3161056475652894E-3</v>
      </c>
      <c r="N13" s="2">
        <v>1.0125318447204719E-2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0.15237955607506598</v>
      </c>
    </row>
    <row r="14" spans="1:23" x14ac:dyDescent="0.2">
      <c r="A14" s="2" t="s">
        <v>10</v>
      </c>
      <c r="B14" s="2">
        <v>0.18808953691202709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2.3166195393122656E-5</v>
      </c>
      <c r="K14" s="2">
        <v>2.337190273381219E-3</v>
      </c>
      <c r="L14" s="2">
        <v>0</v>
      </c>
      <c r="M14" s="2">
        <v>2.4001636100419639E-3</v>
      </c>
      <c r="N14" s="2">
        <v>0</v>
      </c>
      <c r="O14" s="2">
        <v>0</v>
      </c>
      <c r="P14" s="2">
        <v>0</v>
      </c>
      <c r="Q14" s="2">
        <v>0</v>
      </c>
      <c r="R14" s="2">
        <v>1.103234304138423E-3</v>
      </c>
      <c r="S14" s="2">
        <v>0</v>
      </c>
      <c r="T14" s="2">
        <v>0</v>
      </c>
      <c r="U14" s="2">
        <v>0</v>
      </c>
      <c r="V14" s="2">
        <v>0</v>
      </c>
      <c r="W14" s="2">
        <v>0.19395329129498182</v>
      </c>
    </row>
    <row r="15" spans="1:23" x14ac:dyDescent="0.2">
      <c r="A15" s="2" t="s">
        <v>11</v>
      </c>
      <c r="B15" s="2">
        <v>0.13280155269662827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1.0636466767214769E-3</v>
      </c>
      <c r="I15" s="2">
        <v>0</v>
      </c>
      <c r="J15" s="2">
        <v>1.3285673502561908E-5</v>
      </c>
      <c r="K15" s="2">
        <v>1.3403645423246508E-3</v>
      </c>
      <c r="L15" s="2">
        <v>0</v>
      </c>
      <c r="M15" s="2">
        <v>8.0467912937823055E-4</v>
      </c>
      <c r="N15" s="2">
        <v>0</v>
      </c>
      <c r="O15" s="2">
        <v>0</v>
      </c>
      <c r="P15" s="2">
        <v>0</v>
      </c>
      <c r="Q15" s="2">
        <v>0</v>
      </c>
      <c r="R15" s="2">
        <v>4.1226123996751605E-3</v>
      </c>
      <c r="S15" s="2">
        <v>0</v>
      </c>
      <c r="T15" s="2">
        <v>0</v>
      </c>
      <c r="U15" s="2">
        <v>0</v>
      </c>
      <c r="V15" s="2">
        <v>0</v>
      </c>
      <c r="W15" s="2">
        <v>0.14014614111823034</v>
      </c>
    </row>
    <row r="16" spans="1:23" x14ac:dyDescent="0.2">
      <c r="A16" s="2" t="s">
        <v>12</v>
      </c>
      <c r="B16" s="2">
        <v>1.6118288646243577E-2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2.0070732307480004E-3</v>
      </c>
      <c r="N16" s="2">
        <v>0</v>
      </c>
      <c r="O16" s="2">
        <v>0</v>
      </c>
      <c r="P16" s="2">
        <v>0</v>
      </c>
      <c r="Q16" s="2">
        <v>0</v>
      </c>
      <c r="R16" s="2">
        <v>1.3500103984851757E-2</v>
      </c>
      <c r="S16" s="2">
        <v>0</v>
      </c>
      <c r="T16" s="2">
        <v>0</v>
      </c>
      <c r="U16" s="2">
        <v>0</v>
      </c>
      <c r="V16" s="2">
        <v>0</v>
      </c>
      <c r="W16" s="2">
        <v>3.1625465861843331E-2</v>
      </c>
    </row>
    <row r="17" spans="1:23" x14ac:dyDescent="0.2">
      <c r="A17" s="2" t="s">
        <v>13</v>
      </c>
      <c r="B17" s="2">
        <v>0.15438803972390003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1.3397317817709486E-5</v>
      </c>
      <c r="K17" s="2">
        <v>1.3516281099072108E-3</v>
      </c>
      <c r="L17" s="2">
        <v>2.0505589375167354E-5</v>
      </c>
      <c r="M17" s="2">
        <v>1.109902247418249E-4</v>
      </c>
      <c r="N17" s="2">
        <v>0</v>
      </c>
      <c r="O17" s="2">
        <v>0</v>
      </c>
      <c r="P17" s="2">
        <v>0</v>
      </c>
      <c r="Q17" s="2">
        <v>0</v>
      </c>
      <c r="R17" s="2">
        <v>5.4871390390042627E-3</v>
      </c>
      <c r="S17" s="2">
        <v>0</v>
      </c>
      <c r="T17" s="2">
        <v>0</v>
      </c>
      <c r="U17" s="2">
        <v>0</v>
      </c>
      <c r="V17" s="2">
        <v>0</v>
      </c>
      <c r="W17" s="2">
        <v>0.16137170000474621</v>
      </c>
    </row>
    <row r="18" spans="1:23" x14ac:dyDescent="0.2">
      <c r="A18" s="2" t="s">
        <v>14</v>
      </c>
      <c r="B18" s="2">
        <v>2.559993671102034E-2</v>
      </c>
      <c r="C18" s="2">
        <v>0</v>
      </c>
      <c r="D18" s="2">
        <v>0</v>
      </c>
      <c r="E18" s="2">
        <v>0</v>
      </c>
      <c r="F18" s="2">
        <v>3.5642594525583963E-3</v>
      </c>
      <c r="G18" s="2">
        <v>0</v>
      </c>
      <c r="H18" s="2">
        <v>0</v>
      </c>
      <c r="I18" s="2">
        <v>0</v>
      </c>
      <c r="J18" s="2">
        <v>7.2568804845926392E-6</v>
      </c>
      <c r="K18" s="2">
        <v>7.3213189286640582E-4</v>
      </c>
      <c r="L18" s="2">
        <v>0</v>
      </c>
      <c r="M18" s="2">
        <v>3.6071823041093095E-4</v>
      </c>
      <c r="N18" s="2">
        <v>9.1481316566120635E-5</v>
      </c>
      <c r="O18" s="2">
        <v>0</v>
      </c>
      <c r="P18" s="2">
        <v>0</v>
      </c>
      <c r="Q18" s="2">
        <v>0</v>
      </c>
      <c r="R18" s="2">
        <v>2.3225985350282586E-4</v>
      </c>
      <c r="S18" s="2">
        <v>0</v>
      </c>
      <c r="T18" s="2">
        <v>0</v>
      </c>
      <c r="U18" s="2">
        <v>0</v>
      </c>
      <c r="V18" s="2">
        <v>0</v>
      </c>
      <c r="W18" s="2">
        <v>3.0588044337409612E-2</v>
      </c>
    </row>
    <row r="19" spans="1:23" x14ac:dyDescent="0.2">
      <c r="A19" s="2" t="s">
        <v>15</v>
      </c>
      <c r="B19" s="2">
        <v>5.1915051728003219E-4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3.1260408241322135E-6</v>
      </c>
      <c r="K19" s="2">
        <v>3.1537989231168246E-4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8.3765645041584697E-4</v>
      </c>
    </row>
    <row r="20" spans="1:23" x14ac:dyDescent="0.2">
      <c r="A20" s="2" t="s">
        <v>16</v>
      </c>
      <c r="B20" s="2">
        <v>2.0329562859266841E-3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6.1962594906906381E-6</v>
      </c>
      <c r="K20" s="2">
        <v>6.2512800083208502E-4</v>
      </c>
      <c r="L20" s="2">
        <v>0</v>
      </c>
      <c r="M20" s="2">
        <v>3.2372148883032253E-5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2.6966526951324918E-3</v>
      </c>
    </row>
    <row r="21" spans="1:23" x14ac:dyDescent="0.2">
      <c r="A21" s="2" t="s">
        <v>17</v>
      </c>
      <c r="B21" s="2">
        <v>4.2133809034749916E-6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2.7911078786894762E-6</v>
      </c>
      <c r="K21" s="2">
        <v>2.8158918956400219E-4</v>
      </c>
      <c r="L21" s="2">
        <v>5.7415650250468581E-5</v>
      </c>
      <c r="M21" s="2">
        <v>3.2372148883032253E-5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3.7838147747966747E-4</v>
      </c>
    </row>
    <row r="22" spans="1:23" x14ac:dyDescent="0.2">
      <c r="A22" s="2" t="s">
        <v>18</v>
      </c>
      <c r="B22" s="2">
        <v>1.4445829230418219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2.2328863029515813E-6</v>
      </c>
      <c r="K22" s="2">
        <v>2.2527135165120184E-4</v>
      </c>
      <c r="L22" s="2">
        <v>0</v>
      </c>
      <c r="M22" s="2">
        <v>2.3122963487880188E-4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1.4450416569146549</v>
      </c>
    </row>
    <row r="23" spans="1:23" x14ac:dyDescent="0.2">
      <c r="A23" s="2" t="s">
        <v>19</v>
      </c>
      <c r="B23" s="2">
        <v>3.9578393516792328E-2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3.7065912628996258E-5</v>
      </c>
      <c r="K23" s="2">
        <v>3.7395044374099501E-3</v>
      </c>
      <c r="L23" s="2">
        <v>3.2808943000267758E-5</v>
      </c>
      <c r="M23" s="2">
        <v>3.6025577114117331E-3</v>
      </c>
      <c r="N23" s="2">
        <v>0</v>
      </c>
      <c r="O23" s="2">
        <v>3.2894333895427597E-5</v>
      </c>
      <c r="P23" s="2">
        <v>0</v>
      </c>
      <c r="Q23" s="2">
        <v>0</v>
      </c>
      <c r="R23" s="2">
        <v>8.4194196894774389E-4</v>
      </c>
      <c r="S23" s="2">
        <v>0</v>
      </c>
      <c r="T23" s="2">
        <v>0</v>
      </c>
      <c r="U23" s="2">
        <v>0</v>
      </c>
      <c r="V23" s="2">
        <v>0</v>
      </c>
      <c r="W23" s="2">
        <v>4.7865166824086459E-2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4.4657726059031625E-7</v>
      </c>
      <c r="K24" s="2">
        <v>4.5054270330240363E-5</v>
      </c>
      <c r="L24" s="2">
        <v>0</v>
      </c>
      <c r="M24" s="2">
        <v>1.3873778092728113E-5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5.9374625683558794E-5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3.8859308159832316E-4</v>
      </c>
      <c r="L25" s="2">
        <v>4.1011178750334698E-6</v>
      </c>
      <c r="M25" s="2">
        <v>7.8618075858792635E-5</v>
      </c>
      <c r="N25" s="2">
        <v>0</v>
      </c>
      <c r="O25" s="2">
        <v>0</v>
      </c>
      <c r="P25" s="2">
        <v>0</v>
      </c>
      <c r="Q25" s="2">
        <v>0</v>
      </c>
      <c r="R25" s="2">
        <v>5.8064963375706464E-5</v>
      </c>
      <c r="S25" s="2">
        <v>0</v>
      </c>
      <c r="T25" s="2">
        <v>0</v>
      </c>
      <c r="U25" s="2">
        <v>0</v>
      </c>
      <c r="V25" s="2">
        <v>0</v>
      </c>
      <c r="W25" s="2">
        <v>5.2937723870785571E-4</v>
      </c>
    </row>
    <row r="26" spans="1:23" x14ac:dyDescent="0.2">
      <c r="A26" s="2" t="s">
        <v>22</v>
      </c>
      <c r="B26" s="2">
        <v>0</v>
      </c>
      <c r="C26" s="2">
        <v>4.7167125146511538E-3</v>
      </c>
      <c r="D26" s="2">
        <v>0</v>
      </c>
      <c r="E26" s="2">
        <v>0</v>
      </c>
      <c r="F26" s="2">
        <v>0</v>
      </c>
      <c r="G26" s="2">
        <v>1.634206311917867E-3</v>
      </c>
      <c r="H26" s="2">
        <v>0</v>
      </c>
      <c r="I26" s="2">
        <v>1.1730855702755432E-2</v>
      </c>
      <c r="J26" s="2">
        <v>1.3815983999512907E-4</v>
      </c>
      <c r="K26" s="2">
        <v>1.1541334031793226E-2</v>
      </c>
      <c r="L26" s="2">
        <v>3.2808943000267758E-5</v>
      </c>
      <c r="M26" s="2">
        <v>0</v>
      </c>
      <c r="N26" s="2">
        <v>4.5740658283060317E-5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2.9839818002396136E-2</v>
      </c>
    </row>
    <row r="27" spans="1:23" x14ac:dyDescent="0.2">
      <c r="A27" s="2" t="s">
        <v>23</v>
      </c>
      <c r="B27" s="2">
        <v>0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4.0668843521703526E-3</v>
      </c>
      <c r="I27" s="2">
        <v>0</v>
      </c>
      <c r="J27" s="2">
        <v>1.7137402375153384E-5</v>
      </c>
      <c r="K27" s="2">
        <v>1.4315917364688968E-3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5.5156134910144027E-3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2.7911078786894766E-7</v>
      </c>
      <c r="K28" s="2">
        <v>2.3315826326855004E-5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2.3594937114723953E-5</v>
      </c>
    </row>
    <row r="29" spans="1:23" x14ac:dyDescent="0.2">
      <c r="A29" s="2" t="s">
        <v>25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2.7352857211156866E-6</v>
      </c>
      <c r="K29" s="2">
        <v>2.2849509800317895E-4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2.3123038372429463E-4</v>
      </c>
    </row>
    <row r="30" spans="1:23" x14ac:dyDescent="0.2">
      <c r="A30" s="2" t="s">
        <v>26</v>
      </c>
      <c r="B30" s="2">
        <v>0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1.283909624197159E-5</v>
      </c>
      <c r="K30" s="2">
        <v>1.0725280110353299E-3</v>
      </c>
      <c r="L30" s="2">
        <v>4.1011178750334698E-6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1.0894682251523348E-3</v>
      </c>
    </row>
    <row r="31" spans="1:23" x14ac:dyDescent="0.2">
      <c r="A31" s="2" t="s">
        <v>27</v>
      </c>
      <c r="B31" s="2">
        <v>9.7707848397025465</v>
      </c>
      <c r="C31" s="2">
        <v>0</v>
      </c>
      <c r="D31" s="2">
        <v>0</v>
      </c>
      <c r="E31" s="2">
        <v>0</v>
      </c>
      <c r="F31" s="2">
        <v>2.9903532695193329E-3</v>
      </c>
      <c r="G31" s="2">
        <v>0</v>
      </c>
      <c r="H31" s="2">
        <v>0</v>
      </c>
      <c r="I31" s="2">
        <v>0</v>
      </c>
      <c r="J31" s="2">
        <v>1.7957988091488097E-4</v>
      </c>
      <c r="K31" s="2">
        <v>1.8117448456547912E-2</v>
      </c>
      <c r="L31" s="2">
        <v>8.8584146100722963E-4</v>
      </c>
      <c r="M31" s="2">
        <v>3.2857731116277746E-2</v>
      </c>
      <c r="N31" s="2">
        <v>2.2878645624854359E-2</v>
      </c>
      <c r="O31" s="2">
        <v>3.7335068971310319E-3</v>
      </c>
      <c r="P31" s="2">
        <v>0</v>
      </c>
      <c r="Q31" s="2">
        <v>0</v>
      </c>
      <c r="R31" s="2">
        <v>1.1932349973707684E-2</v>
      </c>
      <c r="S31" s="2">
        <v>0</v>
      </c>
      <c r="T31" s="2">
        <v>0</v>
      </c>
      <c r="U31" s="2">
        <v>0</v>
      </c>
      <c r="V31" s="2">
        <v>4.6263520000000007</v>
      </c>
      <c r="W31" s="2">
        <v>14.490712296382508</v>
      </c>
    </row>
    <row r="32" spans="1:23" x14ac:dyDescent="0.2">
      <c r="A32" s="2" t="s">
        <v>28</v>
      </c>
      <c r="B32" s="2">
        <v>0.50365632962640761</v>
      </c>
      <c r="C32" s="2">
        <v>0</v>
      </c>
      <c r="D32" s="2">
        <v>0</v>
      </c>
      <c r="E32" s="2">
        <v>0</v>
      </c>
      <c r="F32" s="2">
        <v>2.5653795166774791</v>
      </c>
      <c r="G32" s="2">
        <v>0</v>
      </c>
      <c r="H32" s="2">
        <v>0</v>
      </c>
      <c r="I32" s="2">
        <v>0</v>
      </c>
      <c r="J32" s="2">
        <v>2.0989131247744869E-5</v>
      </c>
      <c r="K32" s="2">
        <v>2.1175507055212974E-3</v>
      </c>
      <c r="L32" s="2">
        <v>3.2808943000267758E-5</v>
      </c>
      <c r="M32" s="2">
        <v>2.409412795437116E-3</v>
      </c>
      <c r="N32" s="2">
        <v>0</v>
      </c>
      <c r="O32" s="2">
        <v>0</v>
      </c>
      <c r="P32" s="2">
        <v>0</v>
      </c>
      <c r="Q32" s="2">
        <v>0</v>
      </c>
      <c r="R32" s="2">
        <v>2.2355010899646993E-3</v>
      </c>
      <c r="S32" s="2">
        <v>0</v>
      </c>
      <c r="T32" s="2">
        <v>0</v>
      </c>
      <c r="U32" s="2">
        <v>0</v>
      </c>
      <c r="V32" s="2">
        <v>0</v>
      </c>
      <c r="W32" s="2">
        <v>3.075852108969058</v>
      </c>
    </row>
    <row r="33" spans="1:23" x14ac:dyDescent="0.2">
      <c r="A33" s="2" t="s">
        <v>29</v>
      </c>
      <c r="B33" s="2">
        <v>11.695031670409771</v>
      </c>
      <c r="C33" s="2">
        <v>0</v>
      </c>
      <c r="D33" s="2">
        <v>9.5324734854283083E-3</v>
      </c>
      <c r="E33" s="2">
        <v>0</v>
      </c>
      <c r="F33" s="2">
        <v>0.37175150576212629</v>
      </c>
      <c r="G33" s="2">
        <v>0</v>
      </c>
      <c r="H33" s="2">
        <v>6.7181801125275643E-3</v>
      </c>
      <c r="I33" s="2">
        <v>0</v>
      </c>
      <c r="J33" s="2">
        <v>8.2728437524356071E-5</v>
      </c>
      <c r="K33" s="2">
        <v>8.3463035786770258E-3</v>
      </c>
      <c r="L33" s="2">
        <v>8.2022357500669408E-4</v>
      </c>
      <c r="M33" s="2">
        <v>1.5196411604234857E-2</v>
      </c>
      <c r="N33" s="2">
        <v>0.43032811312703151</v>
      </c>
      <c r="O33" s="2">
        <v>9.3214318676167959E-3</v>
      </c>
      <c r="P33" s="2">
        <v>0</v>
      </c>
      <c r="Q33" s="2">
        <v>0</v>
      </c>
      <c r="R33" s="2">
        <v>0.77667695011344962</v>
      </c>
      <c r="S33" s="2">
        <v>0</v>
      </c>
      <c r="T33" s="2">
        <v>0</v>
      </c>
      <c r="U33" s="2">
        <v>0</v>
      </c>
      <c r="V33" s="2">
        <v>0</v>
      </c>
      <c r="W33" s="2">
        <v>13.323805992073392</v>
      </c>
    </row>
    <row r="34" spans="1:23" x14ac:dyDescent="0.2">
      <c r="A34" s="2" t="s">
        <v>30</v>
      </c>
      <c r="B34" s="2">
        <v>6.8544476750470443E-2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1.1499364460200642E-5</v>
      </c>
      <c r="K34" s="2">
        <v>1.1601474610036895E-3</v>
      </c>
      <c r="L34" s="2">
        <v>4.1011178750334708E-5</v>
      </c>
      <c r="M34" s="2">
        <v>1.5862352952685809E-3</v>
      </c>
      <c r="N34" s="2">
        <v>2.494944997257836E-4</v>
      </c>
      <c r="O34" s="2">
        <v>9.8683001686282804E-5</v>
      </c>
      <c r="P34" s="2">
        <v>0</v>
      </c>
      <c r="Q34" s="2">
        <v>0</v>
      </c>
      <c r="R34" s="2">
        <v>5.2258467038135826E-4</v>
      </c>
      <c r="S34" s="2">
        <v>0</v>
      </c>
      <c r="T34" s="2">
        <v>0</v>
      </c>
      <c r="U34" s="2">
        <v>0</v>
      </c>
      <c r="V34" s="2">
        <v>0</v>
      </c>
      <c r="W34" s="2">
        <v>7.2214132221746663E-2</v>
      </c>
    </row>
    <row r="35" spans="1:23" x14ac:dyDescent="0.2">
      <c r="A35" s="2" t="s">
        <v>31</v>
      </c>
      <c r="B35" s="2">
        <v>8.9951619040250813E-2</v>
      </c>
      <c r="C35" s="2">
        <v>0</v>
      </c>
      <c r="D35" s="2">
        <v>0</v>
      </c>
      <c r="E35" s="2">
        <v>0</v>
      </c>
      <c r="F35" s="2">
        <v>1.178395524516394E-2</v>
      </c>
      <c r="G35" s="2">
        <v>0</v>
      </c>
      <c r="H35" s="2">
        <v>0</v>
      </c>
      <c r="I35" s="2">
        <v>0</v>
      </c>
      <c r="J35" s="2">
        <v>4.0750175028866354E-5</v>
      </c>
      <c r="K35" s="2">
        <v>4.1112021676344328E-3</v>
      </c>
      <c r="L35" s="2">
        <v>4.5112296625368166E-5</v>
      </c>
      <c r="M35" s="2">
        <v>1.6926009273128301E-3</v>
      </c>
      <c r="N35" s="2">
        <v>1.3722197484918096E-4</v>
      </c>
      <c r="O35" s="2">
        <v>2.8782542158499145E-5</v>
      </c>
      <c r="P35" s="2">
        <v>0</v>
      </c>
      <c r="Q35" s="2">
        <v>0</v>
      </c>
      <c r="R35" s="2">
        <v>1.1612992675141293E-4</v>
      </c>
      <c r="S35" s="2">
        <v>0</v>
      </c>
      <c r="T35" s="2">
        <v>0</v>
      </c>
      <c r="U35" s="2">
        <v>0</v>
      </c>
      <c r="V35" s="2">
        <v>0</v>
      </c>
      <c r="W35" s="2">
        <v>0.10790737429577535</v>
      </c>
    </row>
    <row r="36" spans="1:23" x14ac:dyDescent="0.2">
      <c r="A36" s="2" t="s">
        <v>32</v>
      </c>
      <c r="B36" s="2">
        <v>8.5315335768230832E-2</v>
      </c>
      <c r="C36" s="2">
        <v>9.6355892174082806E-3</v>
      </c>
      <c r="D36" s="2">
        <v>0</v>
      </c>
      <c r="E36" s="2">
        <v>0</v>
      </c>
      <c r="F36" s="2">
        <v>1.8327240871523792E-2</v>
      </c>
      <c r="G36" s="2">
        <v>0</v>
      </c>
      <c r="H36" s="2">
        <v>0</v>
      </c>
      <c r="I36" s="2">
        <v>0</v>
      </c>
      <c r="J36" s="2">
        <v>6.4418769840153111E-5</v>
      </c>
      <c r="K36" s="2">
        <v>6.4990784951371719E-3</v>
      </c>
      <c r="L36" s="2">
        <v>9.8426829000803275E-5</v>
      </c>
      <c r="M36" s="2">
        <v>1.4396357067554206E-2</v>
      </c>
      <c r="N36" s="2">
        <v>1.6632966648385576E-5</v>
      </c>
      <c r="O36" s="2">
        <v>9.4571209949354356E-5</v>
      </c>
      <c r="P36" s="2">
        <v>0</v>
      </c>
      <c r="Q36" s="2">
        <v>0</v>
      </c>
      <c r="R36" s="2">
        <v>1.2483967125776893E-3</v>
      </c>
      <c r="S36" s="2">
        <v>0</v>
      </c>
      <c r="T36" s="2">
        <v>0</v>
      </c>
      <c r="U36" s="2">
        <v>0</v>
      </c>
      <c r="V36" s="2">
        <v>0</v>
      </c>
      <c r="W36" s="2">
        <v>0.13569604790787065</v>
      </c>
    </row>
    <row r="37" spans="1:23" x14ac:dyDescent="0.2">
      <c r="A37" s="2" t="s">
        <v>33</v>
      </c>
      <c r="B37" s="2">
        <v>7.6630618190657043E-2</v>
      </c>
      <c r="C37" s="2">
        <v>0</v>
      </c>
      <c r="D37" s="2">
        <v>0</v>
      </c>
      <c r="E37" s="2">
        <v>0</v>
      </c>
      <c r="F37" s="2">
        <v>1.876522190594834E-3</v>
      </c>
      <c r="G37" s="2">
        <v>0</v>
      </c>
      <c r="H37" s="2">
        <v>0</v>
      </c>
      <c r="I37" s="2">
        <v>0</v>
      </c>
      <c r="J37" s="2">
        <v>5.347762695569037E-5</v>
      </c>
      <c r="K37" s="2">
        <v>5.3952488720462842E-3</v>
      </c>
      <c r="L37" s="2">
        <v>9.8426829000803275E-5</v>
      </c>
      <c r="M37" s="2">
        <v>2.910256184584601E-2</v>
      </c>
      <c r="N37" s="2">
        <v>1.2474724986289179E-5</v>
      </c>
      <c r="O37" s="2">
        <v>1.2335375210785346E-4</v>
      </c>
      <c r="P37" s="2">
        <v>0</v>
      </c>
      <c r="Q37" s="2">
        <v>0</v>
      </c>
      <c r="R37" s="2">
        <v>1.1322667858262763E-3</v>
      </c>
      <c r="S37" s="2">
        <v>0</v>
      </c>
      <c r="T37" s="2">
        <v>0</v>
      </c>
      <c r="U37" s="2">
        <v>0</v>
      </c>
      <c r="V37" s="2">
        <v>0</v>
      </c>
      <c r="W37" s="2">
        <v>0.11442495081802108</v>
      </c>
    </row>
    <row r="38" spans="1:23" x14ac:dyDescent="0.2">
      <c r="A38" s="2" t="s">
        <v>34</v>
      </c>
      <c r="B38" s="2">
        <v>1.5616615426669821E-2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3.1930274132207603E-5</v>
      </c>
      <c r="K38" s="2">
        <v>3.2213803286121863E-3</v>
      </c>
      <c r="L38" s="2">
        <v>2.0505589375167354E-5</v>
      </c>
      <c r="M38" s="2">
        <v>1.4844942559219078E-3</v>
      </c>
      <c r="N38" s="2">
        <v>0</v>
      </c>
      <c r="O38" s="2">
        <v>0</v>
      </c>
      <c r="P38" s="2">
        <v>0</v>
      </c>
      <c r="Q38" s="2">
        <v>0</v>
      </c>
      <c r="R38" s="2">
        <v>1.4516240843926619E-4</v>
      </c>
      <c r="S38" s="2">
        <v>0</v>
      </c>
      <c r="T38" s="2">
        <v>0</v>
      </c>
      <c r="U38" s="2">
        <v>0</v>
      </c>
      <c r="V38" s="2">
        <v>0</v>
      </c>
      <c r="W38" s="2">
        <v>2.0520088283150554E-2</v>
      </c>
    </row>
    <row r="39" spans="1:23" x14ac:dyDescent="0.2">
      <c r="A39" s="2" t="s">
        <v>35</v>
      </c>
      <c r="B39" s="2">
        <v>1.6296718063055913E-2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2.6794635635418978E-6</v>
      </c>
      <c r="K39" s="2">
        <v>2.7032562198144218E-4</v>
      </c>
      <c r="L39" s="2">
        <v>1.6404471500133879E-5</v>
      </c>
      <c r="M39" s="2">
        <v>6.6131675575337319E-4</v>
      </c>
      <c r="N39" s="2">
        <v>0</v>
      </c>
      <c r="O39" s="2">
        <v>4.1693568212454474E-3</v>
      </c>
      <c r="P39" s="2">
        <v>0</v>
      </c>
      <c r="Q39" s="2">
        <v>0</v>
      </c>
      <c r="R39" s="2">
        <v>6.6658577955311035E-2</v>
      </c>
      <c r="S39" s="2">
        <v>0</v>
      </c>
      <c r="T39" s="2">
        <v>0</v>
      </c>
      <c r="U39" s="2">
        <v>0</v>
      </c>
      <c r="V39" s="2">
        <v>0</v>
      </c>
      <c r="W39" s="2">
        <v>8.8075379152410885E-2</v>
      </c>
    </row>
    <row r="40" spans="1:23" x14ac:dyDescent="0.2">
      <c r="A40" s="2" t="s">
        <v>36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5.6380379149527428E-6</v>
      </c>
      <c r="K40" s="2">
        <v>5.6881016291928461E-4</v>
      </c>
      <c r="L40" s="2">
        <v>0</v>
      </c>
      <c r="M40" s="2">
        <v>5.8269867989458072E-4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1.157146880728818E-3</v>
      </c>
    </row>
    <row r="41" spans="1:23" x14ac:dyDescent="0.2">
      <c r="A41" s="2" t="s">
        <v>37</v>
      </c>
      <c r="B41" s="2">
        <v>8.2234492279743693E-3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2.8469300362632658E-6</v>
      </c>
      <c r="K41" s="2">
        <v>2.8722097335528231E-4</v>
      </c>
      <c r="L41" s="2">
        <v>0</v>
      </c>
      <c r="M41" s="2">
        <v>1.1561481743940094E-4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8.6291319488053173E-3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3.9075510301652668E-7</v>
      </c>
      <c r="K42" s="2">
        <v>3.9422486538960308E-5</v>
      </c>
      <c r="L42" s="2">
        <v>0</v>
      </c>
      <c r="M42" s="2">
        <v>4.6245926975760376E-4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5.0227251139958057E-4</v>
      </c>
    </row>
    <row r="43" spans="1:23" x14ac:dyDescent="0.2">
      <c r="A43" s="2" t="s">
        <v>39</v>
      </c>
      <c r="B43" s="2">
        <v>21.677040932161781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1.0689943175380695E-4</v>
      </c>
      <c r="K43" s="2">
        <v>1.0784865960301286E-2</v>
      </c>
      <c r="L43" s="2">
        <v>0</v>
      </c>
      <c r="M43" s="2">
        <v>2.3941516395351147E-2</v>
      </c>
      <c r="N43" s="2">
        <v>5.8215383269349516E-5</v>
      </c>
      <c r="O43" s="2">
        <v>1.1101837689706816E-4</v>
      </c>
      <c r="P43" s="2">
        <v>0</v>
      </c>
      <c r="Q43" s="2">
        <v>0</v>
      </c>
      <c r="R43" s="2">
        <v>1.0945245596320673E-2</v>
      </c>
      <c r="S43" s="2">
        <v>0</v>
      </c>
      <c r="T43" s="2">
        <v>0</v>
      </c>
      <c r="U43" s="2">
        <v>0</v>
      </c>
      <c r="V43" s="2">
        <v>0</v>
      </c>
      <c r="W43" s="2">
        <v>21.722988693305673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1.0438743466298641E-5</v>
      </c>
      <c r="K44" s="2">
        <v>1.0531435689693685E-3</v>
      </c>
      <c r="L44" s="2">
        <v>0</v>
      </c>
      <c r="M44" s="2">
        <v>3.5609363771335487E-4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1.419675950149022E-3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2.0095976726564232E-6</v>
      </c>
      <c r="K45" s="2">
        <v>2.0274421648608165E-4</v>
      </c>
      <c r="L45" s="2">
        <v>8.2022357500669396E-6</v>
      </c>
      <c r="M45" s="2">
        <v>7.8618075858792635E-5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2.9157412576759768E-4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1.0709999384911224E-2</v>
      </c>
      <c r="L46" s="2">
        <v>3.8873331100788887E-4</v>
      </c>
      <c r="M46" s="2">
        <v>3.3964140522265485E-2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4.5062873218184599E-2</v>
      </c>
    </row>
    <row r="47" spans="1:23" x14ac:dyDescent="0.2">
      <c r="A47" s="2" t="s">
        <v>43</v>
      </c>
      <c r="B47" s="2">
        <v>6.5636208903042545E-2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1.1489564338681593</v>
      </c>
      <c r="L47" s="2">
        <v>8.5924919676540257E-2</v>
      </c>
      <c r="M47" s="2">
        <v>1.1798433866974321</v>
      </c>
      <c r="N47" s="2">
        <v>0</v>
      </c>
      <c r="O47" s="2">
        <v>0</v>
      </c>
      <c r="P47" s="2">
        <v>0</v>
      </c>
      <c r="Q47" s="2">
        <v>0</v>
      </c>
      <c r="R47" s="2">
        <v>9.6941732267596861E-4</v>
      </c>
      <c r="S47" s="2">
        <v>0</v>
      </c>
      <c r="T47" s="2">
        <v>0</v>
      </c>
      <c r="U47" s="2">
        <v>0</v>
      </c>
      <c r="V47" s="2">
        <v>0</v>
      </c>
      <c r="W47" s="2">
        <v>2.4813303664678501</v>
      </c>
    </row>
    <row r="48" spans="1:23" x14ac:dyDescent="0.2">
      <c r="A48" s="2" t="s">
        <v>44</v>
      </c>
      <c r="B48" s="2">
        <v>5.9289540368838073E-2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2.9653100674742583E-2</v>
      </c>
      <c r="L48" s="2">
        <v>1.1070490918570564E-3</v>
      </c>
      <c r="M48" s="2">
        <v>7.1155077774664552E-2</v>
      </c>
      <c r="N48" s="2">
        <v>0</v>
      </c>
      <c r="O48" s="2">
        <v>3.1023278620577223E-2</v>
      </c>
      <c r="P48" s="2">
        <v>0</v>
      </c>
      <c r="Q48" s="2">
        <v>0</v>
      </c>
      <c r="R48" s="2">
        <v>1.926495734363531E-2</v>
      </c>
      <c r="S48" s="2">
        <v>0</v>
      </c>
      <c r="T48" s="2">
        <v>0</v>
      </c>
      <c r="U48" s="2">
        <v>0</v>
      </c>
      <c r="V48" s="2">
        <v>0</v>
      </c>
      <c r="W48" s="2">
        <v>0.2114930038743148</v>
      </c>
    </row>
    <row r="49" spans="1:23" x14ac:dyDescent="0.2">
      <c r="A49" s="2" t="s">
        <v>45</v>
      </c>
      <c r="B49" s="2">
        <v>0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0.14766610055451898</v>
      </c>
      <c r="L49" s="2">
        <v>4.8237592847809535E-3</v>
      </c>
      <c r="M49" s="2">
        <v>2.341434396660445E-2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0.17590420380590438</v>
      </c>
    </row>
    <row r="50" spans="1:23" x14ac:dyDescent="0.2">
      <c r="A50" s="2" t="s">
        <v>46</v>
      </c>
      <c r="B50" s="2">
        <v>0.79328757457709276</v>
      </c>
      <c r="C50" s="2">
        <v>1.2494241357769114E-2</v>
      </c>
      <c r="D50" s="2">
        <v>0.16602752660569478</v>
      </c>
      <c r="E50" s="2">
        <v>0</v>
      </c>
      <c r="F50" s="2">
        <v>0</v>
      </c>
      <c r="G50" s="2">
        <v>2.2819630579403796E-2</v>
      </c>
      <c r="H50" s="2">
        <v>1.0178918799151488E-2</v>
      </c>
      <c r="I50" s="2">
        <v>0</v>
      </c>
      <c r="J50" s="2">
        <v>0</v>
      </c>
      <c r="K50" s="2">
        <v>7.9351049667845154E-3</v>
      </c>
      <c r="L50" s="2">
        <v>0</v>
      </c>
      <c r="M50" s="2">
        <v>0</v>
      </c>
      <c r="N50" s="2">
        <v>0</v>
      </c>
      <c r="O50" s="2">
        <v>0.10610635981715559</v>
      </c>
      <c r="P50" s="2">
        <v>0</v>
      </c>
      <c r="Q50" s="2">
        <v>0</v>
      </c>
      <c r="R50" s="2">
        <v>0.14645626429206174</v>
      </c>
      <c r="S50" s="2">
        <v>0</v>
      </c>
      <c r="T50" s="2">
        <v>0</v>
      </c>
      <c r="U50" s="2">
        <v>0</v>
      </c>
      <c r="V50" s="2">
        <v>0</v>
      </c>
      <c r="W50" s="2">
        <v>1.2653056209951139</v>
      </c>
    </row>
    <row r="51" spans="1:23" x14ac:dyDescent="0.2">
      <c r="A51" s="2" t="s">
        <v>47</v>
      </c>
      <c r="B51" s="2">
        <v>0.45091163786233013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0.45091163786233013</v>
      </c>
    </row>
  </sheetData>
  <phoneticPr fontId="6" type="noConversion"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5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52.5255161809417</v>
      </c>
      <c r="C4" s="2">
        <v>6.8134826143584099E-2</v>
      </c>
      <c r="D4" s="2">
        <v>0.28900793426211591</v>
      </c>
      <c r="E4" s="2">
        <v>1.5965637780558149E-3</v>
      </c>
      <c r="F4" s="2">
        <v>2.403946242561759</v>
      </c>
      <c r="G4" s="2">
        <v>3.2558783865460059E-2</v>
      </c>
      <c r="H4" s="2">
        <v>4.735827600043381E-2</v>
      </c>
      <c r="I4" s="2">
        <v>9.8021823344096818E-3</v>
      </c>
      <c r="J4" s="2">
        <v>9.0679324792441519E-4</v>
      </c>
      <c r="K4" s="2">
        <v>1.2387621647102169</v>
      </c>
      <c r="L4" s="2">
        <v>0.10268494640500224</v>
      </c>
      <c r="M4" s="2">
        <v>2.273163717497912</v>
      </c>
      <c r="N4" s="2">
        <v>0.51957773899583304</v>
      </c>
      <c r="O4" s="2">
        <v>0.15895918282513558</v>
      </c>
      <c r="P4" s="2">
        <v>0</v>
      </c>
      <c r="Q4" s="2">
        <v>0</v>
      </c>
      <c r="R4" s="2">
        <v>1.0566730187993771</v>
      </c>
      <c r="S4" s="2">
        <v>0</v>
      </c>
      <c r="T4" s="2">
        <v>0</v>
      </c>
      <c r="U4" s="2">
        <v>0</v>
      </c>
      <c r="V4" s="2">
        <v>6.1287540000000007</v>
      </c>
      <c r="W4" s="2">
        <v>66.857402552368924</v>
      </c>
    </row>
    <row r="5" spans="1:23" x14ac:dyDescent="0.2">
      <c r="A5" s="2" t="s">
        <v>1</v>
      </c>
      <c r="B5" s="2">
        <v>5.8849741831320024E-2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6.2860542886564253E-3</v>
      </c>
      <c r="L5" s="2">
        <v>0</v>
      </c>
      <c r="M5" s="2">
        <v>0.10678344619593828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0.17191924231591474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8.5029952716939115E-4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1.1165323986314264E-2</v>
      </c>
      <c r="L6" s="2">
        <v>0</v>
      </c>
      <c r="M6" s="2">
        <v>1.8460964470364546E-2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3.04765879838482E-2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</row>
    <row r="9" spans="1:23" x14ac:dyDescent="0.2">
      <c r="A9" s="2" t="s">
        <v>5</v>
      </c>
      <c r="B9" s="2">
        <v>8.3240005634878343E-5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3.1869418588097013E-3</v>
      </c>
      <c r="L9" s="2">
        <v>0</v>
      </c>
      <c r="M9" s="2">
        <v>1.5143596506394668E-2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1.8413778370839247E-2</v>
      </c>
    </row>
    <row r="10" spans="1:23" x14ac:dyDescent="0.2">
      <c r="A10" s="2" t="s">
        <v>6</v>
      </c>
      <c r="B10" s="2">
        <v>1.2317439833821123E-2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7.4435493242095102E-4</v>
      </c>
      <c r="L10" s="2">
        <v>0</v>
      </c>
      <c r="M10" s="2">
        <v>2.7400706385879853E-3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1.5801865404830057E-2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0.13788234834245303</v>
      </c>
      <c r="C13" s="2">
        <v>0</v>
      </c>
      <c r="D13" s="2">
        <v>0</v>
      </c>
      <c r="E13" s="2">
        <v>0</v>
      </c>
      <c r="F13" s="2">
        <v>2.0527642571811144E-3</v>
      </c>
      <c r="G13" s="2">
        <v>0</v>
      </c>
      <c r="H13" s="2">
        <v>0</v>
      </c>
      <c r="I13" s="2">
        <v>0</v>
      </c>
      <c r="J13" s="2">
        <v>0</v>
      </c>
      <c r="K13" s="2">
        <v>6.2966913542572287E-3</v>
      </c>
      <c r="L13" s="2">
        <v>0</v>
      </c>
      <c r="M13" s="2">
        <v>8.9522918573714336E-3</v>
      </c>
      <c r="N13" s="2">
        <v>8.8011279272744627E-3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0.16398522373853727</v>
      </c>
    </row>
    <row r="14" spans="1:23" x14ac:dyDescent="0.2">
      <c r="A14" s="2" t="s">
        <v>10</v>
      </c>
      <c r="B14" s="2">
        <v>0.24218297220551713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3.0215296516050462E-3</v>
      </c>
      <c r="L14" s="2">
        <v>0</v>
      </c>
      <c r="M14" s="2">
        <v>1.4808931390231251E-3</v>
      </c>
      <c r="N14" s="2">
        <v>0</v>
      </c>
      <c r="O14" s="2">
        <v>0</v>
      </c>
      <c r="P14" s="2">
        <v>0</v>
      </c>
      <c r="Q14" s="2">
        <v>0</v>
      </c>
      <c r="R14" s="2">
        <v>1.4432043282393634E-3</v>
      </c>
      <c r="S14" s="2">
        <v>0</v>
      </c>
      <c r="T14" s="2">
        <v>0</v>
      </c>
      <c r="U14" s="2">
        <v>0</v>
      </c>
      <c r="V14" s="2">
        <v>0</v>
      </c>
      <c r="W14" s="2">
        <v>0.24812859932438466</v>
      </c>
    </row>
    <row r="15" spans="1:23" x14ac:dyDescent="0.2">
      <c r="A15" s="2" t="s">
        <v>11</v>
      </c>
      <c r="B15" s="2">
        <v>0.16799351660834064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3.7461292092903482E-4</v>
      </c>
      <c r="I15" s="2">
        <v>0</v>
      </c>
      <c r="J15" s="2">
        <v>0</v>
      </c>
      <c r="K15" s="2">
        <v>1.4611411636411258E-3</v>
      </c>
      <c r="L15" s="2">
        <v>0</v>
      </c>
      <c r="M15" s="2">
        <v>3.1374854640320445E-4</v>
      </c>
      <c r="N15" s="2">
        <v>1.5958527519989956E-5</v>
      </c>
      <c r="O15" s="2">
        <v>0</v>
      </c>
      <c r="P15" s="2">
        <v>0</v>
      </c>
      <c r="Q15" s="2">
        <v>0</v>
      </c>
      <c r="R15" s="2">
        <v>4.2185972671612152E-3</v>
      </c>
      <c r="S15" s="2">
        <v>0</v>
      </c>
      <c r="T15" s="2">
        <v>0</v>
      </c>
      <c r="U15" s="2">
        <v>0</v>
      </c>
      <c r="V15" s="2">
        <v>0</v>
      </c>
      <c r="W15" s="2">
        <v>0.1743775750339952</v>
      </c>
    </row>
    <row r="16" spans="1:23" x14ac:dyDescent="0.2">
      <c r="A16" s="2" t="s">
        <v>12</v>
      </c>
      <c r="B16" s="2">
        <v>2.0111842937878873E-3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4.3007173873210497E-4</v>
      </c>
      <c r="L16" s="2">
        <v>0</v>
      </c>
      <c r="M16" s="2">
        <v>1.6900588366252612E-3</v>
      </c>
      <c r="N16" s="2">
        <v>0</v>
      </c>
      <c r="O16" s="2">
        <v>0</v>
      </c>
      <c r="P16" s="2">
        <v>0</v>
      </c>
      <c r="Q16" s="2">
        <v>0</v>
      </c>
      <c r="R16" s="2">
        <v>1.3904718623998478E-2</v>
      </c>
      <c r="S16" s="2">
        <v>0</v>
      </c>
      <c r="T16" s="2">
        <v>0</v>
      </c>
      <c r="U16" s="2">
        <v>0</v>
      </c>
      <c r="V16" s="2">
        <v>0</v>
      </c>
      <c r="W16" s="2">
        <v>1.8036033493143731E-2</v>
      </c>
    </row>
    <row r="17" spans="1:23" x14ac:dyDescent="0.2">
      <c r="A17" s="2" t="s">
        <v>13</v>
      </c>
      <c r="B17" s="2">
        <v>0.20941926734430358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3.082180794246752E-3</v>
      </c>
      <c r="L17" s="2">
        <v>5.1290208712353049E-5</v>
      </c>
      <c r="M17" s="2">
        <v>6.5678029047070785E-4</v>
      </c>
      <c r="N17" s="2">
        <v>5.9844478199962333E-5</v>
      </c>
      <c r="O17" s="2">
        <v>0</v>
      </c>
      <c r="P17" s="2">
        <v>0</v>
      </c>
      <c r="Q17" s="2">
        <v>0</v>
      </c>
      <c r="R17" s="2">
        <v>4.9401994312808966E-3</v>
      </c>
      <c r="S17" s="2">
        <v>0</v>
      </c>
      <c r="T17" s="2">
        <v>0</v>
      </c>
      <c r="U17" s="2">
        <v>0</v>
      </c>
      <c r="V17" s="2">
        <v>0</v>
      </c>
      <c r="W17" s="2">
        <v>0.21820956254721424</v>
      </c>
    </row>
    <row r="18" spans="1:23" x14ac:dyDescent="0.2">
      <c r="A18" s="2" t="s">
        <v>14</v>
      </c>
      <c r="B18" s="2">
        <v>4.2103350588910897E-2</v>
      </c>
      <c r="C18" s="2">
        <v>2.9594934833434101E-3</v>
      </c>
      <c r="D18" s="2">
        <v>0</v>
      </c>
      <c r="E18" s="2">
        <v>0</v>
      </c>
      <c r="F18" s="2">
        <v>1.6183167953438419E-3</v>
      </c>
      <c r="G18" s="2">
        <v>0</v>
      </c>
      <c r="H18" s="2">
        <v>0</v>
      </c>
      <c r="I18" s="2">
        <v>0</v>
      </c>
      <c r="J18" s="2">
        <v>0</v>
      </c>
      <c r="K18" s="2">
        <v>8.6565721770436521E-4</v>
      </c>
      <c r="L18" s="2">
        <v>0</v>
      </c>
      <c r="M18" s="2">
        <v>5.4383081376555435E-5</v>
      </c>
      <c r="N18" s="2">
        <v>0</v>
      </c>
      <c r="O18" s="2">
        <v>0</v>
      </c>
      <c r="P18" s="2">
        <v>0</v>
      </c>
      <c r="Q18" s="2">
        <v>0</v>
      </c>
      <c r="R18" s="2">
        <v>4.4406287022749646E-4</v>
      </c>
      <c r="S18" s="2">
        <v>0</v>
      </c>
      <c r="T18" s="2">
        <v>0</v>
      </c>
      <c r="U18" s="2">
        <v>0</v>
      </c>
      <c r="V18" s="2">
        <v>0</v>
      </c>
      <c r="W18" s="2">
        <v>4.8045264036906565E-2</v>
      </c>
    </row>
    <row r="19" spans="1:23" x14ac:dyDescent="0.2">
      <c r="A19" s="2" t="s">
        <v>15</v>
      </c>
      <c r="B19" s="2">
        <v>6.3658298470298735E-4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4.2455799849194976E-4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1.0611409831949371E-3</v>
      </c>
    </row>
    <row r="20" spans="1:23" x14ac:dyDescent="0.2">
      <c r="A20" s="2" t="s">
        <v>16</v>
      </c>
      <c r="B20" s="2">
        <v>3.2360864867883501E-3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6.6164882881862303E-5</v>
      </c>
      <c r="L20" s="2">
        <v>0</v>
      </c>
      <c r="M20" s="2">
        <v>2.5099883712256348E-5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3.3273512533824687E-3</v>
      </c>
    </row>
    <row r="21" spans="1:23" x14ac:dyDescent="0.2">
      <c r="A21" s="2" t="s">
        <v>17</v>
      </c>
      <c r="B21" s="2">
        <v>4.7096074417344501E-4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5.5688776425567453E-4</v>
      </c>
      <c r="L21" s="2">
        <v>0</v>
      </c>
      <c r="M21" s="2">
        <v>2.2171563945826443E-4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1.2495641478873841E-3</v>
      </c>
    </row>
    <row r="22" spans="1:23" x14ac:dyDescent="0.2">
      <c r="A22" s="2" t="s">
        <v>18</v>
      </c>
      <c r="B22" s="2">
        <v>1.5971875654612067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1.1358304894719695E-3</v>
      </c>
      <c r="L22" s="2">
        <v>0</v>
      </c>
      <c r="M22" s="2">
        <v>6.5678029047070785E-4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1.5989801762411493</v>
      </c>
    </row>
    <row r="23" spans="1:23" x14ac:dyDescent="0.2">
      <c r="A23" s="2" t="s">
        <v>19</v>
      </c>
      <c r="B23" s="2">
        <v>3.1647349234006993E-2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4.1794151020376367E-3</v>
      </c>
      <c r="L23" s="2">
        <v>1.9727003350905026E-5</v>
      </c>
      <c r="M23" s="2">
        <v>4.011798080008973E-3</v>
      </c>
      <c r="N23" s="2">
        <v>0</v>
      </c>
      <c r="O23" s="2">
        <v>0</v>
      </c>
      <c r="P23" s="2">
        <v>0</v>
      </c>
      <c r="Q23" s="2">
        <v>0</v>
      </c>
      <c r="R23" s="2">
        <v>2.2203143511374823E-4</v>
      </c>
      <c r="S23" s="2">
        <v>0</v>
      </c>
      <c r="T23" s="2">
        <v>0</v>
      </c>
      <c r="U23" s="2">
        <v>0</v>
      </c>
      <c r="V23" s="2">
        <v>0</v>
      </c>
      <c r="W23" s="2">
        <v>4.0080320854518257E-2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3.3082441440931152E-5</v>
      </c>
      <c r="L24" s="2">
        <v>0</v>
      </c>
      <c r="M24" s="2">
        <v>8.3666279040854521E-6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4.1449069345016602E-5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2.9774197296838042E-4</v>
      </c>
      <c r="L25" s="2">
        <v>3.9454006701810046E-6</v>
      </c>
      <c r="M25" s="2">
        <v>5.4383081376555432E-4</v>
      </c>
      <c r="N25" s="2">
        <v>0</v>
      </c>
      <c r="O25" s="2">
        <v>0</v>
      </c>
      <c r="P25" s="2">
        <v>0</v>
      </c>
      <c r="Q25" s="2">
        <v>0</v>
      </c>
      <c r="R25" s="2">
        <v>1.1101571755687411E-4</v>
      </c>
      <c r="S25" s="2">
        <v>0</v>
      </c>
      <c r="T25" s="2">
        <v>0</v>
      </c>
      <c r="U25" s="2">
        <v>0</v>
      </c>
      <c r="V25" s="2">
        <v>0</v>
      </c>
      <c r="W25" s="2">
        <v>9.565339049609899E-4</v>
      </c>
    </row>
    <row r="26" spans="1:23" x14ac:dyDescent="0.2">
      <c r="A26" s="2" t="s">
        <v>22</v>
      </c>
      <c r="B26" s="2">
        <v>0.68690798726004065</v>
      </c>
      <c r="C26" s="2">
        <v>2.1830869387985223E-3</v>
      </c>
      <c r="D26" s="2">
        <v>0</v>
      </c>
      <c r="E26" s="2">
        <v>0</v>
      </c>
      <c r="F26" s="2">
        <v>0</v>
      </c>
      <c r="G26" s="2">
        <v>1.8857400304099431E-3</v>
      </c>
      <c r="H26" s="2">
        <v>0</v>
      </c>
      <c r="I26" s="2">
        <v>1.8006540703563525E-3</v>
      </c>
      <c r="J26" s="2">
        <v>0</v>
      </c>
      <c r="K26" s="2">
        <v>1.4330210884163341E-2</v>
      </c>
      <c r="L26" s="2">
        <v>0</v>
      </c>
      <c r="M26" s="2">
        <v>2.6271211618828314E-3</v>
      </c>
      <c r="N26" s="2">
        <v>2.7927423159982422E-5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0.70976272776881155</v>
      </c>
    </row>
    <row r="27" spans="1:23" x14ac:dyDescent="0.2">
      <c r="A27" s="2" t="s">
        <v>23</v>
      </c>
      <c r="B27" s="2">
        <v>2.9320569071599824E-2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2.6355678347941822E-3</v>
      </c>
      <c r="L27" s="2">
        <v>0</v>
      </c>
      <c r="M27" s="2">
        <v>2.0079906969805079E-3</v>
      </c>
      <c r="N27" s="2">
        <v>3.9896318799974896E-5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3.4004023922174491E-2</v>
      </c>
    </row>
    <row r="28" spans="1:23" x14ac:dyDescent="0.2">
      <c r="A28" s="2" t="s">
        <v>24</v>
      </c>
      <c r="B28" s="2">
        <v>3.6479066401010614E-3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1.6541220720465576E-5</v>
      </c>
      <c r="L28" s="2">
        <v>0</v>
      </c>
      <c r="M28" s="2">
        <v>5.8566395328598153E-5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3.7230142561501252E-3</v>
      </c>
    </row>
    <row r="29" spans="1:23" x14ac:dyDescent="0.2">
      <c r="A29" s="2" t="s">
        <v>25</v>
      </c>
      <c r="B29" s="2">
        <v>9.0556255969224987E-3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7.7192363362172691E-4</v>
      </c>
      <c r="L29" s="2">
        <v>0</v>
      </c>
      <c r="M29" s="2">
        <v>1.2549941856128174E-5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9.8400991724003541E-3</v>
      </c>
    </row>
    <row r="30" spans="1:23" x14ac:dyDescent="0.2">
      <c r="A30" s="2" t="s">
        <v>26</v>
      </c>
      <c r="B30" s="2">
        <v>4.4802340260379388E-3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1.3729213197986429E-3</v>
      </c>
      <c r="L30" s="2">
        <v>0</v>
      </c>
      <c r="M30" s="2">
        <v>4.183313952042725E-4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6.2714867410408543E-3</v>
      </c>
    </row>
    <row r="31" spans="1:23" x14ac:dyDescent="0.2">
      <c r="A31" s="2" t="s">
        <v>27</v>
      </c>
      <c r="B31" s="2">
        <v>10.068727344853775</v>
      </c>
      <c r="C31" s="2">
        <v>0</v>
      </c>
      <c r="D31" s="2">
        <v>0</v>
      </c>
      <c r="E31" s="2">
        <v>2.3137456156536754E-5</v>
      </c>
      <c r="F31" s="2">
        <v>7.5926934747094069E-2</v>
      </c>
      <c r="G31" s="2">
        <v>0</v>
      </c>
      <c r="H31" s="2">
        <v>1.3635910321816863E-3</v>
      </c>
      <c r="I31" s="2">
        <v>0</v>
      </c>
      <c r="J31" s="2">
        <v>0</v>
      </c>
      <c r="K31" s="2">
        <v>1.7230438250484977E-2</v>
      </c>
      <c r="L31" s="2">
        <v>8.0091633604674386E-4</v>
      </c>
      <c r="M31" s="2">
        <v>4.0979743474210538E-2</v>
      </c>
      <c r="N31" s="2">
        <v>2.0135672098347327E-2</v>
      </c>
      <c r="O31" s="2">
        <v>7.5203858060014714E-3</v>
      </c>
      <c r="P31" s="2">
        <v>0</v>
      </c>
      <c r="Q31" s="2">
        <v>0</v>
      </c>
      <c r="R31" s="2">
        <v>1.4987121870178002E-2</v>
      </c>
      <c r="S31" s="2">
        <v>0</v>
      </c>
      <c r="T31" s="2">
        <v>0</v>
      </c>
      <c r="U31" s="2">
        <v>0</v>
      </c>
      <c r="V31" s="2">
        <v>6.1287540000000007</v>
      </c>
      <c r="W31" s="2">
        <v>16.376449285924476</v>
      </c>
    </row>
    <row r="32" spans="1:23" x14ac:dyDescent="0.2">
      <c r="A32" s="2" t="s">
        <v>28</v>
      </c>
      <c r="B32" s="2">
        <v>1.1317705828944817</v>
      </c>
      <c r="C32" s="2">
        <v>0</v>
      </c>
      <c r="D32" s="2">
        <v>0</v>
      </c>
      <c r="E32" s="2">
        <v>0</v>
      </c>
      <c r="F32" s="2">
        <v>1.8566184689526168</v>
      </c>
      <c r="G32" s="2">
        <v>0</v>
      </c>
      <c r="H32" s="2">
        <v>0</v>
      </c>
      <c r="I32" s="2">
        <v>0</v>
      </c>
      <c r="J32" s="2">
        <v>0</v>
      </c>
      <c r="K32" s="2">
        <v>3.6280410780221168E-3</v>
      </c>
      <c r="L32" s="2">
        <v>2.761780469126703E-5</v>
      </c>
      <c r="M32" s="2">
        <v>3.6227498824690008E-3</v>
      </c>
      <c r="N32" s="2">
        <v>0</v>
      </c>
      <c r="O32" s="2">
        <v>0</v>
      </c>
      <c r="P32" s="2">
        <v>0</v>
      </c>
      <c r="Q32" s="2">
        <v>0</v>
      </c>
      <c r="R32" s="2">
        <v>6.1058644656280744E-4</v>
      </c>
      <c r="S32" s="2">
        <v>0</v>
      </c>
      <c r="T32" s="2">
        <v>0</v>
      </c>
      <c r="U32" s="2">
        <v>0</v>
      </c>
      <c r="V32" s="2">
        <v>0</v>
      </c>
      <c r="W32" s="2">
        <v>2.9962780470588442</v>
      </c>
    </row>
    <row r="33" spans="1:23" x14ac:dyDescent="0.2">
      <c r="A33" s="2" t="s">
        <v>29</v>
      </c>
      <c r="B33" s="2">
        <v>10.804959624204653</v>
      </c>
      <c r="C33" s="2">
        <v>0</v>
      </c>
      <c r="D33" s="2">
        <v>6.7278923226945196E-3</v>
      </c>
      <c r="E33" s="2">
        <v>0</v>
      </c>
      <c r="F33" s="2">
        <v>0.37305279468863567</v>
      </c>
      <c r="G33" s="2">
        <v>0</v>
      </c>
      <c r="H33" s="2">
        <v>5.1396892751463582E-3</v>
      </c>
      <c r="I33" s="2">
        <v>0</v>
      </c>
      <c r="J33" s="2">
        <v>0</v>
      </c>
      <c r="K33" s="2">
        <v>8.0831431920675104E-3</v>
      </c>
      <c r="L33" s="2">
        <v>6.7071811393077069E-4</v>
      </c>
      <c r="M33" s="2">
        <v>1.4834031273943504E-2</v>
      </c>
      <c r="N33" s="2">
        <v>0.48995073265497163</v>
      </c>
      <c r="O33" s="2">
        <v>9.1264883390266931E-4</v>
      </c>
      <c r="P33" s="2">
        <v>0</v>
      </c>
      <c r="Q33" s="2">
        <v>0</v>
      </c>
      <c r="R33" s="2">
        <v>0.73101074618262674</v>
      </c>
      <c r="S33" s="2">
        <v>0</v>
      </c>
      <c r="T33" s="2">
        <v>0</v>
      </c>
      <c r="U33" s="2">
        <v>0</v>
      </c>
      <c r="V33" s="2">
        <v>0</v>
      </c>
      <c r="W33" s="2">
        <v>12.435342020742572</v>
      </c>
    </row>
    <row r="34" spans="1:23" x14ac:dyDescent="0.2">
      <c r="A34" s="2" t="s">
        <v>30</v>
      </c>
      <c r="B34" s="2">
        <v>0.10272969992731423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8.6160971813678002E-4</v>
      </c>
      <c r="I34" s="2">
        <v>0</v>
      </c>
      <c r="J34" s="2">
        <v>0</v>
      </c>
      <c r="K34" s="2">
        <v>1.6872045134874889E-3</v>
      </c>
      <c r="L34" s="2">
        <v>2.3672404021086026E-5</v>
      </c>
      <c r="M34" s="2">
        <v>2.668954301403259E-3</v>
      </c>
      <c r="N34" s="2">
        <v>1.7953343459988706E-4</v>
      </c>
      <c r="O34" s="2">
        <v>6.7751223477490732E-4</v>
      </c>
      <c r="P34" s="2">
        <v>0</v>
      </c>
      <c r="Q34" s="2">
        <v>0</v>
      </c>
      <c r="R34" s="2">
        <v>7.4935609350890002E-4</v>
      </c>
      <c r="S34" s="2">
        <v>0</v>
      </c>
      <c r="T34" s="2">
        <v>0</v>
      </c>
      <c r="U34" s="2">
        <v>0</v>
      </c>
      <c r="V34" s="2">
        <v>0</v>
      </c>
      <c r="W34" s="2">
        <v>0.10957754262724656</v>
      </c>
    </row>
    <row r="35" spans="1:23" x14ac:dyDescent="0.2">
      <c r="A35" s="2" t="s">
        <v>31</v>
      </c>
      <c r="B35" s="2">
        <v>8.2383842633971305E-2</v>
      </c>
      <c r="C35" s="2">
        <v>0</v>
      </c>
      <c r="D35" s="2">
        <v>0</v>
      </c>
      <c r="E35" s="2">
        <v>0</v>
      </c>
      <c r="F35" s="2">
        <v>6.3740683442558566E-2</v>
      </c>
      <c r="G35" s="2">
        <v>0</v>
      </c>
      <c r="H35" s="2">
        <v>0</v>
      </c>
      <c r="I35" s="2">
        <v>0</v>
      </c>
      <c r="J35" s="2">
        <v>0</v>
      </c>
      <c r="K35" s="2">
        <v>6.1919302896942807E-3</v>
      </c>
      <c r="L35" s="2">
        <v>4.3399407371991062E-5</v>
      </c>
      <c r="M35" s="2">
        <v>2.756803894396156E-3</v>
      </c>
      <c r="N35" s="2">
        <v>9.5751165119939747E-5</v>
      </c>
      <c r="O35" s="2">
        <v>2.7897562608378539E-5</v>
      </c>
      <c r="P35" s="2">
        <v>0</v>
      </c>
      <c r="Q35" s="2">
        <v>0</v>
      </c>
      <c r="R35" s="2">
        <v>3.0529322328140372E-4</v>
      </c>
      <c r="S35" s="2">
        <v>0</v>
      </c>
      <c r="T35" s="2">
        <v>0</v>
      </c>
      <c r="U35" s="2">
        <v>0</v>
      </c>
      <c r="V35" s="2">
        <v>0</v>
      </c>
      <c r="W35" s="2">
        <v>0.15554560161900202</v>
      </c>
    </row>
    <row r="36" spans="1:23" x14ac:dyDescent="0.2">
      <c r="A36" s="2" t="s">
        <v>32</v>
      </c>
      <c r="B36" s="2">
        <v>7.1749818071303373E-2</v>
      </c>
      <c r="C36" s="2">
        <v>2.1992614550218389E-2</v>
      </c>
      <c r="D36" s="2">
        <v>0</v>
      </c>
      <c r="E36" s="2">
        <v>0</v>
      </c>
      <c r="F36" s="2">
        <v>3.0389599955517238E-2</v>
      </c>
      <c r="G36" s="2">
        <v>0</v>
      </c>
      <c r="H36" s="2">
        <v>0</v>
      </c>
      <c r="I36" s="2">
        <v>0</v>
      </c>
      <c r="J36" s="2">
        <v>1.8891525998425313E-5</v>
      </c>
      <c r="K36" s="2">
        <v>1.1705670529849473E-2</v>
      </c>
      <c r="L36" s="2">
        <v>3.8664926567773836E-4</v>
      </c>
      <c r="M36" s="2">
        <v>9.9060874384371746E-3</v>
      </c>
      <c r="N36" s="2">
        <v>7.1813373839954813E-5</v>
      </c>
      <c r="O36" s="2">
        <v>2.4430294112765772E-3</v>
      </c>
      <c r="P36" s="2">
        <v>0</v>
      </c>
      <c r="Q36" s="2">
        <v>0</v>
      </c>
      <c r="R36" s="2">
        <v>1.4154503988501443E-3</v>
      </c>
      <c r="S36" s="2">
        <v>0</v>
      </c>
      <c r="T36" s="2">
        <v>0</v>
      </c>
      <c r="U36" s="2">
        <v>0</v>
      </c>
      <c r="V36" s="2">
        <v>0</v>
      </c>
      <c r="W36" s="2">
        <v>0.15007962452096851</v>
      </c>
    </row>
    <row r="37" spans="1:23" x14ac:dyDescent="0.2">
      <c r="A37" s="2" t="s">
        <v>33</v>
      </c>
      <c r="B37" s="2">
        <v>9.1677807190774563E-2</v>
      </c>
      <c r="C37" s="2">
        <v>0</v>
      </c>
      <c r="D37" s="2">
        <v>0</v>
      </c>
      <c r="E37" s="2">
        <v>0</v>
      </c>
      <c r="F37" s="2">
        <v>5.4667972281190181E-4</v>
      </c>
      <c r="G37" s="2">
        <v>0</v>
      </c>
      <c r="H37" s="2">
        <v>0</v>
      </c>
      <c r="I37" s="2">
        <v>0</v>
      </c>
      <c r="J37" s="2">
        <v>0</v>
      </c>
      <c r="K37" s="2">
        <v>6.4345348602611093E-3</v>
      </c>
      <c r="L37" s="2">
        <v>5.1290208712353049E-5</v>
      </c>
      <c r="M37" s="2">
        <v>3.375934359298479E-2</v>
      </c>
      <c r="N37" s="2">
        <v>3.5906686919977407E-5</v>
      </c>
      <c r="O37" s="2">
        <v>1.195609826073366E-4</v>
      </c>
      <c r="P37" s="2">
        <v>0</v>
      </c>
      <c r="Q37" s="2">
        <v>0</v>
      </c>
      <c r="R37" s="2">
        <v>3.3304715267062224E-4</v>
      </c>
      <c r="S37" s="2">
        <v>0</v>
      </c>
      <c r="T37" s="2">
        <v>0</v>
      </c>
      <c r="U37" s="2">
        <v>0</v>
      </c>
      <c r="V37" s="2">
        <v>0</v>
      </c>
      <c r="W37" s="2">
        <v>0.13295817039774266</v>
      </c>
    </row>
    <row r="38" spans="1:23" x14ac:dyDescent="0.2">
      <c r="A38" s="2" t="s">
        <v>34</v>
      </c>
      <c r="B38" s="2">
        <v>3.1401866957704062E-2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8.8790172192598988E-4</v>
      </c>
      <c r="K38" s="2">
        <v>4.2566074653998089E-3</v>
      </c>
      <c r="L38" s="2">
        <v>1.7754303015814519E-4</v>
      </c>
      <c r="M38" s="2">
        <v>2.0289072667407219E-3</v>
      </c>
      <c r="N38" s="2">
        <v>0</v>
      </c>
      <c r="O38" s="2">
        <v>7.9707321738224402E-5</v>
      </c>
      <c r="P38" s="2">
        <v>0</v>
      </c>
      <c r="Q38" s="2">
        <v>0</v>
      </c>
      <c r="R38" s="2">
        <v>3.0529322328140372E-4</v>
      </c>
      <c r="S38" s="2">
        <v>0</v>
      </c>
      <c r="T38" s="2">
        <v>0</v>
      </c>
      <c r="U38" s="2">
        <v>0</v>
      </c>
      <c r="V38" s="2">
        <v>0</v>
      </c>
      <c r="W38" s="2">
        <v>3.9137826986948357E-2</v>
      </c>
    </row>
    <row r="39" spans="1:23" x14ac:dyDescent="0.2">
      <c r="A39" s="2" t="s">
        <v>35</v>
      </c>
      <c r="B39" s="2">
        <v>1.3882280613749994E-2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1.8250480194913685E-3</v>
      </c>
      <c r="L39" s="2">
        <v>0</v>
      </c>
      <c r="M39" s="2">
        <v>8.7012930202488696E-4</v>
      </c>
      <c r="N39" s="2">
        <v>0</v>
      </c>
      <c r="O39" s="2">
        <v>5.5675564234149745E-3</v>
      </c>
      <c r="P39" s="2">
        <v>0</v>
      </c>
      <c r="Q39" s="2">
        <v>0</v>
      </c>
      <c r="R39" s="2">
        <v>8.0153348076063086E-2</v>
      </c>
      <c r="S39" s="2">
        <v>0</v>
      </c>
      <c r="T39" s="2">
        <v>0</v>
      </c>
      <c r="U39" s="2">
        <v>0</v>
      </c>
      <c r="V39" s="2">
        <v>0</v>
      </c>
      <c r="W39" s="2">
        <v>0.10229836243474431</v>
      </c>
    </row>
    <row r="40" spans="1:23" x14ac:dyDescent="0.2">
      <c r="A40" s="2" t="s">
        <v>36</v>
      </c>
      <c r="B40" s="2">
        <v>3.6228964828291803E-4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1.7092594744481096E-3</v>
      </c>
      <c r="L40" s="2">
        <v>0</v>
      </c>
      <c r="M40" s="2">
        <v>3.2211517430728984E-4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2.3936642970383173E-3</v>
      </c>
    </row>
    <row r="41" spans="1:23" x14ac:dyDescent="0.2">
      <c r="A41" s="2" t="s">
        <v>37</v>
      </c>
      <c r="B41" s="2">
        <v>9.0942935574655232E-3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3.4185189488962188E-4</v>
      </c>
      <c r="L41" s="2">
        <v>0</v>
      </c>
      <c r="M41" s="2">
        <v>8.7849592992897237E-5</v>
      </c>
      <c r="N41" s="2">
        <v>0</v>
      </c>
      <c r="O41" s="2">
        <v>1.195609826073366E-4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9.6435560279553786E-3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3.3082441440931152E-5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3.3082441440931152E-5</v>
      </c>
    </row>
    <row r="43" spans="1:23" x14ac:dyDescent="0.2">
      <c r="A43" s="2" t="s">
        <v>39</v>
      </c>
      <c r="B43" s="2">
        <v>25.690172779776294</v>
      </c>
      <c r="C43" s="2">
        <v>2.9892312941401634E-2</v>
      </c>
      <c r="D43" s="2">
        <v>0.11668960406031642</v>
      </c>
      <c r="E43" s="2">
        <v>7.2312679472988708E-4</v>
      </c>
      <c r="F43" s="2">
        <v>0</v>
      </c>
      <c r="G43" s="2">
        <v>0</v>
      </c>
      <c r="H43" s="2">
        <v>0</v>
      </c>
      <c r="I43" s="2">
        <v>8.0015282640533286E-3</v>
      </c>
      <c r="J43" s="2">
        <v>0</v>
      </c>
      <c r="K43" s="2">
        <v>1.2201907151463442E-2</v>
      </c>
      <c r="L43" s="2">
        <v>0</v>
      </c>
      <c r="M43" s="2">
        <v>3.2680048593357776E-2</v>
      </c>
      <c r="N43" s="2">
        <v>1.6357490707989705E-4</v>
      </c>
      <c r="O43" s="2">
        <v>1.3151708086807029E-4</v>
      </c>
      <c r="P43" s="2">
        <v>0</v>
      </c>
      <c r="Q43" s="2">
        <v>0</v>
      </c>
      <c r="R43" s="2">
        <v>3.2555359173553323E-2</v>
      </c>
      <c r="S43" s="2">
        <v>0</v>
      </c>
      <c r="T43" s="2">
        <v>0</v>
      </c>
      <c r="U43" s="2">
        <v>0</v>
      </c>
      <c r="V43" s="2">
        <v>0</v>
      </c>
      <c r="W43" s="2">
        <v>25.923211758743115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1.4556274234009707E-3</v>
      </c>
      <c r="L44" s="2">
        <v>0</v>
      </c>
      <c r="M44" s="2">
        <v>5.7311401142985348E-4</v>
      </c>
      <c r="N44" s="2">
        <v>0</v>
      </c>
      <c r="O44" s="2">
        <v>0</v>
      </c>
      <c r="P44" s="2">
        <v>0</v>
      </c>
      <c r="Q44" s="2">
        <v>0</v>
      </c>
      <c r="R44" s="2">
        <v>5.8283251717358893E-4</v>
      </c>
      <c r="S44" s="2">
        <v>0</v>
      </c>
      <c r="T44" s="2">
        <v>0</v>
      </c>
      <c r="U44" s="2">
        <v>0</v>
      </c>
      <c r="V44" s="2">
        <v>0</v>
      </c>
      <c r="W44" s="2">
        <v>2.6115739520044131E-3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2.2606334984636288E-4</v>
      </c>
      <c r="L45" s="2">
        <v>0</v>
      </c>
      <c r="M45" s="2">
        <v>1.1713279065719631E-4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3.4319614050355918E-4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1.6359278179793851E-2</v>
      </c>
      <c r="L46" s="2">
        <v>0</v>
      </c>
      <c r="M46" s="2">
        <v>4.0350679364692409E-2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5.670995754448626E-2</v>
      </c>
    </row>
    <row r="47" spans="1:23" x14ac:dyDescent="0.2">
      <c r="A47" s="2" t="s">
        <v>43</v>
      </c>
      <c r="B47" s="2">
        <v>6.5962764527578446E-2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0.95672886093263709</v>
      </c>
      <c r="L47" s="2">
        <v>9.8600500845236375E-2</v>
      </c>
      <c r="M47" s="2">
        <v>1.8483179250812427</v>
      </c>
      <c r="N47" s="2">
        <v>0</v>
      </c>
      <c r="O47" s="2">
        <v>0</v>
      </c>
      <c r="P47" s="2">
        <v>0</v>
      </c>
      <c r="Q47" s="2">
        <v>0</v>
      </c>
      <c r="R47" s="2">
        <v>9.7424040256636883E-4</v>
      </c>
      <c r="S47" s="2">
        <v>0</v>
      </c>
      <c r="T47" s="2">
        <v>0</v>
      </c>
      <c r="U47" s="2">
        <v>0</v>
      </c>
      <c r="V47" s="2">
        <v>0</v>
      </c>
      <c r="W47" s="2">
        <v>2.9705842917892613</v>
      </c>
    </row>
    <row r="48" spans="1:23" x14ac:dyDescent="0.2">
      <c r="A48" s="2" t="s">
        <v>44</v>
      </c>
      <c r="B48" s="2">
        <v>7.8656567223486282E-2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3.0758607196400001E-3</v>
      </c>
      <c r="I48" s="2">
        <v>0</v>
      </c>
      <c r="J48" s="2">
        <v>0</v>
      </c>
      <c r="K48" s="2">
        <v>3.7765761859746901E-2</v>
      </c>
      <c r="L48" s="2">
        <v>1.827676376422319E-3</v>
      </c>
      <c r="M48" s="2">
        <v>3.9921622047957767E-2</v>
      </c>
      <c r="N48" s="2">
        <v>0</v>
      </c>
      <c r="O48" s="2">
        <v>4.1409581567163033E-2</v>
      </c>
      <c r="P48" s="2">
        <v>0</v>
      </c>
      <c r="Q48" s="2">
        <v>0</v>
      </c>
      <c r="R48" s="2">
        <v>2.3699132196906222E-2</v>
      </c>
      <c r="S48" s="2">
        <v>0</v>
      </c>
      <c r="T48" s="2">
        <v>0</v>
      </c>
      <c r="U48" s="2">
        <v>0</v>
      </c>
      <c r="V48" s="2">
        <v>0</v>
      </c>
      <c r="W48" s="2">
        <v>0.22635620199132253</v>
      </c>
    </row>
    <row r="49" spans="1:23" x14ac:dyDescent="0.2">
      <c r="A49" s="2" t="s">
        <v>45</v>
      </c>
      <c r="B49" s="2">
        <v>0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7.6857808416742848E-2</v>
      </c>
      <c r="L49" s="2">
        <v>0</v>
      </c>
      <c r="M49" s="2">
        <v>3.2498095925536492E-2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0.10935590434227935</v>
      </c>
    </row>
    <row r="50" spans="1:23" x14ac:dyDescent="0.2">
      <c r="A50" s="2" t="s">
        <v>46</v>
      </c>
      <c r="B50" s="2">
        <v>0.61882650465182099</v>
      </c>
      <c r="C50" s="2">
        <v>1.1107318229822132E-2</v>
      </c>
      <c r="D50" s="2">
        <v>0.16559043787910493</v>
      </c>
      <c r="E50" s="2">
        <v>0</v>
      </c>
      <c r="F50" s="2">
        <v>0</v>
      </c>
      <c r="G50" s="2">
        <v>3.0673043835050116E-2</v>
      </c>
      <c r="H50" s="2">
        <v>3.6542912334399949E-2</v>
      </c>
      <c r="I50" s="2">
        <v>0</v>
      </c>
      <c r="J50" s="2">
        <v>0</v>
      </c>
      <c r="K50" s="2">
        <v>1.1679252856014006E-2</v>
      </c>
      <c r="L50" s="2">
        <v>0</v>
      </c>
      <c r="M50" s="2">
        <v>0</v>
      </c>
      <c r="N50" s="2">
        <v>0</v>
      </c>
      <c r="O50" s="2">
        <v>9.9950224618172587E-2</v>
      </c>
      <c r="P50" s="2">
        <v>0</v>
      </c>
      <c r="Q50" s="2">
        <v>0</v>
      </c>
      <c r="R50" s="2">
        <v>0.14370738216857626</v>
      </c>
      <c r="S50" s="2">
        <v>0</v>
      </c>
      <c r="T50" s="2">
        <v>0</v>
      </c>
      <c r="U50" s="2">
        <v>0</v>
      </c>
      <c r="V50" s="2">
        <v>0</v>
      </c>
      <c r="W50" s="2">
        <v>1.1180770765729608</v>
      </c>
    </row>
    <row r="51" spans="1:23" x14ac:dyDescent="0.2">
      <c r="A51" s="2" t="s">
        <v>47</v>
      </c>
      <c r="B51" s="2">
        <v>0.4237241856493843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0.4237241856493843</v>
      </c>
    </row>
  </sheetData>
  <phoneticPr fontId="6" type="noConversion"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6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48.594040379278105</v>
      </c>
      <c r="C4" s="2">
        <v>6.2368368127549215E-2</v>
      </c>
      <c r="D4" s="2">
        <v>6.2988608054709211E-2</v>
      </c>
      <c r="E4" s="2">
        <v>6.4834532825097527E-3</v>
      </c>
      <c r="F4" s="2">
        <v>2.1248795994026901</v>
      </c>
      <c r="G4" s="2">
        <v>7.0277714486208689E-2</v>
      </c>
      <c r="H4" s="2">
        <v>4.2783460201273833E-2</v>
      </c>
      <c r="I4" s="2">
        <v>3.6646564424783727E-4</v>
      </c>
      <c r="J4" s="2">
        <v>2.4424629513733259E-4</v>
      </c>
      <c r="K4" s="2">
        <v>1.216259373629013</v>
      </c>
      <c r="L4" s="2">
        <v>0.11627886890693685</v>
      </c>
      <c r="M4" s="2">
        <v>3.0090328791405034</v>
      </c>
      <c r="N4" s="2">
        <v>0.41795670270195484</v>
      </c>
      <c r="O4" s="2">
        <v>0.14583744657030875</v>
      </c>
      <c r="P4" s="2">
        <v>0</v>
      </c>
      <c r="Q4" s="2">
        <v>0</v>
      </c>
      <c r="R4" s="2">
        <v>1.8933159226342351</v>
      </c>
      <c r="S4" s="2">
        <v>0</v>
      </c>
      <c r="T4" s="2">
        <v>0</v>
      </c>
      <c r="U4" s="2">
        <v>0</v>
      </c>
      <c r="V4" s="2">
        <v>5.5155880000000002</v>
      </c>
      <c r="W4" s="2">
        <v>63.278701488355374</v>
      </c>
    </row>
    <row r="5" spans="1:23" x14ac:dyDescent="0.2">
      <c r="A5" s="2" t="s">
        <v>1</v>
      </c>
      <c r="B5" s="2">
        <v>5.3284297738817529E-2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6.2544830441843106E-3</v>
      </c>
      <c r="L5" s="2">
        <v>0</v>
      </c>
      <c r="M5" s="2">
        <v>0.12121120890522916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0.180749989688231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4.5658587175230504E-3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1.5532426791779422E-2</v>
      </c>
      <c r="L6" s="2">
        <v>0</v>
      </c>
      <c r="M6" s="2">
        <v>1.9811604186696585E-2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3.9909889695999054E-2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</row>
    <row r="9" spans="1:23" x14ac:dyDescent="0.2">
      <c r="A9" s="2" t="s">
        <v>5</v>
      </c>
      <c r="B9" s="2">
        <v>3.1914589341680369E-5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2.7830606532293868E-3</v>
      </c>
      <c r="L9" s="2">
        <v>0</v>
      </c>
      <c r="M9" s="2">
        <v>1.3193453279658143E-2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1.6008428522229209E-2</v>
      </c>
    </row>
    <row r="10" spans="1:23" x14ac:dyDescent="0.2">
      <c r="A10" s="2" t="s">
        <v>6</v>
      </c>
      <c r="B10" s="2">
        <v>1.6061017086200648E-2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1.0140525975651216E-3</v>
      </c>
      <c r="L10" s="2">
        <v>0</v>
      </c>
      <c r="M10" s="2">
        <v>2.559226101191438E-3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1.9634295784957206E-2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9.0301661572300365E-2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3.4352706939540911E-3</v>
      </c>
      <c r="L13" s="2">
        <v>0</v>
      </c>
      <c r="M13" s="2">
        <v>6.2558860251346275E-3</v>
      </c>
      <c r="N13" s="2">
        <v>8.3210488098332033E-3</v>
      </c>
      <c r="O13" s="2">
        <v>0</v>
      </c>
      <c r="P13" s="2">
        <v>0</v>
      </c>
      <c r="Q13" s="2">
        <v>0</v>
      </c>
      <c r="R13" s="2">
        <v>2.0982962063254698E-4</v>
      </c>
      <c r="S13" s="2">
        <v>0</v>
      </c>
      <c r="T13" s="2">
        <v>0</v>
      </c>
      <c r="U13" s="2">
        <v>0</v>
      </c>
      <c r="V13" s="2">
        <v>0</v>
      </c>
      <c r="W13" s="2">
        <v>0.10852369672185483</v>
      </c>
    </row>
    <row r="14" spans="1:23" x14ac:dyDescent="0.2">
      <c r="A14" s="2" t="s">
        <v>10</v>
      </c>
      <c r="B14" s="2">
        <v>0.4160514066528368</v>
      </c>
      <c r="C14" s="2">
        <v>0</v>
      </c>
      <c r="D14" s="2">
        <v>0</v>
      </c>
      <c r="E14" s="2">
        <v>0</v>
      </c>
      <c r="F14" s="2">
        <v>1.571399500207675E-4</v>
      </c>
      <c r="G14" s="2">
        <v>0</v>
      </c>
      <c r="H14" s="2">
        <v>0</v>
      </c>
      <c r="I14" s="2">
        <v>0</v>
      </c>
      <c r="J14" s="2">
        <v>0</v>
      </c>
      <c r="K14" s="2">
        <v>4.5565359009534104E-3</v>
      </c>
      <c r="L14" s="2">
        <v>0</v>
      </c>
      <c r="M14" s="2">
        <v>3.6109628551057272E-3</v>
      </c>
      <c r="N14" s="2">
        <v>0</v>
      </c>
      <c r="O14" s="2">
        <v>0</v>
      </c>
      <c r="P14" s="2">
        <v>0</v>
      </c>
      <c r="Q14" s="2">
        <v>0</v>
      </c>
      <c r="R14" s="2">
        <v>2.5179554475905641E-3</v>
      </c>
      <c r="S14" s="2">
        <v>0</v>
      </c>
      <c r="T14" s="2">
        <v>0</v>
      </c>
      <c r="U14" s="2">
        <v>0</v>
      </c>
      <c r="V14" s="2">
        <v>0</v>
      </c>
      <c r="W14" s="2">
        <v>0.42689400080650719</v>
      </c>
    </row>
    <row r="15" spans="1:23" x14ac:dyDescent="0.2">
      <c r="A15" s="2" t="s">
        <v>11</v>
      </c>
      <c r="B15" s="2">
        <v>0.16746561224924217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3.5301225895786621E-3</v>
      </c>
      <c r="I15" s="2">
        <v>0</v>
      </c>
      <c r="J15" s="2">
        <v>0</v>
      </c>
      <c r="K15" s="2">
        <v>2.3050711028352543E-3</v>
      </c>
      <c r="L15" s="2">
        <v>0</v>
      </c>
      <c r="M15" s="2">
        <v>9.6993500638762275E-4</v>
      </c>
      <c r="N15" s="2">
        <v>3.8469943642317178E-6</v>
      </c>
      <c r="O15" s="2">
        <v>0</v>
      </c>
      <c r="P15" s="2">
        <v>0</v>
      </c>
      <c r="Q15" s="2">
        <v>0</v>
      </c>
      <c r="R15" s="2">
        <v>4.6162516539160342E-3</v>
      </c>
      <c r="S15" s="2">
        <v>0</v>
      </c>
      <c r="T15" s="2">
        <v>0</v>
      </c>
      <c r="U15" s="2">
        <v>0</v>
      </c>
      <c r="V15" s="2">
        <v>0</v>
      </c>
      <c r="W15" s="2">
        <v>0.17889083959632396</v>
      </c>
    </row>
    <row r="16" spans="1:23" x14ac:dyDescent="0.2">
      <c r="A16" s="2" t="s">
        <v>12</v>
      </c>
      <c r="B16" s="2">
        <v>1.8928688312587149E-3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3.1270344418307715E-4</v>
      </c>
      <c r="L16" s="2">
        <v>0</v>
      </c>
      <c r="M16" s="2">
        <v>1.4880127407231802E-3</v>
      </c>
      <c r="N16" s="2">
        <v>0</v>
      </c>
      <c r="O16" s="2">
        <v>0</v>
      </c>
      <c r="P16" s="2">
        <v>0</v>
      </c>
      <c r="Q16" s="2">
        <v>0</v>
      </c>
      <c r="R16" s="2">
        <v>1.0648853247101757E-2</v>
      </c>
      <c r="S16" s="2">
        <v>0</v>
      </c>
      <c r="T16" s="2">
        <v>0</v>
      </c>
      <c r="U16" s="2">
        <v>0</v>
      </c>
      <c r="V16" s="2">
        <v>0</v>
      </c>
      <c r="W16" s="2">
        <v>1.434243826326673E-2</v>
      </c>
    </row>
    <row r="17" spans="1:23" x14ac:dyDescent="0.2">
      <c r="A17" s="2" t="s">
        <v>13</v>
      </c>
      <c r="B17" s="2">
        <v>0.24305444325740286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8.4742633373613915E-3</v>
      </c>
      <c r="L17" s="2">
        <v>1.5319549968560768E-5</v>
      </c>
      <c r="M17" s="2">
        <v>6.5830930152412938E-4</v>
      </c>
      <c r="N17" s="2">
        <v>0</v>
      </c>
      <c r="O17" s="2">
        <v>0</v>
      </c>
      <c r="P17" s="2">
        <v>0</v>
      </c>
      <c r="Q17" s="2">
        <v>0</v>
      </c>
      <c r="R17" s="2">
        <v>4.380193330704418E-3</v>
      </c>
      <c r="S17" s="2">
        <v>0</v>
      </c>
      <c r="T17" s="2">
        <v>0</v>
      </c>
      <c r="U17" s="2">
        <v>0</v>
      </c>
      <c r="V17" s="2">
        <v>0</v>
      </c>
      <c r="W17" s="2">
        <v>0.25658252877696136</v>
      </c>
    </row>
    <row r="18" spans="1:23" x14ac:dyDescent="0.2">
      <c r="A18" s="2" t="s">
        <v>14</v>
      </c>
      <c r="B18" s="2">
        <v>5.4687645948426941E-2</v>
      </c>
      <c r="C18" s="2">
        <v>0</v>
      </c>
      <c r="D18" s="2">
        <v>0</v>
      </c>
      <c r="E18" s="2">
        <v>0</v>
      </c>
      <c r="F18" s="2">
        <v>2.2244032925161981E-3</v>
      </c>
      <c r="G18" s="2">
        <v>0</v>
      </c>
      <c r="H18" s="2">
        <v>0</v>
      </c>
      <c r="I18" s="2">
        <v>0</v>
      </c>
      <c r="J18" s="2">
        <v>0</v>
      </c>
      <c r="K18" s="2">
        <v>1.5590500288556275E-3</v>
      </c>
      <c r="L18" s="2">
        <v>0</v>
      </c>
      <c r="M18" s="2">
        <v>8.1801747526666975E-5</v>
      </c>
      <c r="N18" s="2">
        <v>0</v>
      </c>
      <c r="O18" s="2">
        <v>0</v>
      </c>
      <c r="P18" s="2">
        <v>0</v>
      </c>
      <c r="Q18" s="2">
        <v>0</v>
      </c>
      <c r="R18" s="2">
        <v>1.3114351289534188E-3</v>
      </c>
      <c r="S18" s="2">
        <v>0</v>
      </c>
      <c r="T18" s="2">
        <v>0</v>
      </c>
      <c r="U18" s="2">
        <v>0</v>
      </c>
      <c r="V18" s="2">
        <v>0</v>
      </c>
      <c r="W18" s="2">
        <v>5.9864336146278847E-2</v>
      </c>
    </row>
    <row r="19" spans="1:23" x14ac:dyDescent="0.2">
      <c r="A19" s="2" t="s">
        <v>15</v>
      </c>
      <c r="B19" s="2">
        <v>5.388530953802619E-4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2.9930186800380243E-4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8.3815496338406439E-4</v>
      </c>
    </row>
    <row r="20" spans="1:23" x14ac:dyDescent="0.2">
      <c r="A20" s="2" t="s">
        <v>16</v>
      </c>
      <c r="B20" s="2">
        <v>3.6113689881947237E-3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4.4225201391606629E-4</v>
      </c>
      <c r="L20" s="2">
        <v>0</v>
      </c>
      <c r="M20" s="2">
        <v>1.3633624587777829E-4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4.1899572479885683E-3</v>
      </c>
    </row>
    <row r="21" spans="1:23" x14ac:dyDescent="0.2">
      <c r="A21" s="2" t="s">
        <v>17</v>
      </c>
      <c r="B21" s="2">
        <v>5.8122891440902207E-6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6.1200531218687964E-4</v>
      </c>
      <c r="L21" s="2">
        <v>3.8298874921401919E-6</v>
      </c>
      <c r="M21" s="2">
        <v>2.1424267209365161E-4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8.3589016091676163E-4</v>
      </c>
    </row>
    <row r="22" spans="1:23" x14ac:dyDescent="0.2">
      <c r="A22" s="2" t="s">
        <v>18</v>
      </c>
      <c r="B22" s="2">
        <v>1.5972713048280038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2.9438795673806832E-3</v>
      </c>
      <c r="L22" s="2">
        <v>0</v>
      </c>
      <c r="M22" s="2">
        <v>1.4802220981015926E-3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1.6016954064934861</v>
      </c>
    </row>
    <row r="23" spans="1:23" x14ac:dyDescent="0.2">
      <c r="A23" s="2" t="s">
        <v>19</v>
      </c>
      <c r="B23" s="2">
        <v>3.0425396239597603E-2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3.2297798592052116E-3</v>
      </c>
      <c r="L23" s="2">
        <v>2.6809212444981336E-5</v>
      </c>
      <c r="M23" s="2">
        <v>1.6516162357765143E-3</v>
      </c>
      <c r="N23" s="2">
        <v>0</v>
      </c>
      <c r="O23" s="2">
        <v>0</v>
      </c>
      <c r="P23" s="2">
        <v>0</v>
      </c>
      <c r="Q23" s="2">
        <v>0</v>
      </c>
      <c r="R23" s="2">
        <v>2.8851572836975214E-4</v>
      </c>
      <c r="S23" s="2">
        <v>0</v>
      </c>
      <c r="T23" s="2">
        <v>0</v>
      </c>
      <c r="U23" s="2">
        <v>0</v>
      </c>
      <c r="V23" s="2">
        <v>0</v>
      </c>
      <c r="W23" s="2">
        <v>3.5622117275394057E-2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1.7868768239032979E-5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1.7868768239032979E-5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1.7243361350666826E-3</v>
      </c>
      <c r="L25" s="2">
        <v>0</v>
      </c>
      <c r="M25" s="2">
        <v>6.4662333759174853E-4</v>
      </c>
      <c r="N25" s="2">
        <v>0</v>
      </c>
      <c r="O25" s="2">
        <v>0</v>
      </c>
      <c r="P25" s="2">
        <v>0</v>
      </c>
      <c r="Q25" s="2">
        <v>0</v>
      </c>
      <c r="R25" s="2">
        <v>1.3114351289534188E-4</v>
      </c>
      <c r="S25" s="2">
        <v>0</v>
      </c>
      <c r="T25" s="2">
        <v>0</v>
      </c>
      <c r="U25" s="2">
        <v>0</v>
      </c>
      <c r="V25" s="2">
        <v>0</v>
      </c>
      <c r="W25" s="2">
        <v>2.5021029855537731E-3</v>
      </c>
    </row>
    <row r="26" spans="1:23" x14ac:dyDescent="0.2">
      <c r="A26" s="2" t="s">
        <v>22</v>
      </c>
      <c r="B26" s="2">
        <v>0</v>
      </c>
      <c r="C26" s="2">
        <v>0</v>
      </c>
      <c r="D26" s="2">
        <v>0</v>
      </c>
      <c r="E26" s="2">
        <v>0</v>
      </c>
      <c r="F26" s="2">
        <v>4.7070155768281219E-3</v>
      </c>
      <c r="G26" s="2">
        <v>1.2316215701439351E-3</v>
      </c>
      <c r="H26" s="2">
        <v>0</v>
      </c>
      <c r="I26" s="2">
        <v>0</v>
      </c>
      <c r="J26" s="2">
        <v>0</v>
      </c>
      <c r="K26" s="2">
        <v>1.5104872171216843E-2</v>
      </c>
      <c r="L26" s="2">
        <v>0</v>
      </c>
      <c r="M26" s="2">
        <v>4.3988155129864861E-3</v>
      </c>
      <c r="N26" s="2">
        <v>2.6928960549622009E-4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2.5711614436671609E-2</v>
      </c>
    </row>
    <row r="27" spans="1:23" x14ac:dyDescent="0.2">
      <c r="A27" s="2" t="s">
        <v>23</v>
      </c>
      <c r="B27" s="2">
        <v>0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2.8935431062120172E-3</v>
      </c>
      <c r="I27" s="2">
        <v>0</v>
      </c>
      <c r="J27" s="2">
        <v>0</v>
      </c>
      <c r="K27" s="2">
        <v>4.2154964066776273E-3</v>
      </c>
      <c r="L27" s="2">
        <v>0</v>
      </c>
      <c r="M27" s="2">
        <v>2.0312177515849363E-3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9.1402572644745817E-3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8.2734041626383328E-5</v>
      </c>
      <c r="L28" s="2">
        <v>0</v>
      </c>
      <c r="M28" s="2">
        <v>1.293769268525437E-5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9.5671734311637699E-5</v>
      </c>
    </row>
    <row r="29" spans="1:23" x14ac:dyDescent="0.2">
      <c r="A29" s="2" t="s">
        <v>25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4.688262358828388E-4</v>
      </c>
      <c r="L29" s="2">
        <v>0</v>
      </c>
      <c r="M29" s="2">
        <v>9.0563848796780603E-5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5.5939008467961943E-4</v>
      </c>
    </row>
    <row r="30" spans="1:23" x14ac:dyDescent="0.2">
      <c r="A30" s="2" t="s">
        <v>26</v>
      </c>
      <c r="B30" s="2">
        <v>0</v>
      </c>
      <c r="C30" s="2">
        <v>0</v>
      </c>
      <c r="D30" s="2">
        <v>0</v>
      </c>
      <c r="E30" s="2">
        <v>0</v>
      </c>
      <c r="F30" s="2">
        <v>1.9426152330581288E-5</v>
      </c>
      <c r="G30" s="2">
        <v>0</v>
      </c>
      <c r="H30" s="2">
        <v>0</v>
      </c>
      <c r="I30" s="2">
        <v>0</v>
      </c>
      <c r="J30" s="2">
        <v>0</v>
      </c>
      <c r="K30" s="2">
        <v>3.2817836511798721E-3</v>
      </c>
      <c r="L30" s="2">
        <v>0</v>
      </c>
      <c r="M30" s="2">
        <v>1.1850926499693004E-3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4.4863024534797539E-3</v>
      </c>
    </row>
    <row r="31" spans="1:23" x14ac:dyDescent="0.2">
      <c r="A31" s="2" t="s">
        <v>27</v>
      </c>
      <c r="B31" s="2">
        <v>9.5407896991245842</v>
      </c>
      <c r="C31" s="2">
        <v>2.7256868046686117E-2</v>
      </c>
      <c r="D31" s="2">
        <v>0</v>
      </c>
      <c r="E31" s="2">
        <v>3.3082858788750358E-6</v>
      </c>
      <c r="F31" s="2">
        <v>0.26609729936627835</v>
      </c>
      <c r="G31" s="2">
        <v>9.7969897625085721E-5</v>
      </c>
      <c r="H31" s="2">
        <v>6.6189798554599898E-3</v>
      </c>
      <c r="I31" s="2">
        <v>3.6646564424783727E-4</v>
      </c>
      <c r="J31" s="2">
        <v>0</v>
      </c>
      <c r="K31" s="2">
        <v>2.1500595383616438E-2</v>
      </c>
      <c r="L31" s="2">
        <v>1.6085527466988805E-4</v>
      </c>
      <c r="M31" s="2">
        <v>4.5131192706855401E-2</v>
      </c>
      <c r="N31" s="2">
        <v>1.8950294238205437E-2</v>
      </c>
      <c r="O31" s="2">
        <v>4.4724049157622327E-3</v>
      </c>
      <c r="P31" s="2">
        <v>0</v>
      </c>
      <c r="Q31" s="2">
        <v>0</v>
      </c>
      <c r="R31" s="2">
        <v>1.9514154718826868E-2</v>
      </c>
      <c r="S31" s="2">
        <v>0</v>
      </c>
      <c r="T31" s="2">
        <v>0</v>
      </c>
      <c r="U31" s="2">
        <v>0</v>
      </c>
      <c r="V31" s="2">
        <v>5.5155880000000002</v>
      </c>
      <c r="W31" s="2">
        <v>15.466548087458698</v>
      </c>
    </row>
    <row r="32" spans="1:23" x14ac:dyDescent="0.2">
      <c r="A32" s="2" t="s">
        <v>28</v>
      </c>
      <c r="B32" s="2">
        <v>0.52471578655251649</v>
      </c>
      <c r="C32" s="2">
        <v>0</v>
      </c>
      <c r="D32" s="2">
        <v>0</v>
      </c>
      <c r="E32" s="2">
        <v>0</v>
      </c>
      <c r="F32" s="2">
        <v>1.3959789360011583</v>
      </c>
      <c r="G32" s="2">
        <v>0</v>
      </c>
      <c r="H32" s="2">
        <v>0</v>
      </c>
      <c r="I32" s="2">
        <v>0</v>
      </c>
      <c r="J32" s="2">
        <v>0</v>
      </c>
      <c r="K32" s="2">
        <v>2.3095382948950124E-3</v>
      </c>
      <c r="L32" s="2">
        <v>3.8298874921401921E-5</v>
      </c>
      <c r="M32" s="2">
        <v>6.1273404218784369E-3</v>
      </c>
      <c r="N32" s="2">
        <v>0</v>
      </c>
      <c r="O32" s="2">
        <v>0</v>
      </c>
      <c r="P32" s="2">
        <v>0</v>
      </c>
      <c r="Q32" s="2">
        <v>0</v>
      </c>
      <c r="R32" s="2">
        <v>1.12783421089994E-3</v>
      </c>
      <c r="S32" s="2">
        <v>0</v>
      </c>
      <c r="T32" s="2">
        <v>0</v>
      </c>
      <c r="U32" s="2">
        <v>0</v>
      </c>
      <c r="V32" s="2">
        <v>0</v>
      </c>
      <c r="W32" s="2">
        <v>1.9302977343562697</v>
      </c>
    </row>
    <row r="33" spans="1:23" x14ac:dyDescent="0.2">
      <c r="A33" s="2" t="s">
        <v>29</v>
      </c>
      <c r="B33" s="2">
        <v>9.9888181404830441</v>
      </c>
      <c r="C33" s="2">
        <v>0</v>
      </c>
      <c r="D33" s="2">
        <v>1.2253171842495334E-2</v>
      </c>
      <c r="E33" s="2">
        <v>0</v>
      </c>
      <c r="F33" s="2">
        <v>0.31752047501085218</v>
      </c>
      <c r="G33" s="2">
        <v>0</v>
      </c>
      <c r="H33" s="2">
        <v>1.719487990866491E-2</v>
      </c>
      <c r="I33" s="2">
        <v>0</v>
      </c>
      <c r="J33" s="2">
        <v>0</v>
      </c>
      <c r="K33" s="2">
        <v>6.0128405124345984E-3</v>
      </c>
      <c r="L33" s="2">
        <v>8.310855857944215E-4</v>
      </c>
      <c r="M33" s="2">
        <v>9.8785348441727348E-3</v>
      </c>
      <c r="N33" s="2">
        <v>0.35179609362589781</v>
      </c>
      <c r="O33" s="2">
        <v>0</v>
      </c>
      <c r="P33" s="2">
        <v>0</v>
      </c>
      <c r="Q33" s="2">
        <v>0</v>
      </c>
      <c r="R33" s="2">
        <v>0.62109567707233904</v>
      </c>
      <c r="S33" s="2">
        <v>0</v>
      </c>
      <c r="T33" s="2">
        <v>0</v>
      </c>
      <c r="U33" s="2">
        <v>0</v>
      </c>
      <c r="V33" s="2">
        <v>0</v>
      </c>
      <c r="W33" s="2">
        <v>11.325400898885697</v>
      </c>
    </row>
    <row r="34" spans="1:23" x14ac:dyDescent="0.2">
      <c r="A34" s="2" t="s">
        <v>30</v>
      </c>
      <c r="B34" s="2">
        <v>9.5760523451677196E-2</v>
      </c>
      <c r="C34" s="2">
        <v>0</v>
      </c>
      <c r="D34" s="2">
        <v>0</v>
      </c>
      <c r="E34" s="2">
        <v>0</v>
      </c>
      <c r="F34" s="2">
        <v>3.7364388116049169E-2</v>
      </c>
      <c r="G34" s="2">
        <v>0</v>
      </c>
      <c r="H34" s="2">
        <v>2.0327140321139427E-3</v>
      </c>
      <c r="I34" s="2">
        <v>0</v>
      </c>
      <c r="J34" s="2">
        <v>0</v>
      </c>
      <c r="K34" s="2">
        <v>3.4844098066114317E-3</v>
      </c>
      <c r="L34" s="2">
        <v>1.1489662476420575E-5</v>
      </c>
      <c r="M34" s="2">
        <v>2.025567081612706E-3</v>
      </c>
      <c r="N34" s="2">
        <v>0</v>
      </c>
      <c r="O34" s="2">
        <v>1.1285864067055592E-3</v>
      </c>
      <c r="P34" s="2">
        <v>0</v>
      </c>
      <c r="Q34" s="2">
        <v>0</v>
      </c>
      <c r="R34" s="2">
        <v>4.9834534900229915E-4</v>
      </c>
      <c r="S34" s="2">
        <v>0</v>
      </c>
      <c r="T34" s="2">
        <v>0</v>
      </c>
      <c r="U34" s="2">
        <v>0</v>
      </c>
      <c r="V34" s="2">
        <v>0</v>
      </c>
      <c r="W34" s="2">
        <v>0.14230602390624875</v>
      </c>
    </row>
    <row r="35" spans="1:23" x14ac:dyDescent="0.2">
      <c r="A35" s="2" t="s">
        <v>31</v>
      </c>
      <c r="B35" s="2">
        <v>0.10507336951200429</v>
      </c>
      <c r="C35" s="2">
        <v>0</v>
      </c>
      <c r="D35" s="2">
        <v>0</v>
      </c>
      <c r="E35" s="2">
        <v>0</v>
      </c>
      <c r="F35" s="2">
        <v>7.548653999108737E-2</v>
      </c>
      <c r="G35" s="2">
        <v>0</v>
      </c>
      <c r="H35" s="2">
        <v>0</v>
      </c>
      <c r="I35" s="2">
        <v>0</v>
      </c>
      <c r="J35" s="2">
        <v>0</v>
      </c>
      <c r="K35" s="2">
        <v>5.8341528300442681E-3</v>
      </c>
      <c r="L35" s="2">
        <v>2.6809212444981336E-5</v>
      </c>
      <c r="M35" s="2">
        <v>1.3399905309130211E-3</v>
      </c>
      <c r="N35" s="2">
        <v>4.6163932370780597E-5</v>
      </c>
      <c r="O35" s="2">
        <v>9.9132589778191005E-5</v>
      </c>
      <c r="P35" s="2">
        <v>0</v>
      </c>
      <c r="Q35" s="2">
        <v>0</v>
      </c>
      <c r="R35" s="2">
        <v>2.8851572836975214E-4</v>
      </c>
      <c r="S35" s="2">
        <v>0</v>
      </c>
      <c r="T35" s="2">
        <v>0</v>
      </c>
      <c r="U35" s="2">
        <v>0</v>
      </c>
      <c r="V35" s="2">
        <v>0</v>
      </c>
      <c r="W35" s="2">
        <v>0.18819467432701265</v>
      </c>
    </row>
    <row r="36" spans="1:23" x14ac:dyDescent="0.2">
      <c r="A36" s="2" t="s">
        <v>32</v>
      </c>
      <c r="B36" s="2">
        <v>8.5768944542885542E-2</v>
      </c>
      <c r="C36" s="2">
        <v>0</v>
      </c>
      <c r="D36" s="2">
        <v>0</v>
      </c>
      <c r="E36" s="2">
        <v>6.0753885128958332E-7</v>
      </c>
      <c r="F36" s="2">
        <v>2.519127998777371E-2</v>
      </c>
      <c r="G36" s="2">
        <v>0</v>
      </c>
      <c r="H36" s="2">
        <v>0</v>
      </c>
      <c r="I36" s="2">
        <v>0</v>
      </c>
      <c r="J36" s="2">
        <v>0</v>
      </c>
      <c r="K36" s="2">
        <v>1.2271376588155903E-2</v>
      </c>
      <c r="L36" s="2">
        <v>9.1917299811364599E-5</v>
      </c>
      <c r="M36" s="2">
        <v>8.6631945952051134E-3</v>
      </c>
      <c r="N36" s="2">
        <v>7.6939887284634318E-5</v>
      </c>
      <c r="O36" s="2">
        <v>4.9451911131659131E-3</v>
      </c>
      <c r="P36" s="2">
        <v>0</v>
      </c>
      <c r="Q36" s="2">
        <v>0</v>
      </c>
      <c r="R36" s="2">
        <v>1.2065203186371453E-3</v>
      </c>
      <c r="S36" s="2">
        <v>0</v>
      </c>
      <c r="T36" s="2">
        <v>0</v>
      </c>
      <c r="U36" s="2">
        <v>0</v>
      </c>
      <c r="V36" s="2">
        <v>0</v>
      </c>
      <c r="W36" s="2">
        <v>0.13821597187177059</v>
      </c>
    </row>
    <row r="37" spans="1:23" x14ac:dyDescent="0.2">
      <c r="A37" s="2" t="s">
        <v>33</v>
      </c>
      <c r="B37" s="2">
        <v>0.10263663966359245</v>
      </c>
      <c r="C37" s="2">
        <v>0</v>
      </c>
      <c r="D37" s="2">
        <v>0</v>
      </c>
      <c r="E37" s="2">
        <v>3.1155838527670933E-8</v>
      </c>
      <c r="F37" s="2">
        <v>1.326959577953148E-4</v>
      </c>
      <c r="G37" s="2">
        <v>0</v>
      </c>
      <c r="H37" s="2">
        <v>0</v>
      </c>
      <c r="I37" s="2">
        <v>0</v>
      </c>
      <c r="J37" s="2">
        <v>0</v>
      </c>
      <c r="K37" s="2">
        <v>7.2234495606290829E-3</v>
      </c>
      <c r="L37" s="2">
        <v>3.8298874921401921E-5</v>
      </c>
      <c r="M37" s="2">
        <v>3.1961111355062022E-2</v>
      </c>
      <c r="N37" s="2">
        <v>2.3081966185390298E-5</v>
      </c>
      <c r="O37" s="2">
        <v>3.8127919145458081E-4</v>
      </c>
      <c r="P37" s="2">
        <v>0</v>
      </c>
      <c r="Q37" s="2">
        <v>0</v>
      </c>
      <c r="R37" s="2">
        <v>4.3015072229672128E-3</v>
      </c>
      <c r="S37" s="2">
        <v>0</v>
      </c>
      <c r="T37" s="2">
        <v>0</v>
      </c>
      <c r="U37" s="2">
        <v>0</v>
      </c>
      <c r="V37" s="2">
        <v>0</v>
      </c>
      <c r="W37" s="2">
        <v>0.14669809494844599</v>
      </c>
    </row>
    <row r="38" spans="1:23" x14ac:dyDescent="0.2">
      <c r="A38" s="2" t="s">
        <v>34</v>
      </c>
      <c r="B38" s="2">
        <v>4.8134786544012792E-2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2.4424629513733259E-4</v>
      </c>
      <c r="K38" s="2">
        <v>4.5252655565351033E-3</v>
      </c>
      <c r="L38" s="2">
        <v>1.1489662476420575E-5</v>
      </c>
      <c r="M38" s="2">
        <v>1.9048121209781024E-3</v>
      </c>
      <c r="N38" s="2">
        <v>0</v>
      </c>
      <c r="O38" s="2">
        <v>7.6255838290916156E-5</v>
      </c>
      <c r="P38" s="2">
        <v>0</v>
      </c>
      <c r="Q38" s="2">
        <v>0</v>
      </c>
      <c r="R38" s="2">
        <v>6.2948886189764103E-4</v>
      </c>
      <c r="S38" s="2">
        <v>0</v>
      </c>
      <c r="T38" s="2">
        <v>0</v>
      </c>
      <c r="U38" s="2">
        <v>0</v>
      </c>
      <c r="V38" s="2">
        <v>0</v>
      </c>
      <c r="W38" s="2">
        <v>5.5526344879328303E-2</v>
      </c>
    </row>
    <row r="39" spans="1:23" x14ac:dyDescent="0.2">
      <c r="A39" s="2" t="s">
        <v>35</v>
      </c>
      <c r="B39" s="2">
        <v>8.0796831815761749E-3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1.4250342670628802E-3</v>
      </c>
      <c r="L39" s="2">
        <v>3.8298874921401919E-6</v>
      </c>
      <c r="M39" s="2">
        <v>8.8034261623936834E-4</v>
      </c>
      <c r="N39" s="2">
        <v>0</v>
      </c>
      <c r="O39" s="2">
        <v>3.0387951558930094E-3</v>
      </c>
      <c r="P39" s="2">
        <v>0</v>
      </c>
      <c r="Q39" s="2">
        <v>0</v>
      </c>
      <c r="R39" s="2">
        <v>8.5243283381972221E-2</v>
      </c>
      <c r="S39" s="2">
        <v>0</v>
      </c>
      <c r="T39" s="2">
        <v>0</v>
      </c>
      <c r="U39" s="2">
        <v>0</v>
      </c>
      <c r="V39" s="2">
        <v>0</v>
      </c>
      <c r="W39" s="2">
        <v>9.8670968490235794E-2</v>
      </c>
    </row>
    <row r="40" spans="1:23" x14ac:dyDescent="0.2">
      <c r="A40" s="2" t="s">
        <v>36</v>
      </c>
      <c r="B40" s="2">
        <v>8.3065851512663478E-4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8.8003683577237422E-4</v>
      </c>
      <c r="L40" s="2">
        <v>0</v>
      </c>
      <c r="M40" s="2">
        <v>8.9592390148254299E-5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1.8002877410472633E-3</v>
      </c>
    </row>
    <row r="41" spans="1:23" x14ac:dyDescent="0.2">
      <c r="A41" s="2" t="s">
        <v>37</v>
      </c>
      <c r="B41" s="2">
        <v>8.438780211868448E-3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7.1921792162107738E-4</v>
      </c>
      <c r="L41" s="2">
        <v>0</v>
      </c>
      <c r="M41" s="2">
        <v>1.4023156718857195E-4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9.298229700678097E-3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3.1270344418307721E-5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3.1270344418307721E-5</v>
      </c>
    </row>
    <row r="43" spans="1:23" x14ac:dyDescent="0.2">
      <c r="A43" s="2" t="s">
        <v>39</v>
      </c>
      <c r="B43" s="2">
        <v>24.232061186755139</v>
      </c>
      <c r="C43" s="2">
        <v>2.6876076528126264E-2</v>
      </c>
      <c r="D43" s="2">
        <v>0</v>
      </c>
      <c r="E43" s="2">
        <v>1.9136475844180095E-3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1.0940153354347943E-2</v>
      </c>
      <c r="L43" s="2">
        <v>0</v>
      </c>
      <c r="M43" s="2">
        <v>2.1358046747081669E-2</v>
      </c>
      <c r="N43" s="2">
        <v>3.8469943642317171E-2</v>
      </c>
      <c r="O43" s="2">
        <v>0</v>
      </c>
      <c r="P43" s="2">
        <v>0</v>
      </c>
      <c r="Q43" s="2">
        <v>0</v>
      </c>
      <c r="R43" s="2">
        <v>1.048335013382784</v>
      </c>
      <c r="S43" s="2">
        <v>0</v>
      </c>
      <c r="T43" s="2">
        <v>0</v>
      </c>
      <c r="U43" s="2">
        <v>0</v>
      </c>
      <c r="V43" s="2">
        <v>0</v>
      </c>
      <c r="W43" s="2">
        <v>25.379954067994209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9.6938067696753936E-4</v>
      </c>
      <c r="L44" s="2">
        <v>0</v>
      </c>
      <c r="M44" s="2">
        <v>2.0645202947206428E-4</v>
      </c>
      <c r="N44" s="2">
        <v>0</v>
      </c>
      <c r="O44" s="2">
        <v>0</v>
      </c>
      <c r="P44" s="2">
        <v>0</v>
      </c>
      <c r="Q44" s="2">
        <v>0</v>
      </c>
      <c r="R44" s="2">
        <v>2.8851572836975209E-3</v>
      </c>
      <c r="S44" s="2">
        <v>0</v>
      </c>
      <c r="T44" s="2">
        <v>0</v>
      </c>
      <c r="U44" s="2">
        <v>0</v>
      </c>
      <c r="V44" s="2">
        <v>0</v>
      </c>
      <c r="W44" s="2">
        <v>4.0609899901371243E-3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1.3937639226445724E-3</v>
      </c>
      <c r="L45" s="2">
        <v>0</v>
      </c>
      <c r="M45" s="2">
        <v>6.6999526545651056E-4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2.063759188101083E-3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3.4589243594326489E-3</v>
      </c>
      <c r="L46" s="2">
        <v>0</v>
      </c>
      <c r="M46" s="2">
        <v>5.8327922154234851E-2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6.1786846513667504E-2</v>
      </c>
    </row>
    <row r="47" spans="1:23" x14ac:dyDescent="0.2">
      <c r="A47" s="2" t="s">
        <v>43</v>
      </c>
      <c r="B47" s="2">
        <v>6.0175425080769715E-2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0.96276927390085998</v>
      </c>
      <c r="L47" s="2">
        <v>0.11501883592202274</v>
      </c>
      <c r="M47" s="2">
        <v>2.5402515853415615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3.678215120245214</v>
      </c>
    </row>
    <row r="48" spans="1:23" x14ac:dyDescent="0.2">
      <c r="A48" s="2" t="s">
        <v>44</v>
      </c>
      <c r="B48" s="2">
        <v>0.11384567113966916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2.7178802227260979E-2</v>
      </c>
      <c r="L48" s="2">
        <v>0</v>
      </c>
      <c r="M48" s="2">
        <v>6.4201799678235888E-2</v>
      </c>
      <c r="N48" s="2">
        <v>0</v>
      </c>
      <c r="O48" s="2">
        <v>4.8727851569382669E-2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0.25395412461454869</v>
      </c>
    </row>
    <row r="49" spans="1:23" x14ac:dyDescent="0.2">
      <c r="A49" s="2" t="s">
        <v>45</v>
      </c>
      <c r="B49" s="2">
        <v>1.5098965192600044E-2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6.4681833660219928E-2</v>
      </c>
      <c r="L49" s="2">
        <v>0</v>
      </c>
      <c r="M49" s="2">
        <v>3.4187099499566116E-2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0.11396789835238608</v>
      </c>
    </row>
    <row r="50" spans="1:23" x14ac:dyDescent="0.2">
      <c r="A50" s="2" t="s">
        <v>46</v>
      </c>
      <c r="B50" s="2">
        <v>0.56932162993841473</v>
      </c>
      <c r="C50" s="2">
        <v>0</v>
      </c>
      <c r="D50" s="2">
        <v>0</v>
      </c>
      <c r="E50" s="2">
        <v>0</v>
      </c>
      <c r="F50" s="2">
        <v>0</v>
      </c>
      <c r="G50" s="2">
        <v>6.8948123018439667E-2</v>
      </c>
      <c r="H50" s="2">
        <v>1.0513220709244313E-2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8.1226393593960514E-2</v>
      </c>
      <c r="P50" s="2">
        <v>0</v>
      </c>
      <c r="Q50" s="2">
        <v>0</v>
      </c>
      <c r="R50" s="2">
        <v>8.4086247432677813E-2</v>
      </c>
      <c r="S50" s="2">
        <v>0</v>
      </c>
      <c r="T50" s="2">
        <v>0</v>
      </c>
      <c r="U50" s="2">
        <v>0</v>
      </c>
      <c r="V50" s="2">
        <v>0</v>
      </c>
      <c r="W50" s="2">
        <v>0.81409561469273706</v>
      </c>
    </row>
    <row r="51" spans="1:23" x14ac:dyDescent="0.2">
      <c r="A51" s="2" t="s">
        <v>47</v>
      </c>
      <c r="B51" s="2">
        <v>0.41980688602246807</v>
      </c>
      <c r="C51" s="2">
        <v>8.2354235527368307E-3</v>
      </c>
      <c r="D51" s="2">
        <v>5.0735436212213873E-2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1.7415561959151715E-3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0.48051930198333392</v>
      </c>
    </row>
  </sheetData>
  <phoneticPr fontId="6" type="noConversion"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7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47.452220101456113</v>
      </c>
      <c r="C4" s="2">
        <v>8.5027930089707715E-2</v>
      </c>
      <c r="D4" s="2">
        <v>6.231836706238604E-2</v>
      </c>
      <c r="E4" s="2">
        <v>4.7590122699854437E-3</v>
      </c>
      <c r="F4" s="2">
        <v>2.142127544406935</v>
      </c>
      <c r="G4" s="2">
        <v>7.3252022761282967E-2</v>
      </c>
      <c r="H4" s="2">
        <v>9.8481305007123071E-2</v>
      </c>
      <c r="I4" s="2">
        <v>0.37736637235226383</v>
      </c>
      <c r="J4" s="2">
        <v>3.9119347712554965E-4</v>
      </c>
      <c r="K4" s="2">
        <v>1.355218534586309</v>
      </c>
      <c r="L4" s="2">
        <v>0.19200947268111021</v>
      </c>
      <c r="M4" s="2">
        <v>3.2452638316775371</v>
      </c>
      <c r="N4" s="2">
        <v>0.16763070960994328</v>
      </c>
      <c r="O4" s="2">
        <v>0.13223658259664173</v>
      </c>
      <c r="P4" s="2">
        <v>0</v>
      </c>
      <c r="Q4" s="2">
        <v>0</v>
      </c>
      <c r="R4" s="2">
        <v>1.8369376299687135</v>
      </c>
      <c r="S4" s="2">
        <v>0</v>
      </c>
      <c r="T4" s="2">
        <v>0</v>
      </c>
      <c r="U4" s="2">
        <v>0</v>
      </c>
      <c r="V4" s="2">
        <v>6.3867693126000002</v>
      </c>
      <c r="W4" s="2">
        <v>63.612009922603171</v>
      </c>
    </row>
    <row r="5" spans="1:23" x14ac:dyDescent="0.2">
      <c r="A5" s="2" t="s">
        <v>1</v>
      </c>
      <c r="B5" s="2">
        <v>6.1205456887773818E-2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0.11518140921891874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0.17638686610669257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1.1159693597081893E-2</v>
      </c>
      <c r="L6" s="2">
        <v>0</v>
      </c>
      <c r="M6" s="2">
        <v>1.8846728397370834E-2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3.0006421994452727E-2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3.3284830837028117E-3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1.0394647538265547E-4</v>
      </c>
      <c r="L8" s="2">
        <v>0</v>
      </c>
      <c r="M8" s="2">
        <v>3.8259700360070715E-6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3.4362555291214741E-3</v>
      </c>
    </row>
    <row r="9" spans="1:23" x14ac:dyDescent="0.2">
      <c r="A9" s="2" t="s">
        <v>5</v>
      </c>
      <c r="B9" s="2">
        <v>1.9966897921587429E-2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2.4281896649388317E-3</v>
      </c>
      <c r="L9" s="2">
        <v>0</v>
      </c>
      <c r="M9" s="2">
        <v>7.8011529034184204E-3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3.0196240489944681E-2</v>
      </c>
    </row>
    <row r="10" spans="1:23" x14ac:dyDescent="0.2">
      <c r="A10" s="2" t="s">
        <v>6</v>
      </c>
      <c r="B10" s="2">
        <v>5.9608651378812393E-4</v>
      </c>
      <c r="C10" s="2">
        <v>0</v>
      </c>
      <c r="D10" s="2">
        <v>0</v>
      </c>
      <c r="E10" s="2">
        <v>0</v>
      </c>
      <c r="F10" s="2">
        <v>2.6793449661491383E-3</v>
      </c>
      <c r="G10" s="2">
        <v>0</v>
      </c>
      <c r="H10" s="2">
        <v>0</v>
      </c>
      <c r="I10" s="2">
        <v>0</v>
      </c>
      <c r="J10" s="2">
        <v>0</v>
      </c>
      <c r="K10" s="2">
        <v>1.538407835663301E-4</v>
      </c>
      <c r="L10" s="2">
        <v>0</v>
      </c>
      <c r="M10" s="2">
        <v>2.0086342689037131E-3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5.437906532407305E-3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9.138608916129573E-2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6.3116299852348408E-3</v>
      </c>
      <c r="L13" s="2">
        <v>0</v>
      </c>
      <c r="M13" s="2">
        <v>8.3827003488914972E-3</v>
      </c>
      <c r="N13" s="2">
        <v>7.1572689375676568E-3</v>
      </c>
      <c r="O13" s="2">
        <v>0</v>
      </c>
      <c r="P13" s="2">
        <v>0</v>
      </c>
      <c r="Q13" s="2">
        <v>0</v>
      </c>
      <c r="R13" s="2">
        <v>2.1238391426916053E-3</v>
      </c>
      <c r="S13" s="2">
        <v>0</v>
      </c>
      <c r="T13" s="2">
        <v>0</v>
      </c>
      <c r="U13" s="2">
        <v>0</v>
      </c>
      <c r="V13" s="2">
        <v>0</v>
      </c>
      <c r="W13" s="2">
        <v>0.11536152757568133</v>
      </c>
    </row>
    <row r="14" spans="1:23" x14ac:dyDescent="0.2">
      <c r="A14" s="2" t="s">
        <v>10</v>
      </c>
      <c r="B14" s="2">
        <v>0.35071616903401248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9.0932376664747006E-3</v>
      </c>
      <c r="L14" s="2">
        <v>0</v>
      </c>
      <c r="M14" s="2">
        <v>6.094770267359266E-3</v>
      </c>
      <c r="N14" s="2">
        <v>0</v>
      </c>
      <c r="O14" s="2">
        <v>0</v>
      </c>
      <c r="P14" s="2">
        <v>0</v>
      </c>
      <c r="Q14" s="2">
        <v>0</v>
      </c>
      <c r="R14" s="2">
        <v>3.4246906175902135E-3</v>
      </c>
      <c r="S14" s="2">
        <v>0</v>
      </c>
      <c r="T14" s="2">
        <v>0</v>
      </c>
      <c r="U14" s="2">
        <v>0</v>
      </c>
      <c r="V14" s="2">
        <v>0</v>
      </c>
      <c r="W14" s="2">
        <v>0.36932886758543665</v>
      </c>
    </row>
    <row r="15" spans="1:23" x14ac:dyDescent="0.2">
      <c r="A15" s="2" t="s">
        <v>11</v>
      </c>
      <c r="B15" s="2">
        <v>0.1720668175079231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3.1416513854764976E-3</v>
      </c>
      <c r="I15" s="2">
        <v>0</v>
      </c>
      <c r="J15" s="2">
        <v>0</v>
      </c>
      <c r="K15" s="2">
        <v>1.5134606815714639E-3</v>
      </c>
      <c r="L15" s="2">
        <v>0</v>
      </c>
      <c r="M15" s="2">
        <v>1.1860507111621922E-3</v>
      </c>
      <c r="N15" s="2">
        <v>3.433945743630844E-4</v>
      </c>
      <c r="O15" s="2">
        <v>0</v>
      </c>
      <c r="P15" s="2">
        <v>0</v>
      </c>
      <c r="Q15" s="2">
        <v>0</v>
      </c>
      <c r="R15" s="2">
        <v>4.5131581782196619E-3</v>
      </c>
      <c r="S15" s="2">
        <v>0</v>
      </c>
      <c r="T15" s="2">
        <v>0</v>
      </c>
      <c r="U15" s="2">
        <v>0</v>
      </c>
      <c r="V15" s="2">
        <v>0</v>
      </c>
      <c r="W15" s="2">
        <v>0.18276453303871598</v>
      </c>
    </row>
    <row r="16" spans="1:23" x14ac:dyDescent="0.2">
      <c r="A16" s="2" t="s">
        <v>12</v>
      </c>
      <c r="B16" s="2">
        <v>2.2557030682086991E-3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3.1183942614796642E-4</v>
      </c>
      <c r="L16" s="2">
        <v>0</v>
      </c>
      <c r="M16" s="2">
        <v>1.7561202465272462E-3</v>
      </c>
      <c r="N16" s="2">
        <v>0</v>
      </c>
      <c r="O16" s="2">
        <v>0</v>
      </c>
      <c r="P16" s="2">
        <v>0</v>
      </c>
      <c r="Q16" s="2">
        <v>0</v>
      </c>
      <c r="R16" s="2">
        <v>2.2406502955396434E-2</v>
      </c>
      <c r="S16" s="2">
        <v>0</v>
      </c>
      <c r="T16" s="2">
        <v>0</v>
      </c>
      <c r="U16" s="2">
        <v>0</v>
      </c>
      <c r="V16" s="2">
        <v>0</v>
      </c>
      <c r="W16" s="2">
        <v>2.6730165696280346E-2</v>
      </c>
    </row>
    <row r="17" spans="1:23" x14ac:dyDescent="0.2">
      <c r="A17" s="2" t="s">
        <v>13</v>
      </c>
      <c r="B17" s="2">
        <v>0.25521130680735166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2.6028197435816938E-3</v>
      </c>
      <c r="L17" s="2">
        <v>0</v>
      </c>
      <c r="M17" s="2">
        <v>5.1076699980694418E-3</v>
      </c>
      <c r="N17" s="2">
        <v>0</v>
      </c>
      <c r="O17" s="2">
        <v>0</v>
      </c>
      <c r="P17" s="2">
        <v>0</v>
      </c>
      <c r="Q17" s="2">
        <v>0</v>
      </c>
      <c r="R17" s="2">
        <v>3.9821983925467591E-3</v>
      </c>
      <c r="S17" s="2">
        <v>0</v>
      </c>
      <c r="T17" s="2">
        <v>0</v>
      </c>
      <c r="U17" s="2">
        <v>0</v>
      </c>
      <c r="V17" s="2">
        <v>0</v>
      </c>
      <c r="W17" s="2">
        <v>0.26690399494154954</v>
      </c>
    </row>
    <row r="18" spans="1:23" x14ac:dyDescent="0.2">
      <c r="A18" s="2" t="s">
        <v>14</v>
      </c>
      <c r="B18" s="2">
        <v>8.2836096656126609E-2</v>
      </c>
      <c r="C18" s="2">
        <v>0</v>
      </c>
      <c r="D18" s="2">
        <v>0</v>
      </c>
      <c r="E18" s="2">
        <v>0</v>
      </c>
      <c r="F18" s="2">
        <v>8.6509569495272815E-4</v>
      </c>
      <c r="G18" s="2">
        <v>0</v>
      </c>
      <c r="H18" s="2">
        <v>0</v>
      </c>
      <c r="I18" s="2">
        <v>0</v>
      </c>
      <c r="J18" s="2">
        <v>0</v>
      </c>
      <c r="K18" s="2">
        <v>1.4261456422500333E-3</v>
      </c>
      <c r="L18" s="2">
        <v>0</v>
      </c>
      <c r="M18" s="2">
        <v>1.0712716100819805E-4</v>
      </c>
      <c r="N18" s="2">
        <v>0</v>
      </c>
      <c r="O18" s="2">
        <v>0</v>
      </c>
      <c r="P18" s="2">
        <v>0</v>
      </c>
      <c r="Q18" s="2">
        <v>0</v>
      </c>
      <c r="R18" s="2">
        <v>1.964551206989735E-3</v>
      </c>
      <c r="S18" s="2">
        <v>0</v>
      </c>
      <c r="T18" s="2">
        <v>0</v>
      </c>
      <c r="U18" s="2">
        <v>0</v>
      </c>
      <c r="V18" s="2">
        <v>0</v>
      </c>
      <c r="W18" s="2">
        <v>8.7199016361327306E-2</v>
      </c>
    </row>
    <row r="19" spans="1:23" x14ac:dyDescent="0.2">
      <c r="A19" s="2" t="s">
        <v>15</v>
      </c>
      <c r="B19" s="2">
        <v>1.0171738653093059E-3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3.9915446546939711E-4</v>
      </c>
      <c r="L19" s="2">
        <v>0</v>
      </c>
      <c r="M19" s="2">
        <v>2.6781790252049511E-5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1.4431101210307525E-3</v>
      </c>
    </row>
    <row r="20" spans="1:23" x14ac:dyDescent="0.2">
      <c r="A20" s="2" t="s">
        <v>16</v>
      </c>
      <c r="B20" s="2">
        <v>2.2965038988998119E-3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8.1494036700001892E-4</v>
      </c>
      <c r="L20" s="2">
        <v>0</v>
      </c>
      <c r="M20" s="2">
        <v>3.8259700360070715E-6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3.115270235935838E-3</v>
      </c>
    </row>
    <row r="21" spans="1:23" x14ac:dyDescent="0.2">
      <c r="A21" s="2" t="s">
        <v>17</v>
      </c>
      <c r="B21" s="2">
        <v>3.8857933991536581E-6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8.9393968829083693E-4</v>
      </c>
      <c r="L21" s="2">
        <v>0</v>
      </c>
      <c r="M21" s="2">
        <v>5.1267998482494765E-4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1.4105054665149383E-3</v>
      </c>
    </row>
    <row r="22" spans="1:23" x14ac:dyDescent="0.2">
      <c r="A22" s="2" t="s">
        <v>18</v>
      </c>
      <c r="B22" s="2">
        <v>1.4075703719424255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5.8501076345358494E-3</v>
      </c>
      <c r="L22" s="2">
        <v>0</v>
      </c>
      <c r="M22" s="2">
        <v>3.6193676540626895E-3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1.4170398472310242</v>
      </c>
    </row>
    <row r="23" spans="1:23" x14ac:dyDescent="0.2">
      <c r="A23" s="2" t="s">
        <v>19</v>
      </c>
      <c r="B23" s="2">
        <v>2.5832754517573515E-2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4.2327004775817301E-3</v>
      </c>
      <c r="L23" s="2">
        <v>2.2469388169486386E-5</v>
      </c>
      <c r="M23" s="2">
        <v>1.6375151754110268E-3</v>
      </c>
      <c r="N23" s="2">
        <v>0</v>
      </c>
      <c r="O23" s="2">
        <v>5.3430857139924665E-5</v>
      </c>
      <c r="P23" s="2">
        <v>0</v>
      </c>
      <c r="Q23" s="2">
        <v>0</v>
      </c>
      <c r="R23" s="2">
        <v>3.1857587140374081E-4</v>
      </c>
      <c r="S23" s="2">
        <v>0</v>
      </c>
      <c r="T23" s="2">
        <v>0</v>
      </c>
      <c r="U23" s="2">
        <v>0</v>
      </c>
      <c r="V23" s="2">
        <v>0</v>
      </c>
      <c r="W23" s="2">
        <v>3.2097446287279424E-2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4.1578590153062189E-5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4.1578590153062189E-5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5.9083176607501366E-3</v>
      </c>
      <c r="L25" s="2">
        <v>0</v>
      </c>
      <c r="M25" s="2">
        <v>5.872864005270856E-3</v>
      </c>
      <c r="N25" s="2">
        <v>0</v>
      </c>
      <c r="O25" s="2">
        <v>0</v>
      </c>
      <c r="P25" s="2">
        <v>0</v>
      </c>
      <c r="Q25" s="2">
        <v>0</v>
      </c>
      <c r="R25" s="2">
        <v>1.8583592498551543E-4</v>
      </c>
      <c r="S25" s="2">
        <v>0</v>
      </c>
      <c r="T25" s="2">
        <v>0</v>
      </c>
      <c r="U25" s="2">
        <v>0</v>
      </c>
      <c r="V25" s="2">
        <v>0</v>
      </c>
      <c r="W25" s="2">
        <v>1.1967017591006509E-2</v>
      </c>
    </row>
    <row r="26" spans="1:23" x14ac:dyDescent="0.2">
      <c r="A26" s="2" t="s">
        <v>22</v>
      </c>
      <c r="B26" s="2">
        <v>0</v>
      </c>
      <c r="C26" s="2">
        <v>0</v>
      </c>
      <c r="D26" s="2">
        <v>0</v>
      </c>
      <c r="E26" s="2">
        <v>0</v>
      </c>
      <c r="F26" s="2">
        <v>5.8385203380008034E-3</v>
      </c>
      <c r="G26" s="2">
        <v>0</v>
      </c>
      <c r="H26" s="2">
        <v>0</v>
      </c>
      <c r="I26" s="2">
        <v>0</v>
      </c>
      <c r="J26" s="2">
        <v>0</v>
      </c>
      <c r="K26" s="2">
        <v>2.3861952888842391E-2</v>
      </c>
      <c r="L26" s="2">
        <v>0</v>
      </c>
      <c r="M26" s="2">
        <v>6.9441356153528352E-3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3.664460884219603E-2</v>
      </c>
    </row>
    <row r="27" spans="1:23" x14ac:dyDescent="0.2">
      <c r="A27" s="2" t="s">
        <v>23</v>
      </c>
      <c r="B27" s="2">
        <v>0</v>
      </c>
      <c r="C27" s="2">
        <v>0</v>
      </c>
      <c r="D27" s="2">
        <v>0</v>
      </c>
      <c r="E27" s="2">
        <v>0</v>
      </c>
      <c r="F27" s="2">
        <v>2.2415435010920897E-4</v>
      </c>
      <c r="G27" s="2">
        <v>0</v>
      </c>
      <c r="H27" s="2">
        <v>0</v>
      </c>
      <c r="I27" s="2">
        <v>0</v>
      </c>
      <c r="J27" s="2">
        <v>0</v>
      </c>
      <c r="K27" s="2">
        <v>9.2803413221634809E-3</v>
      </c>
      <c r="L27" s="2">
        <v>0</v>
      </c>
      <c r="M27" s="2">
        <v>4.0057906276994041E-3</v>
      </c>
      <c r="N27" s="2">
        <v>9.2600784097910381E-5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1.3602887084070005E-2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8.3157180306124364E-6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8.3157180306124364E-6</v>
      </c>
    </row>
    <row r="29" spans="1:23" x14ac:dyDescent="0.2">
      <c r="A29" s="2" t="s">
        <v>25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1.8294579667347364E-3</v>
      </c>
      <c r="L29" s="2">
        <v>0</v>
      </c>
      <c r="M29" s="2">
        <v>7.766719173094357E-4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2.6061298840441721E-3</v>
      </c>
    </row>
    <row r="30" spans="1:23" x14ac:dyDescent="0.2">
      <c r="A30" s="2" t="s">
        <v>26</v>
      </c>
      <c r="B30" s="2">
        <v>0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6.0871055984083045E-3</v>
      </c>
      <c r="L30" s="2">
        <v>3.74489802824773E-6</v>
      </c>
      <c r="M30" s="2">
        <v>1.8594214374994373E-3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7.9502719339359894E-3</v>
      </c>
    </row>
    <row r="31" spans="1:23" x14ac:dyDescent="0.2">
      <c r="A31" s="2" t="s">
        <v>27</v>
      </c>
      <c r="B31" s="2">
        <v>9.7296993715493905</v>
      </c>
      <c r="C31" s="2">
        <v>2.8278620567087454E-2</v>
      </c>
      <c r="D31" s="2">
        <v>0</v>
      </c>
      <c r="E31" s="2">
        <v>0</v>
      </c>
      <c r="F31" s="2">
        <v>0.32597996605803764</v>
      </c>
      <c r="G31" s="2">
        <v>9.8253334670948218E-5</v>
      </c>
      <c r="H31" s="2">
        <v>9.5832237476373757E-3</v>
      </c>
      <c r="I31" s="2">
        <v>3.0627155604705985E-4</v>
      </c>
      <c r="J31" s="2">
        <v>0</v>
      </c>
      <c r="K31" s="2">
        <v>3.8198250773618228E-2</v>
      </c>
      <c r="L31" s="2">
        <v>1.4605102310166147E-4</v>
      </c>
      <c r="M31" s="2">
        <v>7.9526613168443006E-2</v>
      </c>
      <c r="N31" s="2">
        <v>3.5307907303332414E-2</v>
      </c>
      <c r="O31" s="2">
        <v>4.9118223670773595E-3</v>
      </c>
      <c r="P31" s="2">
        <v>0</v>
      </c>
      <c r="Q31" s="2">
        <v>0</v>
      </c>
      <c r="R31" s="2">
        <v>4.316703057520687E-2</v>
      </c>
      <c r="S31" s="2">
        <v>0</v>
      </c>
      <c r="T31" s="2">
        <v>0</v>
      </c>
      <c r="U31" s="2">
        <v>0</v>
      </c>
      <c r="V31" s="2">
        <v>6.3867693126000002</v>
      </c>
      <c r="W31" s="2">
        <v>16.681972694623649</v>
      </c>
    </row>
    <row r="32" spans="1:23" x14ac:dyDescent="0.2">
      <c r="A32" s="2" t="s">
        <v>28</v>
      </c>
      <c r="B32" s="2">
        <v>0.40348805054526793</v>
      </c>
      <c r="C32" s="2">
        <v>0</v>
      </c>
      <c r="D32" s="2">
        <v>0</v>
      </c>
      <c r="E32" s="2">
        <v>0</v>
      </c>
      <c r="F32" s="2">
        <v>1.4941148302998144</v>
      </c>
      <c r="G32" s="2">
        <v>0</v>
      </c>
      <c r="H32" s="2">
        <v>0</v>
      </c>
      <c r="I32" s="2">
        <v>0</v>
      </c>
      <c r="J32" s="2">
        <v>0</v>
      </c>
      <c r="K32" s="2">
        <v>3.0576895198561931E-2</v>
      </c>
      <c r="L32" s="2">
        <v>0</v>
      </c>
      <c r="M32" s="2">
        <v>3.5520305814289659E-2</v>
      </c>
      <c r="N32" s="2">
        <v>0</v>
      </c>
      <c r="O32" s="2">
        <v>0</v>
      </c>
      <c r="P32" s="2">
        <v>0</v>
      </c>
      <c r="Q32" s="2">
        <v>0</v>
      </c>
      <c r="R32" s="2">
        <v>5.3095978567290131E-4</v>
      </c>
      <c r="S32" s="2">
        <v>0</v>
      </c>
      <c r="T32" s="2">
        <v>0</v>
      </c>
      <c r="U32" s="2">
        <v>0</v>
      </c>
      <c r="V32" s="2">
        <v>0</v>
      </c>
      <c r="W32" s="2">
        <v>1.9642310416436066</v>
      </c>
    </row>
    <row r="33" spans="1:23" x14ac:dyDescent="0.2">
      <c r="A33" s="2" t="s">
        <v>29</v>
      </c>
      <c r="B33" s="2">
        <v>7.7423230534761682</v>
      </c>
      <c r="C33" s="2">
        <v>0</v>
      </c>
      <c r="D33" s="2">
        <v>1.0287801018475652E-2</v>
      </c>
      <c r="E33" s="2">
        <v>0</v>
      </c>
      <c r="F33" s="2">
        <v>0.22819263082289512</v>
      </c>
      <c r="G33" s="2">
        <v>0</v>
      </c>
      <c r="H33" s="2">
        <v>3.8522818499998966E-2</v>
      </c>
      <c r="I33" s="2">
        <v>0</v>
      </c>
      <c r="J33" s="2">
        <v>0</v>
      </c>
      <c r="K33" s="2">
        <v>7.9706157323420224E-3</v>
      </c>
      <c r="L33" s="2">
        <v>7.9766328001676671E-4</v>
      </c>
      <c r="M33" s="2">
        <v>9.7179638914579661E-3</v>
      </c>
      <c r="N33" s="2">
        <v>0.12006077494894489</v>
      </c>
      <c r="O33" s="2">
        <v>0</v>
      </c>
      <c r="P33" s="2">
        <v>0</v>
      </c>
      <c r="Q33" s="2">
        <v>0</v>
      </c>
      <c r="R33" s="2">
        <v>0.58724152295422871</v>
      </c>
      <c r="S33" s="2">
        <v>0</v>
      </c>
      <c r="T33" s="2">
        <v>0</v>
      </c>
      <c r="U33" s="2">
        <v>0</v>
      </c>
      <c r="V33" s="2">
        <v>0</v>
      </c>
      <c r="W33" s="2">
        <v>8.7451148446245259</v>
      </c>
    </row>
    <row r="34" spans="1:23" x14ac:dyDescent="0.2">
      <c r="A34" s="2" t="s">
        <v>30</v>
      </c>
      <c r="B34" s="2">
        <v>0.22503333483739876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4.2811924421732621E-3</v>
      </c>
      <c r="I34" s="2">
        <v>0</v>
      </c>
      <c r="J34" s="2">
        <v>0</v>
      </c>
      <c r="K34" s="2">
        <v>3.7878095629439649E-3</v>
      </c>
      <c r="L34" s="2">
        <v>0</v>
      </c>
      <c r="M34" s="2">
        <v>1.2740480219903549E-3</v>
      </c>
      <c r="N34" s="2">
        <v>8.4884052089751196E-5</v>
      </c>
      <c r="O34" s="2">
        <v>2.5303327345550042E-3</v>
      </c>
      <c r="P34" s="2">
        <v>0</v>
      </c>
      <c r="Q34" s="2">
        <v>0</v>
      </c>
      <c r="R34" s="2">
        <v>8.2298766779299686E-4</v>
      </c>
      <c r="S34" s="2">
        <v>0</v>
      </c>
      <c r="T34" s="2">
        <v>0</v>
      </c>
      <c r="U34" s="2">
        <v>0</v>
      </c>
      <c r="V34" s="2">
        <v>0</v>
      </c>
      <c r="W34" s="2">
        <v>0.23781458931894409</v>
      </c>
    </row>
    <row r="35" spans="1:23" x14ac:dyDescent="0.2">
      <c r="A35" s="2" t="s">
        <v>31</v>
      </c>
      <c r="B35" s="2">
        <v>0.16818734857250878</v>
      </c>
      <c r="C35" s="2">
        <v>0</v>
      </c>
      <c r="D35" s="2">
        <v>0</v>
      </c>
      <c r="E35" s="2">
        <v>0</v>
      </c>
      <c r="F35" s="2">
        <v>5.8542811907428577E-2</v>
      </c>
      <c r="G35" s="2">
        <v>0</v>
      </c>
      <c r="H35" s="2">
        <v>6.3307836483153613E-5</v>
      </c>
      <c r="I35" s="2">
        <v>0</v>
      </c>
      <c r="J35" s="2">
        <v>0</v>
      </c>
      <c r="K35" s="2">
        <v>1.0190912446515541E-2</v>
      </c>
      <c r="L35" s="2">
        <v>0</v>
      </c>
      <c r="M35" s="2">
        <v>1.3811751829985533E-3</v>
      </c>
      <c r="N35" s="2">
        <v>0</v>
      </c>
      <c r="O35" s="2">
        <v>1.9845746937686303E-4</v>
      </c>
      <c r="P35" s="2">
        <v>0</v>
      </c>
      <c r="Q35" s="2">
        <v>0</v>
      </c>
      <c r="R35" s="2">
        <v>2.9202788212009576E-4</v>
      </c>
      <c r="S35" s="2">
        <v>0</v>
      </c>
      <c r="T35" s="2">
        <v>0</v>
      </c>
      <c r="U35" s="2">
        <v>0</v>
      </c>
      <c r="V35" s="2">
        <v>0</v>
      </c>
      <c r="W35" s="2">
        <v>0.23885604129743154</v>
      </c>
    </row>
    <row r="36" spans="1:23" x14ac:dyDescent="0.2">
      <c r="A36" s="2" t="s">
        <v>32</v>
      </c>
      <c r="B36" s="2">
        <v>6.2552349800843426E-2</v>
      </c>
      <c r="C36" s="2">
        <v>0</v>
      </c>
      <c r="D36" s="2">
        <v>0</v>
      </c>
      <c r="E36" s="2">
        <v>0</v>
      </c>
      <c r="F36" s="2">
        <v>2.5690189969547621E-2</v>
      </c>
      <c r="G36" s="2">
        <v>0</v>
      </c>
      <c r="H36" s="2">
        <v>0</v>
      </c>
      <c r="I36" s="2">
        <v>0</v>
      </c>
      <c r="J36" s="2">
        <v>0</v>
      </c>
      <c r="K36" s="2">
        <v>1.0881117043056379E-2</v>
      </c>
      <c r="L36" s="2">
        <v>7.4897960564954615E-5</v>
      </c>
      <c r="M36" s="2">
        <v>1.0398986557867222E-2</v>
      </c>
      <c r="N36" s="2">
        <v>0</v>
      </c>
      <c r="O36" s="2">
        <v>8.2970488158711601E-3</v>
      </c>
      <c r="P36" s="2">
        <v>0</v>
      </c>
      <c r="Q36" s="2">
        <v>0</v>
      </c>
      <c r="R36" s="2">
        <v>2.5751549605135711E-3</v>
      </c>
      <c r="S36" s="2">
        <v>0</v>
      </c>
      <c r="T36" s="2">
        <v>0</v>
      </c>
      <c r="U36" s="2">
        <v>0</v>
      </c>
      <c r="V36" s="2">
        <v>0</v>
      </c>
      <c r="W36" s="2">
        <v>0.12046974510826433</v>
      </c>
    </row>
    <row r="37" spans="1:23" x14ac:dyDescent="0.2">
      <c r="A37" s="2" t="s">
        <v>33</v>
      </c>
      <c r="B37" s="2">
        <v>0.12139477185206385</v>
      </c>
      <c r="C37" s="2">
        <v>0</v>
      </c>
      <c r="D37" s="2">
        <v>0</v>
      </c>
      <c r="E37" s="2">
        <v>1.4119990175949317E-6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6.6442587064593373E-3</v>
      </c>
      <c r="L37" s="2">
        <v>4.1193878310725036E-5</v>
      </c>
      <c r="M37" s="2">
        <v>1.3911227050921713E-2</v>
      </c>
      <c r="N37" s="2">
        <v>0</v>
      </c>
      <c r="O37" s="2">
        <v>1.526595918283562E-5</v>
      </c>
      <c r="P37" s="2">
        <v>0</v>
      </c>
      <c r="Q37" s="2">
        <v>0</v>
      </c>
      <c r="R37" s="2">
        <v>7.0883131387332321E-3</v>
      </c>
      <c r="S37" s="2">
        <v>0</v>
      </c>
      <c r="T37" s="2">
        <v>0</v>
      </c>
      <c r="U37" s="2">
        <v>0</v>
      </c>
      <c r="V37" s="2">
        <v>0</v>
      </c>
      <c r="W37" s="2">
        <v>0.14909644258468929</v>
      </c>
    </row>
    <row r="38" spans="1:23" x14ac:dyDescent="0.2">
      <c r="A38" s="2" t="s">
        <v>34</v>
      </c>
      <c r="B38" s="2">
        <v>3.0819111801668155E-2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3.9119347712554965E-4</v>
      </c>
      <c r="K38" s="2">
        <v>5.5715310805103339E-3</v>
      </c>
      <c r="L38" s="2">
        <v>2.2469388169486386E-5</v>
      </c>
      <c r="M38" s="2">
        <v>1.5533438346188714E-3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3.8357649582092396E-2</v>
      </c>
    </row>
    <row r="39" spans="1:23" x14ac:dyDescent="0.2">
      <c r="A39" s="2" t="s">
        <v>35</v>
      </c>
      <c r="B39" s="2">
        <v>4.7981732228457429E-3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1.2639891406530906E-3</v>
      </c>
      <c r="L39" s="2">
        <v>0</v>
      </c>
      <c r="M39" s="2">
        <v>5.012020747169264E-4</v>
      </c>
      <c r="N39" s="2">
        <v>0</v>
      </c>
      <c r="O39" s="2">
        <v>1.4540826121650927E-3</v>
      </c>
      <c r="P39" s="2">
        <v>0</v>
      </c>
      <c r="Q39" s="2">
        <v>0</v>
      </c>
      <c r="R39" s="2">
        <v>6.7803564630429497E-2</v>
      </c>
      <c r="S39" s="2">
        <v>0</v>
      </c>
      <c r="T39" s="2">
        <v>0</v>
      </c>
      <c r="U39" s="2">
        <v>0</v>
      </c>
      <c r="V39" s="2">
        <v>0</v>
      </c>
      <c r="W39" s="2">
        <v>7.5821011680810346E-2</v>
      </c>
    </row>
    <row r="40" spans="1:23" x14ac:dyDescent="0.2">
      <c r="A40" s="2" t="s">
        <v>36</v>
      </c>
      <c r="B40" s="2">
        <v>3.6189108554989125E-3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1.3679356160357461E-3</v>
      </c>
      <c r="L40" s="2">
        <v>0</v>
      </c>
      <c r="M40" s="2">
        <v>1.6069074151229702E-4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5.1475372130469549E-3</v>
      </c>
    </row>
    <row r="41" spans="1:23" x14ac:dyDescent="0.2">
      <c r="A41" s="2" t="s">
        <v>37</v>
      </c>
      <c r="B41" s="2">
        <v>3.4744710017802576E-3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8.8146611124491846E-4</v>
      </c>
      <c r="L41" s="2">
        <v>0</v>
      </c>
      <c r="M41" s="2">
        <v>2.0277641190837484E-4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4.5587135249335504E-3</v>
      </c>
    </row>
    <row r="42" spans="1:23" x14ac:dyDescent="0.2">
      <c r="A42" s="2" t="s">
        <v>38</v>
      </c>
      <c r="B42" s="2">
        <v>6.9569101132433778E-5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1.1226219341326791E-4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1.8183129454570169E-4</v>
      </c>
    </row>
    <row r="43" spans="1:23" x14ac:dyDescent="0.2">
      <c r="A43" s="2" t="s">
        <v>39</v>
      </c>
      <c r="B43" s="2">
        <v>25.309647973967884</v>
      </c>
      <c r="C43" s="2">
        <v>4.6895801269831755E-2</v>
      </c>
      <c r="D43" s="2">
        <v>0</v>
      </c>
      <c r="E43" s="2">
        <v>4.7280206135967996E-3</v>
      </c>
      <c r="F43" s="2">
        <v>0</v>
      </c>
      <c r="G43" s="2">
        <v>0</v>
      </c>
      <c r="H43" s="2">
        <v>3.2176207892562814E-2</v>
      </c>
      <c r="I43" s="2">
        <v>0.37706010079621677</v>
      </c>
      <c r="J43" s="2">
        <v>0</v>
      </c>
      <c r="K43" s="2">
        <v>8.0579307716634515E-3</v>
      </c>
      <c r="L43" s="2">
        <v>0</v>
      </c>
      <c r="M43" s="2">
        <v>0.12168497699520495</v>
      </c>
      <c r="N43" s="2">
        <v>8.218319588689547E-4</v>
      </c>
      <c r="O43" s="2">
        <v>0</v>
      </c>
      <c r="P43" s="2">
        <v>0</v>
      </c>
      <c r="Q43" s="2">
        <v>0</v>
      </c>
      <c r="R43" s="2">
        <v>0.93963953270533351</v>
      </c>
      <c r="S43" s="2">
        <v>0</v>
      </c>
      <c r="T43" s="2">
        <v>0</v>
      </c>
      <c r="U43" s="2">
        <v>0</v>
      </c>
      <c r="V43" s="2">
        <v>0</v>
      </c>
      <c r="W43" s="2">
        <v>26.840712376971162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1.0685697669336981E-3</v>
      </c>
      <c r="L44" s="2">
        <v>0</v>
      </c>
      <c r="M44" s="2">
        <v>9.6797041910978915E-4</v>
      </c>
      <c r="N44" s="2">
        <v>0</v>
      </c>
      <c r="O44" s="2">
        <v>0</v>
      </c>
      <c r="P44" s="2">
        <v>0</v>
      </c>
      <c r="Q44" s="2">
        <v>0</v>
      </c>
      <c r="R44" s="2">
        <v>3.8494584461285343E-3</v>
      </c>
      <c r="S44" s="2">
        <v>0</v>
      </c>
      <c r="T44" s="2">
        <v>0</v>
      </c>
      <c r="U44" s="2">
        <v>0</v>
      </c>
      <c r="V44" s="2">
        <v>0</v>
      </c>
      <c r="W44" s="2">
        <v>5.8859986321720213E-3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1.3346727439132961E-3</v>
      </c>
      <c r="L45" s="2">
        <v>0</v>
      </c>
      <c r="M45" s="2">
        <v>7.7284594727342862E-4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2.1075186911867247E-3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2.9579657371049355E-5</v>
      </c>
      <c r="F46" s="2">
        <v>0</v>
      </c>
      <c r="G46" s="2">
        <v>0</v>
      </c>
      <c r="H46" s="2">
        <v>1.259719850367863E-4</v>
      </c>
      <c r="I46" s="2">
        <v>0</v>
      </c>
      <c r="J46" s="2">
        <v>0</v>
      </c>
      <c r="K46" s="2">
        <v>4.4049962415469129E-2</v>
      </c>
      <c r="L46" s="2">
        <v>1.7323018927431677E-3</v>
      </c>
      <c r="M46" s="2">
        <v>7.8479589557355539E-2</v>
      </c>
      <c r="N46" s="2">
        <v>6.6974526116526109E-4</v>
      </c>
      <c r="O46" s="2">
        <v>6.6182668646925816E-5</v>
      </c>
      <c r="P46" s="2">
        <v>0</v>
      </c>
      <c r="Q46" s="2">
        <v>0</v>
      </c>
      <c r="R46" s="2">
        <v>8.2215427848527992E-3</v>
      </c>
      <c r="S46" s="2">
        <v>0</v>
      </c>
      <c r="T46" s="2">
        <v>0</v>
      </c>
      <c r="U46" s="2">
        <v>0</v>
      </c>
      <c r="V46" s="2">
        <v>0</v>
      </c>
      <c r="W46" s="2">
        <v>0.13337487622264063</v>
      </c>
    </row>
    <row r="47" spans="1:23" x14ac:dyDescent="0.2">
      <c r="A47" s="2" t="s">
        <v>43</v>
      </c>
      <c r="B47" s="2">
        <v>6.8249757172729936E-2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1.0696515328621652</v>
      </c>
      <c r="L47" s="2">
        <v>0.18759683746275446</v>
      </c>
      <c r="M47" s="2">
        <v>2.6605003246702346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3.985998452167884</v>
      </c>
    </row>
    <row r="48" spans="1:23" x14ac:dyDescent="0.2">
      <c r="A48" s="2" t="s">
        <v>44</v>
      </c>
      <c r="B48" s="2">
        <v>0.11364603235664761</v>
      </c>
      <c r="C48" s="2">
        <v>5.3605796475268272E-3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1.9296106376618626E-2</v>
      </c>
      <c r="L48" s="2">
        <v>1.5718435092512435E-3</v>
      </c>
      <c r="M48" s="2">
        <v>3.6974547668249723E-2</v>
      </c>
      <c r="N48" s="2">
        <v>3.0923017895133674E-3</v>
      </c>
      <c r="O48" s="2">
        <v>3.3114251157923151E-2</v>
      </c>
      <c r="P48" s="2">
        <v>0</v>
      </c>
      <c r="Q48" s="2">
        <v>0</v>
      </c>
      <c r="R48" s="2">
        <v>3.0126938329339027E-2</v>
      </c>
      <c r="S48" s="2">
        <v>0</v>
      </c>
      <c r="T48" s="2">
        <v>0</v>
      </c>
      <c r="U48" s="2">
        <v>0</v>
      </c>
      <c r="V48" s="2">
        <v>0</v>
      </c>
      <c r="W48" s="2">
        <v>0.24318260083506957</v>
      </c>
    </row>
    <row r="49" spans="1:23" x14ac:dyDescent="0.2">
      <c r="A49" s="2" t="s">
        <v>45</v>
      </c>
      <c r="B49" s="2">
        <v>0</v>
      </c>
      <c r="C49" s="2">
        <v>4.4929286052616856E-3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4.4929286052616856E-3</v>
      </c>
    </row>
    <row r="50" spans="1:23" x14ac:dyDescent="0.2">
      <c r="A50" s="2" t="s">
        <v>46</v>
      </c>
      <c r="B50" s="2">
        <v>0.56424727558500309</v>
      </c>
      <c r="C50" s="2">
        <v>0</v>
      </c>
      <c r="D50" s="2">
        <v>0</v>
      </c>
      <c r="E50" s="2">
        <v>0</v>
      </c>
      <c r="F50" s="2">
        <v>0</v>
      </c>
      <c r="G50" s="2">
        <v>7.3153769426612017E-2</v>
      </c>
      <c r="H50" s="2">
        <v>1.0586931217754204E-2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7.9458864328084175E-2</v>
      </c>
      <c r="P50" s="2">
        <v>0</v>
      </c>
      <c r="Q50" s="2">
        <v>0</v>
      </c>
      <c r="R50" s="2">
        <v>0.10665924381853778</v>
      </c>
      <c r="S50" s="2">
        <v>0</v>
      </c>
      <c r="T50" s="2">
        <v>0</v>
      </c>
      <c r="U50" s="2">
        <v>0</v>
      </c>
      <c r="V50" s="2">
        <v>0</v>
      </c>
      <c r="W50" s="2">
        <v>0.83410608437599121</v>
      </c>
    </row>
    <row r="51" spans="1:23" x14ac:dyDescent="0.2">
      <c r="A51" s="2" t="s">
        <v>47</v>
      </c>
      <c r="B51" s="2">
        <v>0.42468074909790476</v>
      </c>
      <c r="C51" s="2">
        <v>0</v>
      </c>
      <c r="D51" s="2">
        <v>5.203056604391039E-2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2.1368436266192502E-3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0.4788481587684344</v>
      </c>
    </row>
  </sheetData>
  <phoneticPr fontId="6" type="noConversion"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8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51.4224031363905</v>
      </c>
      <c r="C4" s="2">
        <v>0.10791137659042832</v>
      </c>
      <c r="D4" s="2">
        <v>5.8233163008799521E-2</v>
      </c>
      <c r="E4" s="2">
        <v>8.957659549663835E-2</v>
      </c>
      <c r="F4" s="2">
        <v>2.0102747287984335</v>
      </c>
      <c r="G4" s="2">
        <v>0.14267007515251462</v>
      </c>
      <c r="H4" s="2">
        <v>5.4144796675999252E-2</v>
      </c>
      <c r="I4" s="2">
        <v>0.37841740643847188</v>
      </c>
      <c r="J4" s="2">
        <v>1.5402554031753585E-3</v>
      </c>
      <c r="K4" s="2">
        <v>2.1093541653161063</v>
      </c>
      <c r="L4" s="2">
        <v>0.26595378509161621</v>
      </c>
      <c r="M4" s="2">
        <v>3.8527422326150385</v>
      </c>
      <c r="N4" s="2">
        <v>0.35068370978842628</v>
      </c>
      <c r="O4" s="2">
        <v>0.15119683882987184</v>
      </c>
      <c r="P4" s="2">
        <v>0</v>
      </c>
      <c r="Q4" s="2">
        <v>0</v>
      </c>
      <c r="R4" s="2">
        <v>2.2066344242890188</v>
      </c>
      <c r="S4" s="2">
        <v>0</v>
      </c>
      <c r="T4" s="2">
        <v>0</v>
      </c>
      <c r="U4" s="2">
        <v>0</v>
      </c>
      <c r="V4" s="2">
        <v>6.0909760000000004</v>
      </c>
      <c r="W4" s="2">
        <v>69.292712689885064</v>
      </c>
    </row>
    <row r="5" spans="1:23" x14ac:dyDescent="0.2">
      <c r="A5" s="2" t="s">
        <v>1</v>
      </c>
      <c r="B5" s="2">
        <v>6.2851774342479225E-2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0.12478496045569221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0.18763673479817145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7.277491572224502E-4</v>
      </c>
      <c r="G6" s="2">
        <v>0</v>
      </c>
      <c r="H6" s="2">
        <v>4.6120045770089227E-3</v>
      </c>
      <c r="I6" s="2">
        <v>0</v>
      </c>
      <c r="J6" s="2">
        <v>0</v>
      </c>
      <c r="K6" s="2">
        <v>1.1951348576416382E-2</v>
      </c>
      <c r="L6" s="2">
        <v>0</v>
      </c>
      <c r="M6" s="2">
        <v>1.7774549374390644E-2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3.5065651685038397E-2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3.1418312477460432E-3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1.1779701497453491E-4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3.259628262720578E-3</v>
      </c>
    </row>
    <row r="9" spans="1:23" x14ac:dyDescent="0.2">
      <c r="A9" s="2" t="s">
        <v>5</v>
      </c>
      <c r="B9" s="2">
        <v>2.8268946862213797E-2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2.9550222613611904E-3</v>
      </c>
      <c r="L9" s="2">
        <v>0</v>
      </c>
      <c r="M9" s="2">
        <v>6.9269510872575213E-3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3.8150920210832509E-2</v>
      </c>
    </row>
    <row r="10" spans="1:23" x14ac:dyDescent="0.2">
      <c r="A10" s="2" t="s">
        <v>6</v>
      </c>
      <c r="B10" s="2">
        <v>8.4573275194123082E-4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3.2310038393015285E-4</v>
      </c>
      <c r="L10" s="2">
        <v>0</v>
      </c>
      <c r="M10" s="2">
        <v>1.9816701364162507E-3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3.1505032722876345E-3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0.10181244133780595</v>
      </c>
      <c r="C13" s="2">
        <v>0</v>
      </c>
      <c r="D13" s="2">
        <v>8.3915524125139848E-4</v>
      </c>
      <c r="E13" s="2">
        <v>1.3236474222678193E-4</v>
      </c>
      <c r="F13" s="2">
        <v>6.6159014292950017E-6</v>
      </c>
      <c r="G13" s="2">
        <v>0</v>
      </c>
      <c r="H13" s="2">
        <v>0</v>
      </c>
      <c r="I13" s="2">
        <v>0</v>
      </c>
      <c r="J13" s="2">
        <v>0</v>
      </c>
      <c r="K13" s="2">
        <v>1.2856702777220669E-2</v>
      </c>
      <c r="L13" s="2">
        <v>0</v>
      </c>
      <c r="M13" s="2">
        <v>5.4789443628025592E-3</v>
      </c>
      <c r="N13" s="2">
        <v>6.5618160988348759E-3</v>
      </c>
      <c r="O13" s="2">
        <v>0</v>
      </c>
      <c r="P13" s="2">
        <v>0</v>
      </c>
      <c r="Q13" s="2">
        <v>0</v>
      </c>
      <c r="R13" s="2">
        <v>3.5034878945071229E-3</v>
      </c>
      <c r="S13" s="2">
        <v>0</v>
      </c>
      <c r="T13" s="2">
        <v>0</v>
      </c>
      <c r="U13" s="2">
        <v>0</v>
      </c>
      <c r="V13" s="2">
        <v>0</v>
      </c>
      <c r="W13" s="2">
        <v>0.13119152835607867</v>
      </c>
    </row>
    <row r="14" spans="1:23" x14ac:dyDescent="0.2">
      <c r="A14" s="2" t="s">
        <v>10</v>
      </c>
      <c r="B14" s="2">
        <v>0.37011728661140614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1.3714938172035134E-2</v>
      </c>
      <c r="L14" s="2">
        <v>0</v>
      </c>
      <c r="M14" s="2">
        <v>1.1068179164077119E-2</v>
      </c>
      <c r="N14" s="2">
        <v>0</v>
      </c>
      <c r="O14" s="2">
        <v>0</v>
      </c>
      <c r="P14" s="2">
        <v>0</v>
      </c>
      <c r="Q14" s="2">
        <v>0</v>
      </c>
      <c r="R14" s="2">
        <v>3.1059289844921293E-3</v>
      </c>
      <c r="S14" s="2">
        <v>0</v>
      </c>
      <c r="T14" s="2">
        <v>0</v>
      </c>
      <c r="U14" s="2">
        <v>0</v>
      </c>
      <c r="V14" s="2">
        <v>0</v>
      </c>
      <c r="W14" s="2">
        <v>0.39800633293201049</v>
      </c>
    </row>
    <row r="15" spans="1:23" x14ac:dyDescent="0.2">
      <c r="A15" s="2" t="s">
        <v>11</v>
      </c>
      <c r="B15" s="2">
        <v>0.1471650731608912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2.9056314125583699E-3</v>
      </c>
      <c r="I15" s="2">
        <v>0</v>
      </c>
      <c r="J15" s="2">
        <v>0</v>
      </c>
      <c r="K15" s="2">
        <v>1.3159609387155182E-3</v>
      </c>
      <c r="L15" s="2">
        <v>0</v>
      </c>
      <c r="M15" s="2">
        <v>3.7996834931643721E-3</v>
      </c>
      <c r="N15" s="2">
        <v>4.372115113049335E-5</v>
      </c>
      <c r="O15" s="2">
        <v>0</v>
      </c>
      <c r="P15" s="2">
        <v>0</v>
      </c>
      <c r="Q15" s="2">
        <v>0</v>
      </c>
      <c r="R15" s="2">
        <v>4.2240634189092971E-3</v>
      </c>
      <c r="S15" s="2">
        <v>0</v>
      </c>
      <c r="T15" s="2">
        <v>0</v>
      </c>
      <c r="U15" s="2">
        <v>0</v>
      </c>
      <c r="V15" s="2">
        <v>0</v>
      </c>
      <c r="W15" s="2">
        <v>0.15945413357536925</v>
      </c>
    </row>
    <row r="16" spans="1:23" x14ac:dyDescent="0.2">
      <c r="A16" s="2" t="s">
        <v>12</v>
      </c>
      <c r="B16" s="2">
        <v>1.7911261670418518E-3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5.3850063988358798E-4</v>
      </c>
      <c r="L16" s="2">
        <v>0</v>
      </c>
      <c r="M16" s="2">
        <v>1.4871420413321232E-3</v>
      </c>
      <c r="N16" s="2">
        <v>0</v>
      </c>
      <c r="O16" s="2">
        <v>0</v>
      </c>
      <c r="P16" s="2">
        <v>0</v>
      </c>
      <c r="Q16" s="2">
        <v>0</v>
      </c>
      <c r="R16" s="2">
        <v>1.7939845814426539E-2</v>
      </c>
      <c r="S16" s="2">
        <v>0</v>
      </c>
      <c r="T16" s="2">
        <v>0</v>
      </c>
      <c r="U16" s="2">
        <v>0</v>
      </c>
      <c r="V16" s="2">
        <v>0</v>
      </c>
      <c r="W16" s="2">
        <v>2.1756614662684103E-2</v>
      </c>
    </row>
    <row r="17" spans="1:23" x14ac:dyDescent="0.2">
      <c r="A17" s="2" t="s">
        <v>13</v>
      </c>
      <c r="B17" s="2">
        <v>4.444935309974081E-2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4.3618551830570647E-3</v>
      </c>
      <c r="L17" s="2">
        <v>0</v>
      </c>
      <c r="M17" s="2">
        <v>2.380138817347346E-3</v>
      </c>
      <c r="N17" s="2">
        <v>0</v>
      </c>
      <c r="O17" s="2">
        <v>0</v>
      </c>
      <c r="P17" s="2">
        <v>0</v>
      </c>
      <c r="Q17" s="2">
        <v>0</v>
      </c>
      <c r="R17" s="2">
        <v>2.6586752107252633E-3</v>
      </c>
      <c r="S17" s="2">
        <v>0</v>
      </c>
      <c r="T17" s="2">
        <v>0</v>
      </c>
      <c r="U17" s="2">
        <v>0</v>
      </c>
      <c r="V17" s="2">
        <v>0</v>
      </c>
      <c r="W17" s="2">
        <v>5.3850022310870486E-2</v>
      </c>
    </row>
    <row r="18" spans="1:23" x14ac:dyDescent="0.2">
      <c r="A18" s="2" t="s">
        <v>14</v>
      </c>
      <c r="B18" s="2">
        <v>9.5887880575770856E-2</v>
      </c>
      <c r="C18" s="2">
        <v>0</v>
      </c>
      <c r="D18" s="2">
        <v>0</v>
      </c>
      <c r="E18" s="2">
        <v>0</v>
      </c>
      <c r="F18" s="2">
        <v>3.9033818432840514E-4</v>
      </c>
      <c r="G18" s="2">
        <v>0</v>
      </c>
      <c r="H18" s="2">
        <v>0</v>
      </c>
      <c r="I18" s="2">
        <v>0</v>
      </c>
      <c r="J18" s="2">
        <v>3.7988361961724092E-5</v>
      </c>
      <c r="K18" s="2">
        <v>2.1068837535445388E-3</v>
      </c>
      <c r="L18" s="2">
        <v>0</v>
      </c>
      <c r="M18" s="2">
        <v>1.1029043847199958E-4</v>
      </c>
      <c r="N18" s="2">
        <v>0</v>
      </c>
      <c r="O18" s="2">
        <v>0</v>
      </c>
      <c r="P18" s="2">
        <v>0</v>
      </c>
      <c r="Q18" s="2">
        <v>0</v>
      </c>
      <c r="R18" s="2">
        <v>1.4908459125562224E-3</v>
      </c>
      <c r="S18" s="2">
        <v>0</v>
      </c>
      <c r="T18" s="2">
        <v>0</v>
      </c>
      <c r="U18" s="2">
        <v>0</v>
      </c>
      <c r="V18" s="2">
        <v>0</v>
      </c>
      <c r="W18" s="2">
        <v>0.10002422722663373</v>
      </c>
    </row>
    <row r="19" spans="1:23" x14ac:dyDescent="0.2">
      <c r="A19" s="2" t="s">
        <v>15</v>
      </c>
      <c r="B19" s="2">
        <v>6.6973351892707117E-4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2.5578780394470437E-4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9.2552132287177554E-4</v>
      </c>
    </row>
    <row r="20" spans="1:23" x14ac:dyDescent="0.2">
      <c r="A20" s="2" t="s">
        <v>16</v>
      </c>
      <c r="B20" s="2">
        <v>1.3776486249055305E-3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7.7746029883193045E-4</v>
      </c>
      <c r="L20" s="2">
        <v>0</v>
      </c>
      <c r="M20" s="2">
        <v>1.6721453574787036E-4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2.3223234594853311E-3</v>
      </c>
    </row>
    <row r="21" spans="1:23" x14ac:dyDescent="0.2">
      <c r="A21" s="2" t="s">
        <v>17</v>
      </c>
      <c r="B21" s="2">
        <v>3.274888497451394E-4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1.1308513437555353E-3</v>
      </c>
      <c r="L21" s="2">
        <v>0</v>
      </c>
      <c r="M21" s="2">
        <v>4.3760399780825638E-4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1.895944191308931E-3</v>
      </c>
    </row>
    <row r="22" spans="1:23" x14ac:dyDescent="0.2">
      <c r="A22" s="2" t="s">
        <v>18</v>
      </c>
      <c r="B22" s="2">
        <v>1.1317959760792622</v>
      </c>
      <c r="C22" s="2">
        <v>5.7630544359313111E-3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8.7203447371148549E-3</v>
      </c>
      <c r="L22" s="2">
        <v>0</v>
      </c>
      <c r="M22" s="2">
        <v>2.0385942336921211E-3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1.1483179694860004</v>
      </c>
    </row>
    <row r="23" spans="1:23" x14ac:dyDescent="0.2">
      <c r="A23" s="2" t="s">
        <v>19</v>
      </c>
      <c r="B23" s="2">
        <v>3.0288144734808845E-2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8.5386007711541444E-3</v>
      </c>
      <c r="L23" s="2">
        <v>1.745140962585702E-5</v>
      </c>
      <c r="M23" s="2">
        <v>2.636297255088764E-3</v>
      </c>
      <c r="N23" s="2">
        <v>0</v>
      </c>
      <c r="O23" s="2">
        <v>4.6804576477161195E-5</v>
      </c>
      <c r="P23" s="2">
        <v>0</v>
      </c>
      <c r="Q23" s="2">
        <v>0</v>
      </c>
      <c r="R23" s="2">
        <v>2.484743187593704E-4</v>
      </c>
      <c r="S23" s="2">
        <v>0</v>
      </c>
      <c r="T23" s="2">
        <v>0</v>
      </c>
      <c r="U23" s="2">
        <v>0</v>
      </c>
      <c r="V23" s="2">
        <v>0</v>
      </c>
      <c r="W23" s="2">
        <v>4.1775773065914144E-2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4.7118805989813965E-5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4.7118805989813965E-5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8.1481878072385428E-3</v>
      </c>
      <c r="L25" s="2">
        <v>0</v>
      </c>
      <c r="M25" s="2">
        <v>1.0289030582613641E-2</v>
      </c>
      <c r="N25" s="2">
        <v>0</v>
      </c>
      <c r="O25" s="2">
        <v>0</v>
      </c>
      <c r="P25" s="2">
        <v>0</v>
      </c>
      <c r="Q25" s="2">
        <v>0</v>
      </c>
      <c r="R25" s="2">
        <v>1.242371593796852E-4</v>
      </c>
      <c r="S25" s="2">
        <v>0</v>
      </c>
      <c r="T25" s="2">
        <v>0</v>
      </c>
      <c r="U25" s="2">
        <v>0</v>
      </c>
      <c r="V25" s="2">
        <v>0</v>
      </c>
      <c r="W25" s="2">
        <v>1.8561455549231869E-2</v>
      </c>
    </row>
    <row r="26" spans="1:23" x14ac:dyDescent="0.2">
      <c r="A26" s="2" t="s">
        <v>22</v>
      </c>
      <c r="B26" s="2">
        <v>0.8252374175578534</v>
      </c>
      <c r="C26" s="2">
        <v>0</v>
      </c>
      <c r="D26" s="2">
        <v>0</v>
      </c>
      <c r="E26" s="2">
        <v>0</v>
      </c>
      <c r="F26" s="2">
        <v>4.1911735554583827E-3</v>
      </c>
      <c r="G26" s="2">
        <v>0</v>
      </c>
      <c r="H26" s="2">
        <v>0</v>
      </c>
      <c r="I26" s="2">
        <v>0</v>
      </c>
      <c r="J26" s="2">
        <v>2.4174412157460782E-5</v>
      </c>
      <c r="K26" s="2">
        <v>2.1170890882520971E-2</v>
      </c>
      <c r="L26" s="2">
        <v>0</v>
      </c>
      <c r="M26" s="2">
        <v>4.3618089537635959E-3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0.85498546536175379</v>
      </c>
    </row>
    <row r="27" spans="1:23" x14ac:dyDescent="0.2">
      <c r="A27" s="2" t="s">
        <v>23</v>
      </c>
      <c r="B27" s="2">
        <v>8.2446544981348402E-2</v>
      </c>
      <c r="C27" s="2">
        <v>0</v>
      </c>
      <c r="D27" s="2">
        <v>0</v>
      </c>
      <c r="E27" s="2">
        <v>0</v>
      </c>
      <c r="F27" s="2">
        <v>2.2494064859603007E-4</v>
      </c>
      <c r="G27" s="2">
        <v>0</v>
      </c>
      <c r="H27" s="2">
        <v>0</v>
      </c>
      <c r="I27" s="2">
        <v>0</v>
      </c>
      <c r="J27" s="2">
        <v>0</v>
      </c>
      <c r="K27" s="2">
        <v>2.4964500301313322E-2</v>
      </c>
      <c r="L27" s="2">
        <v>0</v>
      </c>
      <c r="M27" s="2">
        <v>6.4430962604126217E-3</v>
      </c>
      <c r="N27" s="2">
        <v>2.0038860934809452E-4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0.11427947080101847</v>
      </c>
    </row>
    <row r="28" spans="1:23" x14ac:dyDescent="0.2">
      <c r="A28" s="2" t="s">
        <v>24</v>
      </c>
      <c r="B28" s="2">
        <v>2.0156935547422563E-3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2.5503256596923326E-4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2.2707261207114897E-3</v>
      </c>
    </row>
    <row r="29" spans="1:23" x14ac:dyDescent="0.2">
      <c r="A29" s="2" t="s">
        <v>25</v>
      </c>
      <c r="B29" s="2">
        <v>4.7405837392864782E-2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3.1113973048246461E-3</v>
      </c>
      <c r="L29" s="2">
        <v>0</v>
      </c>
      <c r="M29" s="2">
        <v>3.2019804717677293E-5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5.0549254502407104E-2</v>
      </c>
    </row>
    <row r="30" spans="1:23" x14ac:dyDescent="0.2">
      <c r="A30" s="2" t="s">
        <v>26</v>
      </c>
      <c r="B30" s="2">
        <v>5.1846601336484568E-2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9.8793240242331729E-3</v>
      </c>
      <c r="L30" s="2">
        <v>0</v>
      </c>
      <c r="M30" s="2">
        <v>1.7575315033925099E-3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6.3483456864110249E-2</v>
      </c>
    </row>
    <row r="31" spans="1:23" x14ac:dyDescent="0.2">
      <c r="A31" s="2" t="s">
        <v>27</v>
      </c>
      <c r="B31" s="2">
        <v>9.0475574789615862</v>
      </c>
      <c r="C31" s="2">
        <v>1.3884483231055738E-2</v>
      </c>
      <c r="D31" s="2">
        <v>0</v>
      </c>
      <c r="E31" s="2">
        <v>1.8348133869077704E-3</v>
      </c>
      <c r="F31" s="2">
        <v>0.26730557339852062</v>
      </c>
      <c r="G31" s="2">
        <v>0</v>
      </c>
      <c r="H31" s="2">
        <v>1.0162857039679396E-2</v>
      </c>
      <c r="I31" s="2">
        <v>2.4446316450857679E-3</v>
      </c>
      <c r="J31" s="2">
        <v>2.4174412157460782E-5</v>
      </c>
      <c r="K31" s="2">
        <v>5.0619060149057267E-2</v>
      </c>
      <c r="L31" s="2">
        <v>3.4902819251714041E-5</v>
      </c>
      <c r="M31" s="2">
        <v>7.3513913875707354E-2</v>
      </c>
      <c r="N31" s="2">
        <v>2.3744228493118764E-2</v>
      </c>
      <c r="O31" s="2">
        <v>4.7992692649273735E-3</v>
      </c>
      <c r="P31" s="2">
        <v>0</v>
      </c>
      <c r="Q31" s="2">
        <v>0</v>
      </c>
      <c r="R31" s="2">
        <v>7.9387544843618846E-2</v>
      </c>
      <c r="S31" s="2">
        <v>0</v>
      </c>
      <c r="T31" s="2">
        <v>0</v>
      </c>
      <c r="U31" s="2">
        <v>0</v>
      </c>
      <c r="V31" s="2">
        <v>6.0909760000000004</v>
      </c>
      <c r="W31" s="2">
        <v>15.666288931520675</v>
      </c>
    </row>
    <row r="32" spans="1:23" x14ac:dyDescent="0.2">
      <c r="A32" s="2" t="s">
        <v>28</v>
      </c>
      <c r="B32" s="2">
        <v>0.48941707735282702</v>
      </c>
      <c r="C32" s="2">
        <v>0</v>
      </c>
      <c r="D32" s="2">
        <v>0</v>
      </c>
      <c r="E32" s="2">
        <v>0</v>
      </c>
      <c r="F32" s="2">
        <v>1.6031983138539116</v>
      </c>
      <c r="G32" s="2">
        <v>0</v>
      </c>
      <c r="H32" s="2">
        <v>0</v>
      </c>
      <c r="I32" s="2">
        <v>0</v>
      </c>
      <c r="J32" s="2">
        <v>0</v>
      </c>
      <c r="K32" s="2">
        <v>3.7546957115883184E-2</v>
      </c>
      <c r="L32" s="2">
        <v>0</v>
      </c>
      <c r="M32" s="2">
        <v>1.5294793386810524E-2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2.1454571417094321</v>
      </c>
    </row>
    <row r="33" spans="1:23" x14ac:dyDescent="0.2">
      <c r="A33" s="2" t="s">
        <v>29</v>
      </c>
      <c r="B33" s="2">
        <v>9.1138690733175736</v>
      </c>
      <c r="C33" s="2">
        <v>0</v>
      </c>
      <c r="D33" s="2">
        <v>3.7658641614779502E-3</v>
      </c>
      <c r="E33" s="2">
        <v>0</v>
      </c>
      <c r="F33" s="2">
        <v>5.65824969740455E-2</v>
      </c>
      <c r="G33" s="2">
        <v>0</v>
      </c>
      <c r="H33" s="2">
        <v>3.3935581969313795E-2</v>
      </c>
      <c r="I33" s="2">
        <v>0</v>
      </c>
      <c r="J33" s="2">
        <v>0</v>
      </c>
      <c r="K33" s="2">
        <v>5.3109625608518882E-3</v>
      </c>
      <c r="L33" s="2">
        <v>4.8165890567365379E-4</v>
      </c>
      <c r="M33" s="2">
        <v>8.086779569253388E-3</v>
      </c>
      <c r="N33" s="2">
        <v>0.31996231426073296</v>
      </c>
      <c r="O33" s="2">
        <v>9.3609152954322384E-4</v>
      </c>
      <c r="P33" s="2">
        <v>0</v>
      </c>
      <c r="Q33" s="2">
        <v>0</v>
      </c>
      <c r="R33" s="2">
        <v>0.59300880915111331</v>
      </c>
      <c r="S33" s="2">
        <v>0</v>
      </c>
      <c r="T33" s="2">
        <v>0</v>
      </c>
      <c r="U33" s="2">
        <v>0</v>
      </c>
      <c r="V33" s="2">
        <v>0</v>
      </c>
      <c r="W33" s="2">
        <v>10.135939632399579</v>
      </c>
    </row>
    <row r="34" spans="1:23" x14ac:dyDescent="0.2">
      <c r="A34" s="2" t="s">
        <v>30</v>
      </c>
      <c r="B34" s="2">
        <v>0.23308364134232795</v>
      </c>
      <c r="C34" s="2">
        <v>0</v>
      </c>
      <c r="D34" s="2">
        <v>0</v>
      </c>
      <c r="E34" s="2">
        <v>4.107405930730028E-4</v>
      </c>
      <c r="F34" s="2">
        <v>0</v>
      </c>
      <c r="G34" s="2">
        <v>0</v>
      </c>
      <c r="H34" s="2">
        <v>2.0010480482713301E-3</v>
      </c>
      <c r="I34" s="2">
        <v>0</v>
      </c>
      <c r="J34" s="2">
        <v>0</v>
      </c>
      <c r="K34" s="2">
        <v>5.1494123688868108E-3</v>
      </c>
      <c r="L34" s="2">
        <v>0</v>
      </c>
      <c r="M34" s="2">
        <v>8.9655453209496415E-4</v>
      </c>
      <c r="N34" s="2">
        <v>1.0201601930448452E-4</v>
      </c>
      <c r="O34" s="2">
        <v>6.2646125438661901E-4</v>
      </c>
      <c r="P34" s="2">
        <v>0</v>
      </c>
      <c r="Q34" s="2">
        <v>0</v>
      </c>
      <c r="R34" s="2">
        <v>1.5554492354336584E-2</v>
      </c>
      <c r="S34" s="2">
        <v>0</v>
      </c>
      <c r="T34" s="2">
        <v>0</v>
      </c>
      <c r="U34" s="2">
        <v>0</v>
      </c>
      <c r="V34" s="2">
        <v>0</v>
      </c>
      <c r="W34" s="2">
        <v>0.25782436651268176</v>
      </c>
    </row>
    <row r="35" spans="1:23" x14ac:dyDescent="0.2">
      <c r="A35" s="2" t="s">
        <v>31</v>
      </c>
      <c r="B35" s="2">
        <v>8.9528309979617748E-2</v>
      </c>
      <c r="C35" s="2">
        <v>0</v>
      </c>
      <c r="D35" s="2">
        <v>0</v>
      </c>
      <c r="E35" s="2">
        <v>2.4105239439033366E-4</v>
      </c>
      <c r="F35" s="2">
        <v>6.1101157650253979E-2</v>
      </c>
      <c r="G35" s="2">
        <v>0</v>
      </c>
      <c r="H35" s="2">
        <v>6.8529042749018159E-5</v>
      </c>
      <c r="I35" s="2">
        <v>0</v>
      </c>
      <c r="J35" s="2">
        <v>0</v>
      </c>
      <c r="K35" s="2">
        <v>7.8116249073113013E-3</v>
      </c>
      <c r="L35" s="2">
        <v>0</v>
      </c>
      <c r="M35" s="2">
        <v>2.1453269160843793E-3</v>
      </c>
      <c r="N35" s="2">
        <v>0</v>
      </c>
      <c r="O35" s="2">
        <v>2.0161971405546357E-4</v>
      </c>
      <c r="P35" s="2">
        <v>0</v>
      </c>
      <c r="Q35" s="2">
        <v>0</v>
      </c>
      <c r="R35" s="2">
        <v>3.4786404626311847E-4</v>
      </c>
      <c r="S35" s="2">
        <v>0</v>
      </c>
      <c r="T35" s="2">
        <v>0</v>
      </c>
      <c r="U35" s="2">
        <v>0</v>
      </c>
      <c r="V35" s="2">
        <v>0</v>
      </c>
      <c r="W35" s="2">
        <v>0.16144548465072531</v>
      </c>
    </row>
    <row r="36" spans="1:23" x14ac:dyDescent="0.2">
      <c r="A36" s="2" t="s">
        <v>32</v>
      </c>
      <c r="B36" s="2">
        <v>7.2584428458845149E-2</v>
      </c>
      <c r="C36" s="2">
        <v>0</v>
      </c>
      <c r="D36" s="2">
        <v>0</v>
      </c>
      <c r="E36" s="2">
        <v>0</v>
      </c>
      <c r="F36" s="2">
        <v>1.6443823002512729E-2</v>
      </c>
      <c r="G36" s="2">
        <v>0</v>
      </c>
      <c r="H36" s="2">
        <v>0</v>
      </c>
      <c r="I36" s="2">
        <v>0</v>
      </c>
      <c r="J36" s="2">
        <v>0</v>
      </c>
      <c r="K36" s="2">
        <v>1.1140231987591729E-2</v>
      </c>
      <c r="L36" s="2">
        <v>2.792225540137123E-5</v>
      </c>
      <c r="M36" s="2">
        <v>9.5419018058678345E-3</v>
      </c>
      <c r="N36" s="2">
        <v>0</v>
      </c>
      <c r="O36" s="2">
        <v>7.0710914000880441E-3</v>
      </c>
      <c r="P36" s="2">
        <v>0</v>
      </c>
      <c r="Q36" s="2">
        <v>0</v>
      </c>
      <c r="R36" s="2">
        <v>2.2362688688343331E-3</v>
      </c>
      <c r="S36" s="2">
        <v>0</v>
      </c>
      <c r="T36" s="2">
        <v>0</v>
      </c>
      <c r="U36" s="2">
        <v>0</v>
      </c>
      <c r="V36" s="2">
        <v>0</v>
      </c>
      <c r="W36" s="2">
        <v>0.11904566777914119</v>
      </c>
    </row>
    <row r="37" spans="1:23" x14ac:dyDescent="0.2">
      <c r="A37" s="2" t="s">
        <v>33</v>
      </c>
      <c r="B37" s="2">
        <v>0.12352227504960851</v>
      </c>
      <c r="C37" s="2">
        <v>0</v>
      </c>
      <c r="D37" s="2">
        <v>0</v>
      </c>
      <c r="E37" s="2">
        <v>2.188502001701713E-4</v>
      </c>
      <c r="F37" s="2">
        <v>1.6539753573237508E-5</v>
      </c>
      <c r="G37" s="2">
        <v>0</v>
      </c>
      <c r="H37" s="2">
        <v>0</v>
      </c>
      <c r="I37" s="2">
        <v>0</v>
      </c>
      <c r="J37" s="2">
        <v>0</v>
      </c>
      <c r="K37" s="2">
        <v>7.5390089583702346E-3</v>
      </c>
      <c r="L37" s="2">
        <v>7.6786202353770899E-5</v>
      </c>
      <c r="M37" s="2">
        <v>1.4686417097174656E-2</v>
      </c>
      <c r="N37" s="2">
        <v>0</v>
      </c>
      <c r="O37" s="2">
        <v>0</v>
      </c>
      <c r="P37" s="2">
        <v>0</v>
      </c>
      <c r="Q37" s="2">
        <v>0</v>
      </c>
      <c r="R37" s="2">
        <v>1.5579339786212523E-2</v>
      </c>
      <c r="S37" s="2">
        <v>0</v>
      </c>
      <c r="T37" s="2">
        <v>0</v>
      </c>
      <c r="U37" s="2">
        <v>0</v>
      </c>
      <c r="V37" s="2">
        <v>0</v>
      </c>
      <c r="W37" s="2">
        <v>0.16163921704746309</v>
      </c>
    </row>
    <row r="38" spans="1:23" x14ac:dyDescent="0.2">
      <c r="A38" s="2" t="s">
        <v>34</v>
      </c>
      <c r="B38" s="2">
        <v>1.4106237848446147E-2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4.5914458641842167E-4</v>
      </c>
      <c r="I38" s="2">
        <v>0</v>
      </c>
      <c r="J38" s="2">
        <v>1.4539182168987128E-3</v>
      </c>
      <c r="K38" s="2">
        <v>5.8460975717362041E-3</v>
      </c>
      <c r="L38" s="2">
        <v>0</v>
      </c>
      <c r="M38" s="2">
        <v>1.327043017743737E-3</v>
      </c>
      <c r="N38" s="2">
        <v>0</v>
      </c>
      <c r="O38" s="2">
        <v>0</v>
      </c>
      <c r="P38" s="2">
        <v>0</v>
      </c>
      <c r="Q38" s="2">
        <v>0</v>
      </c>
      <c r="R38" s="2">
        <v>1.0435921387893555E-3</v>
      </c>
      <c r="S38" s="2">
        <v>0</v>
      </c>
      <c r="T38" s="2">
        <v>0</v>
      </c>
      <c r="U38" s="2">
        <v>0</v>
      </c>
      <c r="V38" s="2">
        <v>0</v>
      </c>
      <c r="W38" s="2">
        <v>2.4236033380032579E-2</v>
      </c>
    </row>
    <row r="39" spans="1:23" x14ac:dyDescent="0.2">
      <c r="A39" s="2" t="s">
        <v>35</v>
      </c>
      <c r="B39" s="2">
        <v>7.2794969322254807E-3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1.8039771436100202E-3</v>
      </c>
      <c r="L39" s="2">
        <v>0</v>
      </c>
      <c r="M39" s="2">
        <v>4.4827726604748208E-4</v>
      </c>
      <c r="N39" s="2">
        <v>0</v>
      </c>
      <c r="O39" s="2">
        <v>6.1205984623980032E-4</v>
      </c>
      <c r="P39" s="2">
        <v>0</v>
      </c>
      <c r="Q39" s="2">
        <v>0</v>
      </c>
      <c r="R39" s="2">
        <v>6.6442032836255646E-2</v>
      </c>
      <c r="S39" s="2">
        <v>0</v>
      </c>
      <c r="T39" s="2">
        <v>0</v>
      </c>
      <c r="U39" s="2">
        <v>0</v>
      </c>
      <c r="V39" s="2">
        <v>0</v>
      </c>
      <c r="W39" s="2">
        <v>7.658584402437843E-2</v>
      </c>
    </row>
    <row r="40" spans="1:23" x14ac:dyDescent="0.2">
      <c r="A40" s="2" t="s">
        <v>36</v>
      </c>
      <c r="B40" s="2">
        <v>2.4687313629891891E-3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9.3901049079700666E-4</v>
      </c>
      <c r="L40" s="2">
        <v>0</v>
      </c>
      <c r="M40" s="2">
        <v>1.2807921887070917E-4</v>
      </c>
      <c r="N40" s="2">
        <v>3.2790863347870018E-5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3.5686119360047752E-3</v>
      </c>
    </row>
    <row r="41" spans="1:23" x14ac:dyDescent="0.2">
      <c r="A41" s="2" t="s">
        <v>37</v>
      </c>
      <c r="B41" s="2">
        <v>2.8749075419564661E-3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2.0126461415649107E-3</v>
      </c>
      <c r="L41" s="2">
        <v>0</v>
      </c>
      <c r="M41" s="2">
        <v>1.2096370671122533E-4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5.008517390232602E-3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28.092531628144883</v>
      </c>
      <c r="C43" s="2">
        <v>5.7072118957712463E-2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0.37597277479338609</v>
      </c>
      <c r="J43" s="2">
        <v>0</v>
      </c>
      <c r="K43" s="2">
        <v>1.0520956251725602E-2</v>
      </c>
      <c r="L43" s="2">
        <v>2.4431973476199831E-5</v>
      </c>
      <c r="M43" s="2">
        <v>1.904466829485851E-2</v>
      </c>
      <c r="N43" s="2">
        <v>3.6434292608744455E-5</v>
      </c>
      <c r="O43" s="2">
        <v>1.1521126517455063E-4</v>
      </c>
      <c r="P43" s="2">
        <v>0</v>
      </c>
      <c r="Q43" s="2">
        <v>0</v>
      </c>
      <c r="R43" s="2">
        <v>1.1993109943558533</v>
      </c>
      <c r="S43" s="2">
        <v>0</v>
      </c>
      <c r="T43" s="2">
        <v>0</v>
      </c>
      <c r="U43" s="2">
        <v>0</v>
      </c>
      <c r="V43" s="2">
        <v>0</v>
      </c>
      <c r="W43" s="2">
        <v>29.754629218329676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9.9959181278391068E-4</v>
      </c>
      <c r="L44" s="2">
        <v>0</v>
      </c>
      <c r="M44" s="2">
        <v>1.056653555683351E-3</v>
      </c>
      <c r="N44" s="2">
        <v>0</v>
      </c>
      <c r="O44" s="2">
        <v>0</v>
      </c>
      <c r="P44" s="2">
        <v>0</v>
      </c>
      <c r="Q44" s="2">
        <v>0</v>
      </c>
      <c r="R44" s="2">
        <v>2.0797300480159306E-2</v>
      </c>
      <c r="S44" s="2">
        <v>0</v>
      </c>
      <c r="T44" s="2">
        <v>0</v>
      </c>
      <c r="U44" s="2">
        <v>0</v>
      </c>
      <c r="V44" s="2">
        <v>0</v>
      </c>
      <c r="W44" s="2">
        <v>2.2853545848626568E-2</v>
      </c>
    </row>
    <row r="45" spans="1:23" x14ac:dyDescent="0.2">
      <c r="A45" s="2" t="s">
        <v>41</v>
      </c>
      <c r="B45" s="2">
        <v>1.770576362638657E-4</v>
      </c>
      <c r="C45" s="2">
        <v>0</v>
      </c>
      <c r="D45" s="2">
        <v>0</v>
      </c>
      <c r="E45" s="2">
        <v>0</v>
      </c>
      <c r="F45" s="2">
        <v>8.6006718580835029E-5</v>
      </c>
      <c r="G45" s="2">
        <v>0</v>
      </c>
      <c r="H45" s="2">
        <v>0</v>
      </c>
      <c r="I45" s="2">
        <v>0</v>
      </c>
      <c r="J45" s="2">
        <v>0</v>
      </c>
      <c r="K45" s="2">
        <v>1.2486483587300697E-3</v>
      </c>
      <c r="L45" s="2">
        <v>0</v>
      </c>
      <c r="M45" s="2">
        <v>7.3645550850657789E-4</v>
      </c>
      <c r="N45" s="2">
        <v>0</v>
      </c>
      <c r="O45" s="2">
        <v>1.4401408146818829E-5</v>
      </c>
      <c r="P45" s="2">
        <v>0</v>
      </c>
      <c r="Q45" s="2">
        <v>0</v>
      </c>
      <c r="R45" s="2">
        <v>2.4847431875937042E-5</v>
      </c>
      <c r="S45" s="2">
        <v>0</v>
      </c>
      <c r="T45" s="2">
        <v>0</v>
      </c>
      <c r="U45" s="2">
        <v>0</v>
      </c>
      <c r="V45" s="2">
        <v>0</v>
      </c>
      <c r="W45" s="2">
        <v>2.2874170621041043E-3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5.7430135070088817E-2</v>
      </c>
      <c r="L46" s="2">
        <v>2.0177841425151623E-3</v>
      </c>
      <c r="M46" s="2">
        <v>0.13395686988884234</v>
      </c>
      <c r="N46" s="2">
        <v>0</v>
      </c>
      <c r="O46" s="2">
        <v>2.6856997664111327E-4</v>
      </c>
      <c r="P46" s="2">
        <v>0</v>
      </c>
      <c r="Q46" s="2">
        <v>0</v>
      </c>
      <c r="R46" s="2">
        <v>1.8535060267661801E-2</v>
      </c>
      <c r="S46" s="2">
        <v>0</v>
      </c>
      <c r="T46" s="2">
        <v>0</v>
      </c>
      <c r="U46" s="2">
        <v>0</v>
      </c>
      <c r="V46" s="2">
        <v>0</v>
      </c>
      <c r="W46" s="2">
        <v>0.21220841934574924</v>
      </c>
    </row>
    <row r="47" spans="1:23" x14ac:dyDescent="0.2">
      <c r="A47" s="2" t="s">
        <v>43</v>
      </c>
      <c r="B47" s="2">
        <v>8.3182034555228532E-2</v>
      </c>
      <c r="C47" s="2">
        <v>3.5304099456432737E-3</v>
      </c>
      <c r="D47" s="2">
        <v>1.1184490124512791E-2</v>
      </c>
      <c r="E47" s="2">
        <v>7.4527377430187725E-3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1.4077479453928956</v>
      </c>
      <c r="L47" s="2">
        <v>0.26122281568722128</v>
      </c>
      <c r="M47" s="2">
        <v>3.2405471026696064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5.0148675361181265</v>
      </c>
    </row>
    <row r="48" spans="1:23" x14ac:dyDescent="0.2">
      <c r="A48" s="2" t="s">
        <v>44</v>
      </c>
      <c r="B48" s="2">
        <v>5.9287827851970933E-2</v>
      </c>
      <c r="C48" s="2">
        <v>1.4229035474526244E-3</v>
      </c>
      <c r="D48" s="2">
        <v>4.2443653481557382E-2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4.4337165100795772E-2</v>
      </c>
      <c r="L48" s="2">
        <v>2.0500316960971859E-3</v>
      </c>
      <c r="M48" s="2">
        <v>0.10746837890606718</v>
      </c>
      <c r="N48" s="2">
        <v>0</v>
      </c>
      <c r="O48" s="2">
        <v>4.2172797773219493E-2</v>
      </c>
      <c r="P48" s="2">
        <v>0</v>
      </c>
      <c r="Q48" s="2">
        <v>0</v>
      </c>
      <c r="R48" s="2">
        <v>3.7528053692196868E-2</v>
      </c>
      <c r="S48" s="2">
        <v>0</v>
      </c>
      <c r="T48" s="2">
        <v>0</v>
      </c>
      <c r="U48" s="2">
        <v>0</v>
      </c>
      <c r="V48" s="2">
        <v>0</v>
      </c>
      <c r="W48" s="2">
        <v>0.33671081204935743</v>
      </c>
    </row>
    <row r="49" spans="1:23" x14ac:dyDescent="0.2">
      <c r="A49" s="2" t="s">
        <v>45</v>
      </c>
      <c r="B49" s="2">
        <v>0</v>
      </c>
      <c r="C49" s="2">
        <v>2.6238406472632914E-2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0.1321308962612113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0.15836930273384422</v>
      </c>
    </row>
    <row r="50" spans="1:23" x14ac:dyDescent="0.2">
      <c r="A50" s="2" t="s">
        <v>46</v>
      </c>
      <c r="B50" s="2">
        <v>0.2266294427165445</v>
      </c>
      <c r="C50" s="2">
        <v>0</v>
      </c>
      <c r="D50" s="2">
        <v>0</v>
      </c>
      <c r="E50" s="2">
        <v>0</v>
      </c>
      <c r="F50" s="2">
        <v>0</v>
      </c>
      <c r="G50" s="2">
        <v>0.14267007515251462</v>
      </c>
      <c r="H50" s="2">
        <v>0</v>
      </c>
      <c r="I50" s="2">
        <v>0</v>
      </c>
      <c r="J50" s="2">
        <v>0</v>
      </c>
      <c r="K50" s="2">
        <v>0.12873421872586246</v>
      </c>
      <c r="L50" s="2">
        <v>0</v>
      </c>
      <c r="M50" s="2">
        <v>8.7139605530068721E-5</v>
      </c>
      <c r="N50" s="2">
        <v>0</v>
      </c>
      <c r="O50" s="2">
        <v>8.8124113546987584E-2</v>
      </c>
      <c r="P50" s="2">
        <v>0</v>
      </c>
      <c r="Q50" s="2">
        <v>0</v>
      </c>
      <c r="R50" s="2">
        <v>0.12354266532209221</v>
      </c>
      <c r="S50" s="2">
        <v>0</v>
      </c>
      <c r="T50" s="2">
        <v>0</v>
      </c>
      <c r="U50" s="2">
        <v>0</v>
      </c>
      <c r="V50" s="2">
        <v>0</v>
      </c>
      <c r="W50" s="2">
        <v>0.70978765506953145</v>
      </c>
    </row>
    <row r="51" spans="1:23" x14ac:dyDescent="0.2">
      <c r="A51" s="2" t="s">
        <v>47</v>
      </c>
      <c r="B51" s="2">
        <v>0.73456095454963688</v>
      </c>
      <c r="C51" s="2">
        <v>0</v>
      </c>
      <c r="D51" s="2">
        <v>0</v>
      </c>
      <c r="E51" s="2">
        <v>7.9286036436851517E-2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5.3244012598322392E-2</v>
      </c>
      <c r="L51" s="2">
        <v>0</v>
      </c>
      <c r="M51" s="2">
        <v>1.9699207295388342E-2</v>
      </c>
      <c r="N51" s="2">
        <v>0</v>
      </c>
      <c r="O51" s="2">
        <v>6.2083472739845828E-3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0.89299855815418361</v>
      </c>
    </row>
  </sheetData>
  <phoneticPr fontId="6" type="noConversion"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9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57.092279302982647</v>
      </c>
      <c r="C4" s="2">
        <v>0.11699626486712439</v>
      </c>
      <c r="D4" s="2">
        <v>6.7446506669725348E-2</v>
      </c>
      <c r="E4" s="2">
        <v>0.13903212745535259</v>
      </c>
      <c r="F4" s="2">
        <v>1.4297788393024715</v>
      </c>
      <c r="G4" s="2">
        <v>0</v>
      </c>
      <c r="H4" s="2">
        <v>7.694001074548317E-3</v>
      </c>
      <c r="I4" s="2">
        <v>0.2552769709585479</v>
      </c>
      <c r="J4" s="2">
        <v>1.410560481991324E-3</v>
      </c>
      <c r="K4" s="2">
        <v>2.2459909019317217</v>
      </c>
      <c r="L4" s="2">
        <v>0.34586528754522</v>
      </c>
      <c r="M4" s="2">
        <v>4.1908692370322038</v>
      </c>
      <c r="N4" s="2">
        <v>0.12074593449548975</v>
      </c>
      <c r="O4" s="2">
        <v>0.32411442275013758</v>
      </c>
      <c r="P4" s="2">
        <v>0</v>
      </c>
      <c r="Q4" s="2">
        <v>0</v>
      </c>
      <c r="R4" s="2">
        <v>3.5665828514284126</v>
      </c>
      <c r="S4" s="2">
        <v>0</v>
      </c>
      <c r="T4" s="2">
        <v>0</v>
      </c>
      <c r="U4" s="2">
        <v>0</v>
      </c>
      <c r="V4" s="2">
        <v>6.2566180000000005</v>
      </c>
      <c r="W4" s="2">
        <v>76.160701208975595</v>
      </c>
    </row>
    <row r="5" spans="1:23" x14ac:dyDescent="0.2">
      <c r="A5" s="2" t="s">
        <v>1</v>
      </c>
      <c r="B5" s="2">
        <v>8.6648424953121056E-2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1.6950641972350886E-2</v>
      </c>
      <c r="L5" s="2">
        <v>0</v>
      </c>
      <c r="M5" s="2">
        <v>0.10379839325176507</v>
      </c>
      <c r="N5" s="2">
        <v>0</v>
      </c>
      <c r="O5" s="2">
        <v>0</v>
      </c>
      <c r="P5" s="2">
        <v>0</v>
      </c>
      <c r="Q5" s="2">
        <v>0</v>
      </c>
      <c r="R5" s="2">
        <v>4.4548760417917679E-3</v>
      </c>
      <c r="S5" s="2">
        <v>0</v>
      </c>
      <c r="T5" s="2">
        <v>0</v>
      </c>
      <c r="U5" s="2">
        <v>0</v>
      </c>
      <c r="V5" s="2">
        <v>0</v>
      </c>
      <c r="W5" s="2">
        <v>0.21185233621902877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1.8505059772486795E-4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7.7443641185050913E-3</v>
      </c>
      <c r="L6" s="2">
        <v>0</v>
      </c>
      <c r="M6" s="2">
        <v>2.0076307135859693E-2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2.8005721852089653E-2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3.5465820943363403E-3</v>
      </c>
      <c r="C8" s="2">
        <v>0</v>
      </c>
      <c r="D8" s="2">
        <v>0</v>
      </c>
      <c r="E8" s="2">
        <v>1.4975191978721911E-7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5.0711458212849062E-5</v>
      </c>
      <c r="L8" s="2">
        <v>0</v>
      </c>
      <c r="M8" s="2">
        <v>3.9898713368465512E-5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3.637342017837442E-3</v>
      </c>
    </row>
    <row r="9" spans="1:23" x14ac:dyDescent="0.2">
      <c r="A9" s="2" t="s">
        <v>5</v>
      </c>
      <c r="B9" s="2">
        <v>1.1922199225549997E-2</v>
      </c>
      <c r="C9" s="2">
        <v>0</v>
      </c>
      <c r="D9" s="2">
        <v>0</v>
      </c>
      <c r="E9" s="2">
        <v>5.0340642754694203E-7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2.8579528949955646E-3</v>
      </c>
      <c r="L9" s="2">
        <v>0</v>
      </c>
      <c r="M9" s="2">
        <v>5.5604297812597847E-3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2.0341085308232892E-2</v>
      </c>
    </row>
    <row r="10" spans="1:23" x14ac:dyDescent="0.2">
      <c r="A10" s="2" t="s">
        <v>6</v>
      </c>
      <c r="B10" s="2">
        <v>9.1155648002193149E-4</v>
      </c>
      <c r="C10" s="2">
        <v>0</v>
      </c>
      <c r="D10" s="2">
        <v>0</v>
      </c>
      <c r="E10" s="2">
        <v>3.8489827458317501E-8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4.1293615973319952E-4</v>
      </c>
      <c r="L10" s="2">
        <v>0</v>
      </c>
      <c r="M10" s="2">
        <v>1.9622912665763497E-3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3.286822396158939E-3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0.11779424780428942</v>
      </c>
      <c r="C13" s="2">
        <v>0</v>
      </c>
      <c r="D13" s="2">
        <v>0</v>
      </c>
      <c r="E13" s="2">
        <v>4.9737787761218184E-6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8.9433278805374512E-3</v>
      </c>
      <c r="L13" s="2">
        <v>0</v>
      </c>
      <c r="M13" s="2">
        <v>2.796537091553356E-3</v>
      </c>
      <c r="N13" s="2">
        <v>7.7326385695307151E-3</v>
      </c>
      <c r="O13" s="2">
        <v>0</v>
      </c>
      <c r="P13" s="2">
        <v>0</v>
      </c>
      <c r="Q13" s="2">
        <v>0</v>
      </c>
      <c r="R13" s="2">
        <v>4.9685050189940171E-3</v>
      </c>
      <c r="S13" s="2">
        <v>0</v>
      </c>
      <c r="T13" s="2">
        <v>0</v>
      </c>
      <c r="U13" s="2">
        <v>0</v>
      </c>
      <c r="V13" s="2">
        <v>0</v>
      </c>
      <c r="W13" s="2">
        <v>0.14224023014368109</v>
      </c>
    </row>
    <row r="14" spans="1:23" x14ac:dyDescent="0.2">
      <c r="A14" s="2" t="s">
        <v>10</v>
      </c>
      <c r="B14" s="2">
        <v>0.40162995677587715</v>
      </c>
      <c r="C14" s="2">
        <v>0</v>
      </c>
      <c r="D14" s="2">
        <v>0</v>
      </c>
      <c r="E14" s="2">
        <v>1.6958540778540789E-5</v>
      </c>
      <c r="F14" s="2">
        <v>8.4063556772853644E-4</v>
      </c>
      <c r="G14" s="2">
        <v>0</v>
      </c>
      <c r="H14" s="2">
        <v>0</v>
      </c>
      <c r="I14" s="2">
        <v>0</v>
      </c>
      <c r="J14" s="2">
        <v>0</v>
      </c>
      <c r="K14" s="2">
        <v>1.4811368045167131E-2</v>
      </c>
      <c r="L14" s="2">
        <v>0</v>
      </c>
      <c r="M14" s="2">
        <v>8.5673419069377775E-3</v>
      </c>
      <c r="N14" s="2">
        <v>0</v>
      </c>
      <c r="O14" s="2">
        <v>0</v>
      </c>
      <c r="P14" s="2">
        <v>0</v>
      </c>
      <c r="Q14" s="2">
        <v>0</v>
      </c>
      <c r="R14" s="2">
        <v>1.0132813191445926E-2</v>
      </c>
      <c r="S14" s="2">
        <v>0</v>
      </c>
      <c r="T14" s="2">
        <v>0</v>
      </c>
      <c r="U14" s="2">
        <v>0</v>
      </c>
      <c r="V14" s="2">
        <v>0</v>
      </c>
      <c r="W14" s="2">
        <v>0.43599907402793503</v>
      </c>
    </row>
    <row r="15" spans="1:23" x14ac:dyDescent="0.2">
      <c r="A15" s="2" t="s">
        <v>11</v>
      </c>
      <c r="B15" s="2">
        <v>0.12637583172576075</v>
      </c>
      <c r="C15" s="2">
        <v>0</v>
      </c>
      <c r="D15" s="2">
        <v>0</v>
      </c>
      <c r="E15" s="2">
        <v>5.3361300858821927E-6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4.9624784108288011E-4</v>
      </c>
      <c r="L15" s="2">
        <v>0</v>
      </c>
      <c r="M15" s="2">
        <v>3.2027785367595494E-3</v>
      </c>
      <c r="N15" s="2">
        <v>0</v>
      </c>
      <c r="O15" s="2">
        <v>0</v>
      </c>
      <c r="P15" s="2">
        <v>0</v>
      </c>
      <c r="Q15" s="2">
        <v>0</v>
      </c>
      <c r="R15" s="2">
        <v>1.2971958916585366E-3</v>
      </c>
      <c r="S15" s="2">
        <v>0</v>
      </c>
      <c r="T15" s="2">
        <v>0</v>
      </c>
      <c r="U15" s="2">
        <v>0</v>
      </c>
      <c r="V15" s="2">
        <v>0</v>
      </c>
      <c r="W15" s="2">
        <v>0.13137739012534758</v>
      </c>
    </row>
    <row r="16" spans="1:23" x14ac:dyDescent="0.2">
      <c r="A16" s="2" t="s">
        <v>12</v>
      </c>
      <c r="B16" s="2">
        <v>2.7261046667831812E-3</v>
      </c>
      <c r="C16" s="2">
        <v>0</v>
      </c>
      <c r="D16" s="2">
        <v>0</v>
      </c>
      <c r="E16" s="2">
        <v>1.1510784088252468E-7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2.3182380897302426E-4</v>
      </c>
      <c r="L16" s="2">
        <v>0</v>
      </c>
      <c r="M16" s="2">
        <v>1.2803859835516659E-3</v>
      </c>
      <c r="N16" s="2">
        <v>0</v>
      </c>
      <c r="O16" s="2">
        <v>0</v>
      </c>
      <c r="P16" s="2">
        <v>0</v>
      </c>
      <c r="Q16" s="2">
        <v>0</v>
      </c>
      <c r="R16" s="2">
        <v>1.9580315345789228E-2</v>
      </c>
      <c r="S16" s="2">
        <v>0</v>
      </c>
      <c r="T16" s="2">
        <v>0</v>
      </c>
      <c r="U16" s="2">
        <v>0</v>
      </c>
      <c r="V16" s="2">
        <v>0</v>
      </c>
      <c r="W16" s="2">
        <v>2.3818744912937981E-2</v>
      </c>
    </row>
    <row r="17" spans="1:23" x14ac:dyDescent="0.2">
      <c r="A17" s="2" t="s">
        <v>13</v>
      </c>
      <c r="B17" s="2">
        <v>2.3394278350748601E-2</v>
      </c>
      <c r="C17" s="2">
        <v>0</v>
      </c>
      <c r="D17" s="2">
        <v>0</v>
      </c>
      <c r="E17" s="2">
        <v>9.8780685230881399E-7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8.9867948447198958E-3</v>
      </c>
      <c r="L17" s="2">
        <v>0</v>
      </c>
      <c r="M17" s="2">
        <v>5.1505611802928212E-3</v>
      </c>
      <c r="N17" s="2">
        <v>0</v>
      </c>
      <c r="O17" s="2">
        <v>0</v>
      </c>
      <c r="P17" s="2">
        <v>0</v>
      </c>
      <c r="Q17" s="2">
        <v>0</v>
      </c>
      <c r="R17" s="2">
        <v>9.6677807019834323E-3</v>
      </c>
      <c r="S17" s="2">
        <v>0</v>
      </c>
      <c r="T17" s="2">
        <v>0</v>
      </c>
      <c r="U17" s="2">
        <v>0</v>
      </c>
      <c r="V17" s="2">
        <v>0</v>
      </c>
      <c r="W17" s="2">
        <v>4.7200402884597058E-2</v>
      </c>
    </row>
    <row r="18" spans="1:23" x14ac:dyDescent="0.2">
      <c r="A18" s="2" t="s">
        <v>14</v>
      </c>
      <c r="B18" s="2">
        <v>0.14425463670537597</v>
      </c>
      <c r="C18" s="2">
        <v>0</v>
      </c>
      <c r="D18" s="2">
        <v>0</v>
      </c>
      <c r="E18" s="2">
        <v>6.0910499771979128E-6</v>
      </c>
      <c r="F18" s="2">
        <v>4.2031778386426822E-4</v>
      </c>
      <c r="G18" s="2">
        <v>0</v>
      </c>
      <c r="H18" s="2">
        <v>0</v>
      </c>
      <c r="I18" s="2">
        <v>0</v>
      </c>
      <c r="J18" s="2">
        <v>5.7367292329790679E-5</v>
      </c>
      <c r="K18" s="2">
        <v>3.2998670308503923E-3</v>
      </c>
      <c r="L18" s="2">
        <v>0</v>
      </c>
      <c r="M18" s="2">
        <v>1.5596769771309248E-4</v>
      </c>
      <c r="N18" s="2">
        <v>0</v>
      </c>
      <c r="O18" s="2">
        <v>0</v>
      </c>
      <c r="P18" s="2">
        <v>0</v>
      </c>
      <c r="Q18" s="2">
        <v>0</v>
      </c>
      <c r="R18" s="2">
        <v>1.762228381121031E-3</v>
      </c>
      <c r="S18" s="2">
        <v>0</v>
      </c>
      <c r="T18" s="2">
        <v>0</v>
      </c>
      <c r="U18" s="2">
        <v>0</v>
      </c>
      <c r="V18" s="2">
        <v>0</v>
      </c>
      <c r="W18" s="2">
        <v>0.14995647594123174</v>
      </c>
    </row>
    <row r="19" spans="1:23" x14ac:dyDescent="0.2">
      <c r="A19" s="2" t="s">
        <v>15</v>
      </c>
      <c r="B19" s="2">
        <v>5.772971155883908E-4</v>
      </c>
      <c r="C19" s="2">
        <v>0</v>
      </c>
      <c r="D19" s="2">
        <v>0</v>
      </c>
      <c r="E19" s="2">
        <v>2.4375962277890824E-8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2.4269055001863475E-4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8.200120415693034E-4</v>
      </c>
    </row>
    <row r="20" spans="1:23" x14ac:dyDescent="0.2">
      <c r="A20" s="2" t="s">
        <v>16</v>
      </c>
      <c r="B20" s="2">
        <v>2.5414966584474362E-3</v>
      </c>
      <c r="C20" s="2">
        <v>0</v>
      </c>
      <c r="D20" s="2">
        <v>0</v>
      </c>
      <c r="E20" s="2">
        <v>1.0731289833755424E-7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6.4838221572142724E-4</v>
      </c>
      <c r="L20" s="2">
        <v>0</v>
      </c>
      <c r="M20" s="2">
        <v>3.6271557607695923E-6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3.1936133428279705E-3</v>
      </c>
    </row>
    <row r="21" spans="1:23" x14ac:dyDescent="0.2">
      <c r="A21" s="2" t="s">
        <v>17</v>
      </c>
      <c r="B21" s="2">
        <v>1.7385414377249741E-4</v>
      </c>
      <c r="C21" s="2">
        <v>0</v>
      </c>
      <c r="D21" s="2">
        <v>0</v>
      </c>
      <c r="E21" s="2">
        <v>7.3408682219624538E-9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1.1084075866522724E-3</v>
      </c>
      <c r="L21" s="2">
        <v>0</v>
      </c>
      <c r="M21" s="2">
        <v>0</v>
      </c>
      <c r="N21" s="2">
        <v>0</v>
      </c>
      <c r="O21" s="2">
        <v>3.5624106733038945E-4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1.6385101386233814E-3</v>
      </c>
    </row>
    <row r="22" spans="1:23" x14ac:dyDescent="0.2">
      <c r="A22" s="2" t="s">
        <v>18</v>
      </c>
      <c r="B22" s="2">
        <v>1.0943903273187445</v>
      </c>
      <c r="C22" s="2">
        <v>0</v>
      </c>
      <c r="D22" s="2">
        <v>0</v>
      </c>
      <c r="E22" s="2">
        <v>4.6209857308607634E-5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5.136346267558569E-3</v>
      </c>
      <c r="L22" s="2">
        <v>0</v>
      </c>
      <c r="M22" s="2">
        <v>2.0239529145094325E-3</v>
      </c>
      <c r="N22" s="2">
        <v>0</v>
      </c>
      <c r="O22" s="2">
        <v>2.7669209113039959E-5</v>
      </c>
      <c r="P22" s="2">
        <v>0</v>
      </c>
      <c r="Q22" s="2">
        <v>0</v>
      </c>
      <c r="R22" s="2">
        <v>9.7901576728946145E-5</v>
      </c>
      <c r="S22" s="2">
        <v>0</v>
      </c>
      <c r="T22" s="2">
        <v>0</v>
      </c>
      <c r="U22" s="2">
        <v>0</v>
      </c>
      <c r="V22" s="2">
        <v>0</v>
      </c>
      <c r="W22" s="2">
        <v>1.1017224071439631</v>
      </c>
    </row>
    <row r="23" spans="1:23" x14ac:dyDescent="0.2">
      <c r="A23" s="2" t="s">
        <v>19</v>
      </c>
      <c r="B23" s="2">
        <v>2.7218031209578823E-2</v>
      </c>
      <c r="C23" s="2">
        <v>0</v>
      </c>
      <c r="D23" s="2">
        <v>0</v>
      </c>
      <c r="E23" s="2">
        <v>1.1492621115332147E-6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8.070366349873407E-3</v>
      </c>
      <c r="L23" s="2">
        <v>0</v>
      </c>
      <c r="M23" s="2">
        <v>8.81398849867011E-4</v>
      </c>
      <c r="N23" s="2">
        <v>0</v>
      </c>
      <c r="O23" s="2">
        <v>0</v>
      </c>
      <c r="P23" s="2">
        <v>0</v>
      </c>
      <c r="Q23" s="2">
        <v>0</v>
      </c>
      <c r="R23" s="2">
        <v>3.4020797913308781E-3</v>
      </c>
      <c r="S23" s="2">
        <v>0</v>
      </c>
      <c r="T23" s="2">
        <v>0</v>
      </c>
      <c r="U23" s="2">
        <v>0</v>
      </c>
      <c r="V23" s="2">
        <v>0</v>
      </c>
      <c r="W23" s="2">
        <v>3.9573025462761653E-2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3.9844717167238539E-5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3.9844717167238539E-5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1.4717557862739984E-7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7.5197848035624733E-3</v>
      </c>
      <c r="L25" s="2">
        <v>0</v>
      </c>
      <c r="M25" s="2">
        <v>1.0061730080374847E-2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1.7581662059515946E-2</v>
      </c>
    </row>
    <row r="26" spans="1:23" x14ac:dyDescent="0.2">
      <c r="A26" s="2" t="s">
        <v>22</v>
      </c>
      <c r="B26" s="2">
        <v>0.62956423477201651</v>
      </c>
      <c r="C26" s="2">
        <v>0</v>
      </c>
      <c r="D26" s="2">
        <v>0</v>
      </c>
      <c r="E26" s="2">
        <v>2.6582904407327123E-5</v>
      </c>
      <c r="F26" s="2">
        <v>0.17192290645537386</v>
      </c>
      <c r="G26" s="2">
        <v>0</v>
      </c>
      <c r="H26" s="2">
        <v>0</v>
      </c>
      <c r="I26" s="2">
        <v>0</v>
      </c>
      <c r="J26" s="2">
        <v>0</v>
      </c>
      <c r="K26" s="2">
        <v>2.0121524951634041E-2</v>
      </c>
      <c r="L26" s="2">
        <v>0</v>
      </c>
      <c r="M26" s="2">
        <v>5.411716395068232E-3</v>
      </c>
      <c r="N26" s="2">
        <v>0</v>
      </c>
      <c r="O26" s="2">
        <v>0</v>
      </c>
      <c r="P26" s="2">
        <v>0</v>
      </c>
      <c r="Q26" s="2">
        <v>0</v>
      </c>
      <c r="R26" s="2">
        <v>9.7901576728946145E-5</v>
      </c>
      <c r="S26" s="2">
        <v>0</v>
      </c>
      <c r="T26" s="2">
        <v>0</v>
      </c>
      <c r="U26" s="2">
        <v>0</v>
      </c>
      <c r="V26" s="2">
        <v>0</v>
      </c>
      <c r="W26" s="2">
        <v>0.82714486705522894</v>
      </c>
    </row>
    <row r="27" spans="1:23" x14ac:dyDescent="0.2">
      <c r="A27" s="2" t="s">
        <v>23</v>
      </c>
      <c r="B27" s="2">
        <v>8.0149794846650371E-2</v>
      </c>
      <c r="C27" s="2">
        <v>0</v>
      </c>
      <c r="D27" s="2">
        <v>0</v>
      </c>
      <c r="E27" s="2">
        <v>3.3842683827917003E-6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2.4661178418764348E-2</v>
      </c>
      <c r="L27" s="2">
        <v>3.8397937318581785E-6</v>
      </c>
      <c r="M27" s="2">
        <v>4.4106214050958249E-3</v>
      </c>
      <c r="N27" s="2">
        <v>5.3402200065819849E-5</v>
      </c>
      <c r="O27" s="2">
        <v>0</v>
      </c>
      <c r="P27" s="2">
        <v>0</v>
      </c>
      <c r="Q27" s="2">
        <v>0</v>
      </c>
      <c r="R27" s="2">
        <v>8.9579942706985733E-3</v>
      </c>
      <c r="S27" s="2">
        <v>0</v>
      </c>
      <c r="T27" s="2">
        <v>0</v>
      </c>
      <c r="U27" s="2">
        <v>0</v>
      </c>
      <c r="V27" s="2">
        <v>0</v>
      </c>
      <c r="W27" s="2">
        <v>0.11824021520338959</v>
      </c>
    </row>
    <row r="28" spans="1:23" x14ac:dyDescent="0.2">
      <c r="A28" s="2" t="s">
        <v>24</v>
      </c>
      <c r="B28" s="2">
        <v>2.8168635754678285E-3</v>
      </c>
      <c r="C28" s="2">
        <v>0</v>
      </c>
      <c r="D28" s="2">
        <v>0</v>
      </c>
      <c r="E28" s="2">
        <v>1.1894007159135931E-7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4.2833283085107665E-4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3.2453153463904965E-3</v>
      </c>
    </row>
    <row r="29" spans="1:23" x14ac:dyDescent="0.2">
      <c r="A29" s="2" t="s">
        <v>25</v>
      </c>
      <c r="B29" s="2">
        <v>1.7405352289365277E-2</v>
      </c>
      <c r="C29" s="2">
        <v>0</v>
      </c>
      <c r="D29" s="2">
        <v>0</v>
      </c>
      <c r="E29" s="2">
        <v>7.3492868642959248E-7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2.9578574224912928E-3</v>
      </c>
      <c r="L29" s="2">
        <v>0</v>
      </c>
      <c r="M29" s="2">
        <v>2.5970435247110279E-3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2.2960988165254027E-2</v>
      </c>
    </row>
    <row r="30" spans="1:23" x14ac:dyDescent="0.2">
      <c r="A30" s="2" t="s">
        <v>26</v>
      </c>
      <c r="B30" s="2">
        <v>5.7905166421532227E-2</v>
      </c>
      <c r="C30" s="2">
        <v>0</v>
      </c>
      <c r="D30" s="2">
        <v>0</v>
      </c>
      <c r="E30" s="2">
        <v>2.4450046852349875E-6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1.4182201210462812E-2</v>
      </c>
      <c r="L30" s="2">
        <v>0</v>
      </c>
      <c r="M30" s="2">
        <v>6.9278675030699224E-4</v>
      </c>
      <c r="N30" s="2">
        <v>0</v>
      </c>
      <c r="O30" s="2">
        <v>0</v>
      </c>
      <c r="P30" s="2">
        <v>0</v>
      </c>
      <c r="Q30" s="2">
        <v>0</v>
      </c>
      <c r="R30" s="2">
        <v>1.5419498334809018E-3</v>
      </c>
      <c r="S30" s="2">
        <v>0</v>
      </c>
      <c r="T30" s="2">
        <v>0</v>
      </c>
      <c r="U30" s="2">
        <v>0</v>
      </c>
      <c r="V30" s="2">
        <v>0</v>
      </c>
      <c r="W30" s="2">
        <v>7.4324549220468161E-2</v>
      </c>
    </row>
    <row r="31" spans="1:23" x14ac:dyDescent="0.2">
      <c r="A31" s="2" t="s">
        <v>27</v>
      </c>
      <c r="B31" s="2">
        <v>8.7417766606015057</v>
      </c>
      <c r="C31" s="2">
        <v>1.4394155727910569E-2</v>
      </c>
      <c r="D31" s="2">
        <v>0</v>
      </c>
      <c r="E31" s="2">
        <v>3.6911533483652438E-4</v>
      </c>
      <c r="F31" s="2">
        <v>5.7114720399710002E-2</v>
      </c>
      <c r="G31" s="2">
        <v>0</v>
      </c>
      <c r="H31" s="2">
        <v>0</v>
      </c>
      <c r="I31" s="2">
        <v>1.509577888550249E-3</v>
      </c>
      <c r="J31" s="2">
        <v>6.7490932152694936E-6</v>
      </c>
      <c r="K31" s="2">
        <v>4.1884042236798119E-2</v>
      </c>
      <c r="L31" s="2">
        <v>7.679587463716357E-6</v>
      </c>
      <c r="M31" s="2">
        <v>5.6924582509517985E-2</v>
      </c>
      <c r="N31" s="2">
        <v>1.4069699644008005E-2</v>
      </c>
      <c r="O31" s="2">
        <v>5.7621127977905704E-3</v>
      </c>
      <c r="P31" s="2">
        <v>0</v>
      </c>
      <c r="Q31" s="2">
        <v>0</v>
      </c>
      <c r="R31" s="2">
        <v>0.2852851945881491</v>
      </c>
      <c r="S31" s="2">
        <v>0</v>
      </c>
      <c r="T31" s="2">
        <v>0</v>
      </c>
      <c r="U31" s="2">
        <v>0</v>
      </c>
      <c r="V31" s="2">
        <v>6.2566180000000005</v>
      </c>
      <c r="W31" s="2">
        <v>15.475722290409454</v>
      </c>
    </row>
    <row r="32" spans="1:23" x14ac:dyDescent="0.2">
      <c r="A32" s="2" t="s">
        <v>28</v>
      </c>
      <c r="B32" s="2">
        <v>0.44023721847280578</v>
      </c>
      <c r="C32" s="2">
        <v>0</v>
      </c>
      <c r="D32" s="2">
        <v>0</v>
      </c>
      <c r="E32" s="2">
        <v>1.8588705089716701E-5</v>
      </c>
      <c r="F32" s="2">
        <v>1.0989305455542957</v>
      </c>
      <c r="G32" s="2">
        <v>0</v>
      </c>
      <c r="H32" s="2">
        <v>0</v>
      </c>
      <c r="I32" s="2">
        <v>0</v>
      </c>
      <c r="J32" s="2">
        <v>0</v>
      </c>
      <c r="K32" s="2">
        <v>2.4374100165304381E-2</v>
      </c>
      <c r="L32" s="2">
        <v>0</v>
      </c>
      <c r="M32" s="2">
        <v>3.2292567738131675E-2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1.5958530206356272</v>
      </c>
    </row>
    <row r="33" spans="1:23" x14ac:dyDescent="0.2">
      <c r="A33" s="2" t="s">
        <v>29</v>
      </c>
      <c r="B33" s="2">
        <v>8.6380209752469774</v>
      </c>
      <c r="C33" s="2">
        <v>0</v>
      </c>
      <c r="D33" s="2">
        <v>0</v>
      </c>
      <c r="E33" s="2">
        <v>3.6473432442780116E-4</v>
      </c>
      <c r="F33" s="2">
        <v>3.7023530330997971E-2</v>
      </c>
      <c r="G33" s="2">
        <v>0</v>
      </c>
      <c r="H33" s="2">
        <v>6.0036523536248229E-3</v>
      </c>
      <c r="I33" s="2">
        <v>0</v>
      </c>
      <c r="J33" s="2">
        <v>0</v>
      </c>
      <c r="K33" s="2">
        <v>4.3829188883962407E-3</v>
      </c>
      <c r="L33" s="2">
        <v>4.9917318514156321E-4</v>
      </c>
      <c r="M33" s="2">
        <v>7.2688201445822642E-3</v>
      </c>
      <c r="N33" s="2">
        <v>8.2360433088178434E-2</v>
      </c>
      <c r="O33" s="2">
        <v>0</v>
      </c>
      <c r="P33" s="2">
        <v>0</v>
      </c>
      <c r="Q33" s="2">
        <v>0</v>
      </c>
      <c r="R33" s="2">
        <v>0.91403359573562359</v>
      </c>
      <c r="S33" s="2">
        <v>0</v>
      </c>
      <c r="T33" s="2">
        <v>0</v>
      </c>
      <c r="U33" s="2">
        <v>0</v>
      </c>
      <c r="V33" s="2">
        <v>0</v>
      </c>
      <c r="W33" s="2">
        <v>9.6899578332979512</v>
      </c>
    </row>
    <row r="34" spans="1:23" x14ac:dyDescent="0.2">
      <c r="A34" s="2" t="s">
        <v>30</v>
      </c>
      <c r="B34" s="2">
        <v>0.22890563626376947</v>
      </c>
      <c r="C34" s="2">
        <v>0</v>
      </c>
      <c r="D34" s="2">
        <v>0</v>
      </c>
      <c r="E34" s="2">
        <v>9.6653785444176693E-6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3.3397117480176309E-3</v>
      </c>
      <c r="L34" s="2">
        <v>0</v>
      </c>
      <c r="M34" s="2">
        <v>6.5288803693852658E-4</v>
      </c>
      <c r="N34" s="2">
        <v>0</v>
      </c>
      <c r="O34" s="2">
        <v>4.1815092272081637E-3</v>
      </c>
      <c r="P34" s="2">
        <v>0</v>
      </c>
      <c r="Q34" s="2">
        <v>0</v>
      </c>
      <c r="R34" s="2">
        <v>2.0216675594527379E-2</v>
      </c>
      <c r="S34" s="2">
        <v>0</v>
      </c>
      <c r="T34" s="2">
        <v>0</v>
      </c>
      <c r="U34" s="2">
        <v>0</v>
      </c>
      <c r="V34" s="2">
        <v>0</v>
      </c>
      <c r="W34" s="2">
        <v>0.25730608624900558</v>
      </c>
    </row>
    <row r="35" spans="1:23" x14ac:dyDescent="0.2">
      <c r="A35" s="2" t="s">
        <v>31</v>
      </c>
      <c r="B35" s="2">
        <v>7.4144406307925098E-2</v>
      </c>
      <c r="C35" s="2">
        <v>0</v>
      </c>
      <c r="D35" s="2">
        <v>0</v>
      </c>
      <c r="E35" s="2">
        <v>3.1306951004536378E-6</v>
      </c>
      <c r="F35" s="2">
        <v>5.9707757804780333E-2</v>
      </c>
      <c r="G35" s="2">
        <v>0</v>
      </c>
      <c r="H35" s="2">
        <v>0</v>
      </c>
      <c r="I35" s="2">
        <v>0</v>
      </c>
      <c r="J35" s="2">
        <v>0</v>
      </c>
      <c r="K35" s="2">
        <v>7.2879609945894494E-3</v>
      </c>
      <c r="L35" s="2">
        <v>0</v>
      </c>
      <c r="M35" s="2">
        <v>1.5088967964801503E-3</v>
      </c>
      <c r="N35" s="2">
        <v>0</v>
      </c>
      <c r="O35" s="2">
        <v>3.3548916049560944E-4</v>
      </c>
      <c r="P35" s="2">
        <v>0</v>
      </c>
      <c r="Q35" s="2">
        <v>0</v>
      </c>
      <c r="R35" s="2">
        <v>2.4475394182236538E-4</v>
      </c>
      <c r="S35" s="2">
        <v>0</v>
      </c>
      <c r="T35" s="2">
        <v>0</v>
      </c>
      <c r="U35" s="2">
        <v>0</v>
      </c>
      <c r="V35" s="2">
        <v>0</v>
      </c>
      <c r="W35" s="2">
        <v>0.14323239570119345</v>
      </c>
    </row>
    <row r="36" spans="1:23" x14ac:dyDescent="0.2">
      <c r="A36" s="2" t="s">
        <v>32</v>
      </c>
      <c r="B36" s="2">
        <v>3.5474176819736691E-2</v>
      </c>
      <c r="C36" s="2">
        <v>0</v>
      </c>
      <c r="D36" s="2">
        <v>0</v>
      </c>
      <c r="E36" s="2">
        <v>1.4978720188404136E-6</v>
      </c>
      <c r="F36" s="2">
        <v>3.8184254057207754E-3</v>
      </c>
      <c r="G36" s="2">
        <v>0</v>
      </c>
      <c r="H36" s="2">
        <v>0</v>
      </c>
      <c r="I36" s="2">
        <v>0</v>
      </c>
      <c r="J36" s="2">
        <v>0</v>
      </c>
      <c r="K36" s="2">
        <v>9.5265096499852191E-3</v>
      </c>
      <c r="L36" s="2">
        <v>1.9198968659290896E-5</v>
      </c>
      <c r="M36" s="2">
        <v>1.1371133310012674E-2</v>
      </c>
      <c r="N36" s="2">
        <v>0</v>
      </c>
      <c r="O36" s="2">
        <v>6.3742940494165793E-3</v>
      </c>
      <c r="P36" s="2">
        <v>0</v>
      </c>
      <c r="Q36" s="2">
        <v>0</v>
      </c>
      <c r="R36" s="2">
        <v>3.3041782146019326E-3</v>
      </c>
      <c r="S36" s="2">
        <v>0</v>
      </c>
      <c r="T36" s="2">
        <v>0</v>
      </c>
      <c r="U36" s="2">
        <v>0</v>
      </c>
      <c r="V36" s="2">
        <v>0</v>
      </c>
      <c r="W36" s="2">
        <v>6.988941429015201E-2</v>
      </c>
    </row>
    <row r="37" spans="1:23" x14ac:dyDescent="0.2">
      <c r="A37" s="2" t="s">
        <v>33</v>
      </c>
      <c r="B37" s="2">
        <v>8.5311425283132139E-2</v>
      </c>
      <c r="C37" s="2">
        <v>0</v>
      </c>
      <c r="D37" s="2">
        <v>0</v>
      </c>
      <c r="E37" s="2">
        <v>3.6022145762069504E-6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8.0739885968886104E-3</v>
      </c>
      <c r="L37" s="2">
        <v>1.9198968659290896E-5</v>
      </c>
      <c r="M37" s="2">
        <v>2.5390090325387148E-2</v>
      </c>
      <c r="N37" s="2">
        <v>0</v>
      </c>
      <c r="O37" s="2">
        <v>0</v>
      </c>
      <c r="P37" s="2">
        <v>0</v>
      </c>
      <c r="Q37" s="2">
        <v>0</v>
      </c>
      <c r="R37" s="2">
        <v>4.3639627826927756E-2</v>
      </c>
      <c r="S37" s="2">
        <v>0</v>
      </c>
      <c r="T37" s="2">
        <v>0</v>
      </c>
      <c r="U37" s="2">
        <v>0</v>
      </c>
      <c r="V37" s="2">
        <v>0</v>
      </c>
      <c r="W37" s="2">
        <v>0.16243793321557115</v>
      </c>
    </row>
    <row r="38" spans="1:23" x14ac:dyDescent="0.2">
      <c r="A38" s="2" t="s">
        <v>34</v>
      </c>
      <c r="B38" s="2">
        <v>9.4001549072109079E-3</v>
      </c>
      <c r="C38" s="2">
        <v>0</v>
      </c>
      <c r="D38" s="2">
        <v>0</v>
      </c>
      <c r="E38" s="2">
        <v>3.9691489050826506E-7</v>
      </c>
      <c r="F38" s="2">
        <v>0</v>
      </c>
      <c r="G38" s="2">
        <v>0</v>
      </c>
      <c r="H38" s="2">
        <v>1.6903487209234938E-3</v>
      </c>
      <c r="I38" s="2">
        <v>0</v>
      </c>
      <c r="J38" s="2">
        <v>1.3464440964462638E-3</v>
      </c>
      <c r="K38" s="2">
        <v>3.8902932943285641E-3</v>
      </c>
      <c r="L38" s="2">
        <v>0</v>
      </c>
      <c r="M38" s="2">
        <v>1.8425951264709533E-3</v>
      </c>
      <c r="N38" s="2">
        <v>0</v>
      </c>
      <c r="O38" s="2">
        <v>0</v>
      </c>
      <c r="P38" s="2">
        <v>0</v>
      </c>
      <c r="Q38" s="2">
        <v>0</v>
      </c>
      <c r="R38" s="2">
        <v>9.3006497892498847E-4</v>
      </c>
      <c r="S38" s="2">
        <v>0</v>
      </c>
      <c r="T38" s="2">
        <v>0</v>
      </c>
      <c r="U38" s="2">
        <v>0</v>
      </c>
      <c r="V38" s="2">
        <v>0</v>
      </c>
      <c r="W38" s="2">
        <v>1.910029803919568E-2</v>
      </c>
    </row>
    <row r="39" spans="1:23" x14ac:dyDescent="0.2">
      <c r="A39" s="2" t="s">
        <v>35</v>
      </c>
      <c r="B39" s="2">
        <v>1.4967236939636785E-4</v>
      </c>
      <c r="C39" s="2">
        <v>0</v>
      </c>
      <c r="D39" s="2">
        <v>0</v>
      </c>
      <c r="E39" s="2">
        <v>6.3198099071218881E-9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1.4018095948837561E-3</v>
      </c>
      <c r="L39" s="2">
        <v>0</v>
      </c>
      <c r="M39" s="2">
        <v>2.8654530510079779E-4</v>
      </c>
      <c r="N39" s="2">
        <v>0</v>
      </c>
      <c r="O39" s="2">
        <v>0</v>
      </c>
      <c r="P39" s="2">
        <v>0</v>
      </c>
      <c r="Q39" s="2">
        <v>0</v>
      </c>
      <c r="R39" s="2">
        <v>5.0468262803771743E-2</v>
      </c>
      <c r="S39" s="2">
        <v>0</v>
      </c>
      <c r="T39" s="2">
        <v>0</v>
      </c>
      <c r="U39" s="2">
        <v>0</v>
      </c>
      <c r="V39" s="2">
        <v>0</v>
      </c>
      <c r="W39" s="2">
        <v>5.2306296392962574E-2</v>
      </c>
    </row>
    <row r="40" spans="1:23" x14ac:dyDescent="0.2">
      <c r="A40" s="2" t="s">
        <v>36</v>
      </c>
      <c r="B40" s="2">
        <v>1.5624335146742787E-3</v>
      </c>
      <c r="C40" s="2">
        <v>0</v>
      </c>
      <c r="D40" s="2">
        <v>0</v>
      </c>
      <c r="E40" s="2">
        <v>6.5972649762150454E-8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1.1410078097891041E-3</v>
      </c>
      <c r="L40" s="2">
        <v>0</v>
      </c>
      <c r="M40" s="2">
        <v>1.015603613015486E-4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2.8050676584146935E-3</v>
      </c>
    </row>
    <row r="41" spans="1:23" x14ac:dyDescent="0.2">
      <c r="A41" s="2" t="s">
        <v>37</v>
      </c>
      <c r="B41" s="2">
        <v>2.1538219010696831E-3</v>
      </c>
      <c r="C41" s="2">
        <v>0</v>
      </c>
      <c r="D41" s="2">
        <v>0</v>
      </c>
      <c r="E41" s="2">
        <v>9.0943605980534492E-8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1.4018095948837561E-3</v>
      </c>
      <c r="L41" s="2">
        <v>0</v>
      </c>
      <c r="M41" s="2">
        <v>7.254311521539186E-5</v>
      </c>
      <c r="N41" s="2">
        <v>0</v>
      </c>
      <c r="O41" s="2">
        <v>0</v>
      </c>
      <c r="P41" s="2">
        <v>0</v>
      </c>
      <c r="Q41" s="2">
        <v>0</v>
      </c>
      <c r="R41" s="2">
        <v>7.587372196493329E-4</v>
      </c>
      <c r="S41" s="2">
        <v>0</v>
      </c>
      <c r="T41" s="2">
        <v>0</v>
      </c>
      <c r="U41" s="2">
        <v>0</v>
      </c>
      <c r="V41" s="2">
        <v>0</v>
      </c>
      <c r="W41" s="2">
        <v>4.3870027744241447E-3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34.887745231499629</v>
      </c>
      <c r="C43" s="2">
        <v>7.0984772586141401E-2</v>
      </c>
      <c r="D43" s="2">
        <v>0</v>
      </c>
      <c r="E43" s="2">
        <v>1.4731103599174152E-3</v>
      </c>
      <c r="F43" s="2">
        <v>0</v>
      </c>
      <c r="G43" s="2">
        <v>0</v>
      </c>
      <c r="H43" s="2">
        <v>0</v>
      </c>
      <c r="I43" s="2">
        <v>0.25376739306999763</v>
      </c>
      <c r="J43" s="2">
        <v>0</v>
      </c>
      <c r="K43" s="2">
        <v>8.6680371073819869E-3</v>
      </c>
      <c r="L43" s="2">
        <v>0</v>
      </c>
      <c r="M43" s="2">
        <v>1.1806392001305024E-2</v>
      </c>
      <c r="N43" s="2">
        <v>1.6529760993706774E-2</v>
      </c>
      <c r="O43" s="2">
        <v>8.6466278478249841E-5</v>
      </c>
      <c r="P43" s="2">
        <v>0</v>
      </c>
      <c r="Q43" s="2">
        <v>0</v>
      </c>
      <c r="R43" s="2">
        <v>1.5627049677474383</v>
      </c>
      <c r="S43" s="2">
        <v>0</v>
      </c>
      <c r="T43" s="2">
        <v>0</v>
      </c>
      <c r="U43" s="2">
        <v>0</v>
      </c>
      <c r="V43" s="2">
        <v>0</v>
      </c>
      <c r="W43" s="2">
        <v>36.813766131643995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1.0128901962715133E-8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9.3816197693770734E-4</v>
      </c>
      <c r="L44" s="2">
        <v>0</v>
      </c>
      <c r="M44" s="2">
        <v>1.8498494379924923E-3</v>
      </c>
      <c r="N44" s="2">
        <v>0</v>
      </c>
      <c r="O44" s="2">
        <v>0</v>
      </c>
      <c r="P44" s="2">
        <v>0</v>
      </c>
      <c r="Q44" s="2">
        <v>0</v>
      </c>
      <c r="R44" s="2">
        <v>1.8846053520322134E-3</v>
      </c>
      <c r="S44" s="2">
        <v>0</v>
      </c>
      <c r="T44" s="2">
        <v>0</v>
      </c>
      <c r="U44" s="2">
        <v>0</v>
      </c>
      <c r="V44" s="2">
        <v>0</v>
      </c>
      <c r="W44" s="2">
        <v>4.6726268958643758E-3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1.1228965747130863E-3</v>
      </c>
      <c r="L45" s="2">
        <v>0</v>
      </c>
      <c r="M45" s="2">
        <v>6.420065696562179E-4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1.7649031443693042E-3</v>
      </c>
    </row>
    <row r="46" spans="1:23" x14ac:dyDescent="0.2">
      <c r="A46" s="2" t="s">
        <v>42</v>
      </c>
      <c r="B46" s="2">
        <v>7.2777528927511007E-2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4.5771051526206835E-2</v>
      </c>
      <c r="L46" s="2">
        <v>0</v>
      </c>
      <c r="M46" s="2">
        <v>0.13128163246681798</v>
      </c>
      <c r="N46" s="2">
        <v>0</v>
      </c>
      <c r="O46" s="2">
        <v>5.8755816028487702E-4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0.25041777108082069</v>
      </c>
    </row>
    <row r="47" spans="1:23" x14ac:dyDescent="0.2">
      <c r="A47" s="2" t="s">
        <v>43</v>
      </c>
      <c r="B47" s="2">
        <v>0.1257269659984733</v>
      </c>
      <c r="C47" s="2">
        <v>5.4626033134714657E-3</v>
      </c>
      <c r="D47" s="2">
        <v>0</v>
      </c>
      <c r="E47" s="2">
        <v>3.6901187582196404E-2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1.474454511747743</v>
      </c>
      <c r="L47" s="2">
        <v>0.3433198265741868</v>
      </c>
      <c r="M47" s="2">
        <v>3.5684233776356895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5.554288472851761</v>
      </c>
    </row>
    <row r="48" spans="1:23" x14ac:dyDescent="0.2">
      <c r="A48" s="2" t="s">
        <v>44</v>
      </c>
      <c r="B48" s="2">
        <v>1.50353961630161E-2</v>
      </c>
      <c r="C48" s="2">
        <v>1.8944541635665588E-3</v>
      </c>
      <c r="D48" s="2">
        <v>9.076940863429861E-3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4.8126788052849777E-2</v>
      </c>
      <c r="L48" s="2">
        <v>1.9963704673774717E-3</v>
      </c>
      <c r="M48" s="2">
        <v>9.4117099578239286E-2</v>
      </c>
      <c r="N48" s="2">
        <v>0</v>
      </c>
      <c r="O48" s="2">
        <v>0.12227262010489845</v>
      </c>
      <c r="P48" s="2">
        <v>0</v>
      </c>
      <c r="Q48" s="2">
        <v>0</v>
      </c>
      <c r="R48" s="2">
        <v>0.12879830763607392</v>
      </c>
      <c r="S48" s="2">
        <v>0</v>
      </c>
      <c r="T48" s="2">
        <v>0</v>
      </c>
      <c r="U48" s="2">
        <v>0</v>
      </c>
      <c r="V48" s="2">
        <v>0</v>
      </c>
      <c r="W48" s="2">
        <v>0.4213179770294514</v>
      </c>
    </row>
    <row r="49" spans="1:23" x14ac:dyDescent="0.2">
      <c r="A49" s="2" t="s">
        <v>45</v>
      </c>
      <c r="B49" s="2">
        <v>0</v>
      </c>
      <c r="C49" s="2">
        <v>2.42602790760344E-2</v>
      </c>
      <c r="D49" s="2">
        <v>5.8369565806295494E-2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0.15105614790564753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0.22304046853283224</v>
      </c>
      <c r="S49" s="2">
        <v>0</v>
      </c>
      <c r="T49" s="2">
        <v>0</v>
      </c>
      <c r="U49" s="2">
        <v>0</v>
      </c>
      <c r="V49" s="2">
        <v>0</v>
      </c>
      <c r="W49" s="2">
        <v>0.45672646132080963</v>
      </c>
    </row>
    <row r="50" spans="1:23" x14ac:dyDescent="0.2">
      <c r="A50" s="2" t="s">
        <v>46</v>
      </c>
      <c r="B50" s="2">
        <v>0.46389091013316575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0.23730245118170948</v>
      </c>
      <c r="L50" s="2">
        <v>0</v>
      </c>
      <c r="M50" s="2">
        <v>3.4815769569810494E-2</v>
      </c>
      <c r="N50" s="2">
        <v>0</v>
      </c>
      <c r="O50" s="2">
        <v>0.16644661540871375</v>
      </c>
      <c r="P50" s="2">
        <v>0</v>
      </c>
      <c r="Q50" s="2">
        <v>0</v>
      </c>
      <c r="R50" s="2">
        <v>0.26531186963428616</v>
      </c>
      <c r="S50" s="2">
        <v>0</v>
      </c>
      <c r="T50" s="2">
        <v>0</v>
      </c>
      <c r="U50" s="2">
        <v>0</v>
      </c>
      <c r="V50" s="2">
        <v>0</v>
      </c>
      <c r="W50" s="2">
        <v>1.1677676159276855</v>
      </c>
    </row>
    <row r="51" spans="1:23" x14ac:dyDescent="0.2">
      <c r="A51" s="2" t="s">
        <v>47</v>
      </c>
      <c r="B51" s="2">
        <v>0.43802045143961932</v>
      </c>
      <c r="C51" s="2">
        <v>0</v>
      </c>
      <c r="D51" s="2">
        <v>0</v>
      </c>
      <c r="E51" s="2">
        <v>9.9585808677615101E-2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2.1943749904781474E-2</v>
      </c>
      <c r="L51" s="2">
        <v>0</v>
      </c>
      <c r="M51" s="2">
        <v>3.1547117382222309E-2</v>
      </c>
      <c r="N51" s="2">
        <v>0</v>
      </c>
      <c r="O51" s="2">
        <v>1.7683847286407903E-2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0.60878097469064607</v>
      </c>
    </row>
  </sheetData>
  <phoneticPr fontId="6" type="noConversion"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A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61.692626236453762</v>
      </c>
      <c r="C4" s="2">
        <v>9.4870213974524276E-2</v>
      </c>
      <c r="D4" s="2">
        <v>0</v>
      </c>
      <c r="E4" s="2">
        <v>0.11312991529609062</v>
      </c>
      <c r="F4" s="2">
        <v>1.0526032376013985</v>
      </c>
      <c r="G4" s="2">
        <v>1.1802659712206991E-3</v>
      </c>
      <c r="H4" s="2">
        <v>1.8392903731831365E-2</v>
      </c>
      <c r="I4" s="2">
        <v>0.1094470967574315</v>
      </c>
      <c r="J4" s="2">
        <v>1.6924874861353524E-3</v>
      </c>
      <c r="K4" s="2">
        <v>2.4022394170949424</v>
      </c>
      <c r="L4" s="2">
        <v>0.34908600787338973</v>
      </c>
      <c r="M4" s="2">
        <v>4.5105619345144481</v>
      </c>
      <c r="N4" s="2">
        <v>4.1347204835116939E-2</v>
      </c>
      <c r="O4" s="2">
        <v>0.49791689370395625</v>
      </c>
      <c r="P4" s="2">
        <v>1.8779893343353158E-3</v>
      </c>
      <c r="Q4" s="2">
        <v>0</v>
      </c>
      <c r="R4" s="2">
        <v>3.0913187244227016</v>
      </c>
      <c r="S4" s="2">
        <v>0</v>
      </c>
      <c r="T4" s="2">
        <v>0</v>
      </c>
      <c r="U4" s="2">
        <v>0</v>
      </c>
      <c r="V4" s="2">
        <v>6.7477320000000001</v>
      </c>
      <c r="W4" s="2">
        <v>80.726022529051278</v>
      </c>
    </row>
    <row r="5" spans="1:23" x14ac:dyDescent="0.2">
      <c r="A5" s="2" t="s">
        <v>1</v>
      </c>
      <c r="B5" s="2">
        <v>8.0353691094763521E-2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2.3218827986318712E-2</v>
      </c>
      <c r="L5" s="2">
        <v>0</v>
      </c>
      <c r="M5" s="2">
        <v>0.11103362866499887</v>
      </c>
      <c r="N5" s="2">
        <v>0</v>
      </c>
      <c r="O5" s="2">
        <v>1.0100842435018109E-2</v>
      </c>
      <c r="P5" s="2">
        <v>0</v>
      </c>
      <c r="Q5" s="2">
        <v>0</v>
      </c>
      <c r="R5" s="2">
        <v>2.4488237106597048E-3</v>
      </c>
      <c r="S5" s="2">
        <v>0</v>
      </c>
      <c r="T5" s="2">
        <v>0</v>
      </c>
      <c r="U5" s="2">
        <v>0</v>
      </c>
      <c r="V5" s="2">
        <v>0</v>
      </c>
      <c r="W5" s="2">
        <v>0.22715581389175893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2.5328909704335883E-4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5.2012718499515817E-3</v>
      </c>
      <c r="L6" s="2">
        <v>0</v>
      </c>
      <c r="M6" s="2">
        <v>1.5284776244912323E-2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2.0739337191907264E-2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3.4074189962495782E-3</v>
      </c>
      <c r="C8" s="2">
        <v>0</v>
      </c>
      <c r="D8" s="2">
        <v>0</v>
      </c>
      <c r="E8" s="2">
        <v>2.0068202590594052E-7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1.2480115942015087E-4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3.5324208376956352E-3</v>
      </c>
    </row>
    <row r="9" spans="1:23" x14ac:dyDescent="0.2">
      <c r="A9" s="2" t="s">
        <v>5</v>
      </c>
      <c r="B9" s="2">
        <v>1.0989287218307038E-2</v>
      </c>
      <c r="C9" s="2">
        <v>0</v>
      </c>
      <c r="D9" s="2">
        <v>0</v>
      </c>
      <c r="E9" s="2">
        <v>6.4722079223584315E-7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3.7036579369097711E-3</v>
      </c>
      <c r="L9" s="2">
        <v>0</v>
      </c>
      <c r="M9" s="2">
        <v>6.5369778269927764E-4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1.5347290158708322E-2</v>
      </c>
    </row>
    <row r="10" spans="1:23" x14ac:dyDescent="0.2">
      <c r="A10" s="2" t="s">
        <v>6</v>
      </c>
      <c r="B10" s="2">
        <v>9.7818913981317316E-4</v>
      </c>
      <c r="C10" s="2">
        <v>0</v>
      </c>
      <c r="D10" s="2">
        <v>0</v>
      </c>
      <c r="E10" s="2">
        <v>5.7611047691218091E-8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3.4136787723747138E-4</v>
      </c>
      <c r="L10" s="2">
        <v>0</v>
      </c>
      <c r="M10" s="2">
        <v>1.5607952676808597E-3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2.8804098957791956E-3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0.10654342003722915</v>
      </c>
      <c r="C13" s="2">
        <v>0</v>
      </c>
      <c r="D13" s="2">
        <v>0</v>
      </c>
      <c r="E13" s="2">
        <v>6.2749398895622715E-6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1.0329131253185426E-2</v>
      </c>
      <c r="L13" s="2">
        <v>0</v>
      </c>
      <c r="M13" s="2">
        <v>2.9196052654265493E-3</v>
      </c>
      <c r="N13" s="2">
        <v>6.9888494002677435E-3</v>
      </c>
      <c r="O13" s="2">
        <v>0</v>
      </c>
      <c r="P13" s="2">
        <v>0</v>
      </c>
      <c r="Q13" s="2">
        <v>0</v>
      </c>
      <c r="R13" s="2">
        <v>5.2509548916457507E-3</v>
      </c>
      <c r="S13" s="2">
        <v>0</v>
      </c>
      <c r="T13" s="2">
        <v>0</v>
      </c>
      <c r="U13" s="2">
        <v>0</v>
      </c>
      <c r="V13" s="2">
        <v>0</v>
      </c>
      <c r="W13" s="2">
        <v>0.13203823578764418</v>
      </c>
    </row>
    <row r="14" spans="1:23" x14ac:dyDescent="0.2">
      <c r="A14" s="2" t="s">
        <v>10</v>
      </c>
      <c r="B14" s="2">
        <v>0.38168096002049995</v>
      </c>
      <c r="C14" s="2">
        <v>0</v>
      </c>
      <c r="D14" s="2">
        <v>0</v>
      </c>
      <c r="E14" s="2">
        <v>2.2479333592653317E-5</v>
      </c>
      <c r="F14" s="2">
        <v>5.0347428472171285E-4</v>
      </c>
      <c r="G14" s="2">
        <v>0</v>
      </c>
      <c r="H14" s="2">
        <v>0</v>
      </c>
      <c r="I14" s="2">
        <v>0</v>
      </c>
      <c r="J14" s="2">
        <v>0</v>
      </c>
      <c r="K14" s="2">
        <v>1.3056403648749311E-2</v>
      </c>
      <c r="L14" s="2">
        <v>0</v>
      </c>
      <c r="M14" s="2">
        <v>9.3353919304582228E-3</v>
      </c>
      <c r="N14" s="2">
        <v>0</v>
      </c>
      <c r="O14" s="2">
        <v>0</v>
      </c>
      <c r="P14" s="2">
        <v>0</v>
      </c>
      <c r="Q14" s="2">
        <v>0</v>
      </c>
      <c r="R14" s="2">
        <v>8.1173018279110908E-3</v>
      </c>
      <c r="S14" s="2">
        <v>0</v>
      </c>
      <c r="T14" s="2">
        <v>0</v>
      </c>
      <c r="U14" s="2">
        <v>0</v>
      </c>
      <c r="V14" s="2">
        <v>0</v>
      </c>
      <c r="W14" s="2">
        <v>0.41271601104593297</v>
      </c>
    </row>
    <row r="15" spans="1:23" x14ac:dyDescent="0.2">
      <c r="A15" s="2" t="s">
        <v>11</v>
      </c>
      <c r="B15" s="2">
        <v>0.14625572773941398</v>
      </c>
      <c r="C15" s="2">
        <v>0</v>
      </c>
      <c r="D15" s="2">
        <v>0</v>
      </c>
      <c r="E15" s="2">
        <v>8.6138205414123436E-6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4.8085152600116956E-4</v>
      </c>
      <c r="L15" s="2">
        <v>0</v>
      </c>
      <c r="M15" s="2">
        <v>2.2548901043671714E-3</v>
      </c>
      <c r="N15" s="2">
        <v>0</v>
      </c>
      <c r="O15" s="2">
        <v>0</v>
      </c>
      <c r="P15" s="2">
        <v>0</v>
      </c>
      <c r="Q15" s="2">
        <v>0</v>
      </c>
      <c r="R15" s="2">
        <v>1.1802605031680817E-3</v>
      </c>
      <c r="S15" s="2">
        <v>0</v>
      </c>
      <c r="T15" s="2">
        <v>0</v>
      </c>
      <c r="U15" s="2">
        <v>0</v>
      </c>
      <c r="V15" s="2">
        <v>0</v>
      </c>
      <c r="W15" s="2">
        <v>0.15018034369349179</v>
      </c>
    </row>
    <row r="16" spans="1:23" x14ac:dyDescent="0.2">
      <c r="A16" s="2" t="s">
        <v>12</v>
      </c>
      <c r="B16" s="2">
        <v>2.5085332533692274E-3</v>
      </c>
      <c r="C16" s="2">
        <v>0</v>
      </c>
      <c r="D16" s="2">
        <v>0</v>
      </c>
      <c r="E16" s="2">
        <v>1.4774160028239843E-7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5.9464081841365977E-4</v>
      </c>
      <c r="L16" s="2">
        <v>0</v>
      </c>
      <c r="M16" s="2">
        <v>9.3647716060851576E-4</v>
      </c>
      <c r="N16" s="2">
        <v>0</v>
      </c>
      <c r="O16" s="2">
        <v>0</v>
      </c>
      <c r="P16" s="2">
        <v>0</v>
      </c>
      <c r="Q16" s="2">
        <v>0</v>
      </c>
      <c r="R16" s="2">
        <v>1.946225482775122E-2</v>
      </c>
      <c r="S16" s="2">
        <v>0</v>
      </c>
      <c r="T16" s="2">
        <v>0</v>
      </c>
      <c r="U16" s="2">
        <v>0</v>
      </c>
      <c r="V16" s="2">
        <v>0</v>
      </c>
      <c r="W16" s="2">
        <v>2.3502053801742903E-2</v>
      </c>
    </row>
    <row r="17" spans="1:23" x14ac:dyDescent="0.2">
      <c r="A17" s="2" t="s">
        <v>13</v>
      </c>
      <c r="B17" s="2">
        <v>2.5594906295408514E-2</v>
      </c>
      <c r="C17" s="2">
        <v>0</v>
      </c>
      <c r="D17" s="2">
        <v>0</v>
      </c>
      <c r="E17" s="2">
        <v>1.5074276611971641E-6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3.8284590963299212E-3</v>
      </c>
      <c r="L17" s="2">
        <v>0</v>
      </c>
      <c r="M17" s="2">
        <v>3.925859155649033E-3</v>
      </c>
      <c r="N17" s="2">
        <v>0</v>
      </c>
      <c r="O17" s="2">
        <v>0</v>
      </c>
      <c r="P17" s="2">
        <v>0</v>
      </c>
      <c r="Q17" s="2">
        <v>0</v>
      </c>
      <c r="R17" s="2">
        <v>6.3348675986368459E-3</v>
      </c>
      <c r="S17" s="2">
        <v>0</v>
      </c>
      <c r="T17" s="2">
        <v>0</v>
      </c>
      <c r="U17" s="2">
        <v>0</v>
      </c>
      <c r="V17" s="2">
        <v>0</v>
      </c>
      <c r="W17" s="2">
        <v>3.9685599573685518E-2</v>
      </c>
    </row>
    <row r="18" spans="1:23" x14ac:dyDescent="0.2">
      <c r="A18" s="2" t="s">
        <v>14</v>
      </c>
      <c r="B18" s="2">
        <v>0.13284471569194733</v>
      </c>
      <c r="C18" s="2">
        <v>0</v>
      </c>
      <c r="D18" s="2">
        <v>0</v>
      </c>
      <c r="E18" s="2">
        <v>7.8239707841336405E-6</v>
      </c>
      <c r="F18" s="2">
        <v>3.7998059224280219E-4</v>
      </c>
      <c r="G18" s="2">
        <v>0</v>
      </c>
      <c r="H18" s="2">
        <v>0</v>
      </c>
      <c r="I18" s="2">
        <v>0</v>
      </c>
      <c r="J18" s="2">
        <v>0</v>
      </c>
      <c r="K18" s="2">
        <v>2.7272723955638857E-3</v>
      </c>
      <c r="L18" s="2">
        <v>0</v>
      </c>
      <c r="M18" s="2">
        <v>2.2402002665537047E-4</v>
      </c>
      <c r="N18" s="2">
        <v>0</v>
      </c>
      <c r="O18" s="2">
        <v>0</v>
      </c>
      <c r="P18" s="2">
        <v>0</v>
      </c>
      <c r="Q18" s="2">
        <v>0</v>
      </c>
      <c r="R18" s="2">
        <v>1.3247821974335611E-3</v>
      </c>
      <c r="S18" s="2">
        <v>0</v>
      </c>
      <c r="T18" s="2">
        <v>0</v>
      </c>
      <c r="U18" s="2">
        <v>0</v>
      </c>
      <c r="V18" s="2">
        <v>0</v>
      </c>
      <c r="W18" s="2">
        <v>0.1375085948746271</v>
      </c>
    </row>
    <row r="19" spans="1:23" x14ac:dyDescent="0.2">
      <c r="A19" s="2" t="s">
        <v>15</v>
      </c>
      <c r="B19" s="2">
        <v>6.6680475816877722E-4</v>
      </c>
      <c r="C19" s="2">
        <v>0</v>
      </c>
      <c r="D19" s="2">
        <v>0</v>
      </c>
      <c r="E19" s="2">
        <v>3.9271874078391002E-8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2.679554305197357E-4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9.3479946056259137E-4</v>
      </c>
    </row>
    <row r="20" spans="1:23" x14ac:dyDescent="0.2">
      <c r="A20" s="2" t="s">
        <v>16</v>
      </c>
      <c r="B20" s="2">
        <v>3.3376990317365548E-3</v>
      </c>
      <c r="C20" s="2">
        <v>0</v>
      </c>
      <c r="D20" s="2">
        <v>0</v>
      </c>
      <c r="E20" s="2">
        <v>1.9657582595226176E-7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2.3491982949675459E-4</v>
      </c>
      <c r="L20" s="2">
        <v>0</v>
      </c>
      <c r="M20" s="2">
        <v>3.6724594533667286E-6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3.5764878965126277E-3</v>
      </c>
    </row>
    <row r="21" spans="1:23" x14ac:dyDescent="0.2">
      <c r="A21" s="2" t="s">
        <v>17</v>
      </c>
      <c r="B21" s="2">
        <v>1.5776938700435395E-4</v>
      </c>
      <c r="C21" s="2">
        <v>0</v>
      </c>
      <c r="D21" s="2">
        <v>0</v>
      </c>
      <c r="E21" s="2">
        <v>9.2919245460627953E-9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1.4572370673470558E-3</v>
      </c>
      <c r="L21" s="2">
        <v>0</v>
      </c>
      <c r="M21" s="2">
        <v>3.4888364806983925E-4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1.963899394345795E-3</v>
      </c>
    </row>
    <row r="22" spans="1:23" x14ac:dyDescent="0.2">
      <c r="A22" s="2" t="s">
        <v>18</v>
      </c>
      <c r="B22" s="2">
        <v>0.67540723977926131</v>
      </c>
      <c r="C22" s="2">
        <v>5.3508414067789181E-3</v>
      </c>
      <c r="D22" s="2">
        <v>0</v>
      </c>
      <c r="E22" s="2">
        <v>3.9778522494482689E-5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4.5332185848201848E-3</v>
      </c>
      <c r="L22" s="2">
        <v>0</v>
      </c>
      <c r="M22" s="2">
        <v>1.7517631592559293E-3</v>
      </c>
      <c r="N22" s="2">
        <v>0</v>
      </c>
      <c r="O22" s="2">
        <v>3.7908384388844143E-5</v>
      </c>
      <c r="P22" s="2">
        <v>0</v>
      </c>
      <c r="Q22" s="2">
        <v>0</v>
      </c>
      <c r="R22" s="2">
        <v>9.6347796176986242E-5</v>
      </c>
      <c r="S22" s="2">
        <v>0</v>
      </c>
      <c r="T22" s="2">
        <v>0</v>
      </c>
      <c r="U22" s="2">
        <v>0</v>
      </c>
      <c r="V22" s="2">
        <v>0</v>
      </c>
      <c r="W22" s="2">
        <v>0.68721709763317662</v>
      </c>
    </row>
    <row r="23" spans="1:23" x14ac:dyDescent="0.2">
      <c r="A23" s="2" t="s">
        <v>19</v>
      </c>
      <c r="B23" s="2">
        <v>2.275911057197252E-2</v>
      </c>
      <c r="C23" s="2">
        <v>0</v>
      </c>
      <c r="D23" s="2">
        <v>0</v>
      </c>
      <c r="E23" s="2">
        <v>1.3404117375725915E-6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4.2652631543004501E-3</v>
      </c>
      <c r="L23" s="2">
        <v>0</v>
      </c>
      <c r="M23" s="2">
        <v>7.4918172848681267E-4</v>
      </c>
      <c r="N23" s="2">
        <v>0</v>
      </c>
      <c r="O23" s="2">
        <v>0</v>
      </c>
      <c r="P23" s="2">
        <v>0</v>
      </c>
      <c r="Q23" s="2">
        <v>0</v>
      </c>
      <c r="R23" s="2">
        <v>1.6860864330972593E-4</v>
      </c>
      <c r="S23" s="2">
        <v>0</v>
      </c>
      <c r="T23" s="2">
        <v>0</v>
      </c>
      <c r="U23" s="2">
        <v>0</v>
      </c>
      <c r="V23" s="2">
        <v>0</v>
      </c>
      <c r="W23" s="2">
        <v>2.7943504509807083E-2</v>
      </c>
    </row>
    <row r="24" spans="1:23" x14ac:dyDescent="0.2">
      <c r="A24" s="2" t="s">
        <v>20</v>
      </c>
      <c r="B24" s="2">
        <v>2.4857443419130433E-3</v>
      </c>
      <c r="C24" s="2">
        <v>0</v>
      </c>
      <c r="D24" s="2">
        <v>0</v>
      </c>
      <c r="E24" s="2">
        <v>1.4639943340352268E-7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6.7539450980316925E-4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3.1612852511496157E-3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3.2101534434525608E-7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1.2920590622321499E-3</v>
      </c>
      <c r="L25" s="2">
        <v>0</v>
      </c>
      <c r="M25" s="2">
        <v>1.5901749433077934E-3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2.8825550208842884E-3</v>
      </c>
    </row>
    <row r="26" spans="1:23" x14ac:dyDescent="0.2">
      <c r="A26" s="2" t="s">
        <v>22</v>
      </c>
      <c r="B26" s="2">
        <v>0.67027038338967726</v>
      </c>
      <c r="C26" s="2">
        <v>0</v>
      </c>
      <c r="D26" s="2">
        <v>0</v>
      </c>
      <c r="E26" s="2">
        <v>3.947598419549915E-5</v>
      </c>
      <c r="F26" s="2">
        <v>0.10183796522600634</v>
      </c>
      <c r="G26" s="2">
        <v>0</v>
      </c>
      <c r="H26" s="2">
        <v>0</v>
      </c>
      <c r="I26" s="2">
        <v>0</v>
      </c>
      <c r="J26" s="2">
        <v>0</v>
      </c>
      <c r="K26" s="2">
        <v>2.1957662813274777E-2</v>
      </c>
      <c r="L26" s="2">
        <v>0</v>
      </c>
      <c r="M26" s="2">
        <v>2.4091334014085734E-3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0.79651462081456248</v>
      </c>
    </row>
    <row r="27" spans="1:23" x14ac:dyDescent="0.2">
      <c r="A27" s="2" t="s">
        <v>23</v>
      </c>
      <c r="B27" s="2">
        <v>7.5901727754232123E-2</v>
      </c>
      <c r="C27" s="2">
        <v>0</v>
      </c>
      <c r="D27" s="2">
        <v>0</v>
      </c>
      <c r="E27" s="2">
        <v>4.4702786807979541E-6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2.2945060221628316E-2</v>
      </c>
      <c r="L27" s="2">
        <v>0</v>
      </c>
      <c r="M27" s="2">
        <v>2.3467015907013395E-3</v>
      </c>
      <c r="N27" s="2">
        <v>0</v>
      </c>
      <c r="O27" s="2">
        <v>0</v>
      </c>
      <c r="P27" s="2">
        <v>0</v>
      </c>
      <c r="Q27" s="2">
        <v>0</v>
      </c>
      <c r="R27" s="2">
        <v>7.4910411527606812E-3</v>
      </c>
      <c r="S27" s="2">
        <v>0</v>
      </c>
      <c r="T27" s="2">
        <v>0</v>
      </c>
      <c r="U27" s="2">
        <v>0</v>
      </c>
      <c r="V27" s="2">
        <v>0</v>
      </c>
      <c r="W27" s="2">
        <v>0.10868900099800326</v>
      </c>
    </row>
    <row r="28" spans="1:23" x14ac:dyDescent="0.2">
      <c r="A28" s="2" t="s">
        <v>24</v>
      </c>
      <c r="B28" s="2">
        <v>6.7429185252676927E-4</v>
      </c>
      <c r="C28" s="2">
        <v>0</v>
      </c>
      <c r="D28" s="2">
        <v>0</v>
      </c>
      <c r="E28" s="2">
        <v>3.9712831080029065E-8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1.6884862745079231E-4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8.4318019280864168E-4</v>
      </c>
    </row>
    <row r="29" spans="1:23" x14ac:dyDescent="0.2">
      <c r="A29" s="2" t="s">
        <v>25</v>
      </c>
      <c r="B29" s="2">
        <v>8.2556857589558649E-2</v>
      </c>
      <c r="C29" s="2">
        <v>0</v>
      </c>
      <c r="D29" s="2">
        <v>0</v>
      </c>
      <c r="E29" s="2">
        <v>4.8622366230088771E-6</v>
      </c>
      <c r="F29" s="2">
        <v>0</v>
      </c>
      <c r="G29" s="2">
        <v>0</v>
      </c>
      <c r="H29" s="2">
        <v>1.2015178598812438E-2</v>
      </c>
      <c r="I29" s="2">
        <v>0</v>
      </c>
      <c r="J29" s="2">
        <v>0</v>
      </c>
      <c r="K29" s="2">
        <v>1.2116724330762295E-2</v>
      </c>
      <c r="L29" s="2">
        <v>0</v>
      </c>
      <c r="M29" s="2">
        <v>4.4069513440400741E-4</v>
      </c>
      <c r="N29" s="2">
        <v>0</v>
      </c>
      <c r="O29" s="2">
        <v>0</v>
      </c>
      <c r="P29" s="2">
        <v>0</v>
      </c>
      <c r="Q29" s="2">
        <v>0</v>
      </c>
      <c r="R29" s="2">
        <v>2.8904338853095877E-4</v>
      </c>
      <c r="S29" s="2">
        <v>0</v>
      </c>
      <c r="T29" s="2">
        <v>0</v>
      </c>
      <c r="U29" s="2">
        <v>0</v>
      </c>
      <c r="V29" s="2">
        <v>0</v>
      </c>
      <c r="W29" s="2">
        <v>0.10742336127869136</v>
      </c>
    </row>
    <row r="30" spans="1:23" x14ac:dyDescent="0.2">
      <c r="A30" s="2" t="s">
        <v>26</v>
      </c>
      <c r="B30" s="2">
        <v>7.8856059990532774</v>
      </c>
      <c r="C30" s="2">
        <v>3.6702998118988618E-2</v>
      </c>
      <c r="D30" s="2">
        <v>0</v>
      </c>
      <c r="E30" s="2">
        <v>4.6442758848496443E-4</v>
      </c>
      <c r="F30" s="2">
        <v>6.7839201735081622E-2</v>
      </c>
      <c r="G30" s="2">
        <v>0</v>
      </c>
      <c r="H30" s="2">
        <v>0</v>
      </c>
      <c r="I30" s="2">
        <v>1.2461400587213565E-3</v>
      </c>
      <c r="J30" s="2">
        <v>0</v>
      </c>
      <c r="K30" s="2">
        <v>2.9049305166208055E-2</v>
      </c>
      <c r="L30" s="2">
        <v>8.1298282298616908E-4</v>
      </c>
      <c r="M30" s="2">
        <v>3.7187324424791494E-2</v>
      </c>
      <c r="N30" s="2">
        <v>1.2736166671545805E-2</v>
      </c>
      <c r="O30" s="2">
        <v>5.7103811756649761E-3</v>
      </c>
      <c r="P30" s="2">
        <v>0</v>
      </c>
      <c r="Q30" s="2">
        <v>0</v>
      </c>
      <c r="R30" s="2">
        <v>0.37777970880996298</v>
      </c>
      <c r="S30" s="2">
        <v>0</v>
      </c>
      <c r="T30" s="2">
        <v>0</v>
      </c>
      <c r="U30" s="2">
        <v>0</v>
      </c>
      <c r="V30" s="2">
        <v>0</v>
      </c>
      <c r="W30" s="2">
        <v>8.4551346356257131</v>
      </c>
    </row>
    <row r="31" spans="1:23" x14ac:dyDescent="0.2">
      <c r="A31" s="2" t="s">
        <v>27</v>
      </c>
      <c r="B31" s="2">
        <v>0.35406013440715328</v>
      </c>
      <c r="C31" s="2">
        <v>0</v>
      </c>
      <c r="D31" s="2">
        <v>0</v>
      </c>
      <c r="E31" s="2">
        <v>2.0852588174088098E-5</v>
      </c>
      <c r="F31" s="2">
        <v>0.77649667325803706</v>
      </c>
      <c r="G31" s="2">
        <v>0</v>
      </c>
      <c r="H31" s="2">
        <v>0</v>
      </c>
      <c r="I31" s="2">
        <v>0</v>
      </c>
      <c r="J31" s="2">
        <v>0</v>
      </c>
      <c r="K31" s="2">
        <v>2.4035235055386697E-2</v>
      </c>
      <c r="L31" s="2">
        <v>0</v>
      </c>
      <c r="M31" s="2">
        <v>2.4719324580611449E-2</v>
      </c>
      <c r="N31" s="2">
        <v>0</v>
      </c>
      <c r="O31" s="2">
        <v>0</v>
      </c>
      <c r="P31" s="2">
        <v>0</v>
      </c>
      <c r="Q31" s="2">
        <v>0</v>
      </c>
      <c r="R31" s="2">
        <v>4.8173898088493122E-4</v>
      </c>
      <c r="S31" s="2">
        <v>0</v>
      </c>
      <c r="T31" s="2">
        <v>0</v>
      </c>
      <c r="U31" s="2">
        <v>0</v>
      </c>
      <c r="V31" s="2">
        <v>6.7477320000000001</v>
      </c>
      <c r="W31" s="2">
        <v>7.9275459588702475</v>
      </c>
    </row>
    <row r="32" spans="1:23" x14ac:dyDescent="0.2">
      <c r="A32" s="2" t="s">
        <v>28</v>
      </c>
      <c r="B32" s="2">
        <v>8.6779719046921304</v>
      </c>
      <c r="C32" s="2">
        <v>0</v>
      </c>
      <c r="D32" s="2">
        <v>0</v>
      </c>
      <c r="E32" s="2">
        <v>5.1109446314212277E-4</v>
      </c>
      <c r="F32" s="2">
        <v>3.0331950775781692E-2</v>
      </c>
      <c r="G32" s="2">
        <v>1.1802659712206991E-3</v>
      </c>
      <c r="H32" s="2">
        <v>6.3777251330189256E-3</v>
      </c>
      <c r="I32" s="2">
        <v>0</v>
      </c>
      <c r="J32" s="2">
        <v>0</v>
      </c>
      <c r="K32" s="2">
        <v>6.1703161466256928E-3</v>
      </c>
      <c r="L32" s="2">
        <v>6.3269792918588892E-4</v>
      </c>
      <c r="M32" s="2">
        <v>6.5700299620730764E-3</v>
      </c>
      <c r="N32" s="2">
        <v>9.1719929754012774E-3</v>
      </c>
      <c r="O32" s="2">
        <v>3.4462167626221941E-5</v>
      </c>
      <c r="P32" s="2">
        <v>0</v>
      </c>
      <c r="Q32" s="2">
        <v>0</v>
      </c>
      <c r="R32" s="2">
        <v>0.92180753992331599</v>
      </c>
      <c r="S32" s="2">
        <v>0</v>
      </c>
      <c r="T32" s="2">
        <v>0</v>
      </c>
      <c r="U32" s="2">
        <v>0</v>
      </c>
      <c r="V32" s="2">
        <v>0</v>
      </c>
      <c r="W32" s="2">
        <v>9.6607599801395239</v>
      </c>
    </row>
    <row r="33" spans="1:23" x14ac:dyDescent="0.2">
      <c r="A33" s="2" t="s">
        <v>29</v>
      </c>
      <c r="B33" s="2">
        <v>0.27687355734736108</v>
      </c>
      <c r="C33" s="2">
        <v>0</v>
      </c>
      <c r="D33" s="2">
        <v>0</v>
      </c>
      <c r="E33" s="2">
        <v>1.6306637507570916E-5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3.2778657459469037E-3</v>
      </c>
      <c r="L33" s="2">
        <v>0</v>
      </c>
      <c r="M33" s="2">
        <v>4.1498791823044038E-4</v>
      </c>
      <c r="N33" s="2">
        <v>0</v>
      </c>
      <c r="O33" s="2">
        <v>3.2463361903901067E-3</v>
      </c>
      <c r="P33" s="2">
        <v>0</v>
      </c>
      <c r="Q33" s="2">
        <v>0</v>
      </c>
      <c r="R33" s="2">
        <v>2.5219035649326149E-2</v>
      </c>
      <c r="S33" s="2">
        <v>0</v>
      </c>
      <c r="T33" s="2">
        <v>0</v>
      </c>
      <c r="U33" s="2">
        <v>0</v>
      </c>
      <c r="V33" s="2">
        <v>0</v>
      </c>
      <c r="W33" s="2">
        <v>0.30904808948876222</v>
      </c>
    </row>
    <row r="34" spans="1:23" x14ac:dyDescent="0.2">
      <c r="A34" s="2" t="s">
        <v>30</v>
      </c>
      <c r="B34" s="2">
        <v>3.6138454293747312E-2</v>
      </c>
      <c r="C34" s="2">
        <v>0</v>
      </c>
      <c r="D34" s="2">
        <v>0</v>
      </c>
      <c r="E34" s="2">
        <v>2.1283963694399858E-6</v>
      </c>
      <c r="F34" s="2">
        <v>7.0638392097936931E-2</v>
      </c>
      <c r="G34" s="2">
        <v>0</v>
      </c>
      <c r="H34" s="2">
        <v>0</v>
      </c>
      <c r="I34" s="2">
        <v>0</v>
      </c>
      <c r="J34" s="2">
        <v>0</v>
      </c>
      <c r="K34" s="2">
        <v>5.3407554987152791E-3</v>
      </c>
      <c r="L34" s="2">
        <v>0</v>
      </c>
      <c r="M34" s="2">
        <v>1.0172712685825836E-3</v>
      </c>
      <c r="N34" s="2">
        <v>0</v>
      </c>
      <c r="O34" s="2">
        <v>2.4123517338355357E-4</v>
      </c>
      <c r="P34" s="2">
        <v>0</v>
      </c>
      <c r="Q34" s="2">
        <v>0</v>
      </c>
      <c r="R34" s="2">
        <v>2.8181730381768477E-3</v>
      </c>
      <c r="S34" s="2">
        <v>0</v>
      </c>
      <c r="T34" s="2">
        <v>0</v>
      </c>
      <c r="U34" s="2">
        <v>0</v>
      </c>
      <c r="V34" s="2">
        <v>0</v>
      </c>
      <c r="W34" s="2">
        <v>0.11619640976691194</v>
      </c>
    </row>
    <row r="35" spans="1:23" x14ac:dyDescent="0.2">
      <c r="A35" s="2" t="s">
        <v>31</v>
      </c>
      <c r="B35" s="2">
        <v>3.8744893224186047E-2</v>
      </c>
      <c r="C35" s="2">
        <v>0</v>
      </c>
      <c r="D35" s="2">
        <v>0</v>
      </c>
      <c r="E35" s="2">
        <v>2.2819041844566525E-6</v>
      </c>
      <c r="F35" s="2">
        <v>4.5755996315904107E-3</v>
      </c>
      <c r="G35" s="2">
        <v>0</v>
      </c>
      <c r="H35" s="2">
        <v>0</v>
      </c>
      <c r="I35" s="2">
        <v>0</v>
      </c>
      <c r="J35" s="2">
        <v>0</v>
      </c>
      <c r="K35" s="2">
        <v>8.9930247229226372E-3</v>
      </c>
      <c r="L35" s="2">
        <v>1.7008008849083034E-5</v>
      </c>
      <c r="M35" s="2">
        <v>8.5201059318108108E-3</v>
      </c>
      <c r="N35" s="2">
        <v>0</v>
      </c>
      <c r="O35" s="2">
        <v>8.5741873054040203E-3</v>
      </c>
      <c r="P35" s="2">
        <v>0</v>
      </c>
      <c r="Q35" s="2">
        <v>0</v>
      </c>
      <c r="R35" s="2">
        <v>8.0932148788668452E-3</v>
      </c>
      <c r="S35" s="2">
        <v>0</v>
      </c>
      <c r="T35" s="2">
        <v>0</v>
      </c>
      <c r="U35" s="2">
        <v>0</v>
      </c>
      <c r="V35" s="2">
        <v>0</v>
      </c>
      <c r="W35" s="2">
        <v>7.7520315607814305E-2</v>
      </c>
    </row>
    <row r="36" spans="1:23" x14ac:dyDescent="0.2">
      <c r="A36" s="2" t="s">
        <v>32</v>
      </c>
      <c r="B36" s="2">
        <v>6.2286749508908945E-2</v>
      </c>
      <c r="C36" s="2">
        <v>0</v>
      </c>
      <c r="D36" s="2">
        <v>0</v>
      </c>
      <c r="E36" s="2">
        <v>3.668416209542119E-6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8.3947132821730903E-3</v>
      </c>
      <c r="L36" s="2">
        <v>6.8032035396332128E-6</v>
      </c>
      <c r="M36" s="2">
        <v>2.4840515742572556E-2</v>
      </c>
      <c r="N36" s="2">
        <v>0</v>
      </c>
      <c r="O36" s="2">
        <v>0</v>
      </c>
      <c r="P36" s="2">
        <v>0</v>
      </c>
      <c r="Q36" s="2">
        <v>0</v>
      </c>
      <c r="R36" s="2">
        <v>4.3380595228688063E-2</v>
      </c>
      <c r="S36" s="2">
        <v>0</v>
      </c>
      <c r="T36" s="2">
        <v>0</v>
      </c>
      <c r="U36" s="2">
        <v>0</v>
      </c>
      <c r="V36" s="2">
        <v>0</v>
      </c>
      <c r="W36" s="2">
        <v>0.13891304538209182</v>
      </c>
    </row>
    <row r="37" spans="1:23" x14ac:dyDescent="0.2">
      <c r="A37" s="2" t="s">
        <v>33</v>
      </c>
      <c r="B37" s="2">
        <v>2.0521243496844605E-2</v>
      </c>
      <c r="C37" s="2">
        <v>0</v>
      </c>
      <c r="D37" s="2">
        <v>0</v>
      </c>
      <c r="E37" s="2">
        <v>1.2086111874086174E-6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8.0753691389509391E-4</v>
      </c>
      <c r="L37" s="2">
        <v>1.0204805309449821E-5</v>
      </c>
      <c r="M37" s="2">
        <v>9.9156405240901651E-5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2.143935023247746E-2</v>
      </c>
    </row>
    <row r="38" spans="1:23" x14ac:dyDescent="0.2">
      <c r="A38" s="2" t="s">
        <v>34</v>
      </c>
      <c r="B38" s="2">
        <v>1.2496625008952787E-4</v>
      </c>
      <c r="C38" s="2">
        <v>0</v>
      </c>
      <c r="D38" s="2">
        <v>0</v>
      </c>
      <c r="E38" s="2">
        <v>7.3599637336757902E-9</v>
      </c>
      <c r="F38" s="2">
        <v>0</v>
      </c>
      <c r="G38" s="2">
        <v>0</v>
      </c>
      <c r="H38" s="2">
        <v>0</v>
      </c>
      <c r="I38" s="2">
        <v>0</v>
      </c>
      <c r="J38" s="2">
        <v>1.6924874861353524E-3</v>
      </c>
      <c r="K38" s="2">
        <v>1.3104121739115837E-3</v>
      </c>
      <c r="L38" s="2">
        <v>0</v>
      </c>
      <c r="M38" s="2">
        <v>1.8362297266833644E-5</v>
      </c>
      <c r="N38" s="2">
        <v>0</v>
      </c>
      <c r="O38" s="2">
        <v>0</v>
      </c>
      <c r="P38" s="2">
        <v>0</v>
      </c>
      <c r="Q38" s="2">
        <v>0</v>
      </c>
      <c r="R38" s="2">
        <v>7.996867082689858E-3</v>
      </c>
      <c r="S38" s="2">
        <v>0</v>
      </c>
      <c r="T38" s="2">
        <v>0</v>
      </c>
      <c r="U38" s="2">
        <v>0</v>
      </c>
      <c r="V38" s="2">
        <v>0</v>
      </c>
      <c r="W38" s="2">
        <v>1.1143102650056889E-2</v>
      </c>
    </row>
    <row r="39" spans="1:23" x14ac:dyDescent="0.2">
      <c r="A39" s="2" t="s">
        <v>35</v>
      </c>
      <c r="B39" s="2">
        <v>2.6421435733214459E-4</v>
      </c>
      <c r="C39" s="2">
        <v>0</v>
      </c>
      <c r="D39" s="2">
        <v>0</v>
      </c>
      <c r="E39" s="2">
        <v>1.5561066179771673E-8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1.203964126170867E-3</v>
      </c>
      <c r="L39" s="2">
        <v>0</v>
      </c>
      <c r="M39" s="2">
        <v>1.5791575649476929E-4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1.6261098010639605E-3</v>
      </c>
    </row>
    <row r="40" spans="1:23" x14ac:dyDescent="0.2">
      <c r="A40" s="2" t="s">
        <v>36</v>
      </c>
      <c r="B40" s="2">
        <v>8.9261607206805596E-6</v>
      </c>
      <c r="C40" s="2">
        <v>0</v>
      </c>
      <c r="D40" s="2">
        <v>0</v>
      </c>
      <c r="E40" s="2">
        <v>5.2571169526255658E-10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1.9087236146611312E-4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1.9979904789848893E-4</v>
      </c>
    </row>
    <row r="41" spans="1:23" x14ac:dyDescent="0.2">
      <c r="A41" s="2" t="s">
        <v>37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40.59800880851332</v>
      </c>
      <c r="C43" s="2">
        <v>5.2816374448756739E-2</v>
      </c>
      <c r="D43" s="2">
        <v>0</v>
      </c>
      <c r="E43" s="2">
        <v>2.3910445602396114E-3</v>
      </c>
      <c r="F43" s="2">
        <v>0</v>
      </c>
      <c r="G43" s="2">
        <v>0</v>
      </c>
      <c r="H43" s="2">
        <v>0</v>
      </c>
      <c r="I43" s="2">
        <v>0.10820095669871015</v>
      </c>
      <c r="J43" s="2">
        <v>0</v>
      </c>
      <c r="K43" s="2">
        <v>9.2059208184040679E-3</v>
      </c>
      <c r="L43" s="2">
        <v>1.7008008849083034E-5</v>
      </c>
      <c r="M43" s="2">
        <v>3.4961813996051257E-2</v>
      </c>
      <c r="N43" s="2">
        <v>1.2450195787902114E-2</v>
      </c>
      <c r="O43" s="2">
        <v>1.5852597108062091E-4</v>
      </c>
      <c r="P43" s="2">
        <v>0</v>
      </c>
      <c r="Q43" s="2">
        <v>0</v>
      </c>
      <c r="R43" s="2">
        <v>1.1833677195947891</v>
      </c>
      <c r="S43" s="2">
        <v>0</v>
      </c>
      <c r="T43" s="2">
        <v>0</v>
      </c>
      <c r="U43" s="2">
        <v>0</v>
      </c>
      <c r="V43" s="2">
        <v>0</v>
      </c>
      <c r="W43" s="2">
        <v>42.0015783683981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8.5034756739805305E-9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1.0167623870406407E-3</v>
      </c>
      <c r="L44" s="2">
        <v>0</v>
      </c>
      <c r="M44" s="2">
        <v>1.1935493223441864E-3</v>
      </c>
      <c r="N44" s="2">
        <v>0</v>
      </c>
      <c r="O44" s="2">
        <v>0</v>
      </c>
      <c r="P44" s="2">
        <v>0</v>
      </c>
      <c r="Q44" s="2">
        <v>0</v>
      </c>
      <c r="R44" s="2">
        <v>3.2035642228847925E-3</v>
      </c>
      <c r="S44" s="2">
        <v>0</v>
      </c>
      <c r="T44" s="2">
        <v>0</v>
      </c>
      <c r="U44" s="2">
        <v>0</v>
      </c>
      <c r="V44" s="2">
        <v>0</v>
      </c>
      <c r="W44" s="2">
        <v>5.413884435745293E-3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1.1709285251478858E-3</v>
      </c>
      <c r="L45" s="2">
        <v>0</v>
      </c>
      <c r="M45" s="2">
        <v>7.2714697176661219E-4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1.898075496914498E-3</v>
      </c>
    </row>
    <row r="46" spans="1:23" x14ac:dyDescent="0.2">
      <c r="A46" s="2" t="s">
        <v>42</v>
      </c>
      <c r="B46" s="2">
        <v>6.5665787322212732E-2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4.6760749344541039E-2</v>
      </c>
      <c r="L46" s="2">
        <v>0</v>
      </c>
      <c r="M46" s="2">
        <v>0.13593274417707091</v>
      </c>
      <c r="N46" s="2">
        <v>0</v>
      </c>
      <c r="O46" s="2">
        <v>0</v>
      </c>
      <c r="P46" s="2">
        <v>0</v>
      </c>
      <c r="Q46" s="2">
        <v>0</v>
      </c>
      <c r="R46" s="2">
        <v>4.3152577648094347E-2</v>
      </c>
      <c r="S46" s="2">
        <v>0</v>
      </c>
      <c r="T46" s="2">
        <v>0</v>
      </c>
      <c r="U46" s="2">
        <v>0</v>
      </c>
      <c r="V46" s="2">
        <v>0</v>
      </c>
      <c r="W46" s="2">
        <v>0.29151185849191902</v>
      </c>
    </row>
    <row r="47" spans="1:23" x14ac:dyDescent="0.2">
      <c r="A47" s="2" t="s">
        <v>43</v>
      </c>
      <c r="B47" s="2">
        <v>0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1.5123768022281174</v>
      </c>
      <c r="L47" s="2">
        <v>0.3475893030946704</v>
      </c>
      <c r="M47" s="2">
        <v>3.8887562407099479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5.7487223460327357</v>
      </c>
    </row>
    <row r="48" spans="1:23" x14ac:dyDescent="0.2">
      <c r="A48" s="2" t="s">
        <v>44</v>
      </c>
      <c r="B48" s="2">
        <v>2.0384962528724744E-2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0.1271677498005587</v>
      </c>
      <c r="L48" s="2">
        <v>0</v>
      </c>
      <c r="M48" s="2">
        <v>0.10926342788605919</v>
      </c>
      <c r="N48" s="2">
        <v>0</v>
      </c>
      <c r="O48" s="2">
        <v>0.15949116568048674</v>
      </c>
      <c r="P48" s="2">
        <v>0</v>
      </c>
      <c r="Q48" s="2">
        <v>0</v>
      </c>
      <c r="R48" s="2">
        <v>0.10174636372212657</v>
      </c>
      <c r="S48" s="2">
        <v>0</v>
      </c>
      <c r="T48" s="2">
        <v>0</v>
      </c>
      <c r="U48" s="2">
        <v>0</v>
      </c>
      <c r="V48" s="2">
        <v>0</v>
      </c>
      <c r="W48" s="2">
        <v>0.51805366961795585</v>
      </c>
    </row>
    <row r="49" spans="1:23" x14ac:dyDescent="0.2">
      <c r="A49" s="2" t="s">
        <v>45</v>
      </c>
      <c r="B49" s="2">
        <v>0.19948422037057967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0.15570908301193007</v>
      </c>
      <c r="L49" s="2">
        <v>0</v>
      </c>
      <c r="M49" s="2">
        <v>1.1251798831820555E-3</v>
      </c>
      <c r="N49" s="2">
        <v>0</v>
      </c>
      <c r="O49" s="2">
        <v>4.2048766889727238E-2</v>
      </c>
      <c r="P49" s="2">
        <v>0</v>
      </c>
      <c r="Q49" s="2">
        <v>0</v>
      </c>
      <c r="R49" s="2">
        <v>2.8065272713742331E-2</v>
      </c>
      <c r="S49" s="2">
        <v>0</v>
      </c>
      <c r="T49" s="2">
        <v>0</v>
      </c>
      <c r="U49" s="2">
        <v>0</v>
      </c>
      <c r="V49" s="2">
        <v>0</v>
      </c>
      <c r="W49" s="2">
        <v>0.42643252286916139</v>
      </c>
    </row>
    <row r="50" spans="1:23" x14ac:dyDescent="0.2">
      <c r="A50" s="2" t="s">
        <v>46</v>
      </c>
      <c r="B50" s="2">
        <v>0.51880317532379261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0.2898281008945382</v>
      </c>
      <c r="L50" s="2">
        <v>0</v>
      </c>
      <c r="M50" s="2">
        <v>4.1401750117441495E-2</v>
      </c>
      <c r="N50" s="2">
        <v>0</v>
      </c>
      <c r="O50" s="2">
        <v>0.2235228476076761</v>
      </c>
      <c r="P50" s="2">
        <v>1.8779893343353158E-3</v>
      </c>
      <c r="Q50" s="2">
        <v>0</v>
      </c>
      <c r="R50" s="2">
        <v>0.29204206639116825</v>
      </c>
      <c r="S50" s="2">
        <v>0</v>
      </c>
      <c r="T50" s="2">
        <v>0</v>
      </c>
      <c r="U50" s="2">
        <v>0</v>
      </c>
      <c r="V50" s="2">
        <v>0</v>
      </c>
      <c r="W50" s="2">
        <v>1.3674759296689518</v>
      </c>
    </row>
    <row r="51" spans="1:23" x14ac:dyDescent="0.2">
      <c r="A51" s="2" t="s">
        <v>47</v>
      </c>
      <c r="B51" s="2">
        <v>0.51230376166033476</v>
      </c>
      <c r="C51" s="2">
        <v>0</v>
      </c>
      <c r="D51" s="2">
        <v>0</v>
      </c>
      <c r="E51" s="2">
        <v>0.10932514863443094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3.6708289711526045E-2</v>
      </c>
      <c r="L51" s="2">
        <v>0</v>
      </c>
      <c r="M51" s="2">
        <v>3.588573949436534E-2</v>
      </c>
      <c r="N51" s="2">
        <v>0</v>
      </c>
      <c r="O51" s="2">
        <v>4.4750234723109725E-2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0.73897317422376674</v>
      </c>
    </row>
  </sheetData>
  <phoneticPr fontId="6" type="noConversion"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B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65.070113011560281</v>
      </c>
      <c r="C4" s="2">
        <v>8.7714378158247924E-2</v>
      </c>
      <c r="D4" s="2">
        <v>0</v>
      </c>
      <c r="E4" s="2">
        <v>4.314904961195405E-3</v>
      </c>
      <c r="F4" s="2">
        <v>1.342973924182491</v>
      </c>
      <c r="G4" s="2">
        <v>0</v>
      </c>
      <c r="H4" s="2">
        <v>1.9989797576460966E-3</v>
      </c>
      <c r="I4" s="2">
        <v>7.8155932641214107E-2</v>
      </c>
      <c r="J4" s="2">
        <v>8.0005154446839977E-3</v>
      </c>
      <c r="K4" s="2">
        <v>3.2626030309772416</v>
      </c>
      <c r="L4" s="2">
        <v>0.38451317075269792</v>
      </c>
      <c r="M4" s="2">
        <v>4.7979466265182218</v>
      </c>
      <c r="N4" s="2">
        <v>7.1317580840475653E-2</v>
      </c>
      <c r="O4" s="2">
        <v>0.55631686285109627</v>
      </c>
      <c r="P4" s="2">
        <v>2.0498893449522222E-3</v>
      </c>
      <c r="Q4" s="2">
        <v>0</v>
      </c>
      <c r="R4" s="2">
        <v>3.4661215861209764</v>
      </c>
      <c r="S4" s="2">
        <v>0</v>
      </c>
      <c r="T4" s="2">
        <v>0</v>
      </c>
      <c r="U4" s="2">
        <v>0</v>
      </c>
      <c r="V4" s="2">
        <v>7.3173080000000006</v>
      </c>
      <c r="W4" s="2">
        <v>86.451448394111438</v>
      </c>
    </row>
    <row r="5" spans="1:23" x14ac:dyDescent="0.2">
      <c r="A5" s="2" t="s">
        <v>1</v>
      </c>
      <c r="B5" s="2">
        <v>4.642849174675466E-2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2.6597817970305901E-2</v>
      </c>
      <c r="L5" s="2">
        <v>0</v>
      </c>
      <c r="M5" s="2">
        <v>0.10585564553678262</v>
      </c>
      <c r="N5" s="2">
        <v>0</v>
      </c>
      <c r="O5" s="2">
        <v>1.1782399034853478E-2</v>
      </c>
      <c r="P5" s="2">
        <v>0</v>
      </c>
      <c r="Q5" s="2">
        <v>0</v>
      </c>
      <c r="R5" s="2">
        <v>2.5816745611792337E-3</v>
      </c>
      <c r="S5" s="2">
        <v>0</v>
      </c>
      <c r="T5" s="2">
        <v>0</v>
      </c>
      <c r="U5" s="2">
        <v>0</v>
      </c>
      <c r="V5" s="2">
        <v>0</v>
      </c>
      <c r="W5" s="2">
        <v>0.19324602884987588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1.8443319195902825E-4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4.1531277957337362E-3</v>
      </c>
      <c r="L6" s="2">
        <v>3.3681938903305947E-6</v>
      </c>
      <c r="M6" s="2">
        <v>1.5084716603890569E-2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1.9425645785473664E-2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2.128349322479704E-5</v>
      </c>
      <c r="C8" s="2">
        <v>0</v>
      </c>
      <c r="D8" s="2">
        <v>0</v>
      </c>
      <c r="E8" s="2">
        <v>1.3434084819013258E-9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3.6177071391408851E-6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2.4902543772419826E-5</v>
      </c>
    </row>
    <row r="9" spans="1:23" x14ac:dyDescent="0.2">
      <c r="A9" s="2" t="s">
        <v>5</v>
      </c>
      <c r="B9" s="2">
        <v>1.3515018197746123E-3</v>
      </c>
      <c r="C9" s="2">
        <v>0</v>
      </c>
      <c r="D9" s="2">
        <v>0</v>
      </c>
      <c r="E9" s="2">
        <v>8.5306438600734199E-8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9.261330276200666E-4</v>
      </c>
      <c r="L9" s="2">
        <v>0</v>
      </c>
      <c r="M9" s="2">
        <v>6.6916628634531086E-4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2.9468864401785907E-3</v>
      </c>
    </row>
    <row r="10" spans="1:23" x14ac:dyDescent="0.2">
      <c r="A10" s="2" t="s">
        <v>6</v>
      </c>
      <c r="B10" s="2">
        <v>1.3585963175162111E-3</v>
      </c>
      <c r="C10" s="2">
        <v>0</v>
      </c>
      <c r="D10" s="2">
        <v>0</v>
      </c>
      <c r="E10" s="2">
        <v>8.5754241428034629E-8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3.3644676394010232E-4</v>
      </c>
      <c r="L10" s="2">
        <v>3.3681938903305947E-6</v>
      </c>
      <c r="M10" s="2">
        <v>1.1212094691424091E-3</v>
      </c>
      <c r="N10" s="2">
        <v>4.1139937258204459E-5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2.8608464359886859E-3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9.2128393629550054E-2</v>
      </c>
      <c r="C13" s="2">
        <v>0</v>
      </c>
      <c r="D13" s="2">
        <v>0</v>
      </c>
      <c r="E13" s="2">
        <v>5.8151199203373172E-6</v>
      </c>
      <c r="F13" s="2">
        <v>0</v>
      </c>
      <c r="G13" s="2">
        <v>0</v>
      </c>
      <c r="H13" s="2">
        <v>0</v>
      </c>
      <c r="I13" s="2">
        <v>0</v>
      </c>
      <c r="J13" s="2">
        <v>6.8864371539340274E-3</v>
      </c>
      <c r="K13" s="2">
        <v>6.826613371558851E-3</v>
      </c>
      <c r="L13" s="2">
        <v>8.0163014589868149E-4</v>
      </c>
      <c r="M13" s="2">
        <v>2.1712310354821255E-3</v>
      </c>
      <c r="N13" s="2">
        <v>0</v>
      </c>
      <c r="O13" s="2">
        <v>0</v>
      </c>
      <c r="P13" s="2">
        <v>0</v>
      </c>
      <c r="Q13" s="2">
        <v>0</v>
      </c>
      <c r="R13" s="2">
        <v>1.03184758898367E-2</v>
      </c>
      <c r="S13" s="2">
        <v>0</v>
      </c>
      <c r="T13" s="2">
        <v>0</v>
      </c>
      <c r="U13" s="2">
        <v>0</v>
      </c>
      <c r="V13" s="2">
        <v>0</v>
      </c>
      <c r="W13" s="2">
        <v>0.11913859634618078</v>
      </c>
    </row>
    <row r="14" spans="1:23" x14ac:dyDescent="0.2">
      <c r="A14" s="2" t="s">
        <v>10</v>
      </c>
      <c r="B14" s="2">
        <v>0.32254757356783459</v>
      </c>
      <c r="C14" s="2">
        <v>0</v>
      </c>
      <c r="D14" s="2">
        <v>0</v>
      </c>
      <c r="E14" s="2">
        <v>2.0359117818257154E-5</v>
      </c>
      <c r="F14" s="2">
        <v>4.7625175666699367E-4</v>
      </c>
      <c r="G14" s="2">
        <v>0</v>
      </c>
      <c r="H14" s="2">
        <v>0</v>
      </c>
      <c r="I14" s="2">
        <v>0</v>
      </c>
      <c r="J14" s="2">
        <v>0</v>
      </c>
      <c r="K14" s="2">
        <v>3.2591923616520233E-2</v>
      </c>
      <c r="L14" s="2">
        <v>0</v>
      </c>
      <c r="M14" s="2">
        <v>3.0785208567024432E-2</v>
      </c>
      <c r="N14" s="2">
        <v>0</v>
      </c>
      <c r="O14" s="2">
        <v>0</v>
      </c>
      <c r="P14" s="2">
        <v>0</v>
      </c>
      <c r="Q14" s="2">
        <v>0</v>
      </c>
      <c r="R14" s="2">
        <v>2.7672276250016599E-3</v>
      </c>
      <c r="S14" s="2">
        <v>0</v>
      </c>
      <c r="T14" s="2">
        <v>0</v>
      </c>
      <c r="U14" s="2">
        <v>0</v>
      </c>
      <c r="V14" s="2">
        <v>0</v>
      </c>
      <c r="W14" s="2">
        <v>0.38918854425086619</v>
      </c>
    </row>
    <row r="15" spans="1:23" x14ac:dyDescent="0.2">
      <c r="A15" s="2" t="s">
        <v>11</v>
      </c>
      <c r="B15" s="2">
        <v>0.13717789984542822</v>
      </c>
      <c r="C15" s="2">
        <v>0</v>
      </c>
      <c r="D15" s="2">
        <v>0</v>
      </c>
      <c r="E15" s="2">
        <v>8.658632877381724E-6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4.8839046378401944E-4</v>
      </c>
      <c r="L15" s="2">
        <v>0</v>
      </c>
      <c r="M15" s="2">
        <v>2.8973476440695904E-3</v>
      </c>
      <c r="N15" s="2">
        <v>0</v>
      </c>
      <c r="O15" s="2">
        <v>0</v>
      </c>
      <c r="P15" s="2">
        <v>0</v>
      </c>
      <c r="Q15" s="2">
        <v>0</v>
      </c>
      <c r="R15" s="2">
        <v>3.5880154798750338E-3</v>
      </c>
      <c r="S15" s="2">
        <v>0</v>
      </c>
      <c r="T15" s="2">
        <v>0</v>
      </c>
      <c r="U15" s="2">
        <v>0</v>
      </c>
      <c r="V15" s="2">
        <v>0</v>
      </c>
      <c r="W15" s="2">
        <v>0.14416031206603425</v>
      </c>
    </row>
    <row r="16" spans="1:23" x14ac:dyDescent="0.2">
      <c r="A16" s="2" t="s">
        <v>12</v>
      </c>
      <c r="B16" s="2">
        <v>1.9208489266043663E-3</v>
      </c>
      <c r="C16" s="2">
        <v>0</v>
      </c>
      <c r="D16" s="2">
        <v>0</v>
      </c>
      <c r="E16" s="2">
        <v>1.212434779007463E-7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4.0880090672291996E-4</v>
      </c>
      <c r="L16" s="2">
        <v>0</v>
      </c>
      <c r="M16" s="2">
        <v>6.9052265718611862E-4</v>
      </c>
      <c r="N16" s="2">
        <v>0</v>
      </c>
      <c r="O16" s="2">
        <v>0</v>
      </c>
      <c r="P16" s="2">
        <v>0</v>
      </c>
      <c r="Q16" s="2">
        <v>0</v>
      </c>
      <c r="R16" s="2">
        <v>1.9440946619715058E-2</v>
      </c>
      <c r="S16" s="2">
        <v>0</v>
      </c>
      <c r="T16" s="2">
        <v>0</v>
      </c>
      <c r="U16" s="2">
        <v>0</v>
      </c>
      <c r="V16" s="2">
        <v>0</v>
      </c>
      <c r="W16" s="2">
        <v>2.2461240353706363E-2</v>
      </c>
    </row>
    <row r="17" spans="1:23" x14ac:dyDescent="0.2">
      <c r="A17" s="2" t="s">
        <v>13</v>
      </c>
      <c r="B17" s="2">
        <v>1.8568451037611941E-2</v>
      </c>
      <c r="C17" s="2">
        <v>0</v>
      </c>
      <c r="D17" s="2">
        <v>0</v>
      </c>
      <c r="E17" s="2">
        <v>1.1720357347465094E-6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2.4383346117809565E-3</v>
      </c>
      <c r="L17" s="2">
        <v>0</v>
      </c>
      <c r="M17" s="2">
        <v>4.8265398100225615E-3</v>
      </c>
      <c r="N17" s="2">
        <v>0</v>
      </c>
      <c r="O17" s="2">
        <v>0</v>
      </c>
      <c r="P17" s="2">
        <v>0</v>
      </c>
      <c r="Q17" s="2">
        <v>0</v>
      </c>
      <c r="R17" s="2">
        <v>5.5110041684355094E-3</v>
      </c>
      <c r="S17" s="2">
        <v>0</v>
      </c>
      <c r="T17" s="2">
        <v>0</v>
      </c>
      <c r="U17" s="2">
        <v>0</v>
      </c>
      <c r="V17" s="2">
        <v>0</v>
      </c>
      <c r="W17" s="2">
        <v>3.1345501663585712E-2</v>
      </c>
    </row>
    <row r="18" spans="1:23" x14ac:dyDescent="0.2">
      <c r="A18" s="2" t="s">
        <v>14</v>
      </c>
      <c r="B18" s="2">
        <v>0.15127271917796464</v>
      </c>
      <c r="C18" s="2">
        <v>0</v>
      </c>
      <c r="D18" s="2">
        <v>0</v>
      </c>
      <c r="E18" s="2">
        <v>9.5482941581782072E-6</v>
      </c>
      <c r="F18" s="2">
        <v>4.3889867771271967E-4</v>
      </c>
      <c r="G18" s="2">
        <v>0</v>
      </c>
      <c r="H18" s="2">
        <v>0</v>
      </c>
      <c r="I18" s="2">
        <v>0</v>
      </c>
      <c r="J18" s="2">
        <v>0</v>
      </c>
      <c r="K18" s="2">
        <v>2.5613366545117464E-3</v>
      </c>
      <c r="L18" s="2">
        <v>0</v>
      </c>
      <c r="M18" s="2">
        <v>3.8085527999440568E-4</v>
      </c>
      <c r="N18" s="2">
        <v>0</v>
      </c>
      <c r="O18" s="2">
        <v>0</v>
      </c>
      <c r="P18" s="2">
        <v>0</v>
      </c>
      <c r="Q18" s="2">
        <v>0</v>
      </c>
      <c r="R18" s="2">
        <v>1.4305159756364512E-3</v>
      </c>
      <c r="S18" s="2">
        <v>0</v>
      </c>
      <c r="T18" s="2">
        <v>0</v>
      </c>
      <c r="U18" s="2">
        <v>0</v>
      </c>
      <c r="V18" s="2">
        <v>0</v>
      </c>
      <c r="W18" s="2">
        <v>0.15609387405997813</v>
      </c>
    </row>
    <row r="19" spans="1:23" x14ac:dyDescent="0.2">
      <c r="A19" s="2" t="s">
        <v>15</v>
      </c>
      <c r="B19" s="2">
        <v>5.6369455763550147E-4</v>
      </c>
      <c r="C19" s="2">
        <v>0</v>
      </c>
      <c r="D19" s="2">
        <v>0</v>
      </c>
      <c r="E19" s="2">
        <v>3.5580251884914433E-8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2.3515096404415754E-4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7.9888110193154392E-4</v>
      </c>
    </row>
    <row r="20" spans="1:23" x14ac:dyDescent="0.2">
      <c r="A20" s="2" t="s">
        <v>16</v>
      </c>
      <c r="B20" s="2">
        <v>1.4884425763104689E-3</v>
      </c>
      <c r="C20" s="2">
        <v>0</v>
      </c>
      <c r="D20" s="2">
        <v>0</v>
      </c>
      <c r="E20" s="2">
        <v>9.3950103054928042E-8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4.3412485669690618E-5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1.5319490120832145E-3</v>
      </c>
    </row>
    <row r="21" spans="1:23" x14ac:dyDescent="0.2">
      <c r="A21" s="2" t="s">
        <v>17</v>
      </c>
      <c r="B21" s="2">
        <v>1.82609853112164E-4</v>
      </c>
      <c r="C21" s="2">
        <v>0</v>
      </c>
      <c r="D21" s="2">
        <v>0</v>
      </c>
      <c r="E21" s="2">
        <v>1.1526285791461083E-8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1.22640272016876E-3</v>
      </c>
      <c r="L21" s="2">
        <v>0</v>
      </c>
      <c r="M21" s="2">
        <v>5.3746866616032952E-4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1.9464927657270451E-3</v>
      </c>
    </row>
    <row r="22" spans="1:23" x14ac:dyDescent="0.2">
      <c r="A22" s="2" t="s">
        <v>18</v>
      </c>
      <c r="B22" s="2">
        <v>0.6367105985026793</v>
      </c>
      <c r="C22" s="2">
        <v>1.399086174061725E-3</v>
      </c>
      <c r="D22" s="2">
        <v>0</v>
      </c>
      <c r="E22" s="2">
        <v>4.018900513701392E-5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5.2565284731717066E-3</v>
      </c>
      <c r="L22" s="2">
        <v>0</v>
      </c>
      <c r="M22" s="2">
        <v>1.8259697068890666E-3</v>
      </c>
      <c r="N22" s="2">
        <v>0</v>
      </c>
      <c r="O22" s="2">
        <v>5.4204705253215566E-5</v>
      </c>
      <c r="P22" s="2">
        <v>0</v>
      </c>
      <c r="Q22" s="2">
        <v>0</v>
      </c>
      <c r="R22" s="2">
        <v>1.0083965074158593E-3</v>
      </c>
      <c r="S22" s="2">
        <v>0</v>
      </c>
      <c r="T22" s="2">
        <v>0</v>
      </c>
      <c r="U22" s="2">
        <v>0</v>
      </c>
      <c r="V22" s="2">
        <v>0</v>
      </c>
      <c r="W22" s="2">
        <v>0.64629497307460793</v>
      </c>
    </row>
    <row r="23" spans="1:23" x14ac:dyDescent="0.2">
      <c r="A23" s="2" t="s">
        <v>19</v>
      </c>
      <c r="B23" s="2">
        <v>2.0650418011844432E-2</v>
      </c>
      <c r="C23" s="2">
        <v>0</v>
      </c>
      <c r="D23" s="2">
        <v>0</v>
      </c>
      <c r="E23" s="2">
        <v>1.3034489413419242E-6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2.1163586763974177E-3</v>
      </c>
      <c r="L23" s="2">
        <v>0</v>
      </c>
      <c r="M23" s="2">
        <v>5.1967169045965633E-4</v>
      </c>
      <c r="N23" s="2">
        <v>0</v>
      </c>
      <c r="O23" s="2">
        <v>2.3714558548281808E-5</v>
      </c>
      <c r="P23" s="2">
        <v>0</v>
      </c>
      <c r="Q23" s="2">
        <v>0</v>
      </c>
      <c r="R23" s="2">
        <v>2.1105973411029614E-4</v>
      </c>
      <c r="S23" s="2">
        <v>0</v>
      </c>
      <c r="T23" s="2">
        <v>0</v>
      </c>
      <c r="U23" s="2">
        <v>0</v>
      </c>
      <c r="V23" s="2">
        <v>0</v>
      </c>
      <c r="W23" s="2">
        <v>2.3522526120301427E-2</v>
      </c>
    </row>
    <row r="24" spans="1:23" x14ac:dyDescent="0.2">
      <c r="A24" s="2" t="s">
        <v>20</v>
      </c>
      <c r="B24" s="2">
        <v>2.1172406554231088E-3</v>
      </c>
      <c r="C24" s="2">
        <v>0</v>
      </c>
      <c r="D24" s="2">
        <v>0</v>
      </c>
      <c r="E24" s="2">
        <v>1.3363967205382706E-7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2.6771032829642552E-4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2.3850846233915883E-3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1.0427301561281522E-7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4.6668422094917425E-4</v>
      </c>
      <c r="L25" s="2">
        <v>0</v>
      </c>
      <c r="M25" s="2">
        <v>4.5204318279709827E-4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9.1883167676188541E-4</v>
      </c>
    </row>
    <row r="26" spans="1:23" x14ac:dyDescent="0.2">
      <c r="A26" s="2" t="s">
        <v>22</v>
      </c>
      <c r="B26" s="2">
        <v>0</v>
      </c>
      <c r="C26" s="2">
        <v>0</v>
      </c>
      <c r="D26" s="2">
        <v>0</v>
      </c>
      <c r="E26" s="2">
        <v>8.1659402538876701E-5</v>
      </c>
      <c r="F26" s="2">
        <v>0.10299488970325157</v>
      </c>
      <c r="G26" s="2">
        <v>0</v>
      </c>
      <c r="H26" s="2">
        <v>0</v>
      </c>
      <c r="I26" s="2">
        <v>0</v>
      </c>
      <c r="J26" s="2">
        <v>0</v>
      </c>
      <c r="K26" s="2">
        <v>1.7502467139163605E-2</v>
      </c>
      <c r="L26" s="2">
        <v>7.4100265587273079E-5</v>
      </c>
      <c r="M26" s="2">
        <v>1.9576673270740481E-3</v>
      </c>
      <c r="N26" s="2">
        <v>0</v>
      </c>
      <c r="O26" s="2">
        <v>0</v>
      </c>
      <c r="P26" s="2">
        <v>0</v>
      </c>
      <c r="Q26" s="2">
        <v>0</v>
      </c>
      <c r="R26" s="2">
        <v>1.8760865254248548E-4</v>
      </c>
      <c r="S26" s="2">
        <v>0</v>
      </c>
      <c r="T26" s="2">
        <v>0</v>
      </c>
      <c r="U26" s="2">
        <v>0</v>
      </c>
      <c r="V26" s="2">
        <v>0</v>
      </c>
      <c r="W26" s="2">
        <v>0.12279839249015785</v>
      </c>
    </row>
    <row r="27" spans="1:23" x14ac:dyDescent="0.2">
      <c r="A27" s="2" t="s">
        <v>23</v>
      </c>
      <c r="B27" s="2">
        <v>0</v>
      </c>
      <c r="C27" s="2">
        <v>0</v>
      </c>
      <c r="D27" s="2">
        <v>0</v>
      </c>
      <c r="E27" s="2">
        <v>1.000834407033929E-5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1.930408529445576E-2</v>
      </c>
      <c r="L27" s="2">
        <v>0</v>
      </c>
      <c r="M27" s="2">
        <v>2.1676716403419912E-3</v>
      </c>
      <c r="N27" s="2">
        <v>0</v>
      </c>
      <c r="O27" s="2">
        <v>6.4368087488193479E-5</v>
      </c>
      <c r="P27" s="2">
        <v>0</v>
      </c>
      <c r="Q27" s="2">
        <v>0</v>
      </c>
      <c r="R27" s="2">
        <v>6.9180690625041518E-3</v>
      </c>
      <c r="S27" s="2">
        <v>0</v>
      </c>
      <c r="T27" s="2">
        <v>0</v>
      </c>
      <c r="U27" s="2">
        <v>0</v>
      </c>
      <c r="V27" s="2">
        <v>0</v>
      </c>
      <c r="W27" s="2">
        <v>2.8464202428860434E-2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1.7031830823211994E-8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1.7031830823211994E-8</v>
      </c>
    </row>
    <row r="29" spans="1:23" x14ac:dyDescent="0.2">
      <c r="A29" s="2" t="s">
        <v>25</v>
      </c>
      <c r="B29" s="2">
        <v>0</v>
      </c>
      <c r="C29" s="2">
        <v>0</v>
      </c>
      <c r="D29" s="2">
        <v>0</v>
      </c>
      <c r="E29" s="2">
        <v>2.4210110269824915E-6</v>
      </c>
      <c r="F29" s="2">
        <v>0</v>
      </c>
      <c r="G29" s="2">
        <v>0</v>
      </c>
      <c r="H29" s="2">
        <v>0</v>
      </c>
      <c r="I29" s="2">
        <v>0</v>
      </c>
      <c r="J29" s="2">
        <v>1.465892487828908E-5</v>
      </c>
      <c r="K29" s="2">
        <v>6.5607118968319953E-3</v>
      </c>
      <c r="L29" s="2">
        <v>1.6840969451652972E-5</v>
      </c>
      <c r="M29" s="2">
        <v>6.1577535924329141E-4</v>
      </c>
      <c r="N29" s="2">
        <v>0</v>
      </c>
      <c r="O29" s="2">
        <v>0</v>
      </c>
      <c r="P29" s="2">
        <v>0</v>
      </c>
      <c r="Q29" s="2">
        <v>0</v>
      </c>
      <c r="R29" s="2">
        <v>9.3804326271242742E-5</v>
      </c>
      <c r="S29" s="2">
        <v>0</v>
      </c>
      <c r="T29" s="2">
        <v>0</v>
      </c>
      <c r="U29" s="2">
        <v>0</v>
      </c>
      <c r="V29" s="2">
        <v>0</v>
      </c>
      <c r="W29" s="2">
        <v>7.304212487703454E-3</v>
      </c>
    </row>
    <row r="30" spans="1:23" x14ac:dyDescent="0.2">
      <c r="A30" s="2" t="s">
        <v>26</v>
      </c>
      <c r="B30" s="2">
        <v>0</v>
      </c>
      <c r="C30" s="2">
        <v>0</v>
      </c>
      <c r="D30" s="2">
        <v>0</v>
      </c>
      <c r="E30" s="2">
        <v>2.4210110269824915E-6</v>
      </c>
      <c r="F30" s="2">
        <v>0</v>
      </c>
      <c r="G30" s="2">
        <v>0</v>
      </c>
      <c r="H30" s="2">
        <v>0</v>
      </c>
      <c r="I30" s="2">
        <v>0</v>
      </c>
      <c r="J30" s="2">
        <v>1.465892487828908E-5</v>
      </c>
      <c r="K30" s="2">
        <v>6.5607118968319953E-3</v>
      </c>
      <c r="L30" s="2">
        <v>1.6840969451652972E-5</v>
      </c>
      <c r="M30" s="2">
        <v>6.1577535924329141E-4</v>
      </c>
      <c r="N30" s="2">
        <v>0</v>
      </c>
      <c r="O30" s="2">
        <v>0</v>
      </c>
      <c r="P30" s="2">
        <v>0</v>
      </c>
      <c r="Q30" s="2">
        <v>0</v>
      </c>
      <c r="R30" s="2">
        <v>9.3804326271242742E-5</v>
      </c>
      <c r="S30" s="2">
        <v>0</v>
      </c>
      <c r="T30" s="2">
        <v>0</v>
      </c>
      <c r="U30" s="2">
        <v>0</v>
      </c>
      <c r="V30" s="2">
        <v>0</v>
      </c>
      <c r="W30" s="2">
        <v>7.304212487703454E-3</v>
      </c>
    </row>
    <row r="31" spans="1:23" x14ac:dyDescent="0.2">
      <c r="A31" s="2" t="s">
        <v>27</v>
      </c>
      <c r="B31" s="2">
        <v>7.2597349859397609</v>
      </c>
      <c r="C31" s="2">
        <v>3.1030965913520853E-2</v>
      </c>
      <c r="D31" s="2">
        <v>0</v>
      </c>
      <c r="E31" s="2">
        <v>4.5823255860576796E-4</v>
      </c>
      <c r="F31" s="2">
        <v>6.5408354005513342E-2</v>
      </c>
      <c r="G31" s="2">
        <v>0</v>
      </c>
      <c r="H31" s="2">
        <v>0</v>
      </c>
      <c r="I31" s="2">
        <v>1.3066822594142386E-3</v>
      </c>
      <c r="J31" s="2">
        <v>0</v>
      </c>
      <c r="K31" s="2">
        <v>1.8793988587836898E-2</v>
      </c>
      <c r="L31" s="2">
        <v>1.0374037182218233E-3</v>
      </c>
      <c r="M31" s="2">
        <v>3.2493718234289051E-2</v>
      </c>
      <c r="N31" s="2">
        <v>1.2931653611495602E-2</v>
      </c>
      <c r="O31" s="2">
        <v>5.1867127339170638E-3</v>
      </c>
      <c r="P31" s="2">
        <v>0</v>
      </c>
      <c r="Q31" s="2">
        <v>0</v>
      </c>
      <c r="R31" s="2">
        <v>0.76544330237334046</v>
      </c>
      <c r="S31" s="2">
        <v>0</v>
      </c>
      <c r="T31" s="2">
        <v>0</v>
      </c>
      <c r="U31" s="2">
        <v>0</v>
      </c>
      <c r="V31" s="2">
        <v>7.3173080000000006</v>
      </c>
      <c r="W31" s="2">
        <v>15.511133999935916</v>
      </c>
    </row>
    <row r="32" spans="1:23" x14ac:dyDescent="0.2">
      <c r="A32" s="2" t="s">
        <v>28</v>
      </c>
      <c r="B32" s="2">
        <v>0.37333584094700462</v>
      </c>
      <c r="C32" s="2">
        <v>0</v>
      </c>
      <c r="D32" s="2">
        <v>0</v>
      </c>
      <c r="E32" s="2">
        <v>2.3564859867159006E-5</v>
      </c>
      <c r="F32" s="2">
        <v>1.0674451627894477</v>
      </c>
      <c r="G32" s="2">
        <v>0</v>
      </c>
      <c r="H32" s="2">
        <v>0</v>
      </c>
      <c r="I32" s="2">
        <v>0</v>
      </c>
      <c r="J32" s="2">
        <v>0</v>
      </c>
      <c r="K32" s="2">
        <v>7.4090642209605328E-3</v>
      </c>
      <c r="L32" s="2">
        <v>0</v>
      </c>
      <c r="M32" s="2">
        <v>1.1204975901143823E-2</v>
      </c>
      <c r="N32" s="2">
        <v>0</v>
      </c>
      <c r="O32" s="2">
        <v>0</v>
      </c>
      <c r="P32" s="2">
        <v>0</v>
      </c>
      <c r="Q32" s="2">
        <v>0</v>
      </c>
      <c r="R32" s="2">
        <v>3.7521730508497097E-4</v>
      </c>
      <c r="S32" s="2">
        <v>0</v>
      </c>
      <c r="T32" s="2">
        <v>0</v>
      </c>
      <c r="U32" s="2">
        <v>0</v>
      </c>
      <c r="V32" s="2">
        <v>0</v>
      </c>
      <c r="W32" s="2">
        <v>1.4597938260235088</v>
      </c>
    </row>
    <row r="33" spans="1:23" x14ac:dyDescent="0.2">
      <c r="A33" s="2" t="s">
        <v>29</v>
      </c>
      <c r="B33" s="2">
        <v>8.0899462004832898</v>
      </c>
      <c r="C33" s="2">
        <v>0</v>
      </c>
      <c r="D33" s="2">
        <v>0</v>
      </c>
      <c r="E33" s="2">
        <v>5.1063527161943566E-4</v>
      </c>
      <c r="F33" s="2">
        <v>3.7841781737259099E-2</v>
      </c>
      <c r="G33" s="2">
        <v>0</v>
      </c>
      <c r="H33" s="2">
        <v>1.9989797576460966E-3</v>
      </c>
      <c r="I33" s="2">
        <v>0</v>
      </c>
      <c r="J33" s="2">
        <v>0</v>
      </c>
      <c r="K33" s="2">
        <v>5.0647899947972395E-3</v>
      </c>
      <c r="L33" s="2">
        <v>1.6840969451652977E-4</v>
      </c>
      <c r="M33" s="2">
        <v>7.058280562886975E-3</v>
      </c>
      <c r="N33" s="2">
        <v>1.264710237879302E-2</v>
      </c>
      <c r="O33" s="2">
        <v>0</v>
      </c>
      <c r="P33" s="2">
        <v>0</v>
      </c>
      <c r="Q33" s="2">
        <v>0</v>
      </c>
      <c r="R33" s="2">
        <v>0.95199665624527485</v>
      </c>
      <c r="S33" s="2">
        <v>0</v>
      </c>
      <c r="T33" s="2">
        <v>0</v>
      </c>
      <c r="U33" s="2">
        <v>0</v>
      </c>
      <c r="V33" s="2">
        <v>0</v>
      </c>
      <c r="W33" s="2">
        <v>9.1072328361260819</v>
      </c>
    </row>
    <row r="34" spans="1:23" x14ac:dyDescent="0.2">
      <c r="A34" s="2" t="s">
        <v>30</v>
      </c>
      <c r="B34" s="2">
        <v>9.4554300777091177E-2</v>
      </c>
      <c r="C34" s="2">
        <v>0</v>
      </c>
      <c r="D34" s="2">
        <v>0</v>
      </c>
      <c r="E34" s="2">
        <v>5.9682425400074205E-6</v>
      </c>
      <c r="F34" s="2">
        <v>6.5377226439718092E-2</v>
      </c>
      <c r="G34" s="2">
        <v>0</v>
      </c>
      <c r="H34" s="2">
        <v>0</v>
      </c>
      <c r="I34" s="2">
        <v>0</v>
      </c>
      <c r="J34" s="2">
        <v>0</v>
      </c>
      <c r="K34" s="2">
        <v>2.2574492548239128E-3</v>
      </c>
      <c r="L34" s="2">
        <v>0</v>
      </c>
      <c r="M34" s="2">
        <v>1.6835939012836811E-3</v>
      </c>
      <c r="N34" s="2">
        <v>0</v>
      </c>
      <c r="O34" s="2">
        <v>3.411508636874254E-3</v>
      </c>
      <c r="P34" s="2">
        <v>0</v>
      </c>
      <c r="Q34" s="2">
        <v>0</v>
      </c>
      <c r="R34" s="2">
        <v>4.3314147655746316E-2</v>
      </c>
      <c r="S34" s="2">
        <v>0</v>
      </c>
      <c r="T34" s="2">
        <v>0</v>
      </c>
      <c r="U34" s="2">
        <v>0</v>
      </c>
      <c r="V34" s="2">
        <v>0</v>
      </c>
      <c r="W34" s="2">
        <v>0.21060419490807741</v>
      </c>
    </row>
    <row r="35" spans="1:23" x14ac:dyDescent="0.2">
      <c r="A35" s="2" t="s">
        <v>31</v>
      </c>
      <c r="B35" s="2">
        <v>2.9530345870303346E-2</v>
      </c>
      <c r="C35" s="2">
        <v>0</v>
      </c>
      <c r="D35" s="2">
        <v>0</v>
      </c>
      <c r="E35" s="2">
        <v>1.8639476469691979E-6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5.6798002084511899E-3</v>
      </c>
      <c r="L35" s="2">
        <v>0</v>
      </c>
      <c r="M35" s="2">
        <v>1.0856155177410628E-3</v>
      </c>
      <c r="N35" s="2">
        <v>0</v>
      </c>
      <c r="O35" s="2">
        <v>0</v>
      </c>
      <c r="P35" s="2">
        <v>0</v>
      </c>
      <c r="Q35" s="2">
        <v>0</v>
      </c>
      <c r="R35" s="2">
        <v>4.4908821202357459E-2</v>
      </c>
      <c r="S35" s="2">
        <v>0</v>
      </c>
      <c r="T35" s="2">
        <v>0</v>
      </c>
      <c r="U35" s="2">
        <v>0</v>
      </c>
      <c r="V35" s="2">
        <v>0</v>
      </c>
      <c r="W35" s="2">
        <v>8.120644674650003E-2</v>
      </c>
    </row>
    <row r="36" spans="1:23" x14ac:dyDescent="0.2">
      <c r="A36" s="2" t="s">
        <v>32</v>
      </c>
      <c r="B36" s="2">
        <v>3.9877896960075751E-2</v>
      </c>
      <c r="C36" s="2">
        <v>0</v>
      </c>
      <c r="D36" s="2">
        <v>0</v>
      </c>
      <c r="E36" s="2">
        <v>2.5170823440832853E-6</v>
      </c>
      <c r="F36" s="2">
        <v>2.9913590729214452E-3</v>
      </c>
      <c r="G36" s="2">
        <v>0</v>
      </c>
      <c r="H36" s="2">
        <v>0</v>
      </c>
      <c r="I36" s="2">
        <v>0</v>
      </c>
      <c r="J36" s="2">
        <v>9.7726165855260555E-6</v>
      </c>
      <c r="K36" s="2">
        <v>7.9010723918836942E-3</v>
      </c>
      <c r="L36" s="2">
        <v>1.3472775561322379E-5</v>
      </c>
      <c r="M36" s="2">
        <v>1.0243939213307471E-2</v>
      </c>
      <c r="N36" s="2">
        <v>0</v>
      </c>
      <c r="O36" s="2">
        <v>5.3357756733634076E-3</v>
      </c>
      <c r="P36" s="2">
        <v>0</v>
      </c>
      <c r="Q36" s="2">
        <v>0</v>
      </c>
      <c r="R36" s="2">
        <v>5.7220639025458049E-3</v>
      </c>
      <c r="S36" s="2">
        <v>0</v>
      </c>
      <c r="T36" s="2">
        <v>0</v>
      </c>
      <c r="U36" s="2">
        <v>0</v>
      </c>
      <c r="V36" s="2">
        <v>0</v>
      </c>
      <c r="W36" s="2">
        <v>7.2097869688588501E-2</v>
      </c>
    </row>
    <row r="37" spans="1:23" x14ac:dyDescent="0.2">
      <c r="A37" s="2" t="s">
        <v>33</v>
      </c>
      <c r="B37" s="2">
        <v>6.1604596298112622E-2</v>
      </c>
      <c r="C37" s="2">
        <v>0</v>
      </c>
      <c r="D37" s="2">
        <v>0</v>
      </c>
      <c r="E37" s="2">
        <v>3.8884658790206986E-6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9.7280144971498405E-3</v>
      </c>
      <c r="L37" s="2">
        <v>2.3577357232314162E-4</v>
      </c>
      <c r="M37" s="2">
        <v>2.475203380449623E-2</v>
      </c>
      <c r="N37" s="2">
        <v>0</v>
      </c>
      <c r="O37" s="2">
        <v>3.6588176045920502E-4</v>
      </c>
      <c r="P37" s="2">
        <v>0</v>
      </c>
      <c r="Q37" s="2">
        <v>0</v>
      </c>
      <c r="R37" s="2">
        <v>5.7971073635628007E-2</v>
      </c>
      <c r="S37" s="2">
        <v>0</v>
      </c>
      <c r="T37" s="2">
        <v>0</v>
      </c>
      <c r="U37" s="2">
        <v>0</v>
      </c>
      <c r="V37" s="2">
        <v>0</v>
      </c>
      <c r="W37" s="2">
        <v>0.15466126203404806</v>
      </c>
    </row>
    <row r="38" spans="1:23" x14ac:dyDescent="0.2">
      <c r="A38" s="2" t="s">
        <v>34</v>
      </c>
      <c r="B38" s="2">
        <v>7.9527719718444061E-3</v>
      </c>
      <c r="C38" s="2">
        <v>0</v>
      </c>
      <c r="D38" s="2">
        <v>0</v>
      </c>
      <c r="E38" s="2">
        <v>5.0197687046764337E-7</v>
      </c>
      <c r="F38" s="2">
        <v>0</v>
      </c>
      <c r="G38" s="2">
        <v>0</v>
      </c>
      <c r="H38" s="2">
        <v>0</v>
      </c>
      <c r="I38" s="2">
        <v>0</v>
      </c>
      <c r="J38" s="2">
        <v>1.0749878244078661E-3</v>
      </c>
      <c r="K38" s="2">
        <v>4.2327173527948354E-3</v>
      </c>
      <c r="L38" s="2">
        <v>0</v>
      </c>
      <c r="M38" s="2">
        <v>1.6729157158632772E-3</v>
      </c>
      <c r="N38" s="2">
        <v>0</v>
      </c>
      <c r="O38" s="2">
        <v>0</v>
      </c>
      <c r="P38" s="2">
        <v>0</v>
      </c>
      <c r="Q38" s="2">
        <v>0</v>
      </c>
      <c r="R38" s="2">
        <v>1.7353800360179906E-3</v>
      </c>
      <c r="S38" s="2">
        <v>0</v>
      </c>
      <c r="T38" s="2">
        <v>0</v>
      </c>
      <c r="U38" s="2">
        <v>0</v>
      </c>
      <c r="V38" s="2">
        <v>0</v>
      </c>
      <c r="W38" s="2">
        <v>1.6669274877798845E-2</v>
      </c>
    </row>
    <row r="39" spans="1:23" x14ac:dyDescent="0.2">
      <c r="A39" s="2" t="s">
        <v>35</v>
      </c>
      <c r="B39" s="2">
        <v>4.2106006469063695E-5</v>
      </c>
      <c r="C39" s="2">
        <v>0</v>
      </c>
      <c r="D39" s="2">
        <v>0</v>
      </c>
      <c r="E39" s="2">
        <v>2.6577200289484753E-9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1.2336381344470416E-3</v>
      </c>
      <c r="L39" s="2">
        <v>0</v>
      </c>
      <c r="M39" s="2">
        <v>3.2034556261211693E-5</v>
      </c>
      <c r="N39" s="2">
        <v>0</v>
      </c>
      <c r="O39" s="2">
        <v>0</v>
      </c>
      <c r="P39" s="2">
        <v>0</v>
      </c>
      <c r="Q39" s="2">
        <v>0</v>
      </c>
      <c r="R39" s="2">
        <v>1.9206435804036946E-2</v>
      </c>
      <c r="S39" s="2">
        <v>0</v>
      </c>
      <c r="T39" s="2">
        <v>0</v>
      </c>
      <c r="U39" s="2">
        <v>0</v>
      </c>
      <c r="V39" s="2">
        <v>0</v>
      </c>
      <c r="W39" s="2">
        <v>2.0514217158934291E-2</v>
      </c>
    </row>
    <row r="40" spans="1:23" x14ac:dyDescent="0.2">
      <c r="A40" s="2" t="s">
        <v>36</v>
      </c>
      <c r="B40" s="2">
        <v>6.6667843576017529E-5</v>
      </c>
      <c r="C40" s="2">
        <v>0</v>
      </c>
      <c r="D40" s="2">
        <v>0</v>
      </c>
      <c r="E40" s="2">
        <v>4.2080567125017524E-9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5.6436231370597819E-4</v>
      </c>
      <c r="L40" s="2">
        <v>0</v>
      </c>
      <c r="M40" s="2">
        <v>1.8508854728700088E-4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8.1612291262570912E-4</v>
      </c>
    </row>
    <row r="41" spans="1:23" x14ac:dyDescent="0.2">
      <c r="A41" s="2" t="s">
        <v>37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1.4109057842649455E-4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1.4109057842649455E-4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46.553633580581881</v>
      </c>
      <c r="C43" s="2">
        <v>5.5284326070665343E-2</v>
      </c>
      <c r="D43" s="2">
        <v>0</v>
      </c>
      <c r="E43" s="2">
        <v>2.9384530798081195E-3</v>
      </c>
      <c r="F43" s="2">
        <v>0</v>
      </c>
      <c r="G43" s="2">
        <v>0</v>
      </c>
      <c r="H43" s="2">
        <v>0</v>
      </c>
      <c r="I43" s="2">
        <v>7.6849250381799863E-2</v>
      </c>
      <c r="J43" s="2">
        <v>0</v>
      </c>
      <c r="K43" s="2">
        <v>5.9004803439387842E-3</v>
      </c>
      <c r="L43" s="2">
        <v>0</v>
      </c>
      <c r="M43" s="2">
        <v>2.2922504702467029E-2</v>
      </c>
      <c r="N43" s="2">
        <v>1.062096046882645E-2</v>
      </c>
      <c r="O43" s="2">
        <v>5.7592499331541542E-5</v>
      </c>
      <c r="P43" s="2">
        <v>0</v>
      </c>
      <c r="Q43" s="2">
        <v>0</v>
      </c>
      <c r="R43" s="2">
        <v>0.97031195094973488</v>
      </c>
      <c r="S43" s="2">
        <v>0</v>
      </c>
      <c r="T43" s="2">
        <v>0</v>
      </c>
      <c r="U43" s="2">
        <v>0</v>
      </c>
      <c r="V43" s="2">
        <v>0</v>
      </c>
      <c r="W43" s="2">
        <v>47.698519099078446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1.2806683272558732E-3</v>
      </c>
      <c r="L44" s="2">
        <v>0</v>
      </c>
      <c r="M44" s="2">
        <v>4.7339955363790603E-4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1.7540678808937791E-3</v>
      </c>
    </row>
    <row r="45" spans="1:23" x14ac:dyDescent="0.2">
      <c r="A45" s="2" t="s">
        <v>41</v>
      </c>
      <c r="B45" s="2">
        <v>9.4161721275372919E-3</v>
      </c>
      <c r="C45" s="2">
        <v>0</v>
      </c>
      <c r="D45" s="2">
        <v>0</v>
      </c>
      <c r="E45" s="2">
        <v>5.9434630253451157E-7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1.1866079416382102E-3</v>
      </c>
      <c r="L45" s="2">
        <v>0</v>
      </c>
      <c r="M45" s="2">
        <v>6.3713173008409906E-4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1.1240506145562136E-2</v>
      </c>
    </row>
    <row r="46" spans="1:23" x14ac:dyDescent="0.2">
      <c r="A46" s="2" t="s">
        <v>42</v>
      </c>
      <c r="B46" s="2">
        <v>8.4760798157142367E-2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0.11864465788422333</v>
      </c>
      <c r="L46" s="2">
        <v>0</v>
      </c>
      <c r="M46" s="2">
        <v>0.12498437924817939</v>
      </c>
      <c r="N46" s="2">
        <v>0</v>
      </c>
      <c r="O46" s="2">
        <v>0</v>
      </c>
      <c r="P46" s="2">
        <v>0</v>
      </c>
      <c r="Q46" s="2">
        <v>0</v>
      </c>
      <c r="R46" s="2">
        <v>4.7533784440139275E-2</v>
      </c>
      <c r="S46" s="2">
        <v>0</v>
      </c>
      <c r="T46" s="2">
        <v>0</v>
      </c>
      <c r="U46" s="2">
        <v>0</v>
      </c>
      <c r="V46" s="2">
        <v>0</v>
      </c>
      <c r="W46" s="2">
        <v>0.37592361972968436</v>
      </c>
    </row>
    <row r="47" spans="1:23" x14ac:dyDescent="0.2">
      <c r="A47" s="2" t="s">
        <v>43</v>
      </c>
      <c r="B47" s="2">
        <v>3.5368756612364036E-2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2.0712469596506606</v>
      </c>
      <c r="L47" s="2">
        <v>0.38214196225390518</v>
      </c>
      <c r="M47" s="2">
        <v>3.9298434072996828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6.4186010858166131</v>
      </c>
    </row>
    <row r="48" spans="1:23" x14ac:dyDescent="0.2">
      <c r="A48" s="2" t="s">
        <v>44</v>
      </c>
      <c r="B48" s="2">
        <v>0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0.1883889585077024</v>
      </c>
      <c r="L48" s="2">
        <v>0</v>
      </c>
      <c r="M48" s="2">
        <v>0.11917072807206484</v>
      </c>
      <c r="N48" s="2">
        <v>0</v>
      </c>
      <c r="O48" s="2">
        <v>0.22710872527594933</v>
      </c>
      <c r="P48" s="2">
        <v>0</v>
      </c>
      <c r="Q48" s="2">
        <v>0</v>
      </c>
      <c r="R48" s="2">
        <v>0.20268451578024571</v>
      </c>
      <c r="S48" s="2">
        <v>0</v>
      </c>
      <c r="T48" s="2">
        <v>0</v>
      </c>
      <c r="U48" s="2">
        <v>0</v>
      </c>
      <c r="V48" s="2">
        <v>0</v>
      </c>
      <c r="W48" s="2">
        <v>0.73735292763596227</v>
      </c>
    </row>
    <row r="49" spans="1:23" x14ac:dyDescent="0.2">
      <c r="A49" s="2" t="s">
        <v>45</v>
      </c>
      <c r="B49" s="2">
        <v>0.39737479711746404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0.42728630779462073</v>
      </c>
      <c r="L49" s="2">
        <v>0</v>
      </c>
      <c r="M49" s="2">
        <v>0.20634775783936721</v>
      </c>
      <c r="N49" s="2">
        <v>0</v>
      </c>
      <c r="O49" s="2">
        <v>8.8719136262076642E-2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1.1197279990135287</v>
      </c>
    </row>
    <row r="50" spans="1:23" x14ac:dyDescent="0.2">
      <c r="A50" s="2" t="s">
        <v>46</v>
      </c>
      <c r="B50" s="2">
        <v>0.30733204244794571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0.21142302508822083</v>
      </c>
      <c r="L50" s="2">
        <v>0</v>
      </c>
      <c r="M50" s="2">
        <v>8.2166219793454828E-2</v>
      </c>
      <c r="N50" s="2">
        <v>0</v>
      </c>
      <c r="O50" s="2">
        <v>0.16914782960804042</v>
      </c>
      <c r="P50" s="2">
        <v>2.0498893449522222E-3</v>
      </c>
      <c r="Q50" s="2">
        <v>0</v>
      </c>
      <c r="R50" s="2">
        <v>0.28979442352030627</v>
      </c>
      <c r="S50" s="2">
        <v>0</v>
      </c>
      <c r="T50" s="2">
        <v>0</v>
      </c>
      <c r="U50" s="2">
        <v>0</v>
      </c>
      <c r="V50" s="2">
        <v>0</v>
      </c>
      <c r="W50" s="2">
        <v>1.0619134298029203</v>
      </c>
    </row>
    <row r="51" spans="1:23" x14ac:dyDescent="0.2">
      <c r="A51" s="2" t="s">
        <v>47</v>
      </c>
      <c r="B51" s="2">
        <v>0.29109238769915247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3.7366610918104524E-2</v>
      </c>
      <c r="L51" s="2">
        <v>0</v>
      </c>
      <c r="M51" s="2">
        <v>4.7814416502575403E-2</v>
      </c>
      <c r="N51" s="2">
        <v>3.507672444410237E-2</v>
      </c>
      <c r="O51" s="2">
        <v>4.5059014014941293E-2</v>
      </c>
      <c r="P51" s="2">
        <v>0</v>
      </c>
      <c r="Q51" s="2">
        <v>0</v>
      </c>
      <c r="R51" s="2">
        <v>1.0973210341723017E-2</v>
      </c>
      <c r="S51" s="2">
        <v>0</v>
      </c>
      <c r="T51" s="2">
        <v>0</v>
      </c>
      <c r="U51" s="2">
        <v>0</v>
      </c>
      <c r="V51" s="2">
        <v>0</v>
      </c>
      <c r="W51" s="2">
        <v>0.46738236392059901</v>
      </c>
    </row>
  </sheetData>
  <phoneticPr fontId="6" type="noConversion"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C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64.970136355596694</v>
      </c>
      <c r="C4" s="2">
        <v>1.1441481874121422</v>
      </c>
      <c r="D4" s="2">
        <v>1.0867159905600981E-2</v>
      </c>
      <c r="E4" s="2">
        <v>1.5103677220029321E-2</v>
      </c>
      <c r="F4" s="2">
        <v>2.268393237064354</v>
      </c>
      <c r="G4" s="2">
        <v>0</v>
      </c>
      <c r="H4" s="2">
        <v>4.4877052159138009E-2</v>
      </c>
      <c r="I4" s="2">
        <v>4.4957260515642437E-2</v>
      </c>
      <c r="J4" s="2">
        <v>0</v>
      </c>
      <c r="K4" s="2">
        <v>2.5159959690062959</v>
      </c>
      <c r="L4" s="2">
        <v>0.32926520403771825</v>
      </c>
      <c r="M4" s="2">
        <v>4.1267286751936041</v>
      </c>
      <c r="N4" s="2">
        <v>0.11200131155263116</v>
      </c>
      <c r="O4" s="2">
        <v>0.58214892454941047</v>
      </c>
      <c r="P4" s="2">
        <v>0</v>
      </c>
      <c r="Q4" s="2">
        <v>0</v>
      </c>
      <c r="R4" s="2">
        <v>3.6793481887917636</v>
      </c>
      <c r="S4" s="2">
        <v>0</v>
      </c>
      <c r="T4" s="2">
        <v>0</v>
      </c>
      <c r="U4" s="2">
        <v>0</v>
      </c>
      <c r="V4" s="2">
        <v>7.0557680000000014</v>
      </c>
      <c r="W4" s="2">
        <v>86.899739203004998</v>
      </c>
    </row>
    <row r="5" spans="1:23" x14ac:dyDescent="0.2">
      <c r="A5" s="2" t="s">
        <v>1</v>
      </c>
      <c r="B5" s="2">
        <v>5.117415626448462E-2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3.6234175059311383E-2</v>
      </c>
      <c r="L5" s="2">
        <v>0</v>
      </c>
      <c r="M5" s="2">
        <v>0.10918431016209974</v>
      </c>
      <c r="N5" s="2">
        <v>0</v>
      </c>
      <c r="O5" s="2">
        <v>1.2182088366283227E-2</v>
      </c>
      <c r="P5" s="2">
        <v>0</v>
      </c>
      <c r="Q5" s="2">
        <v>0</v>
      </c>
      <c r="R5" s="2">
        <v>4.5858183922316562E-3</v>
      </c>
      <c r="S5" s="2">
        <v>0</v>
      </c>
      <c r="T5" s="2">
        <v>0</v>
      </c>
      <c r="U5" s="2">
        <v>0</v>
      </c>
      <c r="V5" s="2">
        <v>0</v>
      </c>
      <c r="W5" s="2">
        <v>0.21336054824441061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3.6098410306872942E-3</v>
      </c>
      <c r="L6" s="2">
        <v>0</v>
      </c>
      <c r="M6" s="2">
        <v>1.6542389147114242E-2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2.0152230177801538E-2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2.6914338515431568E-5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7.8903629086061092E-6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3.4804701424037675E-5</v>
      </c>
    </row>
    <row r="9" spans="1:23" x14ac:dyDescent="0.2">
      <c r="A9" s="2" t="s">
        <v>5</v>
      </c>
      <c r="B9" s="2">
        <v>1.3188025872561465E-3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2.2487534289527408E-4</v>
      </c>
      <c r="L9" s="2">
        <v>0</v>
      </c>
      <c r="M9" s="2">
        <v>6.7504816698986348E-4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2.218726097141284E-3</v>
      </c>
    </row>
    <row r="10" spans="1:23" x14ac:dyDescent="0.2">
      <c r="A10" s="2" t="s">
        <v>6</v>
      </c>
      <c r="B10" s="2">
        <v>1.2344709932411279E-3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3.7873741961309327E-4</v>
      </c>
      <c r="L10" s="2">
        <v>0</v>
      </c>
      <c r="M10" s="2">
        <v>1.0756262001486838E-3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2.6888346130029047E-3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0.10692988265895904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3.8189356477653568E-3</v>
      </c>
      <c r="L13" s="2">
        <v>0</v>
      </c>
      <c r="M13" s="2">
        <v>9.7548169185897868E-4</v>
      </c>
      <c r="N13" s="2">
        <v>6.418995438767167E-3</v>
      </c>
      <c r="O13" s="2">
        <v>0</v>
      </c>
      <c r="P13" s="2">
        <v>0</v>
      </c>
      <c r="Q13" s="2">
        <v>0</v>
      </c>
      <c r="R13" s="2">
        <v>2.5320326954738355E-2</v>
      </c>
      <c r="S13" s="2">
        <v>0</v>
      </c>
      <c r="T13" s="2">
        <v>0</v>
      </c>
      <c r="U13" s="2">
        <v>0</v>
      </c>
      <c r="V13" s="2">
        <v>0</v>
      </c>
      <c r="W13" s="2">
        <v>0.1434636223920889</v>
      </c>
    </row>
    <row r="14" spans="1:23" x14ac:dyDescent="0.2">
      <c r="A14" s="2" t="s">
        <v>10</v>
      </c>
      <c r="B14" s="2">
        <v>0.43188135216284435</v>
      </c>
      <c r="C14" s="2">
        <v>0</v>
      </c>
      <c r="D14" s="2">
        <v>0</v>
      </c>
      <c r="E14" s="2">
        <v>0</v>
      </c>
      <c r="F14" s="2">
        <v>4.8806836356417023E-4</v>
      </c>
      <c r="G14" s="2">
        <v>0</v>
      </c>
      <c r="H14" s="2">
        <v>6.1827268805654565E-6</v>
      </c>
      <c r="I14" s="2">
        <v>0</v>
      </c>
      <c r="J14" s="2">
        <v>0</v>
      </c>
      <c r="K14" s="2">
        <v>4.1621664342897215E-3</v>
      </c>
      <c r="L14" s="2">
        <v>0</v>
      </c>
      <c r="M14" s="2">
        <v>1.7232273537554427E-2</v>
      </c>
      <c r="N14" s="2">
        <v>0</v>
      </c>
      <c r="O14" s="2">
        <v>0</v>
      </c>
      <c r="P14" s="2">
        <v>0</v>
      </c>
      <c r="Q14" s="2">
        <v>0</v>
      </c>
      <c r="R14" s="2">
        <v>1.4238234463770393E-2</v>
      </c>
      <c r="S14" s="2">
        <v>0</v>
      </c>
      <c r="T14" s="2">
        <v>0</v>
      </c>
      <c r="U14" s="2">
        <v>0</v>
      </c>
      <c r="V14" s="2">
        <v>0</v>
      </c>
      <c r="W14" s="2">
        <v>0.46800827768890363</v>
      </c>
    </row>
    <row r="15" spans="1:23" x14ac:dyDescent="0.2">
      <c r="A15" s="2" t="s">
        <v>11</v>
      </c>
      <c r="B15" s="2">
        <v>0.10078649032951839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5.1287358905939713E-4</v>
      </c>
      <c r="L15" s="2">
        <v>0</v>
      </c>
      <c r="M15" s="2">
        <v>1.8693641547411605E-3</v>
      </c>
      <c r="N15" s="2">
        <v>0</v>
      </c>
      <c r="O15" s="2">
        <v>0</v>
      </c>
      <c r="P15" s="2">
        <v>0</v>
      </c>
      <c r="Q15" s="2">
        <v>0</v>
      </c>
      <c r="R15" s="2">
        <v>3.844323305218006E-3</v>
      </c>
      <c r="S15" s="2">
        <v>0</v>
      </c>
      <c r="T15" s="2">
        <v>0</v>
      </c>
      <c r="U15" s="2">
        <v>0</v>
      </c>
      <c r="V15" s="2">
        <v>0</v>
      </c>
      <c r="W15" s="2">
        <v>0.10701305137853695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1.1868978760261336E-4</v>
      </c>
      <c r="N16" s="2">
        <v>0</v>
      </c>
      <c r="O16" s="2">
        <v>0</v>
      </c>
      <c r="P16" s="2">
        <v>0</v>
      </c>
      <c r="Q16" s="2">
        <v>0</v>
      </c>
      <c r="R16" s="2">
        <v>1.4641651106910555E-2</v>
      </c>
      <c r="S16" s="2">
        <v>0</v>
      </c>
      <c r="T16" s="2">
        <v>0</v>
      </c>
      <c r="U16" s="2">
        <v>0</v>
      </c>
      <c r="V16" s="2">
        <v>0</v>
      </c>
      <c r="W16" s="2">
        <v>1.4760340894513169E-2</v>
      </c>
    </row>
    <row r="17" spans="1:23" x14ac:dyDescent="0.2">
      <c r="A17" s="2" t="s">
        <v>13</v>
      </c>
      <c r="B17" s="2">
        <v>6.7326587892294933E-3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5.6021576651103377E-4</v>
      </c>
      <c r="L17" s="2">
        <v>0</v>
      </c>
      <c r="M17" s="2">
        <v>5.4189306152318158E-3</v>
      </c>
      <c r="N17" s="2">
        <v>0</v>
      </c>
      <c r="O17" s="2">
        <v>0</v>
      </c>
      <c r="P17" s="2">
        <v>0</v>
      </c>
      <c r="Q17" s="2">
        <v>0</v>
      </c>
      <c r="R17" s="2">
        <v>5.6952937855081574E-3</v>
      </c>
      <c r="S17" s="2">
        <v>0</v>
      </c>
      <c r="T17" s="2">
        <v>0</v>
      </c>
      <c r="U17" s="2">
        <v>0</v>
      </c>
      <c r="V17" s="2">
        <v>0</v>
      </c>
      <c r="W17" s="2">
        <v>1.8407098956480503E-2</v>
      </c>
    </row>
    <row r="18" spans="1:23" x14ac:dyDescent="0.2">
      <c r="A18" s="2" t="s">
        <v>14</v>
      </c>
      <c r="B18" s="2">
        <v>0.23166904250922035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2.4460125016678934E-3</v>
      </c>
      <c r="L18" s="2">
        <v>0</v>
      </c>
      <c r="M18" s="2">
        <v>3.7090558625816671E-5</v>
      </c>
      <c r="N18" s="2">
        <v>0</v>
      </c>
      <c r="O18" s="2">
        <v>0</v>
      </c>
      <c r="P18" s="2">
        <v>0</v>
      </c>
      <c r="Q18" s="2">
        <v>0</v>
      </c>
      <c r="R18" s="2">
        <v>2.444230249613918E-3</v>
      </c>
      <c r="S18" s="2">
        <v>0</v>
      </c>
      <c r="T18" s="2">
        <v>0</v>
      </c>
      <c r="U18" s="2">
        <v>0</v>
      </c>
      <c r="V18" s="2">
        <v>0</v>
      </c>
      <c r="W18" s="2">
        <v>0.23659637581912799</v>
      </c>
    </row>
    <row r="19" spans="1:23" x14ac:dyDescent="0.2">
      <c r="A19" s="2" t="s">
        <v>15</v>
      </c>
      <c r="B19" s="2">
        <v>0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3.1561451634424436E-4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2.135735169565559E-4</v>
      </c>
      <c r="S19" s="2">
        <v>0</v>
      </c>
      <c r="T19" s="2">
        <v>0</v>
      </c>
      <c r="U19" s="2">
        <v>0</v>
      </c>
      <c r="V19" s="2">
        <v>0</v>
      </c>
      <c r="W19" s="2">
        <v>5.2918803330080026E-4</v>
      </c>
    </row>
    <row r="20" spans="1:23" x14ac:dyDescent="0.2">
      <c r="A20" s="2" t="s">
        <v>16</v>
      </c>
      <c r="B20" s="2">
        <v>1.3803026169977273E-3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7.8903629086061089E-5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1.4592062460837885E-3</v>
      </c>
    </row>
    <row r="21" spans="1:23" x14ac:dyDescent="0.2">
      <c r="A21" s="2" t="s">
        <v>17</v>
      </c>
      <c r="B21" s="2">
        <v>1.0108276740639922E-4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1.1914447991995222E-3</v>
      </c>
      <c r="L21" s="2">
        <v>0</v>
      </c>
      <c r="M21" s="2">
        <v>5.563583793872502E-4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1.8488859459931716E-3</v>
      </c>
    </row>
    <row r="22" spans="1:23" x14ac:dyDescent="0.2">
      <c r="A22" s="2" t="s">
        <v>18</v>
      </c>
      <c r="B22" s="2">
        <v>0.62339311185227531</v>
      </c>
      <c r="C22" s="2">
        <v>1.0642517695378703E-3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2.9628312721815941E-3</v>
      </c>
      <c r="L22" s="2">
        <v>0</v>
      </c>
      <c r="M22" s="2">
        <v>1.932418104405049E-3</v>
      </c>
      <c r="N22" s="2">
        <v>0</v>
      </c>
      <c r="O22" s="2">
        <v>3.4354472507916877E-5</v>
      </c>
      <c r="P22" s="2">
        <v>0</v>
      </c>
      <c r="Q22" s="2">
        <v>0</v>
      </c>
      <c r="R22" s="2">
        <v>3.5832890067155486E-3</v>
      </c>
      <c r="S22" s="2">
        <v>0</v>
      </c>
      <c r="T22" s="2">
        <v>0</v>
      </c>
      <c r="U22" s="2">
        <v>0</v>
      </c>
      <c r="V22" s="2">
        <v>0</v>
      </c>
      <c r="W22" s="2">
        <v>0.63297025647762317</v>
      </c>
    </row>
    <row r="23" spans="1:23" x14ac:dyDescent="0.2">
      <c r="A23" s="2" t="s">
        <v>19</v>
      </c>
      <c r="B23" s="2">
        <v>2.0254895220640893E-2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1.5583466744497065E-3</v>
      </c>
      <c r="L23" s="2">
        <v>0</v>
      </c>
      <c r="M23" s="2">
        <v>5.6006743524983187E-4</v>
      </c>
      <c r="N23" s="2">
        <v>0</v>
      </c>
      <c r="O23" s="2">
        <v>1.6833691528879272E-4</v>
      </c>
      <c r="P23" s="2">
        <v>0</v>
      </c>
      <c r="Q23" s="2">
        <v>0</v>
      </c>
      <c r="R23" s="2">
        <v>2.8476468927540787E-4</v>
      </c>
      <c r="S23" s="2">
        <v>0</v>
      </c>
      <c r="T23" s="2">
        <v>0</v>
      </c>
      <c r="U23" s="2">
        <v>0</v>
      </c>
      <c r="V23" s="2">
        <v>0</v>
      </c>
      <c r="W23" s="2">
        <v>2.2826410934904631E-2</v>
      </c>
    </row>
    <row r="24" spans="1:23" x14ac:dyDescent="0.2">
      <c r="A24" s="2" t="s">
        <v>20</v>
      </c>
      <c r="B24" s="2">
        <v>2.1087956648576391E-3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2.8799824616412292E-4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2.3967939110217619E-3</v>
      </c>
    </row>
    <row r="25" spans="1:23" x14ac:dyDescent="0.2">
      <c r="A25" s="2" t="s">
        <v>21</v>
      </c>
      <c r="B25" s="2">
        <v>1.6784386873021186E-3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2.4460125016678935E-4</v>
      </c>
      <c r="L25" s="2">
        <v>0</v>
      </c>
      <c r="M25" s="2">
        <v>3.3381502763235019E-4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2.256854965101258E-3</v>
      </c>
    </row>
    <row r="26" spans="1:23" x14ac:dyDescent="0.2">
      <c r="A26" s="2" t="s">
        <v>22</v>
      </c>
      <c r="B26" s="2">
        <v>1.0534661873919593</v>
      </c>
      <c r="C26" s="2">
        <v>0</v>
      </c>
      <c r="D26" s="2">
        <v>0</v>
      </c>
      <c r="E26" s="2">
        <v>0</v>
      </c>
      <c r="F26" s="2">
        <v>0.13084325620117399</v>
      </c>
      <c r="G26" s="2">
        <v>0</v>
      </c>
      <c r="H26" s="2">
        <v>1.6574893552782997E-3</v>
      </c>
      <c r="I26" s="2">
        <v>0</v>
      </c>
      <c r="J26" s="2">
        <v>0</v>
      </c>
      <c r="K26" s="2">
        <v>7.7567829855203305E-3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1.1937237159339318</v>
      </c>
    </row>
    <row r="27" spans="1:23" x14ac:dyDescent="0.2">
      <c r="A27" s="2" t="s">
        <v>23</v>
      </c>
      <c r="B27" s="2">
        <v>0.14181596575981537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4.3168943146893561E-3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0.14613286007450471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</row>
    <row r="29" spans="1:23" x14ac:dyDescent="0.2">
      <c r="A29" s="2" t="s">
        <v>25</v>
      </c>
      <c r="B29" s="2">
        <v>2.7197889787356478E-2</v>
      </c>
      <c r="C29" s="2">
        <v>0</v>
      </c>
      <c r="D29" s="2">
        <v>3.5178871927399585E-3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2.4196271249877616E-3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3.3135404105084199E-2</v>
      </c>
    </row>
    <row r="30" spans="1:23" x14ac:dyDescent="0.2">
      <c r="A30" s="2" t="s">
        <v>26</v>
      </c>
      <c r="B30" s="2">
        <v>2.7197889787356478E-2</v>
      </c>
      <c r="C30" s="2">
        <v>0</v>
      </c>
      <c r="D30" s="2">
        <v>3.5178871927399585E-3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2.4196271249877616E-3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3.3135404105084199E-2</v>
      </c>
    </row>
    <row r="31" spans="1:23" x14ac:dyDescent="0.2">
      <c r="A31" s="2" t="s">
        <v>27</v>
      </c>
      <c r="B31" s="2">
        <v>6.3654165615006839</v>
      </c>
      <c r="C31" s="2">
        <v>1.9855792808161531E-2</v>
      </c>
      <c r="D31" s="2">
        <v>0</v>
      </c>
      <c r="E31" s="2">
        <v>0</v>
      </c>
      <c r="F31" s="2">
        <v>7.0558941230618899E-2</v>
      </c>
      <c r="G31" s="2">
        <v>0</v>
      </c>
      <c r="H31" s="2">
        <v>8.9382286412716626E-4</v>
      </c>
      <c r="I31" s="2">
        <v>1.4678235745689083E-3</v>
      </c>
      <c r="J31" s="2">
        <v>0</v>
      </c>
      <c r="K31" s="2">
        <v>1.792690452835308E-2</v>
      </c>
      <c r="L31" s="2">
        <v>1.3188247658311057E-3</v>
      </c>
      <c r="M31" s="2">
        <v>3.3785789852256415E-2</v>
      </c>
      <c r="N31" s="2">
        <v>1.5068288663070493E-2</v>
      </c>
      <c r="O31" s="2">
        <v>5.8333894318442856E-3</v>
      </c>
      <c r="P31" s="2">
        <v>0</v>
      </c>
      <c r="Q31" s="2">
        <v>0</v>
      </c>
      <c r="R31" s="2">
        <v>0.88277053675376449</v>
      </c>
      <c r="S31" s="2">
        <v>0</v>
      </c>
      <c r="T31" s="2">
        <v>0</v>
      </c>
      <c r="U31" s="2">
        <v>0</v>
      </c>
      <c r="V31" s="2">
        <v>7.0557680000000014</v>
      </c>
      <c r="W31" s="2">
        <v>14.470664675973282</v>
      </c>
    </row>
    <row r="32" spans="1:23" x14ac:dyDescent="0.2">
      <c r="A32" s="2" t="s">
        <v>28</v>
      </c>
      <c r="B32" s="2">
        <v>0.43756552503924817</v>
      </c>
      <c r="C32" s="2">
        <v>0</v>
      </c>
      <c r="D32" s="2">
        <v>0</v>
      </c>
      <c r="E32" s="2">
        <v>0</v>
      </c>
      <c r="F32" s="2">
        <v>1.5055555019849283</v>
      </c>
      <c r="G32" s="2">
        <v>0</v>
      </c>
      <c r="H32" s="2">
        <v>1.9071997218442084E-2</v>
      </c>
      <c r="I32" s="2">
        <v>0</v>
      </c>
      <c r="J32" s="2">
        <v>0</v>
      </c>
      <c r="K32" s="2">
        <v>9.7445981921285456E-4</v>
      </c>
      <c r="L32" s="2">
        <v>0</v>
      </c>
      <c r="M32" s="2">
        <v>6.2052504580991305E-3</v>
      </c>
      <c r="N32" s="2">
        <v>0</v>
      </c>
      <c r="O32" s="2">
        <v>0</v>
      </c>
      <c r="P32" s="2">
        <v>0</v>
      </c>
      <c r="Q32" s="2">
        <v>0</v>
      </c>
      <c r="R32" s="2">
        <v>1.3716165866765479E-2</v>
      </c>
      <c r="S32" s="2">
        <v>0</v>
      </c>
      <c r="T32" s="2">
        <v>0</v>
      </c>
      <c r="U32" s="2">
        <v>0</v>
      </c>
      <c r="V32" s="2">
        <v>0</v>
      </c>
      <c r="W32" s="2">
        <v>1.9830889003866961</v>
      </c>
    </row>
    <row r="33" spans="1:23" x14ac:dyDescent="0.2">
      <c r="A33" s="2" t="s">
        <v>29</v>
      </c>
      <c r="B33" s="2">
        <v>7.999780716275068</v>
      </c>
      <c r="C33" s="2">
        <v>0</v>
      </c>
      <c r="D33" s="2">
        <v>0</v>
      </c>
      <c r="E33" s="2">
        <v>0</v>
      </c>
      <c r="F33" s="2">
        <v>0.1708554155289799</v>
      </c>
      <c r="G33" s="2">
        <v>0</v>
      </c>
      <c r="H33" s="2">
        <v>2.1643532938031081E-3</v>
      </c>
      <c r="I33" s="2">
        <v>0</v>
      </c>
      <c r="J33" s="2">
        <v>0</v>
      </c>
      <c r="K33" s="2">
        <v>5.1800232494999101E-3</v>
      </c>
      <c r="L33" s="2">
        <v>0</v>
      </c>
      <c r="M33" s="2">
        <v>9.5174373433845605E-3</v>
      </c>
      <c r="N33" s="2">
        <v>2.6491675508592606E-3</v>
      </c>
      <c r="O33" s="2">
        <v>0</v>
      </c>
      <c r="P33" s="2">
        <v>0</v>
      </c>
      <c r="Q33" s="2">
        <v>0</v>
      </c>
      <c r="R33" s="2">
        <v>0.88286545831685614</v>
      </c>
      <c r="S33" s="2">
        <v>0</v>
      </c>
      <c r="T33" s="2">
        <v>0</v>
      </c>
      <c r="U33" s="2">
        <v>0</v>
      </c>
      <c r="V33" s="2">
        <v>0</v>
      </c>
      <c r="W33" s="2">
        <v>9.0730125715584506</v>
      </c>
    </row>
    <row r="34" spans="1:23" x14ac:dyDescent="0.2">
      <c r="A34" s="2" t="s">
        <v>30</v>
      </c>
      <c r="B34" s="2">
        <v>6.4856859038768755E-2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1.7477153842562531E-3</v>
      </c>
      <c r="L34" s="2">
        <v>0</v>
      </c>
      <c r="M34" s="2">
        <v>9.3468207737058026E-4</v>
      </c>
      <c r="N34" s="2">
        <v>0</v>
      </c>
      <c r="O34" s="2">
        <v>2.7930186148936421E-3</v>
      </c>
      <c r="P34" s="2">
        <v>0</v>
      </c>
      <c r="Q34" s="2">
        <v>0</v>
      </c>
      <c r="R34" s="2">
        <v>4.0555237830972674E-2</v>
      </c>
      <c r="S34" s="2">
        <v>0</v>
      </c>
      <c r="T34" s="2">
        <v>0</v>
      </c>
      <c r="U34" s="2">
        <v>0</v>
      </c>
      <c r="V34" s="2">
        <v>0</v>
      </c>
      <c r="W34" s="2">
        <v>0.1108875129462619</v>
      </c>
    </row>
    <row r="35" spans="1:23" x14ac:dyDescent="0.2">
      <c r="A35" s="2" t="s">
        <v>31</v>
      </c>
      <c r="B35" s="2">
        <v>2.1711837245395934E-2</v>
      </c>
      <c r="C35" s="2">
        <v>0</v>
      </c>
      <c r="D35" s="2">
        <v>0</v>
      </c>
      <c r="E35" s="2">
        <v>0</v>
      </c>
      <c r="F35" s="2">
        <v>3.6359518671454677E-2</v>
      </c>
      <c r="G35" s="2">
        <v>0</v>
      </c>
      <c r="H35" s="2">
        <v>4.6059320832186673E-4</v>
      </c>
      <c r="I35" s="2">
        <v>0</v>
      </c>
      <c r="J35" s="2">
        <v>0</v>
      </c>
      <c r="K35" s="2">
        <v>6.6910277464979793E-3</v>
      </c>
      <c r="L35" s="2">
        <v>0</v>
      </c>
      <c r="M35" s="2">
        <v>1.2017340994764601E-3</v>
      </c>
      <c r="N35" s="2">
        <v>0</v>
      </c>
      <c r="O35" s="2">
        <v>0</v>
      </c>
      <c r="P35" s="2">
        <v>0</v>
      </c>
      <c r="Q35" s="2">
        <v>0</v>
      </c>
      <c r="R35" s="2">
        <v>1.2672028672755653E-2</v>
      </c>
      <c r="S35" s="2">
        <v>0</v>
      </c>
      <c r="T35" s="2">
        <v>0</v>
      </c>
      <c r="U35" s="2">
        <v>0</v>
      </c>
      <c r="V35" s="2">
        <v>0</v>
      </c>
      <c r="W35" s="2">
        <v>7.9096739643902583E-2</v>
      </c>
    </row>
    <row r="36" spans="1:23" x14ac:dyDescent="0.2">
      <c r="A36" s="2" t="s">
        <v>32</v>
      </c>
      <c r="B36" s="2">
        <v>3.0213406803594786E-2</v>
      </c>
      <c r="C36" s="2">
        <v>0</v>
      </c>
      <c r="D36" s="2">
        <v>0</v>
      </c>
      <c r="E36" s="2">
        <v>0</v>
      </c>
      <c r="F36" s="2">
        <v>1.9837617357769503E-3</v>
      </c>
      <c r="G36" s="2">
        <v>0</v>
      </c>
      <c r="H36" s="2">
        <v>2.5129793127459606E-5</v>
      </c>
      <c r="I36" s="2">
        <v>0</v>
      </c>
      <c r="J36" s="2">
        <v>0</v>
      </c>
      <c r="K36" s="2">
        <v>7.7246652875253789E-3</v>
      </c>
      <c r="L36" s="2">
        <v>3.5547837353938168E-6</v>
      </c>
      <c r="M36" s="2">
        <v>6.2720134636256005E-3</v>
      </c>
      <c r="N36" s="2">
        <v>0</v>
      </c>
      <c r="O36" s="2">
        <v>2.3464104722907228E-3</v>
      </c>
      <c r="P36" s="2">
        <v>0</v>
      </c>
      <c r="Q36" s="2">
        <v>0</v>
      </c>
      <c r="R36" s="2">
        <v>4.7223477638171814E-3</v>
      </c>
      <c r="S36" s="2">
        <v>0</v>
      </c>
      <c r="T36" s="2">
        <v>0</v>
      </c>
      <c r="U36" s="2">
        <v>0</v>
      </c>
      <c r="V36" s="2">
        <v>0</v>
      </c>
      <c r="W36" s="2">
        <v>5.3291290103493469E-2</v>
      </c>
    </row>
    <row r="37" spans="1:23" x14ac:dyDescent="0.2">
      <c r="A37" s="2" t="s">
        <v>33</v>
      </c>
      <c r="B37" s="2">
        <v>2.9485715046003655E-2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9.9734187164781194E-3</v>
      </c>
      <c r="L37" s="2">
        <v>4.9766972295513427E-5</v>
      </c>
      <c r="M37" s="2">
        <v>2.0822639612533483E-2</v>
      </c>
      <c r="N37" s="2">
        <v>0</v>
      </c>
      <c r="O37" s="2">
        <v>1.9582049329512622E-4</v>
      </c>
      <c r="P37" s="2">
        <v>0</v>
      </c>
      <c r="Q37" s="2">
        <v>0</v>
      </c>
      <c r="R37" s="2">
        <v>6.7489231358271659E-2</v>
      </c>
      <c r="S37" s="2">
        <v>0</v>
      </c>
      <c r="T37" s="2">
        <v>0</v>
      </c>
      <c r="U37" s="2">
        <v>0</v>
      </c>
      <c r="V37" s="2">
        <v>0</v>
      </c>
      <c r="W37" s="2">
        <v>0.12801659219887757</v>
      </c>
    </row>
    <row r="38" spans="1:23" x14ac:dyDescent="0.2">
      <c r="A38" s="2" t="s">
        <v>34</v>
      </c>
      <c r="B38" s="2">
        <v>5.5056093464577929E-3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3.7558127444965073E-3</v>
      </c>
      <c r="L38" s="2">
        <v>0</v>
      </c>
      <c r="M38" s="2">
        <v>1.1386801498125721E-3</v>
      </c>
      <c r="N38" s="2">
        <v>0</v>
      </c>
      <c r="O38" s="2">
        <v>0</v>
      </c>
      <c r="P38" s="2">
        <v>0</v>
      </c>
      <c r="Q38" s="2">
        <v>0</v>
      </c>
      <c r="R38" s="2">
        <v>1.7323185264253979E-3</v>
      </c>
      <c r="S38" s="2">
        <v>0</v>
      </c>
      <c r="T38" s="2">
        <v>0</v>
      </c>
      <c r="U38" s="2">
        <v>0</v>
      </c>
      <c r="V38" s="2">
        <v>0</v>
      </c>
      <c r="W38" s="2">
        <v>1.2132420767192269E-2</v>
      </c>
    </row>
    <row r="39" spans="1:23" x14ac:dyDescent="0.2">
      <c r="A39" s="2" t="s">
        <v>35</v>
      </c>
      <c r="B39" s="2">
        <v>4.7921164524294136E-5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1.6924828438960105E-3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1.1532969915654018E-2</v>
      </c>
      <c r="S39" s="2">
        <v>0</v>
      </c>
      <c r="T39" s="2">
        <v>0</v>
      </c>
      <c r="U39" s="2">
        <v>0</v>
      </c>
      <c r="V39" s="2">
        <v>0</v>
      </c>
      <c r="W39" s="2">
        <v>1.3273373924074324E-2</v>
      </c>
    </row>
    <row r="40" spans="1:23" x14ac:dyDescent="0.2">
      <c r="A40" s="2" t="s">
        <v>36</v>
      </c>
      <c r="B40" s="2">
        <v>2.1298295344130725E-5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5.6021576651103377E-4</v>
      </c>
      <c r="L40" s="2">
        <v>0</v>
      </c>
      <c r="M40" s="2">
        <v>5.9344893801306682E-5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6.4085895565647118E-4</v>
      </c>
    </row>
    <row r="41" spans="1:23" x14ac:dyDescent="0.2">
      <c r="A41" s="2" t="s">
        <v>37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9.4684354903273318E-5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9.4684354903273318E-5</v>
      </c>
    </row>
    <row r="42" spans="1:23" x14ac:dyDescent="0.2">
      <c r="A42" s="2" t="s">
        <v>38</v>
      </c>
      <c r="B42" s="2">
        <v>1.172447921276602E-3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3.5506633088727487E-5</v>
      </c>
      <c r="L42" s="2">
        <v>0</v>
      </c>
      <c r="M42" s="2">
        <v>7.4181117251633353E-6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1.2153726660904928E-3</v>
      </c>
    </row>
    <row r="43" spans="1:23" x14ac:dyDescent="0.2">
      <c r="A43" s="2" t="s">
        <v>39</v>
      </c>
      <c r="B43" s="2">
        <v>46.446592478993814</v>
      </c>
      <c r="C43" s="2">
        <v>4.6874314042009965E-2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4.3489436941073531E-2</v>
      </c>
      <c r="J43" s="2">
        <v>0</v>
      </c>
      <c r="K43" s="2">
        <v>5.6928968385593073E-3</v>
      </c>
      <c r="L43" s="2">
        <v>0</v>
      </c>
      <c r="M43" s="2">
        <v>1.6442244638824533E-2</v>
      </c>
      <c r="N43" s="2">
        <v>3.1268260551750764E-3</v>
      </c>
      <c r="O43" s="2">
        <v>0</v>
      </c>
      <c r="P43" s="2">
        <v>0</v>
      </c>
      <c r="Q43" s="2">
        <v>0</v>
      </c>
      <c r="R43" s="2">
        <v>0.88647247771434468</v>
      </c>
      <c r="S43" s="2">
        <v>0</v>
      </c>
      <c r="T43" s="2">
        <v>0</v>
      </c>
      <c r="U43" s="2">
        <v>0</v>
      </c>
      <c r="V43" s="2">
        <v>0</v>
      </c>
      <c r="W43" s="2">
        <v>47.448690675223794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1.3492520573716445E-3</v>
      </c>
      <c r="L44" s="2">
        <v>0</v>
      </c>
      <c r="M44" s="2">
        <v>2.2254335175490007E-4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1.5717954091265447E-3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1.3058550613743111E-3</v>
      </c>
      <c r="L45" s="2">
        <v>0</v>
      </c>
      <c r="M45" s="2">
        <v>6.3795760836404705E-4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1.9438126697383581E-3</v>
      </c>
    </row>
    <row r="46" spans="1:23" x14ac:dyDescent="0.2">
      <c r="A46" s="2" t="s">
        <v>42</v>
      </c>
      <c r="B46" s="2">
        <v>7.917683188861363E-2</v>
      </c>
      <c r="C46" s="2">
        <v>0.24246626270243199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0.10418411830755316</v>
      </c>
      <c r="L46" s="2">
        <v>0</v>
      </c>
      <c r="M46" s="2">
        <v>5.6102268171005658E-2</v>
      </c>
      <c r="N46" s="2">
        <v>0</v>
      </c>
      <c r="O46" s="2">
        <v>1.6389712461490735E-2</v>
      </c>
      <c r="P46" s="2">
        <v>0</v>
      </c>
      <c r="Q46" s="2">
        <v>0</v>
      </c>
      <c r="R46" s="2">
        <v>4.5244716039026446E-2</v>
      </c>
      <c r="S46" s="2">
        <v>0</v>
      </c>
      <c r="T46" s="2">
        <v>0</v>
      </c>
      <c r="U46" s="2">
        <v>0</v>
      </c>
      <c r="V46" s="2">
        <v>0</v>
      </c>
      <c r="W46" s="2">
        <v>0.54356390957012157</v>
      </c>
    </row>
    <row r="47" spans="1:23" x14ac:dyDescent="0.2">
      <c r="A47" s="2" t="s">
        <v>43</v>
      </c>
      <c r="B47" s="2">
        <v>2.1828606348651403E-2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1.5420380471288733</v>
      </c>
      <c r="L47" s="2">
        <v>0.32789305751585623</v>
      </c>
      <c r="M47" s="2">
        <v>3.1368484607596612</v>
      </c>
      <c r="N47" s="2">
        <v>2.4057824540530629E-2</v>
      </c>
      <c r="O47" s="2">
        <v>6.2379137865089633E-3</v>
      </c>
      <c r="P47" s="2">
        <v>0</v>
      </c>
      <c r="Q47" s="2">
        <v>0</v>
      </c>
      <c r="R47" s="2">
        <v>0.31426699245800044</v>
      </c>
      <c r="S47" s="2">
        <v>0</v>
      </c>
      <c r="T47" s="2">
        <v>0</v>
      </c>
      <c r="U47" s="2">
        <v>0</v>
      </c>
      <c r="V47" s="2">
        <v>0</v>
      </c>
      <c r="W47" s="2">
        <v>5.3731709025380825</v>
      </c>
    </row>
    <row r="48" spans="1:23" x14ac:dyDescent="0.2">
      <c r="A48" s="2" t="s">
        <v>44</v>
      </c>
      <c r="B48" s="2">
        <v>0</v>
      </c>
      <c r="C48" s="2">
        <v>0.23195874504811942</v>
      </c>
      <c r="D48" s="2">
        <v>3.8313855201210644E-3</v>
      </c>
      <c r="E48" s="2">
        <v>0</v>
      </c>
      <c r="F48" s="2">
        <v>0.35174877334785731</v>
      </c>
      <c r="G48" s="2">
        <v>0</v>
      </c>
      <c r="H48" s="2">
        <v>0</v>
      </c>
      <c r="I48" s="2">
        <v>0</v>
      </c>
      <c r="J48" s="2">
        <v>0</v>
      </c>
      <c r="K48" s="2">
        <v>0.16267361635379873</v>
      </c>
      <c r="L48" s="2">
        <v>0</v>
      </c>
      <c r="M48" s="2">
        <v>0.26137896735991928</v>
      </c>
      <c r="N48" s="2">
        <v>8.4528363251990604E-3</v>
      </c>
      <c r="O48" s="2">
        <v>0.23666539273176521</v>
      </c>
      <c r="P48" s="2">
        <v>0</v>
      </c>
      <c r="Q48" s="2">
        <v>0</v>
      </c>
      <c r="R48" s="2">
        <v>4.4195719411000534E-2</v>
      </c>
      <c r="S48" s="2">
        <v>0</v>
      </c>
      <c r="T48" s="2">
        <v>0</v>
      </c>
      <c r="U48" s="2">
        <v>0</v>
      </c>
      <c r="V48" s="2">
        <v>0</v>
      </c>
      <c r="W48" s="2">
        <v>1.3009054360977805</v>
      </c>
    </row>
    <row r="49" spans="1:23" x14ac:dyDescent="0.2">
      <c r="A49" s="2" t="s">
        <v>45</v>
      </c>
      <c r="B49" s="2">
        <v>0</v>
      </c>
      <c r="C49" s="2">
        <v>0.60192882104188139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0.36585925210553633</v>
      </c>
      <c r="L49" s="2">
        <v>0</v>
      </c>
      <c r="M49" s="2">
        <v>0.29084753195631885</v>
      </c>
      <c r="N49" s="2">
        <v>0</v>
      </c>
      <c r="O49" s="2">
        <v>9.5846869931309933E-2</v>
      </c>
      <c r="P49" s="2">
        <v>0</v>
      </c>
      <c r="Q49" s="2">
        <v>0</v>
      </c>
      <c r="R49" s="2">
        <v>2.9766446338783628E-2</v>
      </c>
      <c r="S49" s="2">
        <v>0</v>
      </c>
      <c r="T49" s="2">
        <v>0</v>
      </c>
      <c r="U49" s="2">
        <v>0</v>
      </c>
      <c r="V49" s="2">
        <v>0</v>
      </c>
      <c r="W49" s="2">
        <v>1.3842489213738303</v>
      </c>
    </row>
    <row r="50" spans="1:23" x14ac:dyDescent="0.2">
      <c r="A50" s="2" t="s">
        <v>46</v>
      </c>
      <c r="B50" s="2">
        <v>0.3306201336180945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2.0597483699157464E-2</v>
      </c>
      <c r="I50" s="2">
        <v>0</v>
      </c>
      <c r="J50" s="2">
        <v>0</v>
      </c>
      <c r="K50" s="2">
        <v>0.15562966650912544</v>
      </c>
      <c r="L50" s="2">
        <v>0</v>
      </c>
      <c r="M50" s="2">
        <v>8.2256896456909659E-2</v>
      </c>
      <c r="N50" s="2">
        <v>5.2227372979029463E-2</v>
      </c>
      <c r="O50" s="2">
        <v>0.13360298282859429</v>
      </c>
      <c r="P50" s="2">
        <v>0</v>
      </c>
      <c r="Q50" s="2">
        <v>0</v>
      </c>
      <c r="R50" s="2">
        <v>0.35330743308861379</v>
      </c>
      <c r="S50" s="2">
        <v>0</v>
      </c>
      <c r="T50" s="2">
        <v>0</v>
      </c>
      <c r="U50" s="2">
        <v>0</v>
      </c>
      <c r="V50" s="2">
        <v>0</v>
      </c>
      <c r="W50" s="2">
        <v>1.1282419691795247</v>
      </c>
    </row>
    <row r="51" spans="1:23" x14ac:dyDescent="0.2">
      <c r="A51" s="2" t="s">
        <v>47</v>
      </c>
      <c r="B51" s="2">
        <v>0.30579207690190507</v>
      </c>
      <c r="C51" s="2">
        <v>0</v>
      </c>
      <c r="D51" s="2">
        <v>0</v>
      </c>
      <c r="E51" s="2">
        <v>1.5103677220029321E-2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4.539795247689829E-2</v>
      </c>
      <c r="L51" s="2">
        <v>0</v>
      </c>
      <c r="M51" s="2">
        <v>4.5534951860118654E-2</v>
      </c>
      <c r="N51" s="2">
        <v>0</v>
      </c>
      <c r="O51" s="2">
        <v>6.9852634043337622E-2</v>
      </c>
      <c r="P51" s="2">
        <v>0</v>
      </c>
      <c r="Q51" s="2">
        <v>0</v>
      </c>
      <c r="R51" s="2">
        <v>1.3186603265772354E-2</v>
      </c>
      <c r="S51" s="2">
        <v>0</v>
      </c>
      <c r="T51" s="2">
        <v>0</v>
      </c>
      <c r="U51" s="2">
        <v>0</v>
      </c>
      <c r="V51" s="2">
        <v>0</v>
      </c>
      <c r="W51" s="2">
        <v>0.49486789576806128</v>
      </c>
    </row>
  </sheetData>
  <phoneticPr fontId="6" type="noConversion"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D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51.775736566191448</v>
      </c>
      <c r="C4" s="2">
        <v>0.88784061829919492</v>
      </c>
      <c r="D4" s="2">
        <v>1.405323358656E-2</v>
      </c>
      <c r="E4" s="2">
        <v>3.0831780857916873E-2</v>
      </c>
      <c r="F4" s="2">
        <v>1.104435756913916</v>
      </c>
      <c r="G4" s="2">
        <v>0</v>
      </c>
      <c r="H4" s="2">
        <v>2.3585336276528968E-2</v>
      </c>
      <c r="I4" s="2">
        <v>5.7488377562835938E-2</v>
      </c>
      <c r="J4" s="2">
        <v>2.4248519581844393E-5</v>
      </c>
      <c r="K4" s="2">
        <v>3.1914958562587827</v>
      </c>
      <c r="L4" s="2">
        <v>0.45172902381129371</v>
      </c>
      <c r="M4" s="2">
        <v>4.1773578607408277</v>
      </c>
      <c r="N4" s="2">
        <v>0.25448490512051153</v>
      </c>
      <c r="O4" s="2">
        <v>0.39093711562118633</v>
      </c>
      <c r="P4" s="2">
        <v>0</v>
      </c>
      <c r="Q4" s="2">
        <v>0</v>
      </c>
      <c r="R4" s="2">
        <v>0.85733503741499884</v>
      </c>
      <c r="S4" s="2">
        <v>0</v>
      </c>
      <c r="T4" s="2">
        <v>0</v>
      </c>
      <c r="U4" s="2">
        <v>0</v>
      </c>
      <c r="V4" s="2">
        <v>0.63467040000000008</v>
      </c>
      <c r="W4" s="2">
        <v>63.852006117175584</v>
      </c>
    </row>
    <row r="5" spans="1:23" x14ac:dyDescent="0.2">
      <c r="A5" s="2" t="s">
        <v>1</v>
      </c>
      <c r="B5" s="2">
        <v>5.2980364848444539E-2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5.3359766923756942E-2</v>
      </c>
      <c r="L5" s="2">
        <v>0</v>
      </c>
      <c r="M5" s="2">
        <v>0.11782448726763015</v>
      </c>
      <c r="N5" s="2">
        <v>0</v>
      </c>
      <c r="O5" s="2">
        <v>1.2648534525579411E-2</v>
      </c>
      <c r="P5" s="2">
        <v>0</v>
      </c>
      <c r="Q5" s="2">
        <v>0</v>
      </c>
      <c r="R5" s="2">
        <v>5.7317145729704963E-3</v>
      </c>
      <c r="S5" s="2">
        <v>0</v>
      </c>
      <c r="T5" s="2">
        <v>0</v>
      </c>
      <c r="U5" s="2">
        <v>0</v>
      </c>
      <c r="V5" s="2">
        <v>0</v>
      </c>
      <c r="W5" s="2">
        <v>0.24254486813838153</v>
      </c>
    </row>
    <row r="6" spans="1:23" x14ac:dyDescent="0.2">
      <c r="A6" s="2" t="s">
        <v>2</v>
      </c>
      <c r="B6" s="2">
        <v>4.2389743078575295</v>
      </c>
      <c r="C6" s="2">
        <v>8.4538816756725092E-3</v>
      </c>
      <c r="D6" s="2">
        <v>4.1007155002254067E-3</v>
      </c>
      <c r="E6" s="2">
        <v>6.5663834136836432E-4</v>
      </c>
      <c r="F6" s="2">
        <v>1.8261866303638222E-3</v>
      </c>
      <c r="G6" s="2">
        <v>0</v>
      </c>
      <c r="H6" s="2">
        <v>2.2632462840999643E-4</v>
      </c>
      <c r="I6" s="2">
        <v>2.7027179944406048E-3</v>
      </c>
      <c r="J6" s="2">
        <v>4.9098978711607089E-9</v>
      </c>
      <c r="K6" s="2">
        <v>1.1333605228406056E-2</v>
      </c>
      <c r="L6" s="2">
        <v>1.1863476811172027E-4</v>
      </c>
      <c r="M6" s="2">
        <v>9.5340577236383613E-3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4.2779270752580647</v>
      </c>
    </row>
    <row r="7" spans="1:23" x14ac:dyDescent="0.2">
      <c r="A7" s="2" t="s">
        <v>3</v>
      </c>
      <c r="B7" s="2">
        <v>6.0134955985163545E-2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2.423560254930575E-5</v>
      </c>
      <c r="K7" s="2">
        <v>1.0502954615511531E-2</v>
      </c>
      <c r="L7" s="2">
        <v>0</v>
      </c>
      <c r="M7" s="2">
        <v>1.055339298364142E-2</v>
      </c>
      <c r="N7" s="2">
        <v>4.2468265821600112E-2</v>
      </c>
      <c r="O7" s="2">
        <v>1.6693740342884505E-4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0.12385074241189477</v>
      </c>
    </row>
    <row r="8" spans="1:23" x14ac:dyDescent="0.2">
      <c r="A8" s="2" t="s">
        <v>4</v>
      </c>
      <c r="B8" s="2">
        <v>3.9692958291683818E-3</v>
      </c>
      <c r="C8" s="2">
        <v>0</v>
      </c>
      <c r="D8" s="2">
        <v>0</v>
      </c>
      <c r="E8" s="2">
        <v>0</v>
      </c>
      <c r="F8" s="2">
        <v>5.320331840257825E-6</v>
      </c>
      <c r="G8" s="2">
        <v>0</v>
      </c>
      <c r="H8" s="2">
        <v>0</v>
      </c>
      <c r="I8" s="2">
        <v>0</v>
      </c>
      <c r="J8" s="2">
        <v>0</v>
      </c>
      <c r="K8" s="2">
        <v>8.6823505324550325E-4</v>
      </c>
      <c r="L8" s="2">
        <v>1.0549219839500874E-5</v>
      </c>
      <c r="M8" s="2">
        <v>7.3328003263246509E-3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1.2186200760418296E-2</v>
      </c>
    </row>
    <row r="9" spans="1:23" x14ac:dyDescent="0.2">
      <c r="A9" s="2" t="s">
        <v>5</v>
      </c>
      <c r="B9" s="2">
        <v>2.3352062240679778E-2</v>
      </c>
      <c r="C9" s="2">
        <v>0</v>
      </c>
      <c r="D9" s="2">
        <v>0</v>
      </c>
      <c r="E9" s="2">
        <v>6.4839827989470244E-8</v>
      </c>
      <c r="F9" s="2">
        <v>9.4118743110722057E-4</v>
      </c>
      <c r="G9" s="2">
        <v>0</v>
      </c>
      <c r="H9" s="2">
        <v>0</v>
      </c>
      <c r="I9" s="2">
        <v>0</v>
      </c>
      <c r="J9" s="2">
        <v>0</v>
      </c>
      <c r="K9" s="2">
        <v>8.1654782747842599E-3</v>
      </c>
      <c r="L9" s="2">
        <v>3.0074067559110408E-4</v>
      </c>
      <c r="M9" s="2">
        <v>2.285336064777586E-2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5.5612894109766206E-2</v>
      </c>
    </row>
    <row r="10" spans="1:23" x14ac:dyDescent="0.2">
      <c r="A10" s="2" t="s">
        <v>6</v>
      </c>
      <c r="B10" s="2">
        <v>2.3216510704989434E-2</v>
      </c>
      <c r="C10" s="2">
        <v>0</v>
      </c>
      <c r="D10" s="2">
        <v>0</v>
      </c>
      <c r="E10" s="2">
        <v>9.7259741984205395E-6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4.0936006958421827E-3</v>
      </c>
      <c r="L10" s="2">
        <v>0</v>
      </c>
      <c r="M10" s="2">
        <v>4.3285433100857676E-3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3.1648380685115808E-2</v>
      </c>
    </row>
    <row r="11" spans="1:23" x14ac:dyDescent="0.2">
      <c r="A11" s="2" t="s">
        <v>7</v>
      </c>
      <c r="B11" s="2">
        <v>3.4989023680670273E-3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1.7494852196811497E-9</v>
      </c>
      <c r="K11" s="2">
        <v>3.7929251730343678E-6</v>
      </c>
      <c r="L11" s="2">
        <v>0</v>
      </c>
      <c r="M11" s="2">
        <v>4.6515964323481221E-2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5.0018661366206502E-2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0.28782530737874101</v>
      </c>
      <c r="C13" s="2">
        <v>5.4701966625451253E-7</v>
      </c>
      <c r="D13" s="2">
        <v>3.1207888016508967E-7</v>
      </c>
      <c r="E13" s="2">
        <v>1.4553490140195465E-5</v>
      </c>
      <c r="F13" s="2">
        <v>4.0092500653371471E-4</v>
      </c>
      <c r="G13" s="2">
        <v>0</v>
      </c>
      <c r="H13" s="2">
        <v>0</v>
      </c>
      <c r="I13" s="2">
        <v>0</v>
      </c>
      <c r="J13" s="2">
        <v>1.4514247748465839E-10</v>
      </c>
      <c r="K13" s="2">
        <v>1.442311518753223E-2</v>
      </c>
      <c r="L13" s="2">
        <v>1.4065626452667835E-6</v>
      </c>
      <c r="M13" s="2">
        <v>3.5588760517634276E-3</v>
      </c>
      <c r="N13" s="2">
        <v>5.7589353044886408E-6</v>
      </c>
      <c r="O13" s="2">
        <v>7.7375389770032436E-6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0.30623853939532614</v>
      </c>
    </row>
    <row r="14" spans="1:23" x14ac:dyDescent="0.2">
      <c r="A14" s="2" t="s">
        <v>10</v>
      </c>
      <c r="B14" s="2">
        <v>0.35427691248526583</v>
      </c>
      <c r="C14" s="2">
        <v>7.8897067248246965E-7</v>
      </c>
      <c r="D14" s="2">
        <v>0</v>
      </c>
      <c r="E14" s="2">
        <v>0</v>
      </c>
      <c r="F14" s="2">
        <v>8.0645175463315899E-5</v>
      </c>
      <c r="G14" s="2">
        <v>0</v>
      </c>
      <c r="H14" s="2">
        <v>0</v>
      </c>
      <c r="I14" s="2">
        <v>0</v>
      </c>
      <c r="J14" s="2">
        <v>0</v>
      </c>
      <c r="K14" s="2">
        <v>1.0726392389341191E-2</v>
      </c>
      <c r="L14" s="2">
        <v>0</v>
      </c>
      <c r="M14" s="2">
        <v>7.5666813138745796E-3</v>
      </c>
      <c r="N14" s="2">
        <v>1.0827203455812934E-4</v>
      </c>
      <c r="O14" s="2">
        <v>6.0159365546200248E-5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0.37281985173472171</v>
      </c>
    </row>
    <row r="15" spans="1:23" x14ac:dyDescent="0.2">
      <c r="A15" s="2" t="s">
        <v>11</v>
      </c>
      <c r="B15" s="2">
        <v>0.21055137561995141</v>
      </c>
      <c r="C15" s="2">
        <v>0</v>
      </c>
      <c r="D15" s="2">
        <v>0</v>
      </c>
      <c r="E15" s="2">
        <v>3.537867906060498E-5</v>
      </c>
      <c r="F15" s="2">
        <v>8.1946929383711433E-5</v>
      </c>
      <c r="G15" s="2">
        <v>0</v>
      </c>
      <c r="H15" s="2">
        <v>3.3618694803307481E-5</v>
      </c>
      <c r="I15" s="2">
        <v>0</v>
      </c>
      <c r="J15" s="2">
        <v>1.9600714035316584E-11</v>
      </c>
      <c r="K15" s="2">
        <v>2.289892370374658E-3</v>
      </c>
      <c r="L15" s="2">
        <v>0</v>
      </c>
      <c r="M15" s="2">
        <v>8.3300899724164169E-4</v>
      </c>
      <c r="N15" s="2">
        <v>0</v>
      </c>
      <c r="O15" s="2">
        <v>3.0950155908012987E-6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0.21382831632600688</v>
      </c>
    </row>
    <row r="16" spans="1:23" x14ac:dyDescent="0.2">
      <c r="A16" s="2" t="s">
        <v>12</v>
      </c>
      <c r="B16" s="2">
        <v>2.7771068718860357E-3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2.8874952591797846E-6</v>
      </c>
      <c r="I16" s="2">
        <v>0</v>
      </c>
      <c r="J16" s="2">
        <v>0</v>
      </c>
      <c r="K16" s="2">
        <v>1.7516418071831442E-4</v>
      </c>
      <c r="L16" s="2">
        <v>0</v>
      </c>
      <c r="M16" s="2">
        <v>5.2624646333999379E-5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3.0077831941975291E-3</v>
      </c>
    </row>
    <row r="17" spans="1:23" x14ac:dyDescent="0.2">
      <c r="A17" s="2" t="s">
        <v>13</v>
      </c>
      <c r="B17" s="2">
        <v>9.1900631582476813E-2</v>
      </c>
      <c r="C17" s="2">
        <v>2.0276195629167263E-6</v>
      </c>
      <c r="D17" s="2">
        <v>1.5795148010106432E-4</v>
      </c>
      <c r="E17" s="2">
        <v>3.9229266240524473E-5</v>
      </c>
      <c r="F17" s="2">
        <v>0</v>
      </c>
      <c r="G17" s="2">
        <v>0</v>
      </c>
      <c r="H17" s="2">
        <v>1.0312483068499229E-6</v>
      </c>
      <c r="I17" s="2">
        <v>0</v>
      </c>
      <c r="J17" s="2">
        <v>0</v>
      </c>
      <c r="K17" s="2">
        <v>5.5855995343621571E-3</v>
      </c>
      <c r="L17" s="2">
        <v>1.0109669012855005E-6</v>
      </c>
      <c r="M17" s="2">
        <v>2.5231575396650434E-3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0.10021063923761667</v>
      </c>
    </row>
    <row r="18" spans="1:23" x14ac:dyDescent="0.2">
      <c r="A18" s="2" t="s">
        <v>14</v>
      </c>
      <c r="B18" s="2">
        <v>4.2715855736897568E-2</v>
      </c>
      <c r="C18" s="2">
        <v>0</v>
      </c>
      <c r="D18" s="2">
        <v>0</v>
      </c>
      <c r="E18" s="2">
        <v>0</v>
      </c>
      <c r="F18" s="2">
        <v>1.8707806845158018E-4</v>
      </c>
      <c r="G18" s="2">
        <v>0</v>
      </c>
      <c r="H18" s="2">
        <v>0</v>
      </c>
      <c r="I18" s="2">
        <v>0</v>
      </c>
      <c r="J18" s="2">
        <v>2.7538193272758831E-10</v>
      </c>
      <c r="K18" s="2">
        <v>7.2893125598133199E-4</v>
      </c>
      <c r="L18" s="2">
        <v>0</v>
      </c>
      <c r="M18" s="2">
        <v>3.5512996521505012E-4</v>
      </c>
      <c r="N18" s="2">
        <v>3.0146304714657297E-4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4.4288458349074036E-2</v>
      </c>
    </row>
    <row r="19" spans="1:23" x14ac:dyDescent="0.2">
      <c r="A19" s="2" t="s">
        <v>15</v>
      </c>
      <c r="B19" s="2">
        <v>7.8563268536157679E-2</v>
      </c>
      <c r="C19" s="2">
        <v>0</v>
      </c>
      <c r="D19" s="2">
        <v>0</v>
      </c>
      <c r="E19" s="2">
        <v>1.0196389310122641E-7</v>
      </c>
      <c r="F19" s="2">
        <v>5.7390488656079879E-5</v>
      </c>
      <c r="G19" s="2">
        <v>0</v>
      </c>
      <c r="H19" s="2">
        <v>0</v>
      </c>
      <c r="I19" s="2">
        <v>0</v>
      </c>
      <c r="J19" s="2">
        <v>0</v>
      </c>
      <c r="K19" s="2">
        <v>1.931633347212593E-3</v>
      </c>
      <c r="L19" s="2">
        <v>0</v>
      </c>
      <c r="M19" s="2">
        <v>4.0688114191948907E-4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8.0959275477838946E-2</v>
      </c>
    </row>
    <row r="20" spans="1:23" x14ac:dyDescent="0.2">
      <c r="A20" s="2" t="s">
        <v>16</v>
      </c>
      <c r="B20" s="2">
        <v>6.216416691637848E-2</v>
      </c>
      <c r="C20" s="2">
        <v>0</v>
      </c>
      <c r="D20" s="2">
        <v>3.6536064019327572E-6</v>
      </c>
      <c r="E20" s="2">
        <v>0</v>
      </c>
      <c r="F20" s="2">
        <v>1.348393193021188E-4</v>
      </c>
      <c r="G20" s="2">
        <v>0</v>
      </c>
      <c r="H20" s="2">
        <v>0</v>
      </c>
      <c r="I20" s="2">
        <v>0</v>
      </c>
      <c r="J20" s="2">
        <v>0</v>
      </c>
      <c r="K20" s="2">
        <v>2.8612448259853801E-3</v>
      </c>
      <c r="L20" s="2">
        <v>1.0988770666146744E-6</v>
      </c>
      <c r="M20" s="2">
        <v>2.1625626927241782E-3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6.732756623785871E-2</v>
      </c>
    </row>
    <row r="21" spans="1:23" x14ac:dyDescent="0.2">
      <c r="A21" s="2" t="s">
        <v>17</v>
      </c>
      <c r="B21" s="2">
        <v>1.5512533815536602E-2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7.3686191770676757E-4</v>
      </c>
      <c r="L21" s="2">
        <v>0</v>
      </c>
      <c r="M21" s="2">
        <v>9.8274827560660208E-4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1.7232144008849971E-2</v>
      </c>
    </row>
    <row r="22" spans="1:23" x14ac:dyDescent="0.2">
      <c r="A22" s="2" t="s">
        <v>18</v>
      </c>
      <c r="B22" s="2">
        <v>0.45946140985916273</v>
      </c>
      <c r="C22" s="2">
        <v>3.1558826899298786E-6</v>
      </c>
      <c r="D22" s="2">
        <v>0</v>
      </c>
      <c r="E22" s="2">
        <v>5.8255946828766538E-7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4.7294328793944882E-3</v>
      </c>
      <c r="L22" s="2">
        <v>1.2307423146084355E-6</v>
      </c>
      <c r="M22" s="2">
        <v>1.4491962485680759E-3</v>
      </c>
      <c r="N22" s="2">
        <v>6.5974578892688169E-5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0.46571098275049083</v>
      </c>
    </row>
    <row r="23" spans="1:23" x14ac:dyDescent="0.2">
      <c r="A23" s="2" t="s">
        <v>19</v>
      </c>
      <c r="B23" s="2">
        <v>1.6654806538988726E-2</v>
      </c>
      <c r="C23" s="2">
        <v>0</v>
      </c>
      <c r="D23" s="2">
        <v>0</v>
      </c>
      <c r="E23" s="2">
        <v>0</v>
      </c>
      <c r="F23" s="2">
        <v>6.0458316366566206E-6</v>
      </c>
      <c r="G23" s="2">
        <v>0</v>
      </c>
      <c r="H23" s="2">
        <v>0</v>
      </c>
      <c r="I23" s="2">
        <v>0</v>
      </c>
      <c r="J23" s="2">
        <v>0</v>
      </c>
      <c r="K23" s="2">
        <v>7.4410295667346957E-4</v>
      </c>
      <c r="L23" s="2">
        <v>7.4723640529797862E-7</v>
      </c>
      <c r="M23" s="2">
        <v>6.9253989003214677E-4</v>
      </c>
      <c r="N23" s="2">
        <v>0</v>
      </c>
      <c r="O23" s="2">
        <v>1.7409462698257302E-6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1.8099983400006122E-2</v>
      </c>
    </row>
    <row r="24" spans="1:23" x14ac:dyDescent="0.2">
      <c r="A24" s="2" t="s">
        <v>20</v>
      </c>
      <c r="B24" s="2">
        <v>1.3473664783130413E-2</v>
      </c>
      <c r="C24" s="2">
        <v>0</v>
      </c>
      <c r="D24" s="2">
        <v>0</v>
      </c>
      <c r="E24" s="2">
        <v>7.190148392379295E-7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1.6102691416427722E-4</v>
      </c>
      <c r="L24" s="2">
        <v>0</v>
      </c>
      <c r="M24" s="2">
        <v>1.3921207048173596E-3</v>
      </c>
      <c r="N24" s="2">
        <v>8.7768064429486907E-7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1.502840909759558E-2</v>
      </c>
    </row>
    <row r="25" spans="1:23" x14ac:dyDescent="0.2">
      <c r="A25" s="2" t="s">
        <v>21</v>
      </c>
      <c r="B25" s="2">
        <v>1.8729492470563343</v>
      </c>
      <c r="C25" s="2">
        <v>0</v>
      </c>
      <c r="D25" s="2">
        <v>0</v>
      </c>
      <c r="E25" s="2">
        <v>0</v>
      </c>
      <c r="F25" s="2">
        <v>2.0728565611394122E-7</v>
      </c>
      <c r="G25" s="2">
        <v>0</v>
      </c>
      <c r="H25" s="2">
        <v>1.0209358237814239E-4</v>
      </c>
      <c r="I25" s="2">
        <v>1.8139031286887597E-2</v>
      </c>
      <c r="J25" s="2">
        <v>0</v>
      </c>
      <c r="K25" s="2">
        <v>5.4859490457251641E-4</v>
      </c>
      <c r="L25" s="2">
        <v>2.5977453854770896E-5</v>
      </c>
      <c r="M25" s="2">
        <v>5.9088055754164155E-3</v>
      </c>
      <c r="N25" s="2">
        <v>1.7513104548468391E-3</v>
      </c>
      <c r="O25" s="2">
        <v>9.6719237212540545E-7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1.8994262347923188</v>
      </c>
    </row>
    <row r="26" spans="1:23" x14ac:dyDescent="0.2">
      <c r="A26" s="2" t="s">
        <v>22</v>
      </c>
      <c r="B26" s="2">
        <v>5.7713949580721211</v>
      </c>
      <c r="C26" s="2">
        <v>7.3356713862524178E-4</v>
      </c>
      <c r="D26" s="2">
        <v>7.4639792906243052E-5</v>
      </c>
      <c r="E26" s="2">
        <v>2.2897003123867302E-3</v>
      </c>
      <c r="F26" s="2">
        <v>0</v>
      </c>
      <c r="G26" s="2">
        <v>0</v>
      </c>
      <c r="H26" s="2">
        <v>0</v>
      </c>
      <c r="I26" s="2">
        <v>0</v>
      </c>
      <c r="J26" s="2">
        <v>1.8304799057774994E-11</v>
      </c>
      <c r="K26" s="2">
        <v>6.7375817154981645E-3</v>
      </c>
      <c r="L26" s="2">
        <v>2.4351115796181181E-5</v>
      </c>
      <c r="M26" s="2">
        <v>2.7950727774422963E-3</v>
      </c>
      <c r="N26" s="2">
        <v>4.1008075285076315E-3</v>
      </c>
      <c r="O26" s="2">
        <v>1.0561547265135005E-2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5.7987122257367227</v>
      </c>
    </row>
    <row r="27" spans="1:23" x14ac:dyDescent="0.2">
      <c r="A27" s="2" t="s">
        <v>23</v>
      </c>
      <c r="B27" s="2">
        <v>0.26994866087614361</v>
      </c>
      <c r="C27" s="2">
        <v>2.5051723263286487E-6</v>
      </c>
      <c r="D27" s="2">
        <v>2.0932881179073494E-5</v>
      </c>
      <c r="E27" s="2">
        <v>1.2302700420688253E-6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4.2345319842739728E-3</v>
      </c>
      <c r="L27" s="2">
        <v>2.6373049598752184E-6</v>
      </c>
      <c r="M27" s="2">
        <v>1.172328690609346E-3</v>
      </c>
      <c r="N27" s="2">
        <v>0</v>
      </c>
      <c r="O27" s="2">
        <v>1.1993185414355029E-5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0.27539482036494856</v>
      </c>
    </row>
    <row r="28" spans="1:23" x14ac:dyDescent="0.2">
      <c r="A28" s="2" t="s">
        <v>24</v>
      </c>
      <c r="B28" s="2">
        <v>0.10178387857196169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2.0248596776697628E-4</v>
      </c>
      <c r="L28" s="2">
        <v>8.7910165329173971E-8</v>
      </c>
      <c r="M28" s="2">
        <v>2.7114152082968894E-5</v>
      </c>
      <c r="N28" s="2">
        <v>3.7470212121819404E-4</v>
      </c>
      <c r="O28" s="2">
        <v>2.4179809303135141E-5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0.1024124485324983</v>
      </c>
    </row>
    <row r="29" spans="1:23" x14ac:dyDescent="0.2">
      <c r="A29" s="2" t="s">
        <v>25</v>
      </c>
      <c r="B29" s="2">
        <v>8.1820718681838503E-2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2.3258113903608297E-3</v>
      </c>
      <c r="L29" s="2">
        <v>8.7910165329173971E-8</v>
      </c>
      <c r="M29" s="2">
        <v>5.9761129240403475E-4</v>
      </c>
      <c r="N29" s="2">
        <v>4.9082602184797683E-6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8.4749137534987168E-2</v>
      </c>
    </row>
    <row r="30" spans="1:23" x14ac:dyDescent="0.2">
      <c r="A30" s="2" t="s">
        <v>26</v>
      </c>
      <c r="B30" s="2">
        <v>8.1820718681838503E-2</v>
      </c>
      <c r="C30" s="2">
        <v>0</v>
      </c>
      <c r="D30" s="2">
        <v>0</v>
      </c>
      <c r="E30" s="2">
        <v>6.6826031830556657E-6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2.5050695413764818E-3</v>
      </c>
      <c r="L30" s="2">
        <v>3.0329007038565018E-6</v>
      </c>
      <c r="M30" s="2">
        <v>5.9761129240403475E-4</v>
      </c>
      <c r="N30" s="2">
        <v>4.9082602184797683E-6</v>
      </c>
      <c r="O30" s="2">
        <v>1.9730724391358278E-5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8.4957754004115774E-2</v>
      </c>
    </row>
    <row r="31" spans="1:23" x14ac:dyDescent="0.2">
      <c r="A31" s="2" t="s">
        <v>27</v>
      </c>
      <c r="B31" s="2">
        <v>3.820757215110052</v>
      </c>
      <c r="C31" s="2">
        <v>4.2426574464997867E-4</v>
      </c>
      <c r="D31" s="2">
        <v>4.8963977677028356E-4</v>
      </c>
      <c r="E31" s="2">
        <v>1.4077320014174767E-4</v>
      </c>
      <c r="F31" s="2">
        <v>9.4802516304545101E-3</v>
      </c>
      <c r="G31" s="2">
        <v>0</v>
      </c>
      <c r="H31" s="2">
        <v>5.5914970696274045E-3</v>
      </c>
      <c r="I31" s="2">
        <v>1.5416485390448726E-2</v>
      </c>
      <c r="J31" s="2">
        <v>1.5550979730499107E-9</v>
      </c>
      <c r="K31" s="2">
        <v>1.5453411589080113E-2</v>
      </c>
      <c r="L31" s="2">
        <v>4.2900160680636879E-5</v>
      </c>
      <c r="M31" s="2">
        <v>1.9799270290323526E-2</v>
      </c>
      <c r="N31" s="2">
        <v>1.6903757882692747E-2</v>
      </c>
      <c r="O31" s="2">
        <v>6.8051655302743541E-4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0.63467040000000008</v>
      </c>
      <c r="W31" s="2">
        <v>4.5398503859530468</v>
      </c>
    </row>
    <row r="32" spans="1:23" x14ac:dyDescent="0.2">
      <c r="A32" s="2" t="s">
        <v>28</v>
      </c>
      <c r="B32" s="2">
        <v>0.8260658656180887</v>
      </c>
      <c r="C32" s="2">
        <v>3.1580014564633128E-2</v>
      </c>
      <c r="D32" s="2">
        <v>4.0556539398962449E-4</v>
      </c>
      <c r="E32" s="2">
        <v>2.2477071070158E-5</v>
      </c>
      <c r="F32" s="2">
        <v>0.85403829299629219</v>
      </c>
      <c r="G32" s="2">
        <v>0</v>
      </c>
      <c r="H32" s="2">
        <v>3.8066812500186825E-3</v>
      </c>
      <c r="I32" s="2">
        <v>2.1230142891059015E-2</v>
      </c>
      <c r="J32" s="2">
        <v>5.183659910166369E-11</v>
      </c>
      <c r="K32" s="2">
        <v>1.2230459626139001E-3</v>
      </c>
      <c r="L32" s="2">
        <v>2.505439711881458E-6</v>
      </c>
      <c r="M32" s="2">
        <v>8.5730854256661042E-3</v>
      </c>
      <c r="N32" s="2">
        <v>6.7513895714989929E-7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1.746948351803937</v>
      </c>
    </row>
    <row r="33" spans="1:23" x14ac:dyDescent="0.2">
      <c r="A33" s="2" t="s">
        <v>29</v>
      </c>
      <c r="B33" s="2">
        <v>5.6567007883686031</v>
      </c>
      <c r="C33" s="2">
        <v>1.5093247167229462E-4</v>
      </c>
      <c r="D33" s="2">
        <v>5.2579874766334287E-4</v>
      </c>
      <c r="E33" s="2">
        <v>1.3286751766826652E-4</v>
      </c>
      <c r="F33" s="2">
        <v>3.3412605687036662E-2</v>
      </c>
      <c r="G33" s="2">
        <v>0</v>
      </c>
      <c r="H33" s="2">
        <v>8.0709617487302373E-3</v>
      </c>
      <c r="I33" s="2">
        <v>0</v>
      </c>
      <c r="J33" s="2">
        <v>0</v>
      </c>
      <c r="K33" s="2">
        <v>4.558751246607943E-3</v>
      </c>
      <c r="L33" s="2">
        <v>2.0170987434778959E-4</v>
      </c>
      <c r="M33" s="2">
        <v>8.5627860794253753E-3</v>
      </c>
      <c r="N33" s="2">
        <v>9.2829716219031133E-3</v>
      </c>
      <c r="O33" s="2">
        <v>2.2438863033309417E-5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5.7216226122266907</v>
      </c>
    </row>
    <row r="34" spans="1:23" x14ac:dyDescent="0.2">
      <c r="A34" s="2" t="s">
        <v>30</v>
      </c>
      <c r="B34" s="2">
        <v>5.3678654343815371E-2</v>
      </c>
      <c r="C34" s="2">
        <v>1.0713073039378826E-7</v>
      </c>
      <c r="D34" s="2">
        <v>3.5657658648747945E-6</v>
      </c>
      <c r="E34" s="2">
        <v>7.7820341207681575E-6</v>
      </c>
      <c r="F34" s="2">
        <v>6.0843833139328776E-3</v>
      </c>
      <c r="G34" s="2">
        <v>0</v>
      </c>
      <c r="H34" s="2">
        <v>2.0212466814258492E-5</v>
      </c>
      <c r="I34" s="2">
        <v>0</v>
      </c>
      <c r="J34" s="2">
        <v>2.3423663219064288E-10</v>
      </c>
      <c r="K34" s="2">
        <v>2.752974052864217E-3</v>
      </c>
      <c r="L34" s="2">
        <v>1.1867872319438484E-6</v>
      </c>
      <c r="M34" s="2">
        <v>4.5597773048887234E-4</v>
      </c>
      <c r="N34" s="2">
        <v>8.9793481300936605E-7</v>
      </c>
      <c r="O34" s="2">
        <v>6.7316589099928239E-5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6.3073058384013142E-2</v>
      </c>
    </row>
    <row r="35" spans="1:23" x14ac:dyDescent="0.2">
      <c r="A35" s="2" t="s">
        <v>31</v>
      </c>
      <c r="B35" s="2">
        <v>4.5616227971863356E-2</v>
      </c>
      <c r="C35" s="2">
        <v>0</v>
      </c>
      <c r="D35" s="2">
        <v>6.9764984312767737E-7</v>
      </c>
      <c r="E35" s="2">
        <v>5.0492360122868663E-5</v>
      </c>
      <c r="F35" s="2">
        <v>6.1721446059705854E-3</v>
      </c>
      <c r="G35" s="2">
        <v>0</v>
      </c>
      <c r="H35" s="2">
        <v>3.0504324916620721E-4</v>
      </c>
      <c r="I35" s="2">
        <v>0</v>
      </c>
      <c r="J35" s="2">
        <v>1.6749701084725084E-10</v>
      </c>
      <c r="K35" s="2">
        <v>6.3276336227594257E-3</v>
      </c>
      <c r="L35" s="2">
        <v>6.4833746930265788E-5</v>
      </c>
      <c r="M35" s="2">
        <v>3.0915773953366426E-3</v>
      </c>
      <c r="N35" s="2">
        <v>0</v>
      </c>
      <c r="O35" s="2">
        <v>2.4856843963622934E-4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6.1877219209125714E-2</v>
      </c>
    </row>
    <row r="36" spans="1:23" x14ac:dyDescent="0.2">
      <c r="A36" s="2" t="s">
        <v>32</v>
      </c>
      <c r="B36" s="2">
        <v>5.6542518162520379E-2</v>
      </c>
      <c r="C36" s="2">
        <v>4.8905178424764325E-6</v>
      </c>
      <c r="D36" s="2">
        <v>0</v>
      </c>
      <c r="E36" s="2">
        <v>1.6301651145839889E-6</v>
      </c>
      <c r="F36" s="2">
        <v>2.0452246922272369E-3</v>
      </c>
      <c r="G36" s="2">
        <v>0</v>
      </c>
      <c r="H36" s="2">
        <v>3.1770010338561189E-3</v>
      </c>
      <c r="I36" s="2">
        <v>0</v>
      </c>
      <c r="J36" s="2">
        <v>0</v>
      </c>
      <c r="K36" s="2">
        <v>5.5566353784953495E-3</v>
      </c>
      <c r="L36" s="2">
        <v>9.8019834342028942E-6</v>
      </c>
      <c r="M36" s="2">
        <v>5.1930313932379612E-3</v>
      </c>
      <c r="N36" s="2">
        <v>4.5052022610612786E-5</v>
      </c>
      <c r="O36" s="2">
        <v>2.9557398892152397E-4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7.287135933826043E-2</v>
      </c>
    </row>
    <row r="37" spans="1:23" x14ac:dyDescent="0.2">
      <c r="A37" s="2" t="s">
        <v>33</v>
      </c>
      <c r="B37" s="2">
        <v>5.1242599235408734E-2</v>
      </c>
      <c r="C37" s="2">
        <v>0</v>
      </c>
      <c r="D37" s="2">
        <v>0</v>
      </c>
      <c r="E37" s="2">
        <v>1.8770950434160554E-5</v>
      </c>
      <c r="F37" s="2">
        <v>1.4018259075498653E-3</v>
      </c>
      <c r="G37" s="2">
        <v>0</v>
      </c>
      <c r="H37" s="2">
        <v>0</v>
      </c>
      <c r="I37" s="2">
        <v>0</v>
      </c>
      <c r="J37" s="2">
        <v>0</v>
      </c>
      <c r="K37" s="2">
        <v>4.9194239494255746E-3</v>
      </c>
      <c r="L37" s="2">
        <v>4.6856118120449714E-5</v>
      </c>
      <c r="M37" s="2">
        <v>5.646840640429098E-3</v>
      </c>
      <c r="N37" s="2">
        <v>1.2827640185848083E-5</v>
      </c>
      <c r="O37" s="2">
        <v>7.1069295503774818E-4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6.3999837396591458E-2</v>
      </c>
    </row>
    <row r="38" spans="1:23" x14ac:dyDescent="0.2">
      <c r="A38" s="2" t="s">
        <v>34</v>
      </c>
      <c r="B38" s="2">
        <v>6.2478171146671126E-2</v>
      </c>
      <c r="C38" s="2">
        <v>4.6334040895313424E-6</v>
      </c>
      <c r="D38" s="2">
        <v>0</v>
      </c>
      <c r="E38" s="2">
        <v>6.9856583762664703E-6</v>
      </c>
      <c r="F38" s="2">
        <v>0</v>
      </c>
      <c r="G38" s="2">
        <v>0</v>
      </c>
      <c r="H38" s="2">
        <v>5.8643653716198951E-5</v>
      </c>
      <c r="I38" s="2">
        <v>0</v>
      </c>
      <c r="J38" s="2">
        <v>0</v>
      </c>
      <c r="K38" s="2">
        <v>3.1401972318930893E-3</v>
      </c>
      <c r="L38" s="2">
        <v>9.2745224422278525E-6</v>
      </c>
      <c r="M38" s="2">
        <v>2.3609770156199088E-3</v>
      </c>
      <c r="N38" s="2">
        <v>4.218605773751146E-4</v>
      </c>
      <c r="O38" s="2">
        <v>3.6289057802145225E-4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6.8843633788204919E-2</v>
      </c>
    </row>
    <row r="39" spans="1:23" x14ac:dyDescent="0.2">
      <c r="A39" s="2" t="s">
        <v>35</v>
      </c>
      <c r="B39" s="2">
        <v>2.3476490231278783E-3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4.1249932273996909E-7</v>
      </c>
      <c r="I39" s="2">
        <v>0</v>
      </c>
      <c r="J39" s="2">
        <v>0</v>
      </c>
      <c r="K39" s="2">
        <v>1.1313261357023415E-3</v>
      </c>
      <c r="L39" s="2">
        <v>5.947122684518617E-5</v>
      </c>
      <c r="M39" s="2">
        <v>4.2652281550247548E-4</v>
      </c>
      <c r="N39" s="2">
        <v>0</v>
      </c>
      <c r="O39" s="2">
        <v>1.541704641167897E-4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4.1195521646174111E-3</v>
      </c>
    </row>
    <row r="40" spans="1:23" x14ac:dyDescent="0.2">
      <c r="A40" s="2" t="s">
        <v>36</v>
      </c>
      <c r="B40" s="2">
        <v>1.5810619815571623E-3</v>
      </c>
      <c r="C40" s="2">
        <v>0</v>
      </c>
      <c r="D40" s="2">
        <v>0</v>
      </c>
      <c r="E40" s="2">
        <v>0</v>
      </c>
      <c r="F40" s="2">
        <v>2.0079070555570442E-4</v>
      </c>
      <c r="G40" s="2">
        <v>0</v>
      </c>
      <c r="H40" s="2">
        <v>0</v>
      </c>
      <c r="I40" s="2">
        <v>0</v>
      </c>
      <c r="J40" s="2">
        <v>0</v>
      </c>
      <c r="K40" s="2">
        <v>1.1013275456974335E-3</v>
      </c>
      <c r="L40" s="2">
        <v>2.4922531870820813E-5</v>
      </c>
      <c r="M40" s="2">
        <v>3.0567259571171791E-4</v>
      </c>
      <c r="N40" s="2">
        <v>2.2954724543096575E-5</v>
      </c>
      <c r="O40" s="2">
        <v>1.9537285916933198E-5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3.256267370852869E-3</v>
      </c>
    </row>
    <row r="41" spans="1:23" x14ac:dyDescent="0.2">
      <c r="A41" s="2" t="s">
        <v>37</v>
      </c>
      <c r="B41" s="2">
        <v>2.980391038183281E-3</v>
      </c>
      <c r="C41" s="2">
        <v>0</v>
      </c>
      <c r="D41" s="2">
        <v>5.891265341967052E-7</v>
      </c>
      <c r="E41" s="2">
        <v>5.344803654373733E-8</v>
      </c>
      <c r="F41" s="2">
        <v>3.0401896230044722E-6</v>
      </c>
      <c r="G41" s="2">
        <v>0</v>
      </c>
      <c r="H41" s="2">
        <v>0</v>
      </c>
      <c r="I41" s="2">
        <v>0</v>
      </c>
      <c r="J41" s="2">
        <v>0</v>
      </c>
      <c r="K41" s="2">
        <v>3.0933028842992107E-3</v>
      </c>
      <c r="L41" s="2">
        <v>1.6702931412543048E-6</v>
      </c>
      <c r="M41" s="2">
        <v>2.5093643149060713E-4</v>
      </c>
      <c r="N41" s="2">
        <v>0</v>
      </c>
      <c r="O41" s="2">
        <v>3.1027531297783017E-4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6.6402587242859286E-3</v>
      </c>
    </row>
    <row r="42" spans="1:23" x14ac:dyDescent="0.2">
      <c r="A42" s="2" t="s">
        <v>38</v>
      </c>
      <c r="B42" s="2">
        <v>1.9338360691664655E-3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8.9995770014724544E-5</v>
      </c>
      <c r="L42" s="2">
        <v>0</v>
      </c>
      <c r="M42" s="2">
        <v>5.1476223655829399E-4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2.538594075739484E-3</v>
      </c>
    </row>
    <row r="43" spans="1:23" x14ac:dyDescent="0.2">
      <c r="A43" s="2" t="s">
        <v>39</v>
      </c>
      <c r="B43" s="2">
        <v>26.049136498202571</v>
      </c>
      <c r="C43" s="2">
        <v>5.8093488556229239E-5</v>
      </c>
      <c r="D43" s="2">
        <v>3.2819309020307619E-3</v>
      </c>
      <c r="E43" s="2">
        <v>0</v>
      </c>
      <c r="F43" s="2">
        <v>0</v>
      </c>
      <c r="G43" s="2">
        <v>0</v>
      </c>
      <c r="H43" s="2">
        <v>2.0888278204680803E-3</v>
      </c>
      <c r="I43" s="2">
        <v>0</v>
      </c>
      <c r="J43" s="2">
        <v>3.7905513093091575E-9</v>
      </c>
      <c r="K43" s="2">
        <v>4.5122017103934311E-3</v>
      </c>
      <c r="L43" s="2">
        <v>2.6373049598752187E-7</v>
      </c>
      <c r="M43" s="2">
        <v>7.5669015801289909E-3</v>
      </c>
      <c r="N43" s="2">
        <v>4.5666736631097766E-3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26.071211394888305</v>
      </c>
    </row>
    <row r="44" spans="1:23" x14ac:dyDescent="0.2">
      <c r="A44" s="2" t="s">
        <v>40</v>
      </c>
      <c r="B44" s="2">
        <v>0</v>
      </c>
      <c r="C44" s="2">
        <v>4.0214482827644442E-3</v>
      </c>
      <c r="D44" s="2">
        <v>0</v>
      </c>
      <c r="E44" s="2">
        <v>0</v>
      </c>
      <c r="F44" s="2">
        <v>0</v>
      </c>
      <c r="G44" s="2">
        <v>0</v>
      </c>
      <c r="H44" s="2">
        <v>1.0009983565156587E-4</v>
      </c>
      <c r="I44" s="2">
        <v>0</v>
      </c>
      <c r="J44" s="2">
        <v>0</v>
      </c>
      <c r="K44" s="2">
        <v>3.4343213384929364E-4</v>
      </c>
      <c r="L44" s="2">
        <v>0</v>
      </c>
      <c r="M44" s="2">
        <v>6.4359520922442604E-5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4.5293397731877459E-3</v>
      </c>
    </row>
    <row r="45" spans="1:23" x14ac:dyDescent="0.2">
      <c r="A45" s="2" t="s">
        <v>41</v>
      </c>
      <c r="B45" s="2">
        <v>1.0575441675579927E-2</v>
      </c>
      <c r="C45" s="2">
        <v>0</v>
      </c>
      <c r="D45" s="2">
        <v>0</v>
      </c>
      <c r="E45" s="2">
        <v>1.8911616496928823E-7</v>
      </c>
      <c r="F45" s="2">
        <v>4.0075226848695292E-6</v>
      </c>
      <c r="G45" s="2">
        <v>0</v>
      </c>
      <c r="H45" s="2">
        <v>0</v>
      </c>
      <c r="I45" s="2">
        <v>0</v>
      </c>
      <c r="J45" s="2">
        <v>0</v>
      </c>
      <c r="K45" s="2">
        <v>6.575553004524125E-4</v>
      </c>
      <c r="L45" s="2">
        <v>0</v>
      </c>
      <c r="M45" s="2">
        <v>1.2499730168414919E-4</v>
      </c>
      <c r="N45" s="2">
        <v>0</v>
      </c>
      <c r="O45" s="2">
        <v>1.9343847442508117E-7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1.1362384355040753E-2</v>
      </c>
    </row>
    <row r="46" spans="1:23" x14ac:dyDescent="0.2">
      <c r="A46" s="2" t="s">
        <v>42</v>
      </c>
      <c r="B46" s="2">
        <v>0.16478705062780022</v>
      </c>
      <c r="C46" s="2">
        <v>0</v>
      </c>
      <c r="D46" s="2">
        <v>0</v>
      </c>
      <c r="E46" s="2">
        <v>0</v>
      </c>
      <c r="F46" s="2">
        <v>9.3143745991476085E-3</v>
      </c>
      <c r="G46" s="2">
        <v>0</v>
      </c>
      <c r="H46" s="2">
        <v>0</v>
      </c>
      <c r="I46" s="2">
        <v>0</v>
      </c>
      <c r="J46" s="2">
        <v>0</v>
      </c>
      <c r="K46" s="2">
        <v>0.19156213067752051</v>
      </c>
      <c r="L46" s="2">
        <v>6.1809901806570491E-3</v>
      </c>
      <c r="M46" s="2">
        <v>6.4453921919262441E-2</v>
      </c>
      <c r="N46" s="2">
        <v>0.1251081771539537</v>
      </c>
      <c r="O46" s="2">
        <v>2.308081199388181E-2</v>
      </c>
      <c r="P46" s="2">
        <v>0</v>
      </c>
      <c r="Q46" s="2">
        <v>0</v>
      </c>
      <c r="R46" s="2">
        <v>7.084430270365423E-2</v>
      </c>
      <c r="S46" s="2">
        <v>0</v>
      </c>
      <c r="T46" s="2">
        <v>0</v>
      </c>
      <c r="U46" s="2">
        <v>0</v>
      </c>
      <c r="V46" s="2">
        <v>0</v>
      </c>
      <c r="W46" s="2">
        <v>0.65533175985587755</v>
      </c>
    </row>
    <row r="47" spans="1:23" x14ac:dyDescent="0.2">
      <c r="A47" s="2" t="s">
        <v>43</v>
      </c>
      <c r="B47" s="2">
        <v>2.7193508386127857E-2</v>
      </c>
      <c r="C47" s="2">
        <v>0</v>
      </c>
      <c r="D47" s="2">
        <v>4.9872408841699026E-3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1.7550739649633991</v>
      </c>
      <c r="L47" s="2">
        <v>0.44427704533245882</v>
      </c>
      <c r="M47" s="2">
        <v>3.162932179137262</v>
      </c>
      <c r="N47" s="2">
        <v>3.8255678066053019E-2</v>
      </c>
      <c r="O47" s="2">
        <v>0</v>
      </c>
      <c r="P47" s="2">
        <v>0</v>
      </c>
      <c r="Q47" s="2">
        <v>0</v>
      </c>
      <c r="R47" s="2">
        <v>0.34275483578034982</v>
      </c>
      <c r="S47" s="2">
        <v>0</v>
      </c>
      <c r="T47" s="2">
        <v>0</v>
      </c>
      <c r="U47" s="2">
        <v>0</v>
      </c>
      <c r="V47" s="2">
        <v>0</v>
      </c>
      <c r="W47" s="2">
        <v>5.7754744525498207</v>
      </c>
    </row>
    <row r="48" spans="1:23" x14ac:dyDescent="0.2">
      <c r="A48" s="2" t="s">
        <v>44</v>
      </c>
      <c r="B48" s="2">
        <v>1.5934937794495955E-2</v>
      </c>
      <c r="C48" s="2">
        <v>0.11877870886227664</v>
      </c>
      <c r="D48" s="2">
        <v>0</v>
      </c>
      <c r="E48" s="2">
        <v>0</v>
      </c>
      <c r="F48" s="2">
        <v>0.17855704256504612</v>
      </c>
      <c r="G48" s="2">
        <v>0</v>
      </c>
      <c r="H48" s="2">
        <v>0</v>
      </c>
      <c r="I48" s="2">
        <v>0</v>
      </c>
      <c r="J48" s="2">
        <v>0</v>
      </c>
      <c r="K48" s="2">
        <v>0.20758007012643007</v>
      </c>
      <c r="L48" s="2">
        <v>3.1399823840445385E-4</v>
      </c>
      <c r="M48" s="2">
        <v>0.14851176290831369</v>
      </c>
      <c r="N48" s="2">
        <v>1.067612997115849E-2</v>
      </c>
      <c r="O48" s="2">
        <v>3.747991952400294E-3</v>
      </c>
      <c r="P48" s="2">
        <v>0</v>
      </c>
      <c r="Q48" s="2">
        <v>0</v>
      </c>
      <c r="R48" s="2">
        <v>2.9698404659504282E-2</v>
      </c>
      <c r="S48" s="2">
        <v>0</v>
      </c>
      <c r="T48" s="2">
        <v>0</v>
      </c>
      <c r="U48" s="2">
        <v>0</v>
      </c>
      <c r="V48" s="2">
        <v>0</v>
      </c>
      <c r="W48" s="2">
        <v>0.71379904707802999</v>
      </c>
    </row>
    <row r="49" spans="1:23" x14ac:dyDescent="0.2">
      <c r="A49" s="2" t="s">
        <v>45</v>
      </c>
      <c r="B49" s="2">
        <v>0</v>
      </c>
      <c r="C49" s="2">
        <v>0.72362105035276414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0.6174505719103025</v>
      </c>
      <c r="L49" s="2">
        <v>0</v>
      </c>
      <c r="M49" s="2">
        <v>0.3496869449066049</v>
      </c>
      <c r="N49" s="2">
        <v>0</v>
      </c>
      <c r="O49" s="2">
        <v>0.11519459237664105</v>
      </c>
      <c r="P49" s="2">
        <v>0</v>
      </c>
      <c r="Q49" s="2">
        <v>0</v>
      </c>
      <c r="R49" s="2">
        <v>3.5757245332396027E-2</v>
      </c>
      <c r="S49" s="2">
        <v>0</v>
      </c>
      <c r="T49" s="2">
        <v>0</v>
      </c>
      <c r="U49" s="2">
        <v>0</v>
      </c>
      <c r="V49" s="2">
        <v>0</v>
      </c>
      <c r="W49" s="2">
        <v>1.8417104048787087</v>
      </c>
    </row>
    <row r="50" spans="1:23" x14ac:dyDescent="0.2">
      <c r="A50" s="2" t="s">
        <v>46</v>
      </c>
      <c r="B50" s="2">
        <v>0.36929870532828329</v>
      </c>
      <c r="C50" s="2">
        <v>0</v>
      </c>
      <c r="D50" s="2">
        <v>0</v>
      </c>
      <c r="E50" s="2">
        <v>1.6750008018149645E-2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0.17430511649983607</v>
      </c>
      <c r="L50" s="2">
        <v>0</v>
      </c>
      <c r="M50" s="2">
        <v>8.7998867492388694E-2</v>
      </c>
      <c r="N50" s="2">
        <v>0</v>
      </c>
      <c r="O50" s="2">
        <v>0.15619517339353964</v>
      </c>
      <c r="P50" s="2">
        <v>0</v>
      </c>
      <c r="Q50" s="2">
        <v>0</v>
      </c>
      <c r="R50" s="2">
        <v>0.3583648404355379</v>
      </c>
      <c r="S50" s="2">
        <v>0</v>
      </c>
      <c r="T50" s="2">
        <v>0</v>
      </c>
      <c r="U50" s="2">
        <v>0</v>
      </c>
      <c r="V50" s="2">
        <v>0</v>
      </c>
      <c r="W50" s="2">
        <v>1.1629127111677353</v>
      </c>
    </row>
    <row r="51" spans="1:23" x14ac:dyDescent="0.2">
      <c r="A51" s="2" t="s">
        <v>47</v>
      </c>
      <c r="B51" s="2">
        <v>0.33516382420868623</v>
      </c>
      <c r="C51" s="2">
        <v>0</v>
      </c>
      <c r="D51" s="2">
        <v>0</v>
      </c>
      <c r="E51" s="2">
        <v>1.0645144003868316E-2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4.068788058713111E-2</v>
      </c>
      <c r="L51" s="2">
        <v>0</v>
      </c>
      <c r="M51" s="2">
        <v>4.8819808093770983E-2</v>
      </c>
      <c r="N51" s="2">
        <v>0</v>
      </c>
      <c r="O51" s="2">
        <v>6.6339748464451842E-2</v>
      </c>
      <c r="P51" s="2">
        <v>0</v>
      </c>
      <c r="Q51" s="2">
        <v>0</v>
      </c>
      <c r="R51" s="2">
        <v>1.4183693930586026E-2</v>
      </c>
      <c r="S51" s="2">
        <v>0</v>
      </c>
      <c r="T51" s="2">
        <v>0</v>
      </c>
      <c r="U51" s="2">
        <v>0</v>
      </c>
      <c r="V51" s="2">
        <v>0</v>
      </c>
      <c r="W51" s="2">
        <v>0.5158400992884945</v>
      </c>
    </row>
  </sheetData>
  <phoneticPr fontId="6" type="noConversion"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E00-000000000000}">
  <dimension ref="A1:W51"/>
  <sheetViews>
    <sheetView workbookViewId="0">
      <selection activeCell="J29" sqref="J29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1.3120677990733236</v>
      </c>
      <c r="C4" s="2">
        <v>95.588782308524372</v>
      </c>
      <c r="D4" s="2">
        <v>3.3547727123269748</v>
      </c>
      <c r="E4" s="2">
        <v>2.1180128155988194</v>
      </c>
      <c r="F4" s="2">
        <v>53.128388518672388</v>
      </c>
      <c r="G4" s="2">
        <v>6.5714950235792564</v>
      </c>
      <c r="H4" s="2">
        <v>5.1377636620968454</v>
      </c>
      <c r="I4" s="2">
        <v>1.1847555973358508</v>
      </c>
      <c r="J4" s="2">
        <v>48.772857649933364</v>
      </c>
      <c r="K4" s="2">
        <v>3.4043756566325589</v>
      </c>
      <c r="L4" s="2">
        <v>0.16798824123312242</v>
      </c>
      <c r="M4" s="2">
        <v>4.0774165842006189</v>
      </c>
      <c r="N4" s="2">
        <v>6.163488045204323</v>
      </c>
      <c r="O4" s="2">
        <v>0.58390894554794737</v>
      </c>
      <c r="P4" s="2">
        <v>1.9363334260217382</v>
      </c>
      <c r="Q4" s="2">
        <v>0</v>
      </c>
      <c r="R4" s="2">
        <v>17.795767815994196</v>
      </c>
      <c r="S4" s="2">
        <v>0</v>
      </c>
      <c r="T4" s="2">
        <v>0</v>
      </c>
      <c r="U4" s="2">
        <v>0</v>
      </c>
      <c r="V4" s="2">
        <v>0</v>
      </c>
      <c r="W4" s="2">
        <v>251.29817480197573</v>
      </c>
    </row>
    <row r="5" spans="1:23" x14ac:dyDescent="0.2">
      <c r="A5" s="2" t="s">
        <v>1</v>
      </c>
      <c r="B5" s="2">
        <v>0.11413842221668725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0.2095560689445666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0.32369449116125387</v>
      </c>
    </row>
    <row r="6" spans="1:23" x14ac:dyDescent="0.2">
      <c r="A6" s="2" t="s">
        <v>2</v>
      </c>
      <c r="B6" s="2">
        <v>0</v>
      </c>
      <c r="C6" s="2">
        <v>7.6958948428479941</v>
      </c>
      <c r="D6" s="2">
        <v>1.5072775480814673</v>
      </c>
      <c r="E6" s="2">
        <v>0.40468973771733113</v>
      </c>
      <c r="F6" s="2">
        <v>1.5493516441946182</v>
      </c>
      <c r="G6" s="2">
        <v>0.13629396180393741</v>
      </c>
      <c r="H6" s="2">
        <v>4.685914278693222E-2</v>
      </c>
      <c r="I6" s="2">
        <v>5.5699263184700511E-2</v>
      </c>
      <c r="J6" s="2">
        <v>1.5924679642469186E-3</v>
      </c>
      <c r="K6" s="2">
        <v>0.22978018782620921</v>
      </c>
      <c r="L6" s="2">
        <v>1.9566954739974829E-2</v>
      </c>
      <c r="M6" s="2">
        <v>0.20495422560103982</v>
      </c>
      <c r="N6" s="2">
        <v>7.4497516420041589E-4</v>
      </c>
      <c r="O6" s="2">
        <v>0</v>
      </c>
      <c r="P6" s="2">
        <v>0</v>
      </c>
      <c r="Q6" s="2">
        <v>0</v>
      </c>
      <c r="R6" s="2">
        <v>1.088989798941953E-2</v>
      </c>
      <c r="S6" s="2">
        <v>0</v>
      </c>
      <c r="T6" s="2">
        <v>0</v>
      </c>
      <c r="U6" s="2">
        <v>0</v>
      </c>
      <c r="V6" s="2">
        <v>0</v>
      </c>
      <c r="W6" s="2">
        <v>11.863594849902077</v>
      </c>
    </row>
    <row r="7" spans="1:23" x14ac:dyDescent="0.2">
      <c r="A7" s="2" t="s">
        <v>3</v>
      </c>
      <c r="B7" s="2">
        <v>1.1085872338932219E-5</v>
      </c>
      <c r="C7" s="2">
        <v>0</v>
      </c>
      <c r="D7" s="2">
        <v>0</v>
      </c>
      <c r="E7" s="2">
        <v>0</v>
      </c>
      <c r="F7" s="2">
        <v>8.1764698452995832E-4</v>
      </c>
      <c r="G7" s="2">
        <v>0</v>
      </c>
      <c r="H7" s="2">
        <v>0</v>
      </c>
      <c r="I7" s="2">
        <v>0</v>
      </c>
      <c r="J7" s="2">
        <v>10.116310555019151</v>
      </c>
      <c r="K7" s="2">
        <v>0.21293938121592787</v>
      </c>
      <c r="L7" s="2">
        <v>0</v>
      </c>
      <c r="M7" s="2">
        <v>0.73663865197222178</v>
      </c>
      <c r="N7" s="2">
        <v>0.72033437656696853</v>
      </c>
      <c r="O7" s="2">
        <v>6.4538016070959606E-3</v>
      </c>
      <c r="P7" s="2">
        <v>0.27067002571882631</v>
      </c>
      <c r="Q7" s="2">
        <v>0</v>
      </c>
      <c r="R7" s="2">
        <v>1.5739773411532101</v>
      </c>
      <c r="S7" s="2">
        <v>0</v>
      </c>
      <c r="T7" s="2">
        <v>0</v>
      </c>
      <c r="U7" s="2">
        <v>0</v>
      </c>
      <c r="V7" s="2">
        <v>0</v>
      </c>
      <c r="W7" s="2">
        <v>13.638152866110271</v>
      </c>
    </row>
    <row r="8" spans="1:23" x14ac:dyDescent="0.2">
      <c r="A8" s="2" t="s">
        <v>4</v>
      </c>
      <c r="B8" s="2">
        <v>1.3014000340324463E-5</v>
      </c>
      <c r="C8" s="2">
        <v>0</v>
      </c>
      <c r="D8" s="2">
        <v>0</v>
      </c>
      <c r="E8" s="2">
        <v>0</v>
      </c>
      <c r="F8" s="2">
        <v>1.0108246733539903</v>
      </c>
      <c r="G8" s="2">
        <v>0</v>
      </c>
      <c r="H8" s="2">
        <v>0</v>
      </c>
      <c r="I8" s="2">
        <v>0</v>
      </c>
      <c r="J8" s="2">
        <v>0</v>
      </c>
      <c r="K8" s="2">
        <v>1.7602802426188655E-2</v>
      </c>
      <c r="L8" s="2">
        <v>1.7399292840288843E-3</v>
      </c>
      <c r="M8" s="2">
        <v>0.16468909024343414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1.1948695093079822</v>
      </c>
    </row>
    <row r="9" spans="1:23" x14ac:dyDescent="0.2">
      <c r="A9" s="2" t="s">
        <v>5</v>
      </c>
      <c r="B9" s="2">
        <v>1.2635918688888052E-5</v>
      </c>
      <c r="C9" s="2">
        <v>0</v>
      </c>
      <c r="D9" s="2">
        <v>0</v>
      </c>
      <c r="E9" s="2">
        <v>3.9961134355959449E-5</v>
      </c>
      <c r="F9" s="2">
        <v>0.11850411973166031</v>
      </c>
      <c r="G9" s="2">
        <v>0</v>
      </c>
      <c r="H9" s="2">
        <v>0</v>
      </c>
      <c r="I9" s="2">
        <v>0</v>
      </c>
      <c r="J9" s="2">
        <v>0</v>
      </c>
      <c r="K9" s="2">
        <v>0.16554883409633578</v>
      </c>
      <c r="L9" s="2">
        <v>4.9602484005523445E-2</v>
      </c>
      <c r="M9" s="2">
        <v>0.19605548482331117</v>
      </c>
      <c r="N9" s="2">
        <v>9.081371363678374E-5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0.5298543334235124</v>
      </c>
    </row>
    <row r="10" spans="1:23" x14ac:dyDescent="0.2">
      <c r="A10" s="2" t="s">
        <v>6</v>
      </c>
      <c r="B10" s="2">
        <v>7.5585535545378893E-5</v>
      </c>
      <c r="C10" s="2">
        <v>0</v>
      </c>
      <c r="D10" s="2">
        <v>0</v>
      </c>
      <c r="E10" s="2">
        <v>5.9941701533939183E-3</v>
      </c>
      <c r="F10" s="2">
        <v>4.9952046870023518E-2</v>
      </c>
      <c r="G10" s="2">
        <v>0</v>
      </c>
      <c r="H10" s="2">
        <v>0</v>
      </c>
      <c r="I10" s="2">
        <v>0</v>
      </c>
      <c r="J10" s="2">
        <v>0</v>
      </c>
      <c r="K10" s="2">
        <v>8.2994626848177794E-2</v>
      </c>
      <c r="L10" s="2">
        <v>0</v>
      </c>
      <c r="M10" s="2">
        <v>9.3476218819432008E-2</v>
      </c>
      <c r="N10" s="2">
        <v>1.4378837992490754E-5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0.23250702706456511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7.6898660320919466E-5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7.6898660320919466E-5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2.5194144462943792E-4</v>
      </c>
      <c r="C13" s="2">
        <v>4.9797311932800882E-4</v>
      </c>
      <c r="D13" s="2">
        <v>1.1470912558488636E-4</v>
      </c>
      <c r="E13" s="2">
        <v>8.9693941651869842E-3</v>
      </c>
      <c r="F13" s="2">
        <v>2.5560744093696625E-3</v>
      </c>
      <c r="G13" s="2">
        <v>0</v>
      </c>
      <c r="H13" s="2">
        <v>0</v>
      </c>
      <c r="I13" s="2">
        <v>0</v>
      </c>
      <c r="J13" s="2">
        <v>1.1477246589166983E-4</v>
      </c>
      <c r="K13" s="2">
        <v>0.29241764205124915</v>
      </c>
      <c r="L13" s="2">
        <v>2.3199057120385123E-4</v>
      </c>
      <c r="M13" s="2">
        <v>0.11032560939592596</v>
      </c>
      <c r="N13" s="2">
        <v>2.6160328096874803E-2</v>
      </c>
      <c r="O13" s="2">
        <v>2.991333305722345E-4</v>
      </c>
      <c r="P13" s="2">
        <v>0</v>
      </c>
      <c r="Q13" s="2">
        <v>0</v>
      </c>
      <c r="R13" s="2">
        <v>8.3919308676759036E-2</v>
      </c>
      <c r="S13" s="2">
        <v>0</v>
      </c>
      <c r="T13" s="2">
        <v>0</v>
      </c>
      <c r="U13" s="2">
        <v>0</v>
      </c>
      <c r="V13" s="2">
        <v>0</v>
      </c>
      <c r="W13" s="2">
        <v>0.52585887685257571</v>
      </c>
    </row>
    <row r="14" spans="1:23" x14ac:dyDescent="0.2">
      <c r="A14" s="2" t="s">
        <v>10</v>
      </c>
      <c r="B14" s="2">
        <v>2.0422639631481086E-4</v>
      </c>
      <c r="C14" s="2">
        <v>7.1823046056924337E-4</v>
      </c>
      <c r="D14" s="2">
        <v>0</v>
      </c>
      <c r="E14" s="2">
        <v>0</v>
      </c>
      <c r="F14" s="2">
        <v>4.0538800073334075E-3</v>
      </c>
      <c r="G14" s="2">
        <v>1.7074612309242513E-3</v>
      </c>
      <c r="H14" s="2">
        <v>0</v>
      </c>
      <c r="I14" s="2">
        <v>0</v>
      </c>
      <c r="J14" s="2">
        <v>5.4516921298543156E-4</v>
      </c>
      <c r="K14" s="2">
        <v>0.21746941138756026</v>
      </c>
      <c r="L14" s="2">
        <v>0</v>
      </c>
      <c r="M14" s="2">
        <v>4.3593873179035937E-2</v>
      </c>
      <c r="N14" s="2">
        <v>3.4660567371372456E-5</v>
      </c>
      <c r="O14" s="2">
        <v>2.3257616451991233E-3</v>
      </c>
      <c r="P14" s="2">
        <v>0</v>
      </c>
      <c r="Q14" s="2">
        <v>0</v>
      </c>
      <c r="R14" s="2">
        <v>4.412731175807439E-2</v>
      </c>
      <c r="S14" s="2">
        <v>0</v>
      </c>
      <c r="T14" s="2">
        <v>0</v>
      </c>
      <c r="U14" s="2">
        <v>0</v>
      </c>
      <c r="V14" s="2">
        <v>0</v>
      </c>
      <c r="W14" s="2">
        <v>0.3147799858453682</v>
      </c>
    </row>
    <row r="15" spans="1:23" x14ac:dyDescent="0.2">
      <c r="A15" s="2" t="s">
        <v>11</v>
      </c>
      <c r="B15" s="2">
        <v>1.6736674654748964E-4</v>
      </c>
      <c r="C15" s="2">
        <v>0</v>
      </c>
      <c r="D15" s="2">
        <v>0</v>
      </c>
      <c r="E15" s="2">
        <v>2.1804069984682813E-2</v>
      </c>
      <c r="F15" s="2">
        <v>5.4967864506215696E-4</v>
      </c>
      <c r="G15" s="2">
        <v>0</v>
      </c>
      <c r="H15" s="2">
        <v>6.9605470300151441E-3</v>
      </c>
      <c r="I15" s="2">
        <v>0</v>
      </c>
      <c r="J15" s="2">
        <v>0</v>
      </c>
      <c r="K15" s="2">
        <v>4.6425818471929642E-2</v>
      </c>
      <c r="L15" s="2">
        <v>0</v>
      </c>
      <c r="M15" s="2">
        <v>2.0344127710673975E-2</v>
      </c>
      <c r="N15" s="2">
        <v>4.2836071941523904E-3</v>
      </c>
      <c r="O15" s="2">
        <v>1.1965333222889381E-4</v>
      </c>
      <c r="P15" s="2">
        <v>0</v>
      </c>
      <c r="Q15" s="2">
        <v>0</v>
      </c>
      <c r="R15" s="2">
        <v>2.3431344489082774E-2</v>
      </c>
      <c r="S15" s="2">
        <v>0</v>
      </c>
      <c r="T15" s="2">
        <v>0</v>
      </c>
      <c r="U15" s="2">
        <v>0</v>
      </c>
      <c r="V15" s="2">
        <v>0</v>
      </c>
      <c r="W15" s="2">
        <v>0.12408621360437527</v>
      </c>
    </row>
    <row r="16" spans="1:23" x14ac:dyDescent="0.2">
      <c r="A16" s="2" t="s">
        <v>12</v>
      </c>
      <c r="B16" s="2">
        <v>4.1904101623457862E-5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5.9783839521602457E-4</v>
      </c>
      <c r="I16" s="2">
        <v>0</v>
      </c>
      <c r="J16" s="2">
        <v>0</v>
      </c>
      <c r="K16" s="2">
        <v>3.551319949366099E-3</v>
      </c>
      <c r="L16" s="2">
        <v>0</v>
      </c>
      <c r="M16" s="2">
        <v>2.3343818344211727E-3</v>
      </c>
      <c r="N16" s="2">
        <v>0</v>
      </c>
      <c r="O16" s="2">
        <v>0</v>
      </c>
      <c r="P16" s="2">
        <v>0</v>
      </c>
      <c r="Q16" s="2">
        <v>0</v>
      </c>
      <c r="R16" s="2">
        <v>3.3856744459996257E-2</v>
      </c>
      <c r="S16" s="2">
        <v>0</v>
      </c>
      <c r="T16" s="2">
        <v>0</v>
      </c>
      <c r="U16" s="2">
        <v>0</v>
      </c>
      <c r="V16" s="2">
        <v>0</v>
      </c>
      <c r="W16" s="2">
        <v>4.0382188740623014E-2</v>
      </c>
    </row>
    <row r="17" spans="1:23" x14ac:dyDescent="0.2">
      <c r="A17" s="2" t="s">
        <v>13</v>
      </c>
      <c r="B17" s="2">
        <v>1.858703656002898E-4</v>
      </c>
      <c r="C17" s="2">
        <v>1.8458203623091521E-3</v>
      </c>
      <c r="D17" s="2">
        <v>5.8057360875067875E-2</v>
      </c>
      <c r="E17" s="2">
        <v>2.4177207551782574E-2</v>
      </c>
      <c r="F17" s="2">
        <v>1.7697591076082471E-3</v>
      </c>
      <c r="G17" s="2">
        <v>6.8849243182429493E-4</v>
      </c>
      <c r="H17" s="2">
        <v>2.1351371257715164E-4</v>
      </c>
      <c r="I17" s="2">
        <v>0</v>
      </c>
      <c r="J17" s="2">
        <v>1.497063351974468E-4</v>
      </c>
      <c r="K17" s="2">
        <v>0.11324376350350676</v>
      </c>
      <c r="L17" s="2">
        <v>1.6674322305276808E-4</v>
      </c>
      <c r="M17" s="2">
        <v>7.4933146984807039E-3</v>
      </c>
      <c r="N17" s="2">
        <v>2.2605046886089417E-4</v>
      </c>
      <c r="O17" s="2">
        <v>0</v>
      </c>
      <c r="P17" s="2">
        <v>0</v>
      </c>
      <c r="Q17" s="2">
        <v>0</v>
      </c>
      <c r="R17" s="2">
        <v>2.0541134596156266E-2</v>
      </c>
      <c r="S17" s="2">
        <v>0</v>
      </c>
      <c r="T17" s="2">
        <v>0</v>
      </c>
      <c r="U17" s="2">
        <v>0</v>
      </c>
      <c r="V17" s="2">
        <v>0</v>
      </c>
      <c r="W17" s="2">
        <v>0.22875873723202444</v>
      </c>
    </row>
    <row r="18" spans="1:23" x14ac:dyDescent="0.2">
      <c r="A18" s="2" t="s">
        <v>14</v>
      </c>
      <c r="B18" s="2">
        <v>1.4227377246199498E-5</v>
      </c>
      <c r="C18" s="2">
        <v>0</v>
      </c>
      <c r="D18" s="2">
        <v>0</v>
      </c>
      <c r="E18" s="2">
        <v>0</v>
      </c>
      <c r="F18" s="2">
        <v>2.9222290968116925E-3</v>
      </c>
      <c r="G18" s="2">
        <v>0</v>
      </c>
      <c r="H18" s="2">
        <v>0</v>
      </c>
      <c r="I18" s="2">
        <v>0</v>
      </c>
      <c r="J18" s="2">
        <v>2.8693116472917456E-5</v>
      </c>
      <c r="K18" s="2">
        <v>1.4778524356220341E-2</v>
      </c>
      <c r="L18" s="2">
        <v>0</v>
      </c>
      <c r="M18" s="2">
        <v>1.6443909139111697E-3</v>
      </c>
      <c r="N18" s="2">
        <v>2.648733314406192E-5</v>
      </c>
      <c r="O18" s="2">
        <v>0</v>
      </c>
      <c r="P18" s="2">
        <v>0</v>
      </c>
      <c r="Q18" s="2">
        <v>0</v>
      </c>
      <c r="R18" s="2">
        <v>2.7869881110362776E-3</v>
      </c>
      <c r="S18" s="2">
        <v>0</v>
      </c>
      <c r="T18" s="2">
        <v>0</v>
      </c>
      <c r="U18" s="2">
        <v>0</v>
      </c>
      <c r="V18" s="2">
        <v>0</v>
      </c>
      <c r="W18" s="2">
        <v>2.2201540304842664E-2</v>
      </c>
    </row>
    <row r="19" spans="1:23" x14ac:dyDescent="0.2">
      <c r="A19" s="2" t="s">
        <v>15</v>
      </c>
      <c r="B19" s="2">
        <v>7.5269298962948609E-5</v>
      </c>
      <c r="C19" s="2">
        <v>0</v>
      </c>
      <c r="D19" s="2">
        <v>0</v>
      </c>
      <c r="E19" s="2">
        <v>6.2840895141432144E-5</v>
      </c>
      <c r="F19" s="2">
        <v>7.327903436984879E-3</v>
      </c>
      <c r="G19" s="2">
        <v>0</v>
      </c>
      <c r="H19" s="2">
        <v>0</v>
      </c>
      <c r="I19" s="2">
        <v>0</v>
      </c>
      <c r="J19" s="2">
        <v>0</v>
      </c>
      <c r="K19" s="2">
        <v>3.9162390465253702E-2</v>
      </c>
      <c r="L19" s="2">
        <v>0</v>
      </c>
      <c r="M19" s="2">
        <v>2.0059027039009882E-3</v>
      </c>
      <c r="N19" s="2">
        <v>0</v>
      </c>
      <c r="O19" s="2">
        <v>0</v>
      </c>
      <c r="P19" s="2">
        <v>0</v>
      </c>
      <c r="Q19" s="2">
        <v>0</v>
      </c>
      <c r="R19" s="2">
        <v>0.12675634816120548</v>
      </c>
      <c r="S19" s="2">
        <v>0</v>
      </c>
      <c r="T19" s="2">
        <v>0</v>
      </c>
      <c r="U19" s="2">
        <v>0</v>
      </c>
      <c r="V19" s="2">
        <v>0</v>
      </c>
      <c r="W19" s="2">
        <v>0.17539065496144943</v>
      </c>
    </row>
    <row r="20" spans="1:23" x14ac:dyDescent="0.2">
      <c r="A20" s="2" t="s">
        <v>16</v>
      </c>
      <c r="B20" s="2">
        <v>7.6974113256763748E-5</v>
      </c>
      <c r="C20" s="2">
        <v>0</v>
      </c>
      <c r="D20" s="2">
        <v>1.342936104408426E-3</v>
      </c>
      <c r="E20" s="2">
        <v>0</v>
      </c>
      <c r="F20" s="2">
        <v>1.1337809152713313E-2</v>
      </c>
      <c r="G20" s="2">
        <v>0</v>
      </c>
      <c r="H20" s="2">
        <v>0</v>
      </c>
      <c r="I20" s="2">
        <v>0</v>
      </c>
      <c r="J20" s="2">
        <v>0</v>
      </c>
      <c r="K20" s="2">
        <v>5.8009553031180869E-2</v>
      </c>
      <c r="L20" s="2">
        <v>1.8124263375300878E-4</v>
      </c>
      <c r="M20" s="2">
        <v>5.27576649855951E-3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7.6224281533871896E-2</v>
      </c>
    </row>
    <row r="21" spans="1:23" x14ac:dyDescent="0.2">
      <c r="A21" s="2" t="s">
        <v>17</v>
      </c>
      <c r="B21" s="2">
        <v>3.4553412355322971E-6</v>
      </c>
      <c r="C21" s="2">
        <v>0</v>
      </c>
      <c r="D21" s="2">
        <v>0</v>
      </c>
      <c r="E21" s="2">
        <v>0</v>
      </c>
      <c r="F21" s="2">
        <v>2.0612949189830886E-4</v>
      </c>
      <c r="G21" s="2">
        <v>0</v>
      </c>
      <c r="H21" s="2">
        <v>0</v>
      </c>
      <c r="I21" s="2">
        <v>0</v>
      </c>
      <c r="J21" s="2">
        <v>0</v>
      </c>
      <c r="K21" s="2">
        <v>1.493931246416408E-2</v>
      </c>
      <c r="L21" s="2">
        <v>0</v>
      </c>
      <c r="M21" s="2">
        <v>2.1873975845663595E-4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1.5367637055754557E-2</v>
      </c>
    </row>
    <row r="22" spans="1:23" x14ac:dyDescent="0.2">
      <c r="A22" s="2" t="s">
        <v>18</v>
      </c>
      <c r="B22" s="2">
        <v>0</v>
      </c>
      <c r="C22" s="2">
        <v>2.8729218422769735E-3</v>
      </c>
      <c r="D22" s="2">
        <v>0</v>
      </c>
      <c r="E22" s="2">
        <v>3.5903453023287236E-4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9.588563863288467E-2</v>
      </c>
      <c r="L22" s="2">
        <v>2.0299174980336986E-4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9.9320586755197893E-2</v>
      </c>
    </row>
    <row r="23" spans="1:23" x14ac:dyDescent="0.2">
      <c r="A23" s="2" t="s">
        <v>19</v>
      </c>
      <c r="B23" s="2">
        <v>7.1831358533038547E-6</v>
      </c>
      <c r="C23" s="2">
        <v>0</v>
      </c>
      <c r="D23" s="2">
        <v>0</v>
      </c>
      <c r="E23" s="2">
        <v>0</v>
      </c>
      <c r="F23" s="2">
        <v>3.5729111929040208E-4</v>
      </c>
      <c r="G23" s="2">
        <v>0</v>
      </c>
      <c r="H23" s="2">
        <v>0</v>
      </c>
      <c r="I23" s="2">
        <v>0</v>
      </c>
      <c r="J23" s="2">
        <v>1.1297914611211247E-4</v>
      </c>
      <c r="K23" s="2">
        <v>1.5086118997504019E-2</v>
      </c>
      <c r="L23" s="2">
        <v>1.2324499095204598E-4</v>
      </c>
      <c r="M23" s="2">
        <v>4.8694721769397195E-3</v>
      </c>
      <c r="N23" s="2">
        <v>0</v>
      </c>
      <c r="O23" s="2">
        <v>6.7304999378752772E-5</v>
      </c>
      <c r="P23" s="2">
        <v>0</v>
      </c>
      <c r="Q23" s="2">
        <v>0</v>
      </c>
      <c r="R23" s="2">
        <v>2.4257118744204637E-3</v>
      </c>
      <c r="S23" s="2">
        <v>0</v>
      </c>
      <c r="T23" s="2">
        <v>0</v>
      </c>
      <c r="U23" s="2">
        <v>0</v>
      </c>
      <c r="V23" s="2">
        <v>0</v>
      </c>
      <c r="W23" s="2">
        <v>2.304930644045082E-2</v>
      </c>
    </row>
    <row r="24" spans="1:23" x14ac:dyDescent="0.2">
      <c r="A24" s="2" t="s">
        <v>20</v>
      </c>
      <c r="B24" s="2">
        <v>2.852789651258987E-6</v>
      </c>
      <c r="C24" s="2">
        <v>0</v>
      </c>
      <c r="D24" s="2">
        <v>0</v>
      </c>
      <c r="E24" s="2">
        <v>4.4313270848561723E-4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3.2646976699881257E-3</v>
      </c>
      <c r="L24" s="2">
        <v>0</v>
      </c>
      <c r="M24" s="2">
        <v>2.5450666490697772E-4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3.9651898330319794E-3</v>
      </c>
    </row>
    <row r="25" spans="1:23" x14ac:dyDescent="0.2">
      <c r="A25" s="2" t="s">
        <v>21</v>
      </c>
      <c r="B25" s="2">
        <v>0</v>
      </c>
      <c r="C25" s="2">
        <v>54.222181698470592</v>
      </c>
      <c r="D25" s="2">
        <v>0</v>
      </c>
      <c r="E25" s="2">
        <v>0</v>
      </c>
      <c r="F25" s="2">
        <v>7.8768949837407091E-4</v>
      </c>
      <c r="G25" s="2">
        <v>0.31835890047555393</v>
      </c>
      <c r="H25" s="2">
        <v>2.1137857545138018E-2</v>
      </c>
      <c r="I25" s="2">
        <v>0.37382023564503719</v>
      </c>
      <c r="J25" s="2">
        <v>38.58924122120694</v>
      </c>
      <c r="K25" s="2">
        <v>1.1122342597325714E-2</v>
      </c>
      <c r="L25" s="2">
        <v>4.2845758619211279E-3</v>
      </c>
      <c r="M25" s="2">
        <v>4.7954405924728744E-2</v>
      </c>
      <c r="N25" s="2">
        <v>0.29234260234107773</v>
      </c>
      <c r="O25" s="2">
        <v>3.7391666321529313E-5</v>
      </c>
      <c r="P25" s="2">
        <v>1.5264515671686323</v>
      </c>
      <c r="Q25" s="2">
        <v>0</v>
      </c>
      <c r="R25" s="2">
        <v>4.3353148393897645E-2</v>
      </c>
      <c r="S25" s="2">
        <v>0</v>
      </c>
      <c r="T25" s="2">
        <v>0</v>
      </c>
      <c r="U25" s="2">
        <v>0</v>
      </c>
      <c r="V25" s="2">
        <v>0</v>
      </c>
      <c r="W25" s="2">
        <v>95.451073636795542</v>
      </c>
    </row>
    <row r="26" spans="1:23" x14ac:dyDescent="0.2">
      <c r="A26" s="2" t="s">
        <v>22</v>
      </c>
      <c r="B26" s="2">
        <v>0</v>
      </c>
      <c r="C26" s="2">
        <v>0.66586954650579144</v>
      </c>
      <c r="D26" s="2">
        <v>1.9054877935685416E-2</v>
      </c>
      <c r="E26" s="2">
        <v>1.411154604435835</v>
      </c>
      <c r="F26" s="2">
        <v>2.6265067663732999</v>
      </c>
      <c r="G26" s="2">
        <v>8.4822267600753124E-3</v>
      </c>
      <c r="H26" s="2">
        <v>0.2532984343540276</v>
      </c>
      <c r="I26" s="2">
        <v>0</v>
      </c>
      <c r="J26" s="2">
        <v>0</v>
      </c>
      <c r="K26" s="2">
        <v>0.18508575857688458</v>
      </c>
      <c r="L26" s="2">
        <v>3.4995285649282257E-3</v>
      </c>
      <c r="M26" s="2">
        <v>9.8750164364789048E-2</v>
      </c>
      <c r="N26" s="2">
        <v>3.86830094607244E-2</v>
      </c>
      <c r="O26" s="2">
        <v>0.40740887873719184</v>
      </c>
      <c r="P26" s="2">
        <v>0.13919587099323358</v>
      </c>
      <c r="Q26" s="2">
        <v>0</v>
      </c>
      <c r="R26" s="2">
        <v>1.6144854727163902</v>
      </c>
      <c r="S26" s="2">
        <v>0</v>
      </c>
      <c r="T26" s="2">
        <v>0</v>
      </c>
      <c r="U26" s="2">
        <v>0</v>
      </c>
      <c r="V26" s="2">
        <v>0</v>
      </c>
      <c r="W26" s="2">
        <v>7.4714751397788568</v>
      </c>
    </row>
    <row r="27" spans="1:23" x14ac:dyDescent="0.2">
      <c r="A27" s="2" t="s">
        <v>23</v>
      </c>
      <c r="B27" s="2">
        <v>0</v>
      </c>
      <c r="C27" s="2">
        <v>2.2739813072563341E-3</v>
      </c>
      <c r="D27" s="2">
        <v>5.343979132022606E-3</v>
      </c>
      <c r="E27" s="2">
        <v>7.5822203681984027E-4</v>
      </c>
      <c r="F27" s="2">
        <v>2.816356780170182E-2</v>
      </c>
      <c r="G27" s="2">
        <v>2.6438109382052922E-2</v>
      </c>
      <c r="H27" s="2">
        <v>0</v>
      </c>
      <c r="I27" s="2">
        <v>0</v>
      </c>
      <c r="J27" s="2">
        <v>3.2279756032032138E-5</v>
      </c>
      <c r="K27" s="2">
        <v>0.11632535197674844</v>
      </c>
      <c r="L27" s="2">
        <v>3.790103138911437E-4</v>
      </c>
      <c r="M27" s="2">
        <v>1.2383283377167922E-2</v>
      </c>
      <c r="N27" s="2">
        <v>7.5678094697319759E-5</v>
      </c>
      <c r="O27" s="2">
        <v>4.6263393984699147E-4</v>
      </c>
      <c r="P27" s="2">
        <v>0</v>
      </c>
      <c r="Q27" s="2">
        <v>0</v>
      </c>
      <c r="R27" s="2">
        <v>1.7940412020356167E-2</v>
      </c>
      <c r="S27" s="2">
        <v>0</v>
      </c>
      <c r="T27" s="2">
        <v>0</v>
      </c>
      <c r="U27" s="2">
        <v>0</v>
      </c>
      <c r="V27" s="2">
        <v>0</v>
      </c>
      <c r="W27" s="2">
        <v>0.21057650913859358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2.5928454996087898E-5</v>
      </c>
      <c r="G28" s="2">
        <v>0</v>
      </c>
      <c r="H28" s="2">
        <v>0</v>
      </c>
      <c r="I28" s="2">
        <v>0</v>
      </c>
      <c r="J28" s="2">
        <v>0</v>
      </c>
      <c r="K28" s="2">
        <v>5.5624214336604007E-3</v>
      </c>
      <c r="L28" s="2">
        <v>1.2633677129704789E-5</v>
      </c>
      <c r="M28" s="2">
        <v>3.4039539135822627E-3</v>
      </c>
      <c r="N28" s="2">
        <v>6.6403819870257938E-2</v>
      </c>
      <c r="O28" s="2">
        <v>9.3272971743345063E-4</v>
      </c>
      <c r="P28" s="2">
        <v>0</v>
      </c>
      <c r="Q28" s="2">
        <v>0</v>
      </c>
      <c r="R28" s="2">
        <v>0.12391518387017837</v>
      </c>
      <c r="S28" s="2">
        <v>0</v>
      </c>
      <c r="T28" s="2">
        <v>0</v>
      </c>
      <c r="U28" s="2">
        <v>0</v>
      </c>
      <c r="V28" s="2">
        <v>0</v>
      </c>
      <c r="W28" s="2">
        <v>0.2002566709372382</v>
      </c>
    </row>
    <row r="29" spans="1:23" x14ac:dyDescent="0.2">
      <c r="A29" s="2" t="s">
        <v>25</v>
      </c>
      <c r="B29" s="2">
        <v>0</v>
      </c>
      <c r="C29" s="2">
        <v>0</v>
      </c>
      <c r="D29" s="2">
        <v>0</v>
      </c>
      <c r="E29" s="2">
        <v>0</v>
      </c>
      <c r="F29" s="2">
        <v>0.26960927407114638</v>
      </c>
      <c r="G29" s="2">
        <v>8.2619091818915402E-5</v>
      </c>
      <c r="H29" s="2">
        <v>0</v>
      </c>
      <c r="I29" s="2">
        <v>0</v>
      </c>
      <c r="J29" s="2">
        <v>0</v>
      </c>
      <c r="K29" s="2">
        <v>6.3891553923790048E-2</v>
      </c>
      <c r="L29" s="2">
        <v>1.2633677129704789E-5</v>
      </c>
      <c r="M29" s="2">
        <v>7.1756533792697738E-2</v>
      </c>
      <c r="N29" s="2">
        <v>3.3374039761518021E-4</v>
      </c>
      <c r="O29" s="2">
        <v>0</v>
      </c>
      <c r="P29" s="2">
        <v>0</v>
      </c>
      <c r="Q29" s="2">
        <v>0</v>
      </c>
      <c r="R29" s="2">
        <v>7.5804557832490852E-4</v>
      </c>
      <c r="S29" s="2">
        <v>0</v>
      </c>
      <c r="T29" s="2">
        <v>0</v>
      </c>
      <c r="U29" s="2">
        <v>0</v>
      </c>
      <c r="V29" s="2">
        <v>0</v>
      </c>
      <c r="W29" s="2">
        <v>0.4064444005325229</v>
      </c>
    </row>
    <row r="30" spans="1:23" x14ac:dyDescent="0.2">
      <c r="A30" s="2" t="s">
        <v>26</v>
      </c>
      <c r="B30" s="2">
        <v>0</v>
      </c>
      <c r="C30" s="2">
        <v>0</v>
      </c>
      <c r="D30" s="2">
        <v>0</v>
      </c>
      <c r="E30" s="2">
        <v>4.1185242454532239E-3</v>
      </c>
      <c r="F30" s="2">
        <v>3.2993792347206963E-3</v>
      </c>
      <c r="G30" s="2">
        <v>0</v>
      </c>
      <c r="H30" s="2">
        <v>0</v>
      </c>
      <c r="I30" s="2">
        <v>0</v>
      </c>
      <c r="J30" s="2">
        <v>0</v>
      </c>
      <c r="K30" s="2">
        <v>6.8815892100721324E-2</v>
      </c>
      <c r="L30" s="2">
        <v>4.3586186097481516E-4</v>
      </c>
      <c r="M30" s="2">
        <v>4.875211434879647E-3</v>
      </c>
      <c r="N30" s="2">
        <v>2.5957586481180681E-4</v>
      </c>
      <c r="O30" s="2">
        <v>7.6110744942569568E-4</v>
      </c>
      <c r="P30" s="2">
        <v>0</v>
      </c>
      <c r="Q30" s="2">
        <v>0</v>
      </c>
      <c r="R30" s="2">
        <v>1.516091156649817E-3</v>
      </c>
      <c r="S30" s="2">
        <v>0</v>
      </c>
      <c r="T30" s="2">
        <v>0</v>
      </c>
      <c r="U30" s="2">
        <v>0</v>
      </c>
      <c r="V30" s="2">
        <v>0</v>
      </c>
      <c r="W30" s="2">
        <v>8.4081643347637028E-2</v>
      </c>
    </row>
    <row r="31" spans="1:23" x14ac:dyDescent="0.2">
      <c r="A31" s="2" t="s">
        <v>27</v>
      </c>
      <c r="B31" s="2">
        <v>4.8990796591588063E-3</v>
      </c>
      <c r="C31" s="2">
        <v>0.38622548570140636</v>
      </c>
      <c r="D31" s="2">
        <v>0.17997421233755492</v>
      </c>
      <c r="E31" s="2">
        <v>8.6759279581930762E-2</v>
      </c>
      <c r="F31" s="2">
        <v>1.470559264304965</v>
      </c>
      <c r="G31" s="2">
        <v>0.62289287292007622</v>
      </c>
      <c r="H31" s="2">
        <v>1.1576855838408215</v>
      </c>
      <c r="I31" s="2">
        <v>0.31771234694554978</v>
      </c>
      <c r="J31" s="2">
        <v>1.3840842058623556E-3</v>
      </c>
      <c r="K31" s="2">
        <v>0.3133061145093316</v>
      </c>
      <c r="L31" s="2">
        <v>7.0757124217174627E-3</v>
      </c>
      <c r="M31" s="2">
        <v>0.20973233601794647</v>
      </c>
      <c r="N31" s="2">
        <v>2.7056460417080803</v>
      </c>
      <c r="O31" s="2">
        <v>2.6308776423828024E-2</v>
      </c>
      <c r="P31" s="2">
        <v>0</v>
      </c>
      <c r="Q31" s="2">
        <v>0</v>
      </c>
      <c r="R31" s="2">
        <v>6.1855652797721827</v>
      </c>
      <c r="S31" s="2">
        <v>0</v>
      </c>
      <c r="T31" s="2">
        <v>0</v>
      </c>
      <c r="U31" s="2">
        <v>0</v>
      </c>
      <c r="V31" s="2">
        <v>0</v>
      </c>
      <c r="W31" s="2">
        <v>13.675726470350412</v>
      </c>
    </row>
    <row r="32" spans="1:23" x14ac:dyDescent="0.2">
      <c r="A32" s="2" t="s">
        <v>28</v>
      </c>
      <c r="B32" s="2">
        <v>5.7381866843880097E-4</v>
      </c>
      <c r="C32" s="2">
        <v>28.748506372451807</v>
      </c>
      <c r="D32" s="2">
        <v>0.14907145170294639</v>
      </c>
      <c r="E32" s="2">
        <v>1.3852739663481203E-2</v>
      </c>
      <c r="F32" s="2">
        <v>41.358495504044683</v>
      </c>
      <c r="G32" s="2">
        <v>4.9500127275412238</v>
      </c>
      <c r="H32" s="2">
        <v>0.7881502843597924</v>
      </c>
      <c r="I32" s="2">
        <v>0.43752375156056317</v>
      </c>
      <c r="J32" s="2">
        <v>0</v>
      </c>
      <c r="K32" s="2">
        <v>2.4796322559845568E-2</v>
      </c>
      <c r="L32" s="2">
        <v>4.1323320495686012E-4</v>
      </c>
      <c r="M32" s="2">
        <v>0.19002802210075809</v>
      </c>
      <c r="N32" s="2">
        <v>0.64840196916669257</v>
      </c>
      <c r="O32" s="2">
        <v>0</v>
      </c>
      <c r="P32" s="2">
        <v>0</v>
      </c>
      <c r="Q32" s="2">
        <v>0</v>
      </c>
      <c r="R32" s="2">
        <v>0.62433694776307125</v>
      </c>
      <c r="S32" s="2">
        <v>0</v>
      </c>
      <c r="T32" s="2">
        <v>0</v>
      </c>
      <c r="U32" s="2">
        <v>0</v>
      </c>
      <c r="V32" s="2">
        <v>0</v>
      </c>
      <c r="W32" s="2">
        <v>77.934163144788258</v>
      </c>
    </row>
    <row r="33" spans="1:23" x14ac:dyDescent="0.2">
      <c r="A33" s="2" t="s">
        <v>29</v>
      </c>
      <c r="B33" s="2">
        <v>2.0746301456147031E-3</v>
      </c>
      <c r="C33" s="2">
        <v>0.13739965555748218</v>
      </c>
      <c r="D33" s="2">
        <v>0.19326496732551823</v>
      </c>
      <c r="E33" s="2">
        <v>8.1886964998529377E-2</v>
      </c>
      <c r="F33" s="2">
        <v>1.6961641454371486</v>
      </c>
      <c r="G33" s="2">
        <v>5.0865820863178902E-2</v>
      </c>
      <c r="H33" s="2">
        <v>1.6710437201138197</v>
      </c>
      <c r="I33" s="2">
        <v>0</v>
      </c>
      <c r="J33" s="2">
        <v>4.1605018885730312E-4</v>
      </c>
      <c r="K33" s="2">
        <v>9.2425198918443294E-2</v>
      </c>
      <c r="L33" s="2">
        <v>3.3268897851702291E-2</v>
      </c>
      <c r="M33" s="2">
        <v>0.16445763993144558</v>
      </c>
      <c r="N33" s="2">
        <v>0.78488726159711941</v>
      </c>
      <c r="O33" s="2">
        <v>8.6748665865948014E-4</v>
      </c>
      <c r="P33" s="2">
        <v>1.5962141046106405E-5</v>
      </c>
      <c r="Q33" s="2">
        <v>0</v>
      </c>
      <c r="R33" s="2">
        <v>1.4603301592920639</v>
      </c>
      <c r="S33" s="2">
        <v>0</v>
      </c>
      <c r="T33" s="2">
        <v>0</v>
      </c>
      <c r="U33" s="2">
        <v>0</v>
      </c>
      <c r="V33" s="2">
        <v>0</v>
      </c>
      <c r="W33" s="2">
        <v>6.3693685610206296</v>
      </c>
    </row>
    <row r="34" spans="1:23" x14ac:dyDescent="0.2">
      <c r="A34" s="2" t="s">
        <v>30</v>
      </c>
      <c r="B34" s="2">
        <v>5.5574024799766719E-5</v>
      </c>
      <c r="C34" s="2">
        <v>9.7525239550091906E-5</v>
      </c>
      <c r="D34" s="2">
        <v>1.3106490390629741E-3</v>
      </c>
      <c r="E34" s="2">
        <v>4.7961094392967698E-3</v>
      </c>
      <c r="F34" s="2">
        <v>0.18144727169908281</v>
      </c>
      <c r="G34" s="2">
        <v>0</v>
      </c>
      <c r="H34" s="2">
        <v>4.1848687665121728E-3</v>
      </c>
      <c r="I34" s="2">
        <v>0</v>
      </c>
      <c r="J34" s="2">
        <v>0</v>
      </c>
      <c r="K34" s="2">
        <v>5.5814445818383733E-2</v>
      </c>
      <c r="L34" s="2">
        <v>1.9574204445324948E-4</v>
      </c>
      <c r="M34" s="2">
        <v>1.1344538520091374E-2</v>
      </c>
      <c r="N34" s="2">
        <v>5.3907020414794829E-3</v>
      </c>
      <c r="O34" s="2">
        <v>2.6024599759784401E-3</v>
      </c>
      <c r="P34" s="2">
        <v>0</v>
      </c>
      <c r="Q34" s="2">
        <v>0</v>
      </c>
      <c r="R34" s="2">
        <v>2.7611826655637186E-2</v>
      </c>
      <c r="S34" s="2">
        <v>0</v>
      </c>
      <c r="T34" s="2">
        <v>0</v>
      </c>
      <c r="U34" s="2">
        <v>0</v>
      </c>
      <c r="V34" s="2">
        <v>0</v>
      </c>
      <c r="W34" s="2">
        <v>0.29485171326432802</v>
      </c>
    </row>
    <row r="35" spans="1:23" x14ac:dyDescent="0.2">
      <c r="A35" s="2" t="s">
        <v>31</v>
      </c>
      <c r="B35" s="2">
        <v>8.7371962553652182E-5</v>
      </c>
      <c r="C35" s="2">
        <v>0</v>
      </c>
      <c r="D35" s="2">
        <v>2.5643133372971232E-4</v>
      </c>
      <c r="E35" s="2">
        <v>3.1118712824887762E-2</v>
      </c>
      <c r="F35" s="2">
        <v>1.0608301764722463</v>
      </c>
      <c r="G35" s="2">
        <v>0</v>
      </c>
      <c r="H35" s="2">
        <v>6.315735618032145E-2</v>
      </c>
      <c r="I35" s="2">
        <v>0</v>
      </c>
      <c r="J35" s="2">
        <v>3.6583723502969755E-6</v>
      </c>
      <c r="K35" s="2">
        <v>0.12828793777719938</v>
      </c>
      <c r="L35" s="2">
        <v>1.0693315391427517E-2</v>
      </c>
      <c r="M35" s="2">
        <v>8.6067887473054355E-2</v>
      </c>
      <c r="N35" s="2">
        <v>0.23140764550642273</v>
      </c>
      <c r="O35" s="2">
        <v>9.6096582446330344E-3</v>
      </c>
      <c r="P35" s="2">
        <v>0</v>
      </c>
      <c r="Q35" s="2">
        <v>0</v>
      </c>
      <c r="R35" s="2">
        <v>0.2122755944572631</v>
      </c>
      <c r="S35" s="2">
        <v>0</v>
      </c>
      <c r="T35" s="2">
        <v>0</v>
      </c>
      <c r="U35" s="2">
        <v>0</v>
      </c>
      <c r="V35" s="2">
        <v>0</v>
      </c>
      <c r="W35" s="2">
        <v>1.8337957459960892</v>
      </c>
    </row>
    <row r="36" spans="1:23" x14ac:dyDescent="0.2">
      <c r="A36" s="2" t="s">
        <v>32</v>
      </c>
      <c r="B36" s="2">
        <v>1.1026194883633431E-4</v>
      </c>
      <c r="C36" s="2">
        <v>4.4520271854616954E-3</v>
      </c>
      <c r="D36" s="2">
        <v>0</v>
      </c>
      <c r="E36" s="2">
        <v>1.0046795185340075E-3</v>
      </c>
      <c r="F36" s="2">
        <v>0.53821289820480545</v>
      </c>
      <c r="G36" s="2">
        <v>0</v>
      </c>
      <c r="H36" s="2">
        <v>0.65777881146018369</v>
      </c>
      <c r="I36" s="2">
        <v>0</v>
      </c>
      <c r="J36" s="2">
        <v>2.8893968288227871E-4</v>
      </c>
      <c r="K36" s="2">
        <v>0.112656537370147</v>
      </c>
      <c r="L36" s="2">
        <v>1.6166842930768381E-3</v>
      </c>
      <c r="M36" s="2">
        <v>9.3107612767005715E-2</v>
      </c>
      <c r="N36" s="2">
        <v>0.17746210494142695</v>
      </c>
      <c r="O36" s="2">
        <v>1.1426893227859359E-2</v>
      </c>
      <c r="P36" s="2">
        <v>0</v>
      </c>
      <c r="Q36" s="2">
        <v>0</v>
      </c>
      <c r="R36" s="2">
        <v>2.090241083277208E-2</v>
      </c>
      <c r="S36" s="2">
        <v>0</v>
      </c>
      <c r="T36" s="2">
        <v>0</v>
      </c>
      <c r="U36" s="2">
        <v>0</v>
      </c>
      <c r="V36" s="2">
        <v>0</v>
      </c>
      <c r="W36" s="2">
        <v>1.6190198614329911</v>
      </c>
    </row>
    <row r="37" spans="1:23" x14ac:dyDescent="0.2">
      <c r="A37" s="2" t="s">
        <v>33</v>
      </c>
      <c r="B37" s="2">
        <v>7.4788463274550018E-5</v>
      </c>
      <c r="C37" s="2">
        <v>0</v>
      </c>
      <c r="D37" s="2">
        <v>0</v>
      </c>
      <c r="E37" s="2">
        <v>1.1568637603578472E-2</v>
      </c>
      <c r="F37" s="2">
        <v>1.0659529066049032</v>
      </c>
      <c r="G37" s="2">
        <v>0</v>
      </c>
      <c r="H37" s="2">
        <v>0</v>
      </c>
      <c r="I37" s="2">
        <v>0</v>
      </c>
      <c r="J37" s="2">
        <v>1.1262048215620101E-3</v>
      </c>
      <c r="K37" s="2">
        <v>9.9737562436232524E-2</v>
      </c>
      <c r="L37" s="2">
        <v>7.7281859032282954E-3</v>
      </c>
      <c r="M37" s="2">
        <v>8.215961395768405E-2</v>
      </c>
      <c r="N37" s="2">
        <v>5.6758571022989838E-3</v>
      </c>
      <c r="O37" s="2">
        <v>2.7475396413059738E-2</v>
      </c>
      <c r="P37" s="2">
        <v>0</v>
      </c>
      <c r="Q37" s="2">
        <v>0</v>
      </c>
      <c r="R37" s="2">
        <v>5.5946205784506001E-2</v>
      </c>
      <c r="S37" s="2">
        <v>0</v>
      </c>
      <c r="T37" s="2">
        <v>0</v>
      </c>
      <c r="U37" s="2">
        <v>0</v>
      </c>
      <c r="V37" s="2">
        <v>0</v>
      </c>
      <c r="W37" s="2">
        <v>1.3574453590903279</v>
      </c>
    </row>
    <row r="38" spans="1:23" x14ac:dyDescent="0.2">
      <c r="A38" s="2" t="s">
        <v>34</v>
      </c>
      <c r="B38" s="2">
        <v>0</v>
      </c>
      <c r="C38" s="2">
        <v>4.2179666105414751E-3</v>
      </c>
      <c r="D38" s="2">
        <v>0</v>
      </c>
      <c r="E38" s="2">
        <v>4.305298789258844E-3</v>
      </c>
      <c r="F38" s="2">
        <v>0</v>
      </c>
      <c r="G38" s="2">
        <v>1.5697627445593924E-3</v>
      </c>
      <c r="H38" s="2">
        <v>1.2141813121887359E-2</v>
      </c>
      <c r="I38" s="2">
        <v>0</v>
      </c>
      <c r="J38" s="2">
        <v>0</v>
      </c>
      <c r="K38" s="2">
        <v>6.3665099958419402E-2</v>
      </c>
      <c r="L38" s="2">
        <v>1.5296878288753939E-3</v>
      </c>
      <c r="M38" s="2">
        <v>0</v>
      </c>
      <c r="N38" s="2">
        <v>0</v>
      </c>
      <c r="O38" s="2">
        <v>1.40293532038378E-2</v>
      </c>
      <c r="P38" s="2">
        <v>0</v>
      </c>
      <c r="Q38" s="2">
        <v>0</v>
      </c>
      <c r="R38" s="2">
        <v>1.6113952370884195</v>
      </c>
      <c r="S38" s="2">
        <v>0</v>
      </c>
      <c r="T38" s="2">
        <v>0</v>
      </c>
      <c r="U38" s="2">
        <v>0</v>
      </c>
      <c r="V38" s="2">
        <v>0</v>
      </c>
      <c r="W38" s="2">
        <v>1.7128542193457992</v>
      </c>
    </row>
    <row r="39" spans="1:23" x14ac:dyDescent="0.2">
      <c r="A39" s="2" t="s">
        <v>35</v>
      </c>
      <c r="B39" s="2">
        <v>3.0126535834752595E-5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8.5405485030860649E-5</v>
      </c>
      <c r="I39" s="2">
        <v>0</v>
      </c>
      <c r="J39" s="2">
        <v>0</v>
      </c>
      <c r="K39" s="2">
        <v>2.2936773137539706E-2</v>
      </c>
      <c r="L39" s="2">
        <v>9.8088513387128359E-3</v>
      </c>
      <c r="M39" s="2">
        <v>8.8636897257847111E-3</v>
      </c>
      <c r="N39" s="2">
        <v>3.4055142613793893E-4</v>
      </c>
      <c r="O39" s="2">
        <v>5.9602316116517725E-3</v>
      </c>
      <c r="P39" s="2">
        <v>0</v>
      </c>
      <c r="Q39" s="2">
        <v>0</v>
      </c>
      <c r="R39" s="2">
        <v>0.84270262735185808</v>
      </c>
      <c r="S39" s="2">
        <v>0</v>
      </c>
      <c r="T39" s="2">
        <v>0</v>
      </c>
      <c r="U39" s="2">
        <v>0</v>
      </c>
      <c r="V39" s="2">
        <v>0</v>
      </c>
      <c r="W39" s="2">
        <v>0.89072825661255062</v>
      </c>
    </row>
    <row r="40" spans="1:23" x14ac:dyDescent="0.2">
      <c r="A40" s="2" t="s">
        <v>36</v>
      </c>
      <c r="B40" s="2">
        <v>7.7154773336221337E-6</v>
      </c>
      <c r="C40" s="2">
        <v>0</v>
      </c>
      <c r="D40" s="2">
        <v>0</v>
      </c>
      <c r="E40" s="2">
        <v>0</v>
      </c>
      <c r="F40" s="2">
        <v>3.5883709047963928E-3</v>
      </c>
      <c r="G40" s="2">
        <v>8.2619091818915402E-5</v>
      </c>
      <c r="H40" s="2">
        <v>0</v>
      </c>
      <c r="I40" s="2">
        <v>0</v>
      </c>
      <c r="J40" s="2">
        <v>0</v>
      </c>
      <c r="K40" s="2">
        <v>2.2328574642274251E-2</v>
      </c>
      <c r="L40" s="2">
        <v>4.1105829335182399E-3</v>
      </c>
      <c r="M40" s="2">
        <v>2.2618134415818432E-3</v>
      </c>
      <c r="N40" s="2">
        <v>8.8770405079956088E-5</v>
      </c>
      <c r="O40" s="2">
        <v>7.5531165969489218E-4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3.3223758556098111E-2</v>
      </c>
    </row>
    <row r="41" spans="1:23" x14ac:dyDescent="0.2">
      <c r="A41" s="2" t="s">
        <v>37</v>
      </c>
      <c r="B41" s="2">
        <v>8.2060156850024299E-5</v>
      </c>
      <c r="C41" s="2">
        <v>0</v>
      </c>
      <c r="D41" s="2">
        <v>2.1654201514953485E-4</v>
      </c>
      <c r="E41" s="2">
        <v>3.2940312083082195E-5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6.2714352885360758E-2</v>
      </c>
      <c r="L41" s="2">
        <v>2.7548880330457336E-4</v>
      </c>
      <c r="M41" s="2">
        <v>2.0973891299041359E-3</v>
      </c>
      <c r="N41" s="2">
        <v>0</v>
      </c>
      <c r="O41" s="2">
        <v>1.1995246555946606E-2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7.741401985859872E-2</v>
      </c>
    </row>
    <row r="42" spans="1:23" x14ac:dyDescent="0.2">
      <c r="A42" s="2" t="s">
        <v>38</v>
      </c>
      <c r="B42" s="2">
        <v>5.0223082497720491E-7</v>
      </c>
      <c r="C42" s="2">
        <v>0</v>
      </c>
      <c r="D42" s="2">
        <v>0</v>
      </c>
      <c r="E42" s="2">
        <v>0</v>
      </c>
      <c r="F42" s="2">
        <v>9.1109235419052532E-3</v>
      </c>
      <c r="G42" s="2">
        <v>0</v>
      </c>
      <c r="H42" s="2">
        <v>0</v>
      </c>
      <c r="I42" s="2">
        <v>0</v>
      </c>
      <c r="J42" s="2">
        <v>0</v>
      </c>
      <c r="K42" s="2">
        <v>1.8245954857963617E-3</v>
      </c>
      <c r="L42" s="2">
        <v>0</v>
      </c>
      <c r="M42" s="2">
        <v>1.3236711329308321E-3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1.2259692391457423E-2</v>
      </c>
    </row>
    <row r="43" spans="1:23" x14ac:dyDescent="0.2">
      <c r="A43" s="2" t="s">
        <v>39</v>
      </c>
      <c r="B43" s="2">
        <v>2.8295900741555604E-2</v>
      </c>
      <c r="C43" s="2">
        <v>5.288474527263453E-2</v>
      </c>
      <c r="D43" s="2">
        <v>1.2063213755535616</v>
      </c>
      <c r="E43" s="2">
        <v>0</v>
      </c>
      <c r="F43" s="2">
        <v>5.4749916923448556E-2</v>
      </c>
      <c r="G43" s="2">
        <v>0.45401944924221305</v>
      </c>
      <c r="H43" s="2">
        <v>0.43247914194877318</v>
      </c>
      <c r="I43" s="2">
        <v>0</v>
      </c>
      <c r="J43" s="2">
        <v>6.1510868438816778E-2</v>
      </c>
      <c r="K43" s="2">
        <v>9.1481442632686552E-2</v>
      </c>
      <c r="L43" s="2">
        <v>4.3498232100722108E-5</v>
      </c>
      <c r="M43" s="2">
        <v>0.98474695724864192</v>
      </c>
      <c r="N43" s="2">
        <v>0.45415060323857048</v>
      </c>
      <c r="O43" s="2">
        <v>0</v>
      </c>
      <c r="P43" s="2">
        <v>0</v>
      </c>
      <c r="Q43" s="2">
        <v>0</v>
      </c>
      <c r="R43" s="2">
        <v>2.0628357001853512</v>
      </c>
      <c r="S43" s="2">
        <v>0</v>
      </c>
      <c r="T43" s="2">
        <v>0</v>
      </c>
      <c r="U43" s="2">
        <v>0</v>
      </c>
      <c r="V43" s="2">
        <v>0</v>
      </c>
      <c r="W43" s="2">
        <v>5.8835195996583538</v>
      </c>
    </row>
    <row r="44" spans="1:23" x14ac:dyDescent="0.2">
      <c r="A44" s="2" t="s">
        <v>40</v>
      </c>
      <c r="B44" s="2">
        <v>0</v>
      </c>
      <c r="C44" s="2">
        <v>3.6581985929709959</v>
      </c>
      <c r="D44" s="2">
        <v>0</v>
      </c>
      <c r="E44" s="2">
        <v>0</v>
      </c>
      <c r="F44" s="2">
        <v>0</v>
      </c>
      <c r="G44" s="2">
        <v>0</v>
      </c>
      <c r="H44" s="2">
        <v>2.0725064367488853E-2</v>
      </c>
      <c r="I44" s="2">
        <v>0</v>
      </c>
      <c r="J44" s="2">
        <v>0</v>
      </c>
      <c r="K44" s="2">
        <v>6.9628241526941614E-3</v>
      </c>
      <c r="L44" s="2">
        <v>0</v>
      </c>
      <c r="M44" s="2">
        <v>2.17025311701165E-3</v>
      </c>
      <c r="N44" s="2">
        <v>0</v>
      </c>
      <c r="O44" s="2">
        <v>0</v>
      </c>
      <c r="P44" s="2">
        <v>0</v>
      </c>
      <c r="Q44" s="2">
        <v>0</v>
      </c>
      <c r="R44" s="2">
        <v>0.92006735287858732</v>
      </c>
      <c r="S44" s="2">
        <v>0</v>
      </c>
      <c r="T44" s="2">
        <v>0</v>
      </c>
      <c r="U44" s="2">
        <v>0</v>
      </c>
      <c r="V44" s="2">
        <v>0</v>
      </c>
      <c r="W44" s="2">
        <v>4.6081240874867779</v>
      </c>
    </row>
    <row r="45" spans="1:23" x14ac:dyDescent="0.2">
      <c r="A45" s="2" t="s">
        <v>41</v>
      </c>
      <c r="B45" s="2">
        <v>4.2433831939588822E-6</v>
      </c>
      <c r="C45" s="2">
        <v>0</v>
      </c>
      <c r="D45" s="2">
        <v>0</v>
      </c>
      <c r="E45" s="2">
        <v>1.1655330853821508E-4</v>
      </c>
      <c r="F45" s="2">
        <v>3.5364949826686526E-4</v>
      </c>
      <c r="G45" s="2">
        <v>0</v>
      </c>
      <c r="H45" s="2">
        <v>0</v>
      </c>
      <c r="I45" s="2">
        <v>0</v>
      </c>
      <c r="J45" s="2">
        <v>0</v>
      </c>
      <c r="K45" s="2">
        <v>1.3331431384726675E-2</v>
      </c>
      <c r="L45" s="2">
        <v>0</v>
      </c>
      <c r="M45" s="2">
        <v>3.796908374831741E-3</v>
      </c>
      <c r="N45" s="2">
        <v>0</v>
      </c>
      <c r="O45" s="2">
        <v>7.4783332643058632E-6</v>
      </c>
      <c r="P45" s="2">
        <v>0</v>
      </c>
      <c r="Q45" s="2">
        <v>0</v>
      </c>
      <c r="R45" s="2">
        <v>1.5483267283534875E-4</v>
      </c>
      <c r="S45" s="2">
        <v>0</v>
      </c>
      <c r="T45" s="2">
        <v>0</v>
      </c>
      <c r="U45" s="2">
        <v>0</v>
      </c>
      <c r="V45" s="2">
        <v>0</v>
      </c>
      <c r="W45" s="2">
        <v>1.776509695565711E-2</v>
      </c>
    </row>
    <row r="46" spans="1:23" x14ac:dyDescent="0.2">
      <c r="A46" s="2" t="s">
        <v>42</v>
      </c>
      <c r="B46" s="2">
        <v>4.54488907859867E-3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  <c r="O46" s="2">
        <v>1.731068786652196E-3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6.2759578652508662E-3</v>
      </c>
    </row>
    <row r="47" spans="1:23" x14ac:dyDescent="0.2">
      <c r="A47" s="2" t="s">
        <v>43</v>
      </c>
      <c r="B47" s="2">
        <v>2.7451013168283624E-3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0.1698089136562041</v>
      </c>
      <c r="L47" s="2">
        <v>1.0788535831781177E-2</v>
      </c>
      <c r="M47" s="2">
        <v>0.17044409488241707</v>
      </c>
      <c r="N47" s="2">
        <v>2.2434098627541036E-5</v>
      </c>
      <c r="O47" s="2">
        <v>1.7513394950907806E-3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0.35556041928094906</v>
      </c>
    </row>
    <row r="48" spans="1:23" x14ac:dyDescent="0.2">
      <c r="A48" s="2" t="s">
        <v>44</v>
      </c>
      <c r="B48" s="2">
        <v>0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1.9370140980979337E-2</v>
      </c>
      <c r="L48" s="2">
        <v>0</v>
      </c>
      <c r="M48" s="2">
        <v>1.8900818156935693E-2</v>
      </c>
      <c r="N48" s="2">
        <v>0</v>
      </c>
      <c r="O48" s="2">
        <v>3.1878520065961092E-3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4.1458811144511144E-2</v>
      </c>
    </row>
    <row r="49" spans="1:23" x14ac:dyDescent="0.2">
      <c r="A49" s="2" t="s">
        <v>45</v>
      </c>
      <c r="B49" s="2">
        <v>0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2.8947145663196051E-2</v>
      </c>
      <c r="L49" s="2">
        <v>0</v>
      </c>
      <c r="M49" s="2">
        <v>3.0599594755296626E-3</v>
      </c>
      <c r="N49" s="2">
        <v>0</v>
      </c>
      <c r="O49" s="2">
        <v>1.5482977307927546E-3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3.3555402869518469E-2</v>
      </c>
    </row>
    <row r="50" spans="1:23" x14ac:dyDescent="0.2">
      <c r="A50" s="2" t="s">
        <v>46</v>
      </c>
      <c r="B50" s="2">
        <v>0.13301651557291483</v>
      </c>
      <c r="C50" s="2">
        <v>4.644922618362462E-3</v>
      </c>
      <c r="D50" s="2">
        <v>3.3165671765214275E-2</v>
      </c>
      <c r="E50" s="2">
        <v>0</v>
      </c>
      <c r="F50" s="2">
        <v>0</v>
      </c>
      <c r="G50" s="2">
        <v>0</v>
      </c>
      <c r="H50" s="2">
        <v>1.2642786283067159E-3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2.4399982997891617E-2</v>
      </c>
      <c r="P50" s="2">
        <v>0</v>
      </c>
      <c r="Q50" s="2">
        <v>0</v>
      </c>
      <c r="R50" s="2">
        <v>4.6963156254492038E-2</v>
      </c>
      <c r="S50" s="2">
        <v>0</v>
      </c>
      <c r="T50" s="2">
        <v>0</v>
      </c>
      <c r="U50" s="2">
        <v>0</v>
      </c>
      <c r="V50" s="2">
        <v>0</v>
      </c>
      <c r="W50" s="2">
        <v>0.24345452783718197</v>
      </c>
    </row>
    <row r="51" spans="1:23" x14ac:dyDescent="0.2">
      <c r="A51" s="2" t="s">
        <v>47</v>
      </c>
      <c r="B51" s="2">
        <v>1.02018320505219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2.1383715797815936E-2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1.0415669208500058</v>
      </c>
    </row>
  </sheetData>
  <phoneticPr fontId="6" type="noConversion"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F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13.920073783244757</v>
      </c>
      <c r="C4" s="2">
        <v>1.6057696281206795E-3</v>
      </c>
      <c r="D4" s="2">
        <v>0.13384877655149555</v>
      </c>
      <c r="E4" s="2">
        <v>6.8854393941360934E-6</v>
      </c>
      <c r="F4" s="2">
        <v>0.38417838968935053</v>
      </c>
      <c r="G4" s="2">
        <v>4.5416228784978981E-2</v>
      </c>
      <c r="H4" s="2">
        <v>6.6020329820466444E-3</v>
      </c>
      <c r="I4" s="2">
        <v>0</v>
      </c>
      <c r="J4" s="2">
        <v>3.8190785263929292E-5</v>
      </c>
      <c r="K4" s="2">
        <v>0.15980861143078237</v>
      </c>
      <c r="L4" s="2">
        <v>2.3447011878738232E-2</v>
      </c>
      <c r="M4" s="2">
        <v>0.72541870912775952</v>
      </c>
      <c r="N4" s="2">
        <v>4.5531446198690268E-4</v>
      </c>
      <c r="O4" s="2">
        <v>5.81858905907656E-2</v>
      </c>
      <c r="P4" s="2">
        <v>0</v>
      </c>
      <c r="Q4" s="2">
        <v>0</v>
      </c>
      <c r="R4" s="2">
        <v>7.1048347875931783E-2</v>
      </c>
      <c r="S4" s="2">
        <v>0</v>
      </c>
      <c r="T4" s="2">
        <v>0</v>
      </c>
      <c r="U4" s="2">
        <v>0</v>
      </c>
      <c r="V4" s="2">
        <v>0.52889200000000003</v>
      </c>
      <c r="W4" s="2">
        <v>16.059025942471372</v>
      </c>
    </row>
    <row r="5" spans="1:23" x14ac:dyDescent="0.2">
      <c r="A5" s="2" t="s">
        <v>1</v>
      </c>
      <c r="B5" s="2">
        <v>0.18892790791122013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0.35553991066347779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0.54446781857469795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</row>
    <row r="10" spans="1:23" x14ac:dyDescent="0.2">
      <c r="A10" s="2" t="s">
        <v>6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0.30006073408890976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2.9096965649473296E-3</v>
      </c>
      <c r="L13" s="2">
        <v>0</v>
      </c>
      <c r="M13" s="2">
        <v>1.356238776998354E-3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0.30432666943085546</v>
      </c>
    </row>
    <row r="14" spans="1:23" x14ac:dyDescent="0.2">
      <c r="A14" s="2" t="s">
        <v>10</v>
      </c>
      <c r="B14" s="2">
        <v>2.4369970045713663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8.8334559346506551E-4</v>
      </c>
      <c r="L14" s="2">
        <v>0</v>
      </c>
      <c r="M14" s="2">
        <v>9.335733976768611E-4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2.4388139235625079</v>
      </c>
    </row>
    <row r="15" spans="1:23" x14ac:dyDescent="0.2">
      <c r="A15" s="2" t="s">
        <v>11</v>
      </c>
      <c r="B15" s="2">
        <v>0.10748854374428582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6.4821428002003899E-4</v>
      </c>
      <c r="L15" s="2">
        <v>0</v>
      </c>
      <c r="M15" s="2">
        <v>1.2927265590949915E-4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0.10826603068021536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</row>
    <row r="17" spans="1:23" x14ac:dyDescent="0.2">
      <c r="A17" s="2" t="s">
        <v>13</v>
      </c>
      <c r="B17" s="2">
        <v>0.14389540280375712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2.4704819592189942E-3</v>
      </c>
      <c r="L17" s="2">
        <v>0</v>
      </c>
      <c r="M17" s="2">
        <v>1.4765185524967578E-3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0.14784240331547288</v>
      </c>
    </row>
    <row r="18" spans="1:23" x14ac:dyDescent="0.2">
      <c r="A18" s="2" t="s">
        <v>14</v>
      </c>
      <c r="B18" s="2">
        <v>5.2279496043727669E-2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1.7634848508376992E-4</v>
      </c>
      <c r="L18" s="2">
        <v>0</v>
      </c>
      <c r="M18" s="2">
        <v>1.9109870873578133E-4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5.264694323754722E-2</v>
      </c>
    </row>
    <row r="19" spans="1:23" x14ac:dyDescent="0.2">
      <c r="A19" s="2" t="s">
        <v>15</v>
      </c>
      <c r="B19" s="2">
        <v>0.38064933012931851</v>
      </c>
      <c r="C19" s="2">
        <v>0</v>
      </c>
      <c r="D19" s="2">
        <v>0</v>
      </c>
      <c r="E19" s="2">
        <v>0</v>
      </c>
      <c r="F19" s="2">
        <v>0.19208919484467527</v>
      </c>
      <c r="G19" s="2">
        <v>0</v>
      </c>
      <c r="H19" s="2">
        <v>0</v>
      </c>
      <c r="I19" s="2">
        <v>0</v>
      </c>
      <c r="J19" s="2">
        <v>0</v>
      </c>
      <c r="K19" s="2">
        <v>4.5797167186906304E-4</v>
      </c>
      <c r="L19" s="2">
        <v>0</v>
      </c>
      <c r="M19" s="2">
        <v>2.3718722084264629E-4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0.57343368386670557</v>
      </c>
    </row>
    <row r="20" spans="1:23" x14ac:dyDescent="0.2">
      <c r="A20" s="2" t="s">
        <v>16</v>
      </c>
      <c r="B20" s="2">
        <v>0.44424371452654787</v>
      </c>
      <c r="C20" s="2">
        <v>0</v>
      </c>
      <c r="D20" s="2">
        <v>0</v>
      </c>
      <c r="E20" s="2">
        <v>0</v>
      </c>
      <c r="F20" s="2">
        <v>1.5834498923456039E-3</v>
      </c>
      <c r="G20" s="2">
        <v>0</v>
      </c>
      <c r="H20" s="2">
        <v>0</v>
      </c>
      <c r="I20" s="2">
        <v>0</v>
      </c>
      <c r="J20" s="2">
        <v>0</v>
      </c>
      <c r="K20" s="2">
        <v>5.4240518896977704E-4</v>
      </c>
      <c r="L20" s="2">
        <v>0</v>
      </c>
      <c r="M20" s="2">
        <v>7.2954742335013011E-4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0.44709911703121336</v>
      </c>
    </row>
    <row r="21" spans="1:23" x14ac:dyDescent="0.2">
      <c r="A21" s="2" t="s">
        <v>17</v>
      </c>
      <c r="B21" s="2">
        <v>1.1821456449867672E-3</v>
      </c>
      <c r="C21" s="2">
        <v>0</v>
      </c>
      <c r="D21" s="2">
        <v>0</v>
      </c>
      <c r="E21" s="2">
        <v>0</v>
      </c>
      <c r="F21" s="2">
        <v>8.8735904858179421E-3</v>
      </c>
      <c r="G21" s="2">
        <v>0</v>
      </c>
      <c r="H21" s="2">
        <v>0</v>
      </c>
      <c r="I21" s="2">
        <v>0</v>
      </c>
      <c r="J21" s="2">
        <v>0</v>
      </c>
      <c r="K21" s="2">
        <v>1.7634848508376992E-4</v>
      </c>
      <c r="L21" s="2">
        <v>0</v>
      </c>
      <c r="M21" s="2">
        <v>1.7704733309344446E-4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1.0409131948981925E-2</v>
      </c>
    </row>
    <row r="22" spans="1:23" x14ac:dyDescent="0.2">
      <c r="A22" s="2" t="s">
        <v>18</v>
      </c>
      <c r="B22" s="2">
        <v>7.798114792602194E-2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8.0158402310804493E-4</v>
      </c>
      <c r="L22" s="2">
        <v>0</v>
      </c>
      <c r="M22" s="2">
        <v>2.86648063103672E-4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7.9069380012233667E-2</v>
      </c>
    </row>
    <row r="23" spans="1:23" x14ac:dyDescent="0.2">
      <c r="A23" s="2" t="s">
        <v>19</v>
      </c>
      <c r="B23" s="2">
        <v>3.9395220394057798E-3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3.3185578556673058E-4</v>
      </c>
      <c r="L23" s="2">
        <v>0</v>
      </c>
      <c r="M23" s="2">
        <v>1.2365210565256442E-4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4.3950299306250743E-3</v>
      </c>
    </row>
    <row r="24" spans="1:23" x14ac:dyDescent="0.2">
      <c r="A24" s="2" t="s">
        <v>20</v>
      </c>
      <c r="B24" s="2">
        <v>2.2544586872608283E-4</v>
      </c>
      <c r="C24" s="2">
        <v>0</v>
      </c>
      <c r="D24" s="2">
        <v>0</v>
      </c>
      <c r="E24" s="2">
        <v>0</v>
      </c>
      <c r="F24" s="2">
        <v>1.6513866864066363E-3</v>
      </c>
      <c r="G24" s="2">
        <v>0</v>
      </c>
      <c r="H24" s="2">
        <v>0</v>
      </c>
      <c r="I24" s="2">
        <v>0</v>
      </c>
      <c r="J24" s="2">
        <v>0</v>
      </c>
      <c r="K24" s="2">
        <v>9.6190082772965378E-6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1.8864515634100156E-3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9.0846189285578426E-5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9.0846189285578426E-5</v>
      </c>
    </row>
    <row r="26" spans="1:23" x14ac:dyDescent="0.2">
      <c r="A26" s="2" t="s">
        <v>22</v>
      </c>
      <c r="B26" s="2">
        <v>0.58191569222402284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9.699166679607345E-4</v>
      </c>
      <c r="L26" s="2">
        <v>1.1027908901905309E-5</v>
      </c>
      <c r="M26" s="2">
        <v>9.499291989245413E-3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0.59239592879013092</v>
      </c>
    </row>
    <row r="27" spans="1:23" x14ac:dyDescent="0.2">
      <c r="A27" s="2" t="s">
        <v>23</v>
      </c>
      <c r="B27" s="2">
        <v>0.19617346098988914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1.3840684132332239E-4</v>
      </c>
      <c r="L27" s="2">
        <v>0</v>
      </c>
      <c r="M27" s="2">
        <v>2.0908446955797253E-4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0.19652095230077044</v>
      </c>
    </row>
    <row r="28" spans="1:23" x14ac:dyDescent="0.2">
      <c r="A28" s="2" t="s">
        <v>24</v>
      </c>
      <c r="B28" s="2">
        <v>1.0431872043730115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1.0431872043730115</v>
      </c>
    </row>
    <row r="29" spans="1:23" x14ac:dyDescent="0.2">
      <c r="A29" s="2" t="s">
        <v>25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</v>
      </c>
    </row>
    <row r="30" spans="1:23" x14ac:dyDescent="0.2">
      <c r="A30" s="2" t="s">
        <v>26</v>
      </c>
      <c r="B30" s="2">
        <v>2.5321575371292045E-2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6.8829348117544127E-4</v>
      </c>
      <c r="L30" s="2">
        <v>0</v>
      </c>
      <c r="M30" s="2">
        <v>5.2495939399770531E-4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2.6534828246465192E-2</v>
      </c>
    </row>
    <row r="31" spans="1:23" x14ac:dyDescent="0.2">
      <c r="A31" s="2" t="s">
        <v>27</v>
      </c>
      <c r="B31" s="2">
        <v>0.1298477002270898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6.0118801733103364E-4</v>
      </c>
      <c r="L31" s="2">
        <v>0</v>
      </c>
      <c r="M31" s="2">
        <v>9.4650066326781119E-4</v>
      </c>
      <c r="N31" s="2">
        <v>0</v>
      </c>
      <c r="O31" s="2">
        <v>1.365082424633726E-4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0.52889200000000003</v>
      </c>
      <c r="W31" s="2">
        <v>0.66042389715015204</v>
      </c>
    </row>
    <row r="32" spans="1:23" x14ac:dyDescent="0.2">
      <c r="A32" s="2" t="s">
        <v>28</v>
      </c>
      <c r="B32" s="2">
        <v>3.6318512185581149E-4</v>
      </c>
      <c r="C32" s="2">
        <v>0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3.6318512185581149E-4</v>
      </c>
    </row>
    <row r="33" spans="1:23" x14ac:dyDescent="0.2">
      <c r="A33" s="2" t="s">
        <v>29</v>
      </c>
      <c r="B33" s="2">
        <v>1.413395432555533E-2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1.413395432555533E-2</v>
      </c>
    </row>
    <row r="34" spans="1:23" x14ac:dyDescent="0.2">
      <c r="A34" s="2" t="s">
        <v>30</v>
      </c>
      <c r="B34" s="2">
        <v>6.2110522878371911E-2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5.9050023035625966E-4</v>
      </c>
      <c r="L34" s="2">
        <v>0</v>
      </c>
      <c r="M34" s="2">
        <v>8.5095130889992047E-4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6.3551974417628096E-2</v>
      </c>
    </row>
    <row r="35" spans="1:23" x14ac:dyDescent="0.2">
      <c r="A35" s="2" t="s">
        <v>31</v>
      </c>
      <c r="B35" s="2">
        <v>6.4222474926390105E-2</v>
      </c>
      <c r="C35" s="2">
        <v>0</v>
      </c>
      <c r="D35" s="2">
        <v>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2.6900625426157249E-3</v>
      </c>
      <c r="L35" s="2">
        <v>8.8940085293866288E-5</v>
      </c>
      <c r="M35" s="2">
        <v>4.6267245605035442E-3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7.1628202114803238E-2</v>
      </c>
    </row>
    <row r="36" spans="1:23" x14ac:dyDescent="0.2">
      <c r="A36" s="2" t="s">
        <v>32</v>
      </c>
      <c r="B36" s="2">
        <v>9.3116215993531898E-2</v>
      </c>
      <c r="C36" s="2">
        <v>0</v>
      </c>
      <c r="D36" s="2">
        <v>0</v>
      </c>
      <c r="E36" s="2">
        <v>0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1.6886703420142813E-4</v>
      </c>
      <c r="L36" s="2">
        <v>0</v>
      </c>
      <c r="M36" s="2">
        <v>9.5549354367890666E-4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9.424057657141223E-2</v>
      </c>
    </row>
    <row r="37" spans="1:23" x14ac:dyDescent="0.2">
      <c r="A37" s="2" t="s">
        <v>33</v>
      </c>
      <c r="B37" s="2">
        <v>5.2394071713900766E-4</v>
      </c>
      <c r="C37" s="2">
        <v>0</v>
      </c>
      <c r="D37" s="2">
        <v>0</v>
      </c>
      <c r="E37" s="2">
        <v>0</v>
      </c>
      <c r="F37" s="2">
        <v>1.2803472726886896E-3</v>
      </c>
      <c r="G37" s="2">
        <v>0</v>
      </c>
      <c r="H37" s="2">
        <v>0</v>
      </c>
      <c r="I37" s="2">
        <v>0</v>
      </c>
      <c r="J37" s="2">
        <v>0</v>
      </c>
      <c r="K37" s="2">
        <v>7.6417676869633617E-4</v>
      </c>
      <c r="L37" s="2">
        <v>1.2130699792095835E-4</v>
      </c>
      <c r="M37" s="2">
        <v>2.3718722084264629E-4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2.9269589772876383E-3</v>
      </c>
    </row>
    <row r="38" spans="1:23" x14ac:dyDescent="0.2">
      <c r="A38" s="2" t="s">
        <v>34</v>
      </c>
      <c r="B38" s="2">
        <v>9.7341120875207767E-3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3.8190785263929292E-5</v>
      </c>
      <c r="K38" s="2">
        <v>4.3232098312960559E-4</v>
      </c>
      <c r="L38" s="2">
        <v>0</v>
      </c>
      <c r="M38" s="2">
        <v>5.7891667646427876E-4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1.078354053237859E-2</v>
      </c>
    </row>
    <row r="39" spans="1:23" x14ac:dyDescent="0.2">
      <c r="A39" s="2" t="s">
        <v>35</v>
      </c>
      <c r="B39" s="2">
        <v>5.8869743498764908E-6</v>
      </c>
      <c r="C39" s="2">
        <v>0</v>
      </c>
      <c r="D39" s="2">
        <v>0</v>
      </c>
      <c r="E39" s="2">
        <v>0</v>
      </c>
      <c r="F39" s="2">
        <v>3.1355443412784241E-4</v>
      </c>
      <c r="G39" s="2">
        <v>0</v>
      </c>
      <c r="H39" s="2">
        <v>0</v>
      </c>
      <c r="I39" s="2">
        <v>0</v>
      </c>
      <c r="J39" s="2">
        <v>0</v>
      </c>
      <c r="K39" s="2">
        <v>5.8782828361256637E-5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3.7822423683897554E-4</v>
      </c>
    </row>
    <row r="40" spans="1:23" x14ac:dyDescent="0.2">
      <c r="A40" s="2" t="s">
        <v>36</v>
      </c>
      <c r="B40" s="2">
        <v>0</v>
      </c>
      <c r="C40" s="2">
        <v>0</v>
      </c>
      <c r="D40" s="2">
        <v>0</v>
      </c>
      <c r="E40" s="2">
        <v>0</v>
      </c>
      <c r="F40" s="2">
        <v>1.4632540259299311E-3</v>
      </c>
      <c r="G40" s="2">
        <v>0</v>
      </c>
      <c r="H40" s="2">
        <v>0</v>
      </c>
      <c r="I40" s="2">
        <v>0</v>
      </c>
      <c r="J40" s="2">
        <v>0</v>
      </c>
      <c r="K40" s="2">
        <v>2.6719467436934831E-5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1.4899734933668659E-3</v>
      </c>
    </row>
    <row r="41" spans="1:23" x14ac:dyDescent="0.2">
      <c r="A41" s="2" t="s">
        <v>37</v>
      </c>
      <c r="B41" s="2">
        <v>4.0352265681228398E-2</v>
      </c>
      <c r="C41" s="2">
        <v>0</v>
      </c>
      <c r="D41" s="2">
        <v>0</v>
      </c>
      <c r="E41" s="2">
        <v>0</v>
      </c>
      <c r="F41" s="2">
        <v>4.9646118736908374E-3</v>
      </c>
      <c r="G41" s="2">
        <v>0</v>
      </c>
      <c r="H41" s="2">
        <v>0</v>
      </c>
      <c r="I41" s="2">
        <v>0</v>
      </c>
      <c r="J41" s="2">
        <v>0</v>
      </c>
      <c r="K41" s="2">
        <v>2.4047520693241348E-4</v>
      </c>
      <c r="L41" s="2">
        <v>0</v>
      </c>
      <c r="M41" s="2">
        <v>5.6205502569347461E-5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4.5613558264420997E-2</v>
      </c>
    </row>
    <row r="42" spans="1:23" x14ac:dyDescent="0.2">
      <c r="A42" s="2" t="s">
        <v>38</v>
      </c>
      <c r="B42" s="2">
        <v>3.849502308000765E-2</v>
      </c>
      <c r="C42" s="2">
        <v>0</v>
      </c>
      <c r="D42" s="2">
        <v>0</v>
      </c>
      <c r="E42" s="2">
        <v>0</v>
      </c>
      <c r="F42" s="2">
        <v>4.8031313401149991E-3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3.6533576670075845E-5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4.3334687996792728E-2</v>
      </c>
    </row>
    <row r="43" spans="1:23" x14ac:dyDescent="0.2">
      <c r="A43" s="2" t="s">
        <v>39</v>
      </c>
      <c r="B43" s="2">
        <v>6.0206532425140669</v>
      </c>
      <c r="C43" s="2">
        <v>0</v>
      </c>
      <c r="D43" s="2">
        <v>0</v>
      </c>
      <c r="E43" s="2">
        <v>0</v>
      </c>
      <c r="F43" s="2">
        <v>8.1832481400131399E-2</v>
      </c>
      <c r="G43" s="2">
        <v>0</v>
      </c>
      <c r="H43" s="2">
        <v>0</v>
      </c>
      <c r="I43" s="2">
        <v>0</v>
      </c>
      <c r="J43" s="2">
        <v>0</v>
      </c>
      <c r="K43" s="2">
        <v>1.5497291113422201E-3</v>
      </c>
      <c r="L43" s="2">
        <v>0</v>
      </c>
      <c r="M43" s="2">
        <v>2.3574210376670589E-3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6.1063928740632081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8.5323387433421369E-2</v>
      </c>
      <c r="G44" s="2">
        <v>0</v>
      </c>
      <c r="H44" s="2">
        <v>0</v>
      </c>
      <c r="I44" s="2">
        <v>0</v>
      </c>
      <c r="J44" s="2">
        <v>0</v>
      </c>
      <c r="K44" s="2">
        <v>5.3438934873869657E-6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8.5328731326908755E-2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0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6.8854393941360934E-6</v>
      </c>
      <c r="F46" s="2">
        <v>0</v>
      </c>
      <c r="G46" s="2">
        <v>0</v>
      </c>
      <c r="H46" s="2">
        <v>2.9323276380433622E-5</v>
      </c>
      <c r="I46" s="2">
        <v>0</v>
      </c>
      <c r="J46" s="2">
        <v>0</v>
      </c>
      <c r="K46" s="2">
        <v>1.0253781601356173E-2</v>
      </c>
      <c r="L46" s="2">
        <v>4.0323860230052368E-4</v>
      </c>
      <c r="M46" s="2">
        <v>1.8268178390150085E-2</v>
      </c>
      <c r="N46" s="2">
        <v>1.5590073770687694E-4</v>
      </c>
      <c r="O46" s="2">
        <v>1.5405748220620202E-5</v>
      </c>
      <c r="P46" s="2">
        <v>0</v>
      </c>
      <c r="Q46" s="2">
        <v>0</v>
      </c>
      <c r="R46" s="2">
        <v>1.9137792524536127E-3</v>
      </c>
      <c r="S46" s="2">
        <v>0</v>
      </c>
      <c r="T46" s="2">
        <v>0</v>
      </c>
      <c r="U46" s="2">
        <v>0</v>
      </c>
      <c r="V46" s="2">
        <v>0</v>
      </c>
      <c r="W46" s="2">
        <v>3.1046493047962462E-2</v>
      </c>
    </row>
    <row r="47" spans="1:23" x14ac:dyDescent="0.2">
      <c r="A47" s="2" t="s">
        <v>43</v>
      </c>
      <c r="B47" s="2">
        <v>8.2477015335018448E-3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0.12926297401428541</v>
      </c>
      <c r="L47" s="2">
        <v>2.2670303721459645E-2</v>
      </c>
      <c r="M47" s="2">
        <v>0.32151048614180949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0.4816914654110564</v>
      </c>
    </row>
    <row r="48" spans="1:23" x14ac:dyDescent="0.2">
      <c r="A48" s="2" t="s">
        <v>44</v>
      </c>
      <c r="B48" s="2">
        <v>1.100383601398329E-2</v>
      </c>
      <c r="C48" s="2">
        <v>5.1904090409568245E-4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1.868355505895218E-3</v>
      </c>
      <c r="L48" s="2">
        <v>1.5219456286133138E-4</v>
      </c>
      <c r="M48" s="2">
        <v>3.5800797510977004E-3</v>
      </c>
      <c r="N48" s="2">
        <v>2.9941372428002577E-4</v>
      </c>
      <c r="O48" s="2">
        <v>3.2063045397319441E-3</v>
      </c>
      <c r="P48" s="2">
        <v>0</v>
      </c>
      <c r="Q48" s="2">
        <v>0</v>
      </c>
      <c r="R48" s="2">
        <v>2.9170564260358267E-3</v>
      </c>
      <c r="S48" s="2">
        <v>0</v>
      </c>
      <c r="T48" s="2">
        <v>0</v>
      </c>
      <c r="U48" s="2">
        <v>0</v>
      </c>
      <c r="V48" s="2">
        <v>0</v>
      </c>
      <c r="W48" s="2">
        <v>2.3546281427981017E-2</v>
      </c>
    </row>
    <row r="49" spans="1:23" x14ac:dyDescent="0.2">
      <c r="A49" s="2" t="s">
        <v>45</v>
      </c>
      <c r="B49" s="2">
        <v>0</v>
      </c>
      <c r="C49" s="2">
        <v>1.086728724024997E-3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1.086728724024997E-3</v>
      </c>
    </row>
    <row r="50" spans="1:23" x14ac:dyDescent="0.2">
      <c r="A50" s="2" t="s">
        <v>46</v>
      </c>
      <c r="B50" s="2">
        <v>0.35030297905533919</v>
      </c>
      <c r="C50" s="2">
        <v>0</v>
      </c>
      <c r="D50" s="2">
        <v>0</v>
      </c>
      <c r="E50" s="2">
        <v>0</v>
      </c>
      <c r="F50" s="2">
        <v>0</v>
      </c>
      <c r="G50" s="2">
        <v>4.5416228784978981E-2</v>
      </c>
      <c r="H50" s="2">
        <v>6.5727097056662107E-3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4.9330635859292954E-2</v>
      </c>
      <c r="P50" s="2">
        <v>0</v>
      </c>
      <c r="Q50" s="2">
        <v>0</v>
      </c>
      <c r="R50" s="2">
        <v>6.6217512197442346E-2</v>
      </c>
      <c r="S50" s="2">
        <v>0</v>
      </c>
      <c r="T50" s="2">
        <v>0</v>
      </c>
      <c r="U50" s="2">
        <v>0</v>
      </c>
      <c r="V50" s="2">
        <v>0</v>
      </c>
      <c r="W50" s="2">
        <v>0.51784006560271967</v>
      </c>
    </row>
    <row r="51" spans="1:23" x14ac:dyDescent="0.2">
      <c r="A51" s="2" t="s">
        <v>47</v>
      </c>
      <c r="B51" s="2">
        <v>1.0924924138583356</v>
      </c>
      <c r="C51" s="2">
        <v>0</v>
      </c>
      <c r="D51" s="2">
        <v>0.13384877655149555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5.4970362010567098E-3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1.2318382266108878</v>
      </c>
    </row>
  </sheetData>
  <phoneticPr fontId="6" type="noConversion"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0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10.545466909875264</v>
      </c>
      <c r="C4" s="2">
        <v>5.4535994523590226E-3</v>
      </c>
      <c r="D4" s="2">
        <v>1.2450040980004956E-2</v>
      </c>
      <c r="E4" s="2">
        <v>9.5483373279957873E-2</v>
      </c>
      <c r="F4" s="2">
        <v>9.7453524633310834E-2</v>
      </c>
      <c r="G4" s="2">
        <v>0.11163377809641244</v>
      </c>
      <c r="H4" s="2">
        <v>0</v>
      </c>
      <c r="I4" s="2">
        <v>0</v>
      </c>
      <c r="J4" s="2">
        <v>0</v>
      </c>
      <c r="K4" s="2">
        <v>0.37950511630223727</v>
      </c>
      <c r="L4" s="2">
        <v>3.1067788580461473E-2</v>
      </c>
      <c r="M4" s="2">
        <v>0.823014514750948</v>
      </c>
      <c r="N4" s="2">
        <v>0</v>
      </c>
      <c r="O4" s="2">
        <v>8.7538757889057295E-2</v>
      </c>
      <c r="P4" s="2">
        <v>0</v>
      </c>
      <c r="Q4" s="2">
        <v>0</v>
      </c>
      <c r="R4" s="2">
        <v>0.11098562497370512</v>
      </c>
      <c r="S4" s="2">
        <v>0</v>
      </c>
      <c r="T4" s="2">
        <v>0</v>
      </c>
      <c r="U4" s="2">
        <v>0</v>
      </c>
      <c r="V4" s="2">
        <v>0.65675600000000001</v>
      </c>
      <c r="W4" s="2">
        <v>12.956809028813712</v>
      </c>
    </row>
    <row r="5" spans="1:23" x14ac:dyDescent="0.2">
      <c r="A5" s="2" t="s">
        <v>1</v>
      </c>
      <c r="B5" s="2">
        <v>0.18447852918526206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0.36626087664399803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0.55073940582926006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</row>
    <row r="10" spans="1:23" x14ac:dyDescent="0.2">
      <c r="A10" s="2" t="s">
        <v>6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0.16131410086465756</v>
      </c>
      <c r="C13" s="2">
        <v>0</v>
      </c>
      <c r="D13" s="2">
        <v>0</v>
      </c>
      <c r="E13" s="2">
        <v>0</v>
      </c>
      <c r="F13" s="2">
        <v>1.1484815343091521E-3</v>
      </c>
      <c r="G13" s="2">
        <v>0</v>
      </c>
      <c r="H13" s="2">
        <v>0</v>
      </c>
      <c r="I13" s="2">
        <v>0</v>
      </c>
      <c r="J13" s="2">
        <v>0</v>
      </c>
      <c r="K13" s="2">
        <v>9.7837684275918426E-4</v>
      </c>
      <c r="L13" s="2">
        <v>8.6262645605398171E-5</v>
      </c>
      <c r="M13" s="2">
        <v>3.8103119458351813E-4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0.16390825308191481</v>
      </c>
    </row>
    <row r="14" spans="1:23" x14ac:dyDescent="0.2">
      <c r="A14" s="2" t="s">
        <v>10</v>
      </c>
      <c r="B14" s="2">
        <v>1.837865343006027</v>
      </c>
      <c r="C14" s="2">
        <v>0</v>
      </c>
      <c r="D14" s="2">
        <v>0</v>
      </c>
      <c r="E14" s="2">
        <v>0</v>
      </c>
      <c r="F14" s="2">
        <v>1.2029857427170443E-3</v>
      </c>
      <c r="G14" s="2">
        <v>0</v>
      </c>
      <c r="H14" s="2">
        <v>0</v>
      </c>
      <c r="I14" s="2">
        <v>0</v>
      </c>
      <c r="J14" s="2">
        <v>0</v>
      </c>
      <c r="K14" s="2">
        <v>5.9811701723334746E-4</v>
      </c>
      <c r="L14" s="2">
        <v>0</v>
      </c>
      <c r="M14" s="2">
        <v>3.3078532277030695E-4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1.8399972310887476</v>
      </c>
    </row>
    <row r="15" spans="1:23" x14ac:dyDescent="0.2">
      <c r="A15" s="2" t="s">
        <v>11</v>
      </c>
      <c r="B15" s="2">
        <v>8.0494476653842767E-2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2.6935070974746774E-4</v>
      </c>
      <c r="L15" s="2">
        <v>0</v>
      </c>
      <c r="M15" s="2">
        <v>5.4433027797645444E-5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8.0818260391387883E-2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</row>
    <row r="17" spans="1:23" x14ac:dyDescent="0.2">
      <c r="A17" s="2" t="s">
        <v>13</v>
      </c>
      <c r="B17" s="2">
        <v>8.9606902642704295E-2</v>
      </c>
      <c r="C17" s="2">
        <v>0</v>
      </c>
      <c r="D17" s="2">
        <v>0</v>
      </c>
      <c r="E17" s="2">
        <v>0</v>
      </c>
      <c r="F17" s="2">
        <v>9.3435785842100515E-5</v>
      </c>
      <c r="G17" s="2">
        <v>0</v>
      </c>
      <c r="H17" s="2">
        <v>0</v>
      </c>
      <c r="I17" s="2">
        <v>0</v>
      </c>
      <c r="J17" s="2">
        <v>0</v>
      </c>
      <c r="K17" s="2">
        <v>1.0536365998945062E-3</v>
      </c>
      <c r="L17" s="2">
        <v>0</v>
      </c>
      <c r="M17" s="2">
        <v>3.4334679072360971E-4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9.1097321819164509E-2</v>
      </c>
    </row>
    <row r="18" spans="1:23" x14ac:dyDescent="0.2">
      <c r="A18" s="2" t="s">
        <v>14</v>
      </c>
      <c r="B18" s="2">
        <v>3.3282500929973161E-2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3.5649358643047196E-5</v>
      </c>
      <c r="L18" s="2">
        <v>0</v>
      </c>
      <c r="M18" s="2">
        <v>1.2561467953302797E-5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3.3330711756569507E-2</v>
      </c>
    </row>
    <row r="19" spans="1:23" x14ac:dyDescent="0.2">
      <c r="A19" s="2" t="s">
        <v>15</v>
      </c>
      <c r="B19" s="2">
        <v>0.22607044079022195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1.7032471351678105E-4</v>
      </c>
      <c r="L19" s="2">
        <v>0</v>
      </c>
      <c r="M19" s="2">
        <v>4.1871559844342657E-5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0.22628263706358306</v>
      </c>
    </row>
    <row r="20" spans="1:23" x14ac:dyDescent="0.2">
      <c r="A20" s="2" t="s">
        <v>16</v>
      </c>
      <c r="B20" s="2">
        <v>0.18062485113568807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9.5064956381459199E-5</v>
      </c>
      <c r="L20" s="2">
        <v>0</v>
      </c>
      <c r="M20" s="2">
        <v>2.135449552061475E-4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0.18093346104727567</v>
      </c>
    </row>
    <row r="21" spans="1:23" x14ac:dyDescent="0.2">
      <c r="A21" s="2" t="s">
        <v>17</v>
      </c>
      <c r="B21" s="2">
        <v>5.4263035997989333E-4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1.0298703607991413E-4</v>
      </c>
      <c r="L21" s="2">
        <v>4.5185195317113322E-5</v>
      </c>
      <c r="M21" s="2">
        <v>5.4433027797645444E-5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7.4523561917456624E-4</v>
      </c>
    </row>
    <row r="22" spans="1:23" x14ac:dyDescent="0.2">
      <c r="A22" s="2" t="s">
        <v>18</v>
      </c>
      <c r="B22" s="2">
        <v>6.8909749127287881E-2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3.6837670597815447E-4</v>
      </c>
      <c r="L22" s="2">
        <v>0</v>
      </c>
      <c r="M22" s="2">
        <v>1.4655045945519929E-4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6.9424676292721241E-2</v>
      </c>
    </row>
    <row r="23" spans="1:23" x14ac:dyDescent="0.2">
      <c r="A23" s="2" t="s">
        <v>19</v>
      </c>
      <c r="B23" s="2">
        <v>3.2665486352757866E-3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3.6441566612892691E-4</v>
      </c>
      <c r="L23" s="2">
        <v>0</v>
      </c>
      <c r="M23" s="2">
        <v>2.6379082701935872E-4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3.8947551284240723E-3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</row>
    <row r="26" spans="1:23" x14ac:dyDescent="0.2">
      <c r="A26" s="2" t="s">
        <v>22</v>
      </c>
      <c r="B26" s="2">
        <v>0.32503923880443553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6.2388624168070543E-4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0.32566312504611622</v>
      </c>
    </row>
    <row r="27" spans="1:23" x14ac:dyDescent="0.2">
      <c r="A27" s="2" t="s">
        <v>23</v>
      </c>
      <c r="B27" s="2">
        <v>0.79833627423947917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5.4433027797645444E-5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0.79839070726727679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</row>
    <row r="29" spans="1:23" x14ac:dyDescent="0.2">
      <c r="A29" s="2" t="s">
        <v>25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</v>
      </c>
    </row>
    <row r="30" spans="1:23" x14ac:dyDescent="0.2">
      <c r="A30" s="2" t="s">
        <v>26</v>
      </c>
      <c r="B30" s="2">
        <v>6.3714739119625973E-3</v>
      </c>
      <c r="C30" s="2">
        <v>0</v>
      </c>
      <c r="D30" s="2">
        <v>0</v>
      </c>
      <c r="E30" s="2">
        <v>0</v>
      </c>
      <c r="F30" s="2">
        <v>5.8397366151312824E-4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3.8521835056795238E-4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7.3406659240436781E-3</v>
      </c>
    </row>
    <row r="31" spans="1:23" x14ac:dyDescent="0.2">
      <c r="A31" s="2" t="s">
        <v>27</v>
      </c>
      <c r="B31" s="2">
        <v>0.11029707057187726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3.6045462627969945E-4</v>
      </c>
      <c r="L31" s="2">
        <v>1.2734009589368301E-4</v>
      </c>
      <c r="M31" s="2">
        <v>3.140366988325699E-4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0.65675600000000001</v>
      </c>
      <c r="W31" s="2">
        <v>0.7678549019928832</v>
      </c>
    </row>
    <row r="32" spans="1:23" x14ac:dyDescent="0.2">
      <c r="A32" s="2" t="s">
        <v>28</v>
      </c>
      <c r="B32" s="2">
        <v>2.2547722037113795E-4</v>
      </c>
      <c r="C32" s="2">
        <v>0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1.2279223532605144E-4</v>
      </c>
      <c r="L32" s="2">
        <v>0</v>
      </c>
      <c r="M32" s="2">
        <v>9.6304587641988094E-5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4.4457404333917751E-4</v>
      </c>
    </row>
    <row r="33" spans="1:23" x14ac:dyDescent="0.2">
      <c r="A33" s="2" t="s">
        <v>29</v>
      </c>
      <c r="B33" s="2">
        <v>5.9683820232240212E-3</v>
      </c>
      <c r="C33" s="2">
        <v>0</v>
      </c>
      <c r="D33" s="2">
        <v>0</v>
      </c>
      <c r="E33" s="2">
        <v>0</v>
      </c>
      <c r="F33" s="2">
        <v>1.0900841681578391E-3</v>
      </c>
      <c r="G33" s="2">
        <v>0</v>
      </c>
      <c r="H33" s="2">
        <v>0</v>
      </c>
      <c r="I33" s="2">
        <v>0</v>
      </c>
      <c r="J33" s="2">
        <v>0</v>
      </c>
      <c r="K33" s="2">
        <v>1.18831195476824E-5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7.0703493109295426E-3</v>
      </c>
    </row>
    <row r="34" spans="1:23" x14ac:dyDescent="0.2">
      <c r="A34" s="2" t="s">
        <v>30</v>
      </c>
      <c r="B34" s="2">
        <v>4.113214855253864E-2</v>
      </c>
      <c r="C34" s="2">
        <v>0</v>
      </c>
      <c r="D34" s="2">
        <v>0</v>
      </c>
      <c r="E34" s="2">
        <v>0</v>
      </c>
      <c r="F34" s="2">
        <v>2.2969630686183041E-3</v>
      </c>
      <c r="G34" s="2">
        <v>0</v>
      </c>
      <c r="H34" s="2">
        <v>0</v>
      </c>
      <c r="I34" s="2">
        <v>0</v>
      </c>
      <c r="J34" s="2">
        <v>0</v>
      </c>
      <c r="K34" s="2">
        <v>1.9409095261214586E-4</v>
      </c>
      <c r="L34" s="2">
        <v>0</v>
      </c>
      <c r="M34" s="2">
        <v>2.4285504709718733E-4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4.3866057620866275E-2</v>
      </c>
    </row>
    <row r="35" spans="1:23" x14ac:dyDescent="0.2">
      <c r="A35" s="2" t="s">
        <v>31</v>
      </c>
      <c r="B35" s="2">
        <v>3.9814218111632542E-2</v>
      </c>
      <c r="C35" s="2">
        <v>0</v>
      </c>
      <c r="D35" s="2">
        <v>0</v>
      </c>
      <c r="E35" s="2">
        <v>0</v>
      </c>
      <c r="F35" s="2">
        <v>3.4843761803616648E-3</v>
      </c>
      <c r="G35" s="2">
        <v>0</v>
      </c>
      <c r="H35" s="2">
        <v>0</v>
      </c>
      <c r="I35" s="2">
        <v>0</v>
      </c>
      <c r="J35" s="2">
        <v>0</v>
      </c>
      <c r="K35" s="2">
        <v>8.5558460743313271E-4</v>
      </c>
      <c r="L35" s="2">
        <v>5.750843040359878E-5</v>
      </c>
      <c r="M35" s="2">
        <v>3.2241101080143845E-4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4.4534098340632378E-2</v>
      </c>
    </row>
    <row r="36" spans="1:23" x14ac:dyDescent="0.2">
      <c r="A36" s="2" t="s">
        <v>32</v>
      </c>
      <c r="B36" s="2">
        <v>7.0714314355905195E-2</v>
      </c>
      <c r="C36" s="2">
        <v>0</v>
      </c>
      <c r="D36" s="2">
        <v>0</v>
      </c>
      <c r="E36" s="2">
        <v>0</v>
      </c>
      <c r="F36" s="2">
        <v>5.0050435949418499E-2</v>
      </c>
      <c r="G36" s="2">
        <v>0</v>
      </c>
      <c r="H36" s="2">
        <v>0</v>
      </c>
      <c r="I36" s="2">
        <v>0</v>
      </c>
      <c r="J36" s="2">
        <v>0</v>
      </c>
      <c r="K36" s="2">
        <v>1.9805199246137327E-5</v>
      </c>
      <c r="L36" s="2">
        <v>0</v>
      </c>
      <c r="M36" s="2">
        <v>1.2142752354859367E-4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0.12090598302811841</v>
      </c>
    </row>
    <row r="37" spans="1:23" x14ac:dyDescent="0.2">
      <c r="A37" s="2" t="s">
        <v>33</v>
      </c>
      <c r="B37" s="2">
        <v>3.2674149034111306E-4</v>
      </c>
      <c r="C37" s="2">
        <v>0</v>
      </c>
      <c r="D37" s="2">
        <v>0</v>
      </c>
      <c r="E37" s="2">
        <v>0</v>
      </c>
      <c r="F37" s="2">
        <v>3.7502788542373093E-2</v>
      </c>
      <c r="G37" s="2">
        <v>0</v>
      </c>
      <c r="H37" s="2">
        <v>0</v>
      </c>
      <c r="I37" s="2">
        <v>0</v>
      </c>
      <c r="J37" s="2">
        <v>0</v>
      </c>
      <c r="K37" s="2">
        <v>2.0597407215982826E-4</v>
      </c>
      <c r="L37" s="2">
        <v>2.875421520179939E-5</v>
      </c>
      <c r="M37" s="2">
        <v>1.2980183551746224E-4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3.8194060155593297E-2</v>
      </c>
    </row>
    <row r="38" spans="1:23" x14ac:dyDescent="0.2">
      <c r="A38" s="2" t="s">
        <v>34</v>
      </c>
      <c r="B38" s="2">
        <v>3.8222175682185245E-3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3.5649358643047204E-4</v>
      </c>
      <c r="L38" s="2">
        <v>0</v>
      </c>
      <c r="M38" s="2">
        <v>2.3029357914388461E-4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4.4090047337928808E-3</v>
      </c>
    </row>
    <row r="39" spans="1:23" x14ac:dyDescent="0.2">
      <c r="A39" s="2" t="s">
        <v>35</v>
      </c>
      <c r="B39" s="2">
        <v>3.7279230441603503E-5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1.18831195476824E-5</v>
      </c>
      <c r="L39" s="2">
        <v>0</v>
      </c>
      <c r="M39" s="2">
        <v>2.0935779922171329E-5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7.0098129911457235E-5</v>
      </c>
    </row>
    <row r="40" spans="1:23" x14ac:dyDescent="0.2">
      <c r="A40" s="2" t="s">
        <v>36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7.9220796984549327E-6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7.9220796984549327E-6</v>
      </c>
    </row>
    <row r="41" spans="1:23" x14ac:dyDescent="0.2">
      <c r="A41" s="2" t="s">
        <v>37</v>
      </c>
      <c r="B41" s="2">
        <v>1.0957900853923102E-2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2.7727278944592269E-5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1.0985628132867695E-2</v>
      </c>
    </row>
    <row r="42" spans="1:23" x14ac:dyDescent="0.2">
      <c r="A42" s="2" t="s">
        <v>38</v>
      </c>
      <c r="B42" s="2">
        <v>1.9614488629800478E-2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1.9614488629800478E-2</v>
      </c>
    </row>
    <row r="43" spans="1:23" x14ac:dyDescent="0.2">
      <c r="A43" s="2" t="s">
        <v>39</v>
      </c>
      <c r="B43" s="2">
        <v>5.1670254184991835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2.4954551050133044E-4</v>
      </c>
      <c r="L43" s="2">
        <v>7.8047155547741198E-5</v>
      </c>
      <c r="M43" s="2">
        <v>9.5048440846657808E-4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5.1683034955736993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7.1298717286094392E-5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7.1298717286094392E-5</v>
      </c>
    </row>
    <row r="45" spans="1:23" x14ac:dyDescent="0.2">
      <c r="A45" s="2" t="s">
        <v>41</v>
      </c>
      <c r="B45" s="2">
        <v>1.5296636985470414E-4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8.3181836833776796E-5</v>
      </c>
      <c r="L45" s="2">
        <v>0</v>
      </c>
      <c r="M45" s="2">
        <v>2.5122935906605593E-5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2.6127114259508655E-4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1.3731039350548655E-2</v>
      </c>
      <c r="L46" s="2">
        <v>4.8243441231638271E-4</v>
      </c>
      <c r="M46" s="2">
        <v>3.2027907464874023E-2</v>
      </c>
      <c r="N46" s="2">
        <v>0</v>
      </c>
      <c r="O46" s="2">
        <v>6.4212715382515949E-5</v>
      </c>
      <c r="P46" s="2">
        <v>0</v>
      </c>
      <c r="Q46" s="2">
        <v>0</v>
      </c>
      <c r="R46" s="2">
        <v>4.4315696208872164E-3</v>
      </c>
      <c r="S46" s="2">
        <v>0</v>
      </c>
      <c r="T46" s="2">
        <v>0</v>
      </c>
      <c r="U46" s="2">
        <v>0</v>
      </c>
      <c r="V46" s="2">
        <v>0</v>
      </c>
      <c r="W46" s="2">
        <v>5.07371635640088E-2</v>
      </c>
    </row>
    <row r="47" spans="1:23" x14ac:dyDescent="0.2">
      <c r="A47" s="2" t="s">
        <v>43</v>
      </c>
      <c r="B47" s="2">
        <v>9.4326867500399876E-3</v>
      </c>
      <c r="C47" s="2">
        <v>4.0034186822358148E-4</v>
      </c>
      <c r="D47" s="2">
        <v>1.2683002089038653E-3</v>
      </c>
      <c r="E47" s="2">
        <v>8.4512648597722144E-4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0.15963597744278687</v>
      </c>
      <c r="L47" s="2">
        <v>2.9622177499217094E-2</v>
      </c>
      <c r="M47" s="2">
        <v>0.36747196533089271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0.56867657558604134</v>
      </c>
    </row>
    <row r="48" spans="1:23" x14ac:dyDescent="0.2">
      <c r="A48" s="2" t="s">
        <v>44</v>
      </c>
      <c r="B48" s="2">
        <v>1.5619322738332777E-2</v>
      </c>
      <c r="C48" s="2">
        <v>3.7486260735798438E-4</v>
      </c>
      <c r="D48" s="2">
        <v>1.1181740771101092E-2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1.1680584634355975E-2</v>
      </c>
      <c r="L48" s="2">
        <v>5.4007893095866263E-4</v>
      </c>
      <c r="M48" s="2">
        <v>2.8312443803648234E-2</v>
      </c>
      <c r="N48" s="2">
        <v>0</v>
      </c>
      <c r="O48" s="2">
        <v>1.1110384088332887E-2</v>
      </c>
      <c r="P48" s="2">
        <v>0</v>
      </c>
      <c r="Q48" s="2">
        <v>0</v>
      </c>
      <c r="R48" s="2">
        <v>9.8867306089106075E-3</v>
      </c>
      <c r="S48" s="2">
        <v>0</v>
      </c>
      <c r="T48" s="2">
        <v>0</v>
      </c>
      <c r="U48" s="2">
        <v>0</v>
      </c>
      <c r="V48" s="2">
        <v>0</v>
      </c>
      <c r="W48" s="2">
        <v>8.8706148182998226E-2</v>
      </c>
    </row>
    <row r="49" spans="1:23" x14ac:dyDescent="0.2">
      <c r="A49" s="2" t="s">
        <v>45</v>
      </c>
      <c r="B49" s="2">
        <v>0</v>
      </c>
      <c r="C49" s="2">
        <v>4.6783949767774564E-3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2.3559377433622183E-2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2.8237772410399639E-2</v>
      </c>
    </row>
    <row r="50" spans="1:23" x14ac:dyDescent="0.2">
      <c r="A50" s="2" t="s">
        <v>46</v>
      </c>
      <c r="B50" s="2">
        <v>0.17732871375645609</v>
      </c>
      <c r="C50" s="2">
        <v>0</v>
      </c>
      <c r="D50" s="2">
        <v>0</v>
      </c>
      <c r="E50" s="2">
        <v>0</v>
      </c>
      <c r="F50" s="2">
        <v>0</v>
      </c>
      <c r="G50" s="2">
        <v>0.11163377809641244</v>
      </c>
      <c r="H50" s="2">
        <v>0</v>
      </c>
      <c r="I50" s="2">
        <v>0</v>
      </c>
      <c r="J50" s="2">
        <v>0</v>
      </c>
      <c r="K50" s="2">
        <v>0.10072951311825712</v>
      </c>
      <c r="L50" s="2">
        <v>0</v>
      </c>
      <c r="M50" s="2">
        <v>6.8183348026933086E-5</v>
      </c>
      <c r="N50" s="2">
        <v>0</v>
      </c>
      <c r="O50" s="2">
        <v>6.8953687212479672E-2</v>
      </c>
      <c r="P50" s="2">
        <v>0</v>
      </c>
      <c r="Q50" s="2">
        <v>0</v>
      </c>
      <c r="R50" s="2">
        <v>9.6667324743907296E-2</v>
      </c>
      <c r="S50" s="2">
        <v>0</v>
      </c>
      <c r="T50" s="2">
        <v>0</v>
      </c>
      <c r="U50" s="2">
        <v>0</v>
      </c>
      <c r="V50" s="2">
        <v>0</v>
      </c>
      <c r="W50" s="2">
        <v>0.55538120027553961</v>
      </c>
    </row>
    <row r="51" spans="1:23" x14ac:dyDescent="0.2">
      <c r="A51" s="2" t="s">
        <v>47</v>
      </c>
      <c r="B51" s="2">
        <v>0.87679450286632499</v>
      </c>
      <c r="C51" s="2">
        <v>0</v>
      </c>
      <c r="D51" s="2">
        <v>0</v>
      </c>
      <c r="E51" s="2">
        <v>9.4638246793980654E-2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6.3553687774456608E-2</v>
      </c>
      <c r="L51" s="2">
        <v>0</v>
      </c>
      <c r="M51" s="2">
        <v>2.3513578499432159E-2</v>
      </c>
      <c r="N51" s="2">
        <v>0</v>
      </c>
      <c r="O51" s="2">
        <v>7.4104738728622173E-3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1.0659104898070568</v>
      </c>
    </row>
  </sheetData>
  <phoneticPr fontId="6" type="noConversion"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1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10.650029187835763</v>
      </c>
      <c r="C4" s="2">
        <v>4.2333137040789547E-3</v>
      </c>
      <c r="D4" s="2">
        <v>9.6902712229485505E-3</v>
      </c>
      <c r="E4" s="2">
        <v>0.20036801490498687</v>
      </c>
      <c r="F4" s="2">
        <v>8.0052481507780618E-2</v>
      </c>
      <c r="G4" s="2">
        <v>0</v>
      </c>
      <c r="H4" s="2">
        <v>0</v>
      </c>
      <c r="I4" s="2">
        <v>0</v>
      </c>
      <c r="J4" s="2">
        <v>0</v>
      </c>
      <c r="K4" s="2">
        <v>0.44359070918598104</v>
      </c>
      <c r="L4" s="2">
        <v>4.1609125819543159E-2</v>
      </c>
      <c r="M4" s="2">
        <v>0.87876759256661408</v>
      </c>
      <c r="N4" s="2">
        <v>0</v>
      </c>
      <c r="O4" s="2">
        <v>0.14560407371649792</v>
      </c>
      <c r="P4" s="2">
        <v>0</v>
      </c>
      <c r="Q4" s="2">
        <v>0</v>
      </c>
      <c r="R4" s="2">
        <v>0.2027898444785598</v>
      </c>
      <c r="S4" s="2">
        <v>0</v>
      </c>
      <c r="T4" s="2">
        <v>0</v>
      </c>
      <c r="U4" s="2">
        <v>0</v>
      </c>
      <c r="V4" s="2">
        <v>0.78635313839999998</v>
      </c>
      <c r="W4" s="2">
        <v>13.443087753342752</v>
      </c>
    </row>
    <row r="5" spans="1:23" x14ac:dyDescent="0.2">
      <c r="A5" s="2" t="s">
        <v>1</v>
      </c>
      <c r="B5" s="2">
        <v>0.25655451864363416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5.0188607516753504E-2</v>
      </c>
      <c r="L5" s="2">
        <v>0</v>
      </c>
      <c r="M5" s="2">
        <v>0.30733330503233836</v>
      </c>
      <c r="N5" s="2">
        <v>0</v>
      </c>
      <c r="O5" s="2">
        <v>0</v>
      </c>
      <c r="P5" s="2">
        <v>0</v>
      </c>
      <c r="Q5" s="2">
        <v>0</v>
      </c>
      <c r="R5" s="2">
        <v>1.3190298371116299E-2</v>
      </c>
      <c r="S5" s="2">
        <v>0</v>
      </c>
      <c r="T5" s="2">
        <v>0</v>
      </c>
      <c r="U5" s="2">
        <v>0</v>
      </c>
      <c r="V5" s="2">
        <v>0</v>
      </c>
      <c r="W5" s="2">
        <v>0.62726672956384233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</row>
    <row r="10" spans="1:23" x14ac:dyDescent="0.2">
      <c r="A10" s="2" t="s">
        <v>6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0.16606536414764858</v>
      </c>
      <c r="C13" s="2">
        <v>0</v>
      </c>
      <c r="D13" s="2">
        <v>0</v>
      </c>
      <c r="E13" s="2">
        <v>0</v>
      </c>
      <c r="F13" s="2">
        <v>1.3236411101329845E-3</v>
      </c>
      <c r="G13" s="2">
        <v>0</v>
      </c>
      <c r="H13" s="2">
        <v>0</v>
      </c>
      <c r="I13" s="2">
        <v>0</v>
      </c>
      <c r="J13" s="2">
        <v>0</v>
      </c>
      <c r="K13" s="2">
        <v>3.6928390787597317E-3</v>
      </c>
      <c r="L13" s="2">
        <v>0</v>
      </c>
      <c r="M13" s="2">
        <v>3.6395668357283926E-3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0.17472141117226966</v>
      </c>
    </row>
    <row r="14" spans="1:23" x14ac:dyDescent="0.2">
      <c r="A14" s="2" t="s">
        <v>10</v>
      </c>
      <c r="B14" s="2">
        <v>2.0718069284447993</v>
      </c>
      <c r="C14" s="2">
        <v>0</v>
      </c>
      <c r="D14" s="2">
        <v>0</v>
      </c>
      <c r="E14" s="2">
        <v>0</v>
      </c>
      <c r="F14" s="2">
        <v>8.8702338283217386E-4</v>
      </c>
      <c r="G14" s="2">
        <v>0</v>
      </c>
      <c r="H14" s="2">
        <v>0</v>
      </c>
      <c r="I14" s="2">
        <v>0</v>
      </c>
      <c r="J14" s="2">
        <v>0</v>
      </c>
      <c r="K14" s="2">
        <v>8.7411560554299733E-4</v>
      </c>
      <c r="L14" s="2">
        <v>0</v>
      </c>
      <c r="M14" s="2">
        <v>7.2069651588917529E-4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2.0742887639490637</v>
      </c>
    </row>
    <row r="15" spans="1:23" x14ac:dyDescent="0.2">
      <c r="A15" s="2" t="s">
        <v>11</v>
      </c>
      <c r="B15" s="2">
        <v>8.7876555882984542E-2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2.9935465943253337E-4</v>
      </c>
      <c r="L15" s="2">
        <v>0</v>
      </c>
      <c r="M15" s="2">
        <v>5.5362146625231564E-4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8.8729532008669398E-2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</row>
    <row r="17" spans="1:23" x14ac:dyDescent="0.2">
      <c r="A17" s="2" t="s">
        <v>13</v>
      </c>
      <c r="B17" s="2">
        <v>6.1384717349431996E-2</v>
      </c>
      <c r="C17" s="2">
        <v>0</v>
      </c>
      <c r="D17" s="2">
        <v>0</v>
      </c>
      <c r="E17" s="2">
        <v>0</v>
      </c>
      <c r="F17" s="2">
        <v>4.595976076850641E-6</v>
      </c>
      <c r="G17" s="2">
        <v>0</v>
      </c>
      <c r="H17" s="2">
        <v>0</v>
      </c>
      <c r="I17" s="2">
        <v>0</v>
      </c>
      <c r="J17" s="2">
        <v>0</v>
      </c>
      <c r="K17" s="2">
        <v>8.319664694948968E-4</v>
      </c>
      <c r="L17" s="2">
        <v>0</v>
      </c>
      <c r="M17" s="2">
        <v>7.8495615036489053E-4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6.3006235945368638E-2</v>
      </c>
    </row>
    <row r="18" spans="1:23" x14ac:dyDescent="0.2">
      <c r="A18" s="2" t="s">
        <v>14</v>
      </c>
      <c r="B18" s="2">
        <v>3.8514771709213219E-2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7.606003186861808E-4</v>
      </c>
      <c r="L18" s="2">
        <v>0</v>
      </c>
      <c r="M18" s="2">
        <v>6.6978311318918553E-4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3.9945155141088588E-2</v>
      </c>
    </row>
    <row r="19" spans="1:23" x14ac:dyDescent="0.2">
      <c r="A19" s="2" t="s">
        <v>15</v>
      </c>
      <c r="B19" s="2">
        <v>0.26905427145976807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7.5389477431489201E-4</v>
      </c>
      <c r="L19" s="2">
        <v>0</v>
      </c>
      <c r="M19" s="2">
        <v>5.8080823468434903E-4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0.27038897446876731</v>
      </c>
    </row>
    <row r="20" spans="1:23" x14ac:dyDescent="0.2">
      <c r="A20" s="2" t="s">
        <v>16</v>
      </c>
      <c r="B20" s="2">
        <v>0.14637225576002089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1.2678268536286653E-3</v>
      </c>
      <c r="L20" s="2">
        <v>0</v>
      </c>
      <c r="M20" s="2">
        <v>1.0904365665648289E-3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0.14873051918021438</v>
      </c>
    </row>
    <row r="21" spans="1:23" x14ac:dyDescent="0.2">
      <c r="A21" s="2" t="s">
        <v>17</v>
      </c>
      <c r="B21" s="2">
        <v>2.0513310351844517E-3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6.4085845491316737E-4</v>
      </c>
      <c r="L21" s="2">
        <v>0</v>
      </c>
      <c r="M21" s="2">
        <v>5.2940052710377682E-4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3.2215900172013956E-3</v>
      </c>
    </row>
    <row r="22" spans="1:23" x14ac:dyDescent="0.2">
      <c r="A22" s="2" t="s">
        <v>18</v>
      </c>
      <c r="B22" s="2">
        <v>0.14463790239532898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4.2532310012174333E-4</v>
      </c>
      <c r="L22" s="2">
        <v>1.3398621604002677E-4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0.14519721171149075</v>
      </c>
    </row>
    <row r="23" spans="1:23" x14ac:dyDescent="0.2">
      <c r="A23" s="2" t="s">
        <v>19</v>
      </c>
      <c r="B23" s="2">
        <v>9.7355611707019207E-4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2.8259079850431154E-4</v>
      </c>
      <c r="L23" s="2">
        <v>0</v>
      </c>
      <c r="M23" s="2">
        <v>3.9050085566011558E-4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1.6466477712346194E-3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5.7476094611046409E-6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5.7476094611046409E-6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</row>
    <row r="26" spans="1:23" x14ac:dyDescent="0.2">
      <c r="A26" s="2" t="s">
        <v>22</v>
      </c>
      <c r="B26" s="2">
        <v>0.24229441745171987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1.384215945216034E-4</v>
      </c>
      <c r="L26" s="2">
        <v>2.424651032211849E-6</v>
      </c>
      <c r="M26" s="2">
        <v>7.6073521121635161E-4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0.24319599890849003</v>
      </c>
    </row>
    <row r="27" spans="1:23" x14ac:dyDescent="0.2">
      <c r="A27" s="2" t="s">
        <v>23</v>
      </c>
      <c r="B27" s="2">
        <v>0.51686859352329473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2.0760804984461839E-4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0.51707620157313938</v>
      </c>
    </row>
    <row r="28" spans="1:23" x14ac:dyDescent="0.2">
      <c r="A28" s="2" t="s">
        <v>24</v>
      </c>
      <c r="B28" s="2">
        <v>7.3961009303099041E-5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4.162227184749944E-4</v>
      </c>
      <c r="L28" s="2">
        <v>0</v>
      </c>
      <c r="M28" s="2">
        <v>3.8802933125720344E-4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8.7821305903529692E-4</v>
      </c>
    </row>
    <row r="29" spans="1:23" x14ac:dyDescent="0.2">
      <c r="A29" s="2" t="s">
        <v>25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</v>
      </c>
    </row>
    <row r="30" spans="1:23" x14ac:dyDescent="0.2">
      <c r="A30" s="2" t="s">
        <v>26</v>
      </c>
      <c r="B30" s="2">
        <v>1.8539251494438067E-3</v>
      </c>
      <c r="C30" s="2">
        <v>0</v>
      </c>
      <c r="D30" s="2">
        <v>0</v>
      </c>
      <c r="E30" s="2">
        <v>0</v>
      </c>
      <c r="F30" s="2">
        <v>2.7575856461103853E-5</v>
      </c>
      <c r="G30" s="2">
        <v>0</v>
      </c>
      <c r="H30" s="2">
        <v>0</v>
      </c>
      <c r="I30" s="2">
        <v>0</v>
      </c>
      <c r="J30" s="2">
        <v>0</v>
      </c>
      <c r="K30" s="2">
        <v>3.0941297598946639E-4</v>
      </c>
      <c r="L30" s="2">
        <v>0</v>
      </c>
      <c r="M30" s="2">
        <v>5.3483788079018366E-4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2.7257518626845607E-3</v>
      </c>
    </row>
    <row r="31" spans="1:23" x14ac:dyDescent="0.2">
      <c r="A31" s="2" t="s">
        <v>27</v>
      </c>
      <c r="B31" s="2">
        <v>0.12059784943709875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1.2965649009341884E-3</v>
      </c>
      <c r="L31" s="2">
        <v>6.1101206011738603E-5</v>
      </c>
      <c r="M31" s="2">
        <v>1.6569099597122878E-3</v>
      </c>
      <c r="N31" s="2">
        <v>0</v>
      </c>
      <c r="O31" s="2">
        <v>5.0022304611931307E-6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0.78635313839999998</v>
      </c>
      <c r="W31" s="2">
        <v>0.90997056613421812</v>
      </c>
    </row>
    <row r="32" spans="1:23" x14ac:dyDescent="0.2">
      <c r="A32" s="2" t="s">
        <v>28</v>
      </c>
      <c r="B32" s="2">
        <v>0</v>
      </c>
      <c r="C32" s="2">
        <v>0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</v>
      </c>
    </row>
    <row r="33" spans="1:23" x14ac:dyDescent="0.2">
      <c r="A33" s="2" t="s">
        <v>29</v>
      </c>
      <c r="B33" s="2">
        <v>3.8638234612670425E-3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1.6763860928221866E-5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3.8805873221952644E-3</v>
      </c>
    </row>
    <row r="34" spans="1:23" x14ac:dyDescent="0.2">
      <c r="A34" s="2" t="s">
        <v>30</v>
      </c>
      <c r="B34" s="2">
        <v>3.712411599761295E-2</v>
      </c>
      <c r="C34" s="2">
        <v>0</v>
      </c>
      <c r="D34" s="2">
        <v>0</v>
      </c>
      <c r="E34" s="2">
        <v>0</v>
      </c>
      <c r="F34" s="2">
        <v>1.9900576412763275E-3</v>
      </c>
      <c r="G34" s="2">
        <v>0</v>
      </c>
      <c r="H34" s="2">
        <v>0</v>
      </c>
      <c r="I34" s="2">
        <v>0</v>
      </c>
      <c r="J34" s="2">
        <v>0</v>
      </c>
      <c r="K34" s="2">
        <v>1.9556241191408534E-3</v>
      </c>
      <c r="L34" s="2">
        <v>0</v>
      </c>
      <c r="M34" s="2">
        <v>1.1892975426813137E-3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4.2259095300711445E-2</v>
      </c>
    </row>
    <row r="35" spans="1:23" x14ac:dyDescent="0.2">
      <c r="A35" s="2" t="s">
        <v>31</v>
      </c>
      <c r="B35" s="2">
        <v>3.7548347231814799E-2</v>
      </c>
      <c r="C35" s="2">
        <v>0</v>
      </c>
      <c r="D35" s="2">
        <v>0</v>
      </c>
      <c r="E35" s="2">
        <v>0</v>
      </c>
      <c r="F35" s="2">
        <v>2.5735168042325175E-3</v>
      </c>
      <c r="G35" s="2">
        <v>0</v>
      </c>
      <c r="H35" s="2">
        <v>0</v>
      </c>
      <c r="I35" s="2">
        <v>0</v>
      </c>
      <c r="J35" s="2">
        <v>0</v>
      </c>
      <c r="K35" s="2">
        <v>1.0301153056664792E-3</v>
      </c>
      <c r="L35" s="2">
        <v>6.5562563911008404E-5</v>
      </c>
      <c r="M35" s="2">
        <v>5.7991848589930073E-4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4.1797460391524099E-2</v>
      </c>
    </row>
    <row r="36" spans="1:23" x14ac:dyDescent="0.2">
      <c r="A36" s="2" t="s">
        <v>32</v>
      </c>
      <c r="B36" s="2">
        <v>5.188463448969223E-2</v>
      </c>
      <c r="C36" s="2">
        <v>0</v>
      </c>
      <c r="D36" s="2">
        <v>0</v>
      </c>
      <c r="E36" s="2">
        <v>0</v>
      </c>
      <c r="F36" s="2">
        <v>4.7361533471945848E-2</v>
      </c>
      <c r="G36" s="2">
        <v>0</v>
      </c>
      <c r="H36" s="2">
        <v>0</v>
      </c>
      <c r="I36" s="2">
        <v>0</v>
      </c>
      <c r="J36" s="2">
        <v>0</v>
      </c>
      <c r="K36" s="2">
        <v>3.2282406473204398E-4</v>
      </c>
      <c r="L36" s="2">
        <v>0</v>
      </c>
      <c r="M36" s="2">
        <v>2.402321719630584E-4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9.9809224198333171E-2</v>
      </c>
    </row>
    <row r="37" spans="1:23" x14ac:dyDescent="0.2">
      <c r="A37" s="2" t="s">
        <v>33</v>
      </c>
      <c r="B37" s="2">
        <v>3.0856946007359761E-3</v>
      </c>
      <c r="C37" s="2">
        <v>0</v>
      </c>
      <c r="D37" s="2">
        <v>0</v>
      </c>
      <c r="E37" s="2">
        <v>0</v>
      </c>
      <c r="F37" s="2">
        <v>2.5884537264822812E-2</v>
      </c>
      <c r="G37" s="2">
        <v>0</v>
      </c>
      <c r="H37" s="2">
        <v>0</v>
      </c>
      <c r="I37" s="2">
        <v>0</v>
      </c>
      <c r="J37" s="2">
        <v>0</v>
      </c>
      <c r="K37" s="2">
        <v>1.380384205575298E-3</v>
      </c>
      <c r="L37" s="2">
        <v>2.1821859289906645E-5</v>
      </c>
      <c r="M37" s="2">
        <v>1.043971907790081E-3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3.1416409838214074E-2</v>
      </c>
    </row>
    <row r="38" spans="1:23" x14ac:dyDescent="0.2">
      <c r="A38" s="2" t="s">
        <v>34</v>
      </c>
      <c r="B38" s="2">
        <v>5.4828029902338907E-3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8.0610222691992594E-4</v>
      </c>
      <c r="L38" s="2">
        <v>0</v>
      </c>
      <c r="M38" s="2">
        <v>5.7289935659503017E-4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6.861804573748847E-3</v>
      </c>
    </row>
    <row r="39" spans="1:23" x14ac:dyDescent="0.2">
      <c r="A39" s="2" t="s">
        <v>35</v>
      </c>
      <c r="B39" s="2">
        <v>1.6308620792480411E-4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7.280305317399212E-5</v>
      </c>
      <c r="L39" s="2">
        <v>0</v>
      </c>
      <c r="M39" s="2">
        <v>1.581775617863759E-4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3.940668228851721E-4</v>
      </c>
    </row>
    <row r="40" spans="1:23" x14ac:dyDescent="0.2">
      <c r="A40" s="2" t="s">
        <v>36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1.1974186377301334E-5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1.1974186377301334E-5</v>
      </c>
    </row>
    <row r="41" spans="1:23" x14ac:dyDescent="0.2">
      <c r="A41" s="2" t="s">
        <v>37</v>
      </c>
      <c r="B41" s="2">
        <v>2.9433177525476544E-3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2.9433177525476544E-3</v>
      </c>
    </row>
    <row r="42" spans="1:23" x14ac:dyDescent="0.2">
      <c r="A42" s="2" t="s">
        <v>38</v>
      </c>
      <c r="B42" s="2">
        <v>1.55363612882285E-2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1.55363612882285E-2</v>
      </c>
    </row>
    <row r="43" spans="1:23" x14ac:dyDescent="0.2">
      <c r="A43" s="2" t="s">
        <v>39</v>
      </c>
      <c r="B43" s="2">
        <v>5.2416088954131217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0</v>
      </c>
      <c r="L43" s="2">
        <v>0</v>
      </c>
      <c r="M43" s="2">
        <v>1.2028414964092725E-3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5.2428117369095313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0</v>
      </c>
    </row>
    <row r="46" spans="1:23" x14ac:dyDescent="0.2">
      <c r="A46" s="2" t="s">
        <v>42</v>
      </c>
      <c r="B46" s="2">
        <v>1.5457569317386866E-2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9.7215337223215178E-3</v>
      </c>
      <c r="L46" s="2">
        <v>0</v>
      </c>
      <c r="M46" s="2">
        <v>2.7883537183253287E-2</v>
      </c>
      <c r="N46" s="2">
        <v>0</v>
      </c>
      <c r="O46" s="2">
        <v>1.2479430291795153E-4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5.3187434525879623E-2</v>
      </c>
    </row>
    <row r="47" spans="1:23" x14ac:dyDescent="0.2">
      <c r="A47" s="2" t="s">
        <v>43</v>
      </c>
      <c r="B47" s="2">
        <v>1.4960389775040528E-2</v>
      </c>
      <c r="C47" s="2">
        <v>6.5000116806249327E-4</v>
      </c>
      <c r="D47" s="2">
        <v>0</v>
      </c>
      <c r="E47" s="2">
        <v>4.3909128404343032E-3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0.17544696180436867</v>
      </c>
      <c r="L47" s="2">
        <v>4.0852003245759709E-2</v>
      </c>
      <c r="M47" s="2">
        <v>0.4246106170449131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0.66091088587857882</v>
      </c>
    </row>
    <row r="48" spans="1:23" x14ac:dyDescent="0.2">
      <c r="A48" s="2" t="s">
        <v>44</v>
      </c>
      <c r="B48" s="2">
        <v>3.5565073064945598E-3</v>
      </c>
      <c r="C48" s="2">
        <v>4.4811855979669349E-4</v>
      </c>
      <c r="D48" s="2">
        <v>2.1470805392421093E-3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1.1384021511125915E-2</v>
      </c>
      <c r="L48" s="2">
        <v>4.7222607749855636E-4</v>
      </c>
      <c r="M48" s="2">
        <v>2.2262675933970043E-2</v>
      </c>
      <c r="N48" s="2">
        <v>0</v>
      </c>
      <c r="O48" s="2">
        <v>2.8922647735546689E-2</v>
      </c>
      <c r="P48" s="2">
        <v>0</v>
      </c>
      <c r="Q48" s="2">
        <v>0</v>
      </c>
      <c r="R48" s="2">
        <v>3.046624892389543E-2</v>
      </c>
      <c r="S48" s="2">
        <v>0</v>
      </c>
      <c r="T48" s="2">
        <v>0</v>
      </c>
      <c r="U48" s="2">
        <v>0</v>
      </c>
      <c r="V48" s="2">
        <v>0</v>
      </c>
      <c r="W48" s="2">
        <v>9.9659526587569991E-2</v>
      </c>
    </row>
    <row r="49" spans="1:23" x14ac:dyDescent="0.2">
      <c r="A49" s="2" t="s">
        <v>45</v>
      </c>
      <c r="B49" s="2">
        <v>0</v>
      </c>
      <c r="C49" s="2">
        <v>3.1351939762197679E-3</v>
      </c>
      <c r="D49" s="2">
        <v>7.5431906837064413E-3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1.9521223292628408E-2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2.8823870129678429E-2</v>
      </c>
      <c r="S49" s="2">
        <v>0</v>
      </c>
      <c r="T49" s="2">
        <v>0</v>
      </c>
      <c r="U49" s="2">
        <v>0</v>
      </c>
      <c r="V49" s="2">
        <v>0</v>
      </c>
      <c r="W49" s="2">
        <v>5.9023478082233044E-2</v>
      </c>
    </row>
    <row r="50" spans="1:23" x14ac:dyDescent="0.2">
      <c r="A50" s="2" t="s">
        <v>46</v>
      </c>
      <c r="B50" s="2">
        <v>0.22784264721467662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0.11655244258235511</v>
      </c>
      <c r="L50" s="2">
        <v>0</v>
      </c>
      <c r="M50" s="2">
        <v>1.7099962362540525E-2</v>
      </c>
      <c r="N50" s="2">
        <v>0</v>
      </c>
      <c r="O50" s="2">
        <v>8.1751197633422187E-2</v>
      </c>
      <c r="P50" s="2">
        <v>0</v>
      </c>
      <c r="Q50" s="2">
        <v>0</v>
      </c>
      <c r="R50" s="2">
        <v>0.13030942705386964</v>
      </c>
      <c r="S50" s="2">
        <v>0</v>
      </c>
      <c r="T50" s="2">
        <v>0</v>
      </c>
      <c r="U50" s="2">
        <v>0</v>
      </c>
      <c r="V50" s="2">
        <v>0</v>
      </c>
      <c r="W50" s="2">
        <v>0.57355567684686404</v>
      </c>
    </row>
    <row r="51" spans="1:23" x14ac:dyDescent="0.2">
      <c r="A51" s="2" t="s">
        <v>47</v>
      </c>
      <c r="B51" s="2">
        <v>0.86199007527303662</v>
      </c>
      <c r="C51" s="2">
        <v>0</v>
      </c>
      <c r="D51" s="2">
        <v>0</v>
      </c>
      <c r="E51" s="2">
        <v>0.19597710206455257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4.3183587821133337E-2</v>
      </c>
      <c r="L51" s="2">
        <v>0</v>
      </c>
      <c r="M51" s="2">
        <v>6.2082265788216733E-2</v>
      </c>
      <c r="N51" s="2">
        <v>0</v>
      </c>
      <c r="O51" s="2">
        <v>3.4800431814149907E-2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1.1980334627610891</v>
      </c>
    </row>
  </sheetData>
  <phoneticPr fontId="6" type="noConversion"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2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4.6670124716223125</v>
      </c>
      <c r="C4" s="2">
        <v>0</v>
      </c>
      <c r="D4" s="2">
        <v>0</v>
      </c>
      <c r="E4" s="2">
        <v>0</v>
      </c>
      <c r="F4" s="2">
        <v>5.616158508909045E-2</v>
      </c>
      <c r="G4" s="2">
        <v>0</v>
      </c>
      <c r="H4" s="2">
        <v>0</v>
      </c>
      <c r="I4" s="2">
        <v>0</v>
      </c>
      <c r="J4" s="2">
        <v>0</v>
      </c>
      <c r="K4" s="2">
        <v>0.64908058263578816</v>
      </c>
      <c r="L4" s="2">
        <v>4.4682101629924982E-2</v>
      </c>
      <c r="M4" s="2">
        <v>1.0150434109718331</v>
      </c>
      <c r="N4" s="2">
        <v>6.6413500185678556E-2</v>
      </c>
      <c r="O4" s="2">
        <v>0.27060383574304347</v>
      </c>
      <c r="P4" s="2">
        <v>1.0157546381229453E-3</v>
      </c>
      <c r="Q4" s="2">
        <v>0</v>
      </c>
      <c r="R4" s="2">
        <v>0.23364526739006405</v>
      </c>
      <c r="S4" s="2">
        <v>0</v>
      </c>
      <c r="T4" s="2">
        <v>0</v>
      </c>
      <c r="U4" s="2">
        <v>0</v>
      </c>
      <c r="V4" s="2">
        <v>0.60926672920000013</v>
      </c>
      <c r="W4" s="2">
        <v>7.6129252391058575</v>
      </c>
    </row>
    <row r="5" spans="1:23" x14ac:dyDescent="0.2">
      <c r="A5" s="2" t="s">
        <v>1</v>
      </c>
      <c r="B5" s="2">
        <v>0.14089017143647337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8.0712747554080297E-2</v>
      </c>
      <c r="L5" s="2">
        <v>0</v>
      </c>
      <c r="M5" s="2">
        <v>0.32122559846537224</v>
      </c>
      <c r="N5" s="2">
        <v>0</v>
      </c>
      <c r="O5" s="2">
        <v>3.5754429176982259E-2</v>
      </c>
      <c r="P5" s="2">
        <v>0</v>
      </c>
      <c r="Q5" s="2">
        <v>0</v>
      </c>
      <c r="R5" s="2">
        <v>7.8342534472520108E-3</v>
      </c>
      <c r="S5" s="2">
        <v>0</v>
      </c>
      <c r="T5" s="2">
        <v>0</v>
      </c>
      <c r="U5" s="2">
        <v>0</v>
      </c>
      <c r="V5" s="2">
        <v>0</v>
      </c>
      <c r="W5" s="2">
        <v>0.58641720008016018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</row>
    <row r="10" spans="1:23" x14ac:dyDescent="0.2">
      <c r="A10" s="2" t="s">
        <v>6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0.14843066897356813</v>
      </c>
      <c r="C13" s="2">
        <v>0</v>
      </c>
      <c r="D13" s="2">
        <v>0</v>
      </c>
      <c r="E13" s="2">
        <v>0</v>
      </c>
      <c r="F13" s="2">
        <v>1.0277528778402963E-2</v>
      </c>
      <c r="G13" s="2">
        <v>0</v>
      </c>
      <c r="H13" s="2">
        <v>0</v>
      </c>
      <c r="I13" s="2">
        <v>0</v>
      </c>
      <c r="J13" s="2">
        <v>0</v>
      </c>
      <c r="K13" s="2">
        <v>4.861221723194286E-4</v>
      </c>
      <c r="L13" s="2">
        <v>0</v>
      </c>
      <c r="M13" s="2">
        <v>2.9123532055799902E-4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0.15948555524484853</v>
      </c>
    </row>
    <row r="14" spans="1:23" x14ac:dyDescent="0.2">
      <c r="A14" s="2" t="s">
        <v>10</v>
      </c>
      <c r="B14" s="2">
        <v>0.95643631252119776</v>
      </c>
      <c r="C14" s="2">
        <v>0</v>
      </c>
      <c r="D14" s="2">
        <v>0</v>
      </c>
      <c r="E14" s="2">
        <v>0</v>
      </c>
      <c r="F14" s="2">
        <v>2.7417821316677268E-4</v>
      </c>
      <c r="G14" s="2">
        <v>0</v>
      </c>
      <c r="H14" s="2">
        <v>0</v>
      </c>
      <c r="I14" s="2">
        <v>0</v>
      </c>
      <c r="J14" s="2">
        <v>0</v>
      </c>
      <c r="K14" s="2">
        <v>3.3486625914223021E-4</v>
      </c>
      <c r="L14" s="2">
        <v>0</v>
      </c>
      <c r="M14" s="2">
        <v>3.051628092353082E-4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0.95735051980274211</v>
      </c>
    </row>
    <row r="15" spans="1:23" x14ac:dyDescent="0.2">
      <c r="A15" s="2" t="s">
        <v>11</v>
      </c>
      <c r="B15" s="2">
        <v>4.1442649477869548E-2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5.6482443608642603E-5</v>
      </c>
      <c r="L15" s="2">
        <v>0</v>
      </c>
      <c r="M15" s="2">
        <v>3.7701800559594766E-4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4.1876149927074134E-2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</row>
    <row r="17" spans="1:23" x14ac:dyDescent="0.2">
      <c r="A17" s="2" t="s">
        <v>13</v>
      </c>
      <c r="B17" s="2">
        <v>3.5356163393744207E-2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8.3387931949246031E-4</v>
      </c>
      <c r="L17" s="2">
        <v>0</v>
      </c>
      <c r="M17" s="2">
        <v>7.9306846353594632E-5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3.6269349559590262E-2</v>
      </c>
    </row>
    <row r="18" spans="1:23" x14ac:dyDescent="0.2">
      <c r="A18" s="2" t="s">
        <v>14</v>
      </c>
      <c r="B18" s="2">
        <v>3.112531011725013E-2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3.0615859073153119E-4</v>
      </c>
      <c r="L18" s="2">
        <v>0</v>
      </c>
      <c r="M18" s="2">
        <v>8.0282657662195903E-5</v>
      </c>
      <c r="N18" s="2">
        <v>0</v>
      </c>
      <c r="O18" s="2">
        <v>0</v>
      </c>
      <c r="P18" s="2">
        <v>0</v>
      </c>
      <c r="Q18" s="2">
        <v>0</v>
      </c>
      <c r="R18" s="2">
        <v>3.8722065753205061E-3</v>
      </c>
      <c r="S18" s="2">
        <v>0</v>
      </c>
      <c r="T18" s="2">
        <v>0</v>
      </c>
      <c r="U18" s="2">
        <v>0</v>
      </c>
      <c r="V18" s="2">
        <v>0</v>
      </c>
      <c r="W18" s="2">
        <v>3.538395794096437E-2</v>
      </c>
    </row>
    <row r="19" spans="1:23" x14ac:dyDescent="0.2">
      <c r="A19" s="2" t="s">
        <v>15</v>
      </c>
      <c r="B19" s="2">
        <v>0.1812160453134464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3.1552992709602825E-4</v>
      </c>
      <c r="L19" s="2">
        <v>0</v>
      </c>
      <c r="M19" s="2">
        <v>3.728042749451693E-4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0.1819043795154876</v>
      </c>
    </row>
    <row r="20" spans="1:23" x14ac:dyDescent="0.2">
      <c r="A20" s="2" t="s">
        <v>16</v>
      </c>
      <c r="B20" s="2">
        <v>0.14744429350337868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5.7245719873624264E-5</v>
      </c>
      <c r="L20" s="2">
        <v>0</v>
      </c>
      <c r="M20" s="2">
        <v>3.8553417701646785E-3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0.15135688099341696</v>
      </c>
    </row>
    <row r="21" spans="1:23" x14ac:dyDescent="0.2">
      <c r="A21" s="2" t="s">
        <v>17</v>
      </c>
      <c r="B21" s="2">
        <v>5.9336346278257258E-5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1.1788377870272256E-5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7.1124724148529517E-5</v>
      </c>
    </row>
    <row r="22" spans="1:23" x14ac:dyDescent="0.2">
      <c r="A22" s="2" t="s">
        <v>18</v>
      </c>
      <c r="B22" s="2">
        <v>0.1215888457593744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2.2177415921411473E-4</v>
      </c>
      <c r="L22" s="2">
        <v>0</v>
      </c>
      <c r="M22" s="2">
        <v>1.0866989573059664E-4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0.1219192898143191</v>
      </c>
    </row>
    <row r="23" spans="1:23" x14ac:dyDescent="0.2">
      <c r="A23" s="2" t="s">
        <v>19</v>
      </c>
      <c r="B23" s="2">
        <v>6.8465014936450693E-5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7.8447838345336955E-4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8.5294339838982026E-4</v>
      </c>
    </row>
    <row r="24" spans="1:23" x14ac:dyDescent="0.2">
      <c r="A24" s="2" t="s">
        <v>20</v>
      </c>
      <c r="B24" s="2">
        <v>2.9211739706218955E-4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2.9211739706218955E-4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1.3569355821896117E-4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1.3569355821896117E-4</v>
      </c>
    </row>
    <row r="26" spans="1:23" x14ac:dyDescent="0.2">
      <c r="A26" s="2" t="s">
        <v>22</v>
      </c>
      <c r="B26" s="2">
        <v>9.3201522291496919E-2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1.2250584052955592E-4</v>
      </c>
      <c r="L26" s="2">
        <v>1.3924431820922357E-6</v>
      </c>
      <c r="M26" s="2">
        <v>3.446551995361931E-4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9.367007577474476E-2</v>
      </c>
    </row>
    <row r="27" spans="1:23" x14ac:dyDescent="0.2">
      <c r="A27" s="2" t="s">
        <v>23</v>
      </c>
      <c r="B27" s="2">
        <v>0.21605785985422571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9.9649956817049644E-5</v>
      </c>
      <c r="L27" s="2">
        <v>0</v>
      </c>
      <c r="M27" s="2">
        <v>6.901572177444652E-4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0.21684766702878722</v>
      </c>
    </row>
    <row r="28" spans="1:23" x14ac:dyDescent="0.2">
      <c r="A28" s="2" t="s">
        <v>24</v>
      </c>
      <c r="B28" s="2">
        <v>9.4401467554404217E-5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8.4808473886850732E-6</v>
      </c>
      <c r="L28" s="2">
        <v>0</v>
      </c>
      <c r="M28" s="2">
        <v>9.1033007248503061E-5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1.9391532219159235E-4</v>
      </c>
    </row>
    <row r="29" spans="1:23" x14ac:dyDescent="0.2">
      <c r="A29" s="2" t="s">
        <v>25</v>
      </c>
      <c r="B29" s="2">
        <v>1.0261029082000458E-5</v>
      </c>
      <c r="C29" s="2">
        <v>0</v>
      </c>
      <c r="D29" s="2">
        <v>0</v>
      </c>
      <c r="E29" s="2">
        <v>0</v>
      </c>
      <c r="F29" s="2">
        <v>2.284818443056439E-5</v>
      </c>
      <c r="G29" s="2">
        <v>0</v>
      </c>
      <c r="H29" s="2">
        <v>0</v>
      </c>
      <c r="I29" s="2">
        <v>0</v>
      </c>
      <c r="J29" s="2">
        <v>0</v>
      </c>
      <c r="K29" s="2">
        <v>2.8622859936812129E-4</v>
      </c>
      <c r="L29" s="2">
        <v>0</v>
      </c>
      <c r="M29" s="2">
        <v>5.1020824992765686E-4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8.2954606280834296E-4</v>
      </c>
    </row>
    <row r="30" spans="1:23" x14ac:dyDescent="0.2">
      <c r="A30" s="2" t="s">
        <v>26</v>
      </c>
      <c r="B30" s="2">
        <v>1.0261029082000458E-5</v>
      </c>
      <c r="C30" s="2">
        <v>0</v>
      </c>
      <c r="D30" s="2">
        <v>0</v>
      </c>
      <c r="E30" s="2">
        <v>0</v>
      </c>
      <c r="F30" s="2">
        <v>2.284818443056439E-5</v>
      </c>
      <c r="G30" s="2">
        <v>0</v>
      </c>
      <c r="H30" s="2">
        <v>0</v>
      </c>
      <c r="I30" s="2">
        <v>0</v>
      </c>
      <c r="J30" s="2">
        <v>0</v>
      </c>
      <c r="K30" s="2">
        <v>2.8622859936812129E-4</v>
      </c>
      <c r="L30" s="2">
        <v>0</v>
      </c>
      <c r="M30" s="2">
        <v>5.1020824992765686E-4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8.2954606280834296E-4</v>
      </c>
    </row>
    <row r="31" spans="1:23" x14ac:dyDescent="0.2">
      <c r="A31" s="2" t="s">
        <v>27</v>
      </c>
      <c r="B31" s="2">
        <v>2.831387743371136E-2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2.1142752539991895E-4</v>
      </c>
      <c r="L31" s="2">
        <v>0</v>
      </c>
      <c r="M31" s="2">
        <v>4.6603860997607312E-4</v>
      </c>
      <c r="N31" s="2">
        <v>0</v>
      </c>
      <c r="O31" s="2">
        <v>3.2317998794292603E-5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0.60926672920000013</v>
      </c>
      <c r="W31" s="2">
        <v>0.63829039076788174</v>
      </c>
    </row>
    <row r="32" spans="1:23" x14ac:dyDescent="0.2">
      <c r="A32" s="2" t="s">
        <v>28</v>
      </c>
      <c r="B32" s="2">
        <v>1.6345668186689996E-3</v>
      </c>
      <c r="C32" s="2">
        <v>0</v>
      </c>
      <c r="D32" s="2">
        <v>0</v>
      </c>
      <c r="E32" s="2">
        <v>0</v>
      </c>
      <c r="F32" s="2">
        <v>3.6681721549433372E-3</v>
      </c>
      <c r="G32" s="2">
        <v>0</v>
      </c>
      <c r="H32" s="2">
        <v>0</v>
      </c>
      <c r="I32" s="2">
        <v>0</v>
      </c>
      <c r="J32" s="2">
        <v>0</v>
      </c>
      <c r="K32" s="2">
        <v>2.1202118471712683E-6</v>
      </c>
      <c r="L32" s="2">
        <v>0</v>
      </c>
      <c r="M32" s="2">
        <v>2.6613035689125709E-6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5.3075204890284207E-3</v>
      </c>
    </row>
    <row r="33" spans="1:23" x14ac:dyDescent="0.2">
      <c r="A33" s="2" t="s">
        <v>29</v>
      </c>
      <c r="B33" s="2">
        <v>4.4353158120609111E-3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8.9048897581193296E-6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4.4442207018190304E-3</v>
      </c>
    </row>
    <row r="34" spans="1:23" x14ac:dyDescent="0.2">
      <c r="A34" s="2" t="s">
        <v>30</v>
      </c>
      <c r="B34" s="2">
        <v>3.183604307644284E-2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1.6283226986275344E-4</v>
      </c>
      <c r="L34" s="2">
        <v>0</v>
      </c>
      <c r="M34" s="2">
        <v>1.2441594184666273E-4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3.2123291288152257E-2</v>
      </c>
    </row>
    <row r="35" spans="1:23" x14ac:dyDescent="0.2">
      <c r="A35" s="2" t="s">
        <v>31</v>
      </c>
      <c r="B35" s="2">
        <v>2.3162359855440892E-2</v>
      </c>
      <c r="C35" s="2">
        <v>0</v>
      </c>
      <c r="D35" s="2">
        <v>0</v>
      </c>
      <c r="E35" s="2">
        <v>0</v>
      </c>
      <c r="F35" s="2">
        <v>3.0658109290466399E-3</v>
      </c>
      <c r="G35" s="2">
        <v>0</v>
      </c>
      <c r="H35" s="2">
        <v>0</v>
      </c>
      <c r="I35" s="2">
        <v>0</v>
      </c>
      <c r="J35" s="2">
        <v>0</v>
      </c>
      <c r="K35" s="2">
        <v>7.7849938604434665E-4</v>
      </c>
      <c r="L35" s="2">
        <v>5.6089351928652871E-5</v>
      </c>
      <c r="M35" s="2">
        <v>6.0739818454481247E-4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2.7670157707005344E-2</v>
      </c>
    </row>
    <row r="36" spans="1:23" x14ac:dyDescent="0.2">
      <c r="A36" s="2" t="s">
        <v>32</v>
      </c>
      <c r="B36" s="2">
        <v>2.497146891739907E-2</v>
      </c>
      <c r="C36" s="2">
        <v>0</v>
      </c>
      <c r="D36" s="2">
        <v>0</v>
      </c>
      <c r="E36" s="2">
        <v>0</v>
      </c>
      <c r="F36" s="2">
        <v>2.2454281730981455E-2</v>
      </c>
      <c r="G36" s="2">
        <v>0</v>
      </c>
      <c r="H36" s="2">
        <v>0</v>
      </c>
      <c r="I36" s="2">
        <v>0</v>
      </c>
      <c r="J36" s="2">
        <v>0</v>
      </c>
      <c r="K36" s="2">
        <v>1.1639963040970267E-4</v>
      </c>
      <c r="L36" s="2">
        <v>2.0451509236979714E-5</v>
      </c>
      <c r="M36" s="2">
        <v>2.1010991676564752E-4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4.7772711704792852E-2</v>
      </c>
    </row>
    <row r="37" spans="1:23" x14ac:dyDescent="0.2">
      <c r="A37" s="2" t="s">
        <v>33</v>
      </c>
      <c r="B37" s="2">
        <v>1.0400517795815572E-3</v>
      </c>
      <c r="C37" s="2">
        <v>0</v>
      </c>
      <c r="D37" s="2">
        <v>0</v>
      </c>
      <c r="E37" s="2">
        <v>0</v>
      </c>
      <c r="F37" s="2">
        <v>1.637591691368815E-2</v>
      </c>
      <c r="G37" s="2">
        <v>0</v>
      </c>
      <c r="H37" s="2">
        <v>0</v>
      </c>
      <c r="I37" s="2">
        <v>0</v>
      </c>
      <c r="J37" s="2">
        <v>0</v>
      </c>
      <c r="K37" s="2">
        <v>2.6040441906957526E-4</v>
      </c>
      <c r="L37" s="2">
        <v>1.5708499647978034E-5</v>
      </c>
      <c r="M37" s="2">
        <v>2.4714639143301416E-4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1.7939228003420276E-2</v>
      </c>
    </row>
    <row r="38" spans="1:23" x14ac:dyDescent="0.2">
      <c r="A38" s="2" t="s">
        <v>34</v>
      </c>
      <c r="B38" s="2">
        <v>3.59079329486817E-4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2.2995817694419584E-4</v>
      </c>
      <c r="L38" s="2">
        <v>0</v>
      </c>
      <c r="M38" s="2">
        <v>2.7056586283944478E-5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6.1609409271495732E-4</v>
      </c>
    </row>
    <row r="39" spans="1:23" x14ac:dyDescent="0.2">
      <c r="A39" s="2" t="s">
        <v>35</v>
      </c>
      <c r="B39" s="2">
        <v>5.3455175263409648E-6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1.7360294604638348E-4</v>
      </c>
      <c r="L39" s="2">
        <v>0</v>
      </c>
      <c r="M39" s="2">
        <v>2.9717889852857044E-4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4.7612736210129487E-4</v>
      </c>
    </row>
    <row r="40" spans="1:23" x14ac:dyDescent="0.2">
      <c r="A40" s="2" t="s">
        <v>36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5.0885084332110466E-5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5.0885084332110466E-5</v>
      </c>
    </row>
    <row r="41" spans="1:23" x14ac:dyDescent="0.2">
      <c r="A41" s="2" t="s">
        <v>37</v>
      </c>
      <c r="B41" s="2">
        <v>3.0213794714101103E-5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3.0213794714101103E-5</v>
      </c>
    </row>
    <row r="42" spans="1:23" x14ac:dyDescent="0.2">
      <c r="A42" s="2" t="s">
        <v>38</v>
      </c>
      <c r="B42" s="2">
        <v>2.0255991116401432E-3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2.0255991116401432E-3</v>
      </c>
    </row>
    <row r="43" spans="1:23" x14ac:dyDescent="0.2">
      <c r="A43" s="2" t="s">
        <v>39</v>
      </c>
      <c r="B43" s="2">
        <v>1.6395746139927019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5.122431822765786E-4</v>
      </c>
      <c r="L43" s="2">
        <v>0</v>
      </c>
      <c r="M43" s="2">
        <v>1.107249264662128E-3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1.6411941064396407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1.1932552275879899E-4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1.1932552275879899E-4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0</v>
      </c>
    </row>
    <row r="46" spans="1:23" x14ac:dyDescent="0.2">
      <c r="A46" s="2" t="s">
        <v>42</v>
      </c>
      <c r="B46" s="2">
        <v>2.1764533879219859E-2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3.0465093914314862E-2</v>
      </c>
      <c r="L46" s="2">
        <v>0</v>
      </c>
      <c r="M46" s="2">
        <v>3.2092981846125343E-2</v>
      </c>
      <c r="N46" s="2">
        <v>0</v>
      </c>
      <c r="O46" s="2">
        <v>0</v>
      </c>
      <c r="P46" s="2">
        <v>0</v>
      </c>
      <c r="Q46" s="2">
        <v>0</v>
      </c>
      <c r="R46" s="2">
        <v>1.2205532325650579E-2</v>
      </c>
      <c r="S46" s="2">
        <v>0</v>
      </c>
      <c r="T46" s="2">
        <v>0</v>
      </c>
      <c r="U46" s="2">
        <v>0</v>
      </c>
      <c r="V46" s="2">
        <v>0</v>
      </c>
      <c r="W46" s="2">
        <v>9.6528141965310649E-2</v>
      </c>
    </row>
    <row r="47" spans="1:23" x14ac:dyDescent="0.2">
      <c r="A47" s="2" t="s">
        <v>43</v>
      </c>
      <c r="B47" s="2">
        <v>4.1268390783413579E-3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0.24167383059753955</v>
      </c>
      <c r="L47" s="2">
        <v>4.458845982592928E-2</v>
      </c>
      <c r="M47" s="2">
        <v>0.45853552395837233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0.74892465346018255</v>
      </c>
    </row>
    <row r="48" spans="1:23" x14ac:dyDescent="0.2">
      <c r="A48" s="2" t="s">
        <v>44</v>
      </c>
      <c r="B48" s="2">
        <v>0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4.2159622706458642E-2</v>
      </c>
      <c r="L48" s="2">
        <v>0</v>
      </c>
      <c r="M48" s="2">
        <v>2.6669253723629542E-2</v>
      </c>
      <c r="N48" s="2">
        <v>0</v>
      </c>
      <c r="O48" s="2">
        <v>5.0824731166966564E-2</v>
      </c>
      <c r="P48" s="2">
        <v>0</v>
      </c>
      <c r="Q48" s="2">
        <v>0</v>
      </c>
      <c r="R48" s="2">
        <v>4.5358829845577438E-2</v>
      </c>
      <c r="S48" s="2">
        <v>0</v>
      </c>
      <c r="T48" s="2">
        <v>0</v>
      </c>
      <c r="U48" s="2">
        <v>0</v>
      </c>
      <c r="V48" s="2">
        <v>0</v>
      </c>
      <c r="W48" s="2">
        <v>0.16501243744263219</v>
      </c>
    </row>
    <row r="49" spans="1:23" x14ac:dyDescent="0.2">
      <c r="A49" s="2" t="s">
        <v>45</v>
      </c>
      <c r="B49" s="2">
        <v>6.6571745789227782E-2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7.1582787001242099E-2</v>
      </c>
      <c r="L49" s="2">
        <v>0</v>
      </c>
      <c r="M49" s="2">
        <v>3.4569204133494277E-2</v>
      </c>
      <c r="N49" s="2">
        <v>0</v>
      </c>
      <c r="O49" s="2">
        <v>1.4863015542812486E-2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0.18758675246677664</v>
      </c>
    </row>
    <row r="50" spans="1:23" x14ac:dyDescent="0.2">
      <c r="A50" s="2" t="s">
        <v>46</v>
      </c>
      <c r="B50" s="2">
        <v>0.15228819464280638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0.10476366388662287</v>
      </c>
      <c r="L50" s="2">
        <v>0</v>
      </c>
      <c r="M50" s="2">
        <v>4.0714743484934972E-2</v>
      </c>
      <c r="N50" s="2">
        <v>0</v>
      </c>
      <c r="O50" s="2">
        <v>8.3815593693327486E-2</v>
      </c>
      <c r="P50" s="2">
        <v>1.0157546381229453E-3</v>
      </c>
      <c r="Q50" s="2">
        <v>0</v>
      </c>
      <c r="R50" s="2">
        <v>0.14359800957928151</v>
      </c>
      <c r="S50" s="2">
        <v>0</v>
      </c>
      <c r="T50" s="2">
        <v>0</v>
      </c>
      <c r="U50" s="2">
        <v>0</v>
      </c>
      <c r="V50" s="2">
        <v>0</v>
      </c>
      <c r="W50" s="2">
        <v>0.52619595992509616</v>
      </c>
    </row>
    <row r="51" spans="1:23" x14ac:dyDescent="0.2">
      <c r="A51" s="2" t="s">
        <v>47</v>
      </c>
      <c r="B51" s="2">
        <v>0.55114793786732119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7.074912097628791E-2</v>
      </c>
      <c r="L51" s="2">
        <v>0</v>
      </c>
      <c r="M51" s="2">
        <v>9.053076675766461E-2</v>
      </c>
      <c r="N51" s="2">
        <v>6.6413500185678556E-2</v>
      </c>
      <c r="O51" s="2">
        <v>8.5313748164160347E-2</v>
      </c>
      <c r="P51" s="2">
        <v>0</v>
      </c>
      <c r="Q51" s="2">
        <v>0</v>
      </c>
      <c r="R51" s="2">
        <v>2.0776435616982E-2</v>
      </c>
      <c r="S51" s="2">
        <v>0</v>
      </c>
      <c r="T51" s="2">
        <v>0</v>
      </c>
      <c r="U51" s="2">
        <v>0</v>
      </c>
      <c r="V51" s="2">
        <v>0</v>
      </c>
      <c r="W51" s="2">
        <v>0.88493150956809463</v>
      </c>
    </row>
  </sheetData>
  <phoneticPr fontId="6" type="noConversion"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3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3.8588517168789456</v>
      </c>
      <c r="C4" s="2">
        <v>0.22460220536094216</v>
      </c>
      <c r="D4" s="2">
        <v>8.2549447780953832E-4</v>
      </c>
      <c r="E4" s="2">
        <v>2.855670338665495E-2</v>
      </c>
      <c r="F4" s="2">
        <v>0.12652806820757603</v>
      </c>
      <c r="G4" s="2">
        <v>0</v>
      </c>
      <c r="H4" s="2">
        <v>1.0245279271912528E-2</v>
      </c>
      <c r="I4" s="2">
        <v>0</v>
      </c>
      <c r="J4" s="2">
        <v>7.2332614051136081E-5</v>
      </c>
      <c r="K4" s="2">
        <v>0.62396688827644298</v>
      </c>
      <c r="L4" s="2">
        <v>4.4823524007515429E-2</v>
      </c>
      <c r="M4" s="2">
        <v>1.0336274415210855</v>
      </c>
      <c r="N4" s="2">
        <v>3.1082592007275638E-2</v>
      </c>
      <c r="O4" s="2">
        <v>0.31061623179365355</v>
      </c>
      <c r="P4" s="2">
        <v>0</v>
      </c>
      <c r="Q4" s="2">
        <v>0</v>
      </c>
      <c r="R4" s="2">
        <v>0.29191649116617868</v>
      </c>
      <c r="S4" s="2">
        <v>0</v>
      </c>
      <c r="T4" s="2">
        <v>0</v>
      </c>
      <c r="U4" s="2">
        <v>0</v>
      </c>
      <c r="V4" s="2">
        <v>0.57642631380000009</v>
      </c>
      <c r="W4" s="2">
        <v>7.162141282770043</v>
      </c>
    </row>
    <row r="5" spans="1:23" x14ac:dyDescent="0.2">
      <c r="A5" s="2" t="s">
        <v>1</v>
      </c>
      <c r="B5" s="2">
        <v>0.16039730783977837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0.11357029710995507</v>
      </c>
      <c r="L5" s="2">
        <v>0</v>
      </c>
      <c r="M5" s="2">
        <v>0.34222097024583981</v>
      </c>
      <c r="N5" s="2">
        <v>0</v>
      </c>
      <c r="O5" s="2">
        <v>3.8182831343996013E-2</v>
      </c>
      <c r="P5" s="2">
        <v>0</v>
      </c>
      <c r="Q5" s="2">
        <v>0</v>
      </c>
      <c r="R5" s="2">
        <v>1.4373523240022217E-2</v>
      </c>
      <c r="S5" s="2">
        <v>0</v>
      </c>
      <c r="T5" s="2">
        <v>0</v>
      </c>
      <c r="U5" s="2">
        <v>0</v>
      </c>
      <c r="V5" s="2">
        <v>0</v>
      </c>
      <c r="W5" s="2">
        <v>0.66874492977959143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</row>
    <row r="10" spans="1:23" x14ac:dyDescent="0.2">
      <c r="A10" s="2" t="s">
        <v>6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0.11424729028194915</v>
      </c>
      <c r="C13" s="2">
        <v>0</v>
      </c>
      <c r="D13" s="2">
        <v>0</v>
      </c>
      <c r="E13" s="2">
        <v>0</v>
      </c>
      <c r="F13" s="2">
        <v>8.9987207126153157E-3</v>
      </c>
      <c r="G13" s="2">
        <v>0</v>
      </c>
      <c r="H13" s="2">
        <v>0</v>
      </c>
      <c r="I13" s="2">
        <v>0</v>
      </c>
      <c r="J13" s="2">
        <v>1.2335935687755065E-5</v>
      </c>
      <c r="K13" s="2">
        <v>1.149112707144282E-3</v>
      </c>
      <c r="L13" s="2">
        <v>0</v>
      </c>
      <c r="M13" s="2">
        <v>1.1770264043721762E-3</v>
      </c>
      <c r="N13" s="2">
        <v>0</v>
      </c>
      <c r="O13" s="2">
        <v>0</v>
      </c>
      <c r="P13" s="2">
        <v>0</v>
      </c>
      <c r="Q13" s="2">
        <v>0</v>
      </c>
      <c r="R13" s="2">
        <v>3.0977652602564047E-3</v>
      </c>
      <c r="S13" s="2">
        <v>0</v>
      </c>
      <c r="T13" s="2">
        <v>0</v>
      </c>
      <c r="U13" s="2">
        <v>0</v>
      </c>
      <c r="V13" s="2">
        <v>0</v>
      </c>
      <c r="W13" s="2">
        <v>0.12868225130202507</v>
      </c>
    </row>
    <row r="14" spans="1:23" x14ac:dyDescent="0.2">
      <c r="A14" s="2" t="s">
        <v>10</v>
      </c>
      <c r="B14" s="2">
        <v>0.93933373836080836</v>
      </c>
      <c r="C14" s="2">
        <v>0</v>
      </c>
      <c r="D14" s="2">
        <v>0</v>
      </c>
      <c r="E14" s="2">
        <v>0</v>
      </c>
      <c r="F14" s="2">
        <v>2.5651715321937338E-4</v>
      </c>
      <c r="G14" s="2">
        <v>0</v>
      </c>
      <c r="H14" s="2">
        <v>0</v>
      </c>
      <c r="I14" s="2">
        <v>0</v>
      </c>
      <c r="J14" s="2">
        <v>3.2447028480575027E-6</v>
      </c>
      <c r="K14" s="2">
        <v>3.0224940920461706E-4</v>
      </c>
      <c r="L14" s="2">
        <v>0</v>
      </c>
      <c r="M14" s="2">
        <v>4.4783984977246941E-4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0.94034358947585295</v>
      </c>
    </row>
    <row r="15" spans="1:23" x14ac:dyDescent="0.2">
      <c r="A15" s="2" t="s">
        <v>11</v>
      </c>
      <c r="B15" s="2">
        <v>4.1704838763884811E-2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1.7133244010770928E-6</v>
      </c>
      <c r="K15" s="2">
        <v>1.5959898710337254E-4</v>
      </c>
      <c r="L15" s="2">
        <v>5.2216619328458834E-6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4.187137273732211E-2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</row>
    <row r="17" spans="1:23" x14ac:dyDescent="0.2">
      <c r="A17" s="2" t="s">
        <v>13</v>
      </c>
      <c r="B17" s="2">
        <v>3.0820757839822095E-2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9.030584188332005E-6</v>
      </c>
      <c r="K17" s="2">
        <v>8.4121377627228934E-4</v>
      </c>
      <c r="L17" s="2">
        <v>0</v>
      </c>
      <c r="M17" s="2">
        <v>6.8823102161852672E-4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3.2359233221901242E-2</v>
      </c>
    </row>
    <row r="18" spans="1:23" x14ac:dyDescent="0.2">
      <c r="A18" s="2" t="s">
        <v>14</v>
      </c>
      <c r="B18" s="2">
        <v>2.4716406663165307E-2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2.4744649757148809E-6</v>
      </c>
      <c r="K18" s="2">
        <v>2.3050048402894157E-4</v>
      </c>
      <c r="L18" s="2">
        <v>0</v>
      </c>
      <c r="M18" s="2">
        <v>2.2258441837597886E-4</v>
      </c>
      <c r="N18" s="2">
        <v>0</v>
      </c>
      <c r="O18" s="2">
        <v>0</v>
      </c>
      <c r="P18" s="2">
        <v>0</v>
      </c>
      <c r="Q18" s="2">
        <v>0</v>
      </c>
      <c r="R18" s="2">
        <v>4.089050143538454E-3</v>
      </c>
      <c r="S18" s="2">
        <v>0</v>
      </c>
      <c r="T18" s="2">
        <v>0</v>
      </c>
      <c r="U18" s="2">
        <v>0</v>
      </c>
      <c r="V18" s="2">
        <v>0</v>
      </c>
      <c r="W18" s="2">
        <v>2.9261016174084394E-2</v>
      </c>
    </row>
    <row r="19" spans="1:23" x14ac:dyDescent="0.2">
      <c r="A19" s="2" t="s">
        <v>15</v>
      </c>
      <c r="B19" s="2">
        <v>0.18294628292398957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2.3652974032568713E-6</v>
      </c>
      <c r="K19" s="2">
        <v>2.2033134502766474E-4</v>
      </c>
      <c r="L19" s="2">
        <v>0</v>
      </c>
      <c r="M19" s="2">
        <v>1.5625426169993718E-4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0.18332523382812041</v>
      </c>
    </row>
    <row r="20" spans="1:23" x14ac:dyDescent="0.2">
      <c r="A20" s="2" t="s">
        <v>16</v>
      </c>
      <c r="B20" s="2">
        <v>0.11945189869202082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1.7497135918964296E-6</v>
      </c>
      <c r="K20" s="2">
        <v>1.6298870010379816E-4</v>
      </c>
      <c r="L20" s="2">
        <v>0</v>
      </c>
      <c r="M20" s="2">
        <v>1.3110222242345151E-3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0.12092765932995103</v>
      </c>
    </row>
    <row r="21" spans="1:23" x14ac:dyDescent="0.2">
      <c r="A21" s="2" t="s">
        <v>17</v>
      </c>
      <c r="B21" s="2">
        <v>5.9303978728137124E-4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1.212973027311216E-6</v>
      </c>
      <c r="K21" s="2">
        <v>1.1299043334752037E-4</v>
      </c>
      <c r="L21" s="2">
        <v>0</v>
      </c>
      <c r="M21" s="2">
        <v>1.3488615753584314E-4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8.4212935119204598E-4</v>
      </c>
    </row>
    <row r="22" spans="1:23" x14ac:dyDescent="0.2">
      <c r="A22" s="2" t="s">
        <v>18</v>
      </c>
      <c r="B22" s="2">
        <v>0.13035972511793228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2.5078217339659393E-6</v>
      </c>
      <c r="K22" s="2">
        <v>2.3360772094599836E-4</v>
      </c>
      <c r="L22" s="2">
        <v>0</v>
      </c>
      <c r="M22" s="2">
        <v>2.3282330162127386E-4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0.13082866396223353</v>
      </c>
    </row>
    <row r="23" spans="1:23" x14ac:dyDescent="0.2">
      <c r="A23" s="2" t="s">
        <v>19</v>
      </c>
      <c r="B23" s="2">
        <v>6.8427667763235143E-4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4.8246002161303621E-6</v>
      </c>
      <c r="K23" s="2">
        <v>4.4941944863976228E-4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1.138520726488244E-3</v>
      </c>
    </row>
    <row r="24" spans="1:23" x14ac:dyDescent="0.2">
      <c r="A24" s="2" t="s">
        <v>20</v>
      </c>
      <c r="B24" s="2">
        <v>4.564125439807784E-4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5.4280542972176918E-7</v>
      </c>
      <c r="K24" s="2">
        <v>5.0563218923015367E-5</v>
      </c>
      <c r="L24" s="2">
        <v>0</v>
      </c>
      <c r="M24" s="2">
        <v>6.8556000859801487E-5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5.7607456919331703E-4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</row>
    <row r="26" spans="1:23" x14ac:dyDescent="0.2">
      <c r="A26" s="2" t="s">
        <v>22</v>
      </c>
      <c r="B26" s="2">
        <v>4.2064937864971723E-2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2.2621946959354175E-6</v>
      </c>
      <c r="K26" s="2">
        <v>2.1072715819312547E-4</v>
      </c>
      <c r="L26" s="2">
        <v>0</v>
      </c>
      <c r="M26" s="2">
        <v>4.4071714838443818E-4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4.2718644366245222E-2</v>
      </c>
    </row>
    <row r="27" spans="1:23" x14ac:dyDescent="0.2">
      <c r="A27" s="2" t="s">
        <v>23</v>
      </c>
      <c r="B27" s="2">
        <v>0.22727889769306547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2.1196703652263498E-6</v>
      </c>
      <c r="K27" s="2">
        <v>1.9745078227479188E-4</v>
      </c>
      <c r="L27" s="2">
        <v>0</v>
      </c>
      <c r="M27" s="2">
        <v>1.5937044355720088E-4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0.2276378385892627</v>
      </c>
    </row>
    <row r="28" spans="1:23" x14ac:dyDescent="0.2">
      <c r="A28" s="2" t="s">
        <v>24</v>
      </c>
      <c r="B28" s="2">
        <v>6.2195888386711246E-4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1.3251730323375035E-6</v>
      </c>
      <c r="K28" s="2">
        <v>1.2344204843216599E-4</v>
      </c>
      <c r="L28" s="2">
        <v>0</v>
      </c>
      <c r="M28" s="2">
        <v>1.7049966447599979E-4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9.1722576980761579E-4</v>
      </c>
    </row>
    <row r="29" spans="1:23" x14ac:dyDescent="0.2">
      <c r="A29" s="2" t="s">
        <v>25</v>
      </c>
      <c r="B29" s="2">
        <v>1.1102443482097687E-5</v>
      </c>
      <c r="C29" s="2">
        <v>0</v>
      </c>
      <c r="D29" s="2">
        <v>0</v>
      </c>
      <c r="E29" s="2">
        <v>0</v>
      </c>
      <c r="F29" s="2">
        <v>2.0414146437876173E-4</v>
      </c>
      <c r="G29" s="2">
        <v>0</v>
      </c>
      <c r="H29" s="2">
        <v>0</v>
      </c>
      <c r="I29" s="2">
        <v>0</v>
      </c>
      <c r="J29" s="2">
        <v>1.0204135592255606E-6</v>
      </c>
      <c r="K29" s="2">
        <v>9.5053202053601497E-5</v>
      </c>
      <c r="L29" s="2">
        <v>0</v>
      </c>
      <c r="M29" s="2">
        <v>8.8811182932015551E-5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4.0012870640570203E-4</v>
      </c>
    </row>
    <row r="30" spans="1:23" x14ac:dyDescent="0.2">
      <c r="A30" s="2" t="s">
        <v>26</v>
      </c>
      <c r="B30" s="2">
        <v>1.1102443482097687E-5</v>
      </c>
      <c r="C30" s="2">
        <v>0</v>
      </c>
      <c r="D30" s="2">
        <v>0</v>
      </c>
      <c r="E30" s="2">
        <v>0</v>
      </c>
      <c r="F30" s="2">
        <v>2.0414146437876173E-4</v>
      </c>
      <c r="G30" s="2">
        <v>0</v>
      </c>
      <c r="H30" s="2">
        <v>0</v>
      </c>
      <c r="I30" s="2">
        <v>0</v>
      </c>
      <c r="J30" s="2">
        <v>1.0204135592255606E-6</v>
      </c>
      <c r="K30" s="2">
        <v>9.5053202053601497E-5</v>
      </c>
      <c r="L30" s="2">
        <v>0</v>
      </c>
      <c r="M30" s="2">
        <v>8.8811182932015551E-5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4.0012870640570203E-4</v>
      </c>
    </row>
    <row r="31" spans="1:23" x14ac:dyDescent="0.2">
      <c r="A31" s="2" t="s">
        <v>27</v>
      </c>
      <c r="B31" s="2">
        <v>2.8133996274608289E-2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4.7942758904475819E-6</v>
      </c>
      <c r="K31" s="2">
        <v>4.4659468780607433E-4</v>
      </c>
      <c r="L31" s="2">
        <v>0</v>
      </c>
      <c r="M31" s="2">
        <v>1.6262017606549016E-3</v>
      </c>
      <c r="N31" s="2">
        <v>0</v>
      </c>
      <c r="O31" s="2">
        <v>3.2317998794292603E-5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0.57642631380000009</v>
      </c>
      <c r="W31" s="2">
        <v>0.60667021879775407</v>
      </c>
    </row>
    <row r="32" spans="1:23" x14ac:dyDescent="0.2">
      <c r="A32" s="2" t="s">
        <v>28</v>
      </c>
      <c r="B32" s="2">
        <v>1.7077160081455807E-3</v>
      </c>
      <c r="C32" s="2">
        <v>0</v>
      </c>
      <c r="D32" s="2">
        <v>0</v>
      </c>
      <c r="E32" s="2">
        <v>0</v>
      </c>
      <c r="F32" s="2">
        <v>1.8145907944778822E-4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1.8891750875933691E-3</v>
      </c>
    </row>
    <row r="33" spans="1:23" x14ac:dyDescent="0.2">
      <c r="A33" s="2" t="s">
        <v>29</v>
      </c>
      <c r="B33" s="2">
        <v>4.2991451953315325E-4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7.8843246775229057E-8</v>
      </c>
      <c r="K33" s="2">
        <v>7.344378167588823E-6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4.3733774094751731E-4</v>
      </c>
    </row>
    <row r="34" spans="1:23" x14ac:dyDescent="0.2">
      <c r="A34" s="2" t="s">
        <v>30</v>
      </c>
      <c r="B34" s="2">
        <v>3.3247241950342288E-2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3.0233352705732056E-6</v>
      </c>
      <c r="K34" s="2">
        <v>2.8162865511869461E-4</v>
      </c>
      <c r="L34" s="2">
        <v>0</v>
      </c>
      <c r="M34" s="2">
        <v>2.7689501645971769E-4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3.380878895719127E-2</v>
      </c>
    </row>
    <row r="35" spans="1:23" x14ac:dyDescent="0.2">
      <c r="A35" s="2" t="s">
        <v>31</v>
      </c>
      <c r="B35" s="2">
        <v>1.9377383661689049E-2</v>
      </c>
      <c r="C35" s="2">
        <v>0</v>
      </c>
      <c r="D35" s="2">
        <v>0</v>
      </c>
      <c r="E35" s="2">
        <v>0</v>
      </c>
      <c r="F35" s="2">
        <v>4.6185459789449554E-3</v>
      </c>
      <c r="G35" s="2">
        <v>0</v>
      </c>
      <c r="H35" s="2">
        <v>0</v>
      </c>
      <c r="I35" s="2">
        <v>0</v>
      </c>
      <c r="J35" s="2">
        <v>7.9722652220029673E-6</v>
      </c>
      <c r="K35" s="2">
        <v>7.4262962317657758E-4</v>
      </c>
      <c r="L35" s="2">
        <v>5.2651757822862664E-5</v>
      </c>
      <c r="M35" s="2">
        <v>1.2059623787610534E-3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2.60051456656165E-2</v>
      </c>
    </row>
    <row r="36" spans="1:23" x14ac:dyDescent="0.2">
      <c r="A36" s="2" t="s">
        <v>32</v>
      </c>
      <c r="B36" s="2">
        <v>2.5155523419355251E-2</v>
      </c>
      <c r="C36" s="2">
        <v>0</v>
      </c>
      <c r="D36" s="2">
        <v>0</v>
      </c>
      <c r="E36" s="2">
        <v>0</v>
      </c>
      <c r="F36" s="2">
        <v>2.289436212832844E-2</v>
      </c>
      <c r="G36" s="2">
        <v>0</v>
      </c>
      <c r="H36" s="2">
        <v>0</v>
      </c>
      <c r="I36" s="2">
        <v>0</v>
      </c>
      <c r="J36" s="2">
        <v>1.2342000552891623E-6</v>
      </c>
      <c r="K36" s="2">
        <v>1.1496776593110196E-4</v>
      </c>
      <c r="L36" s="2">
        <v>0</v>
      </c>
      <c r="M36" s="2">
        <v>5.3909946130662075E-4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4.8705186974976701E-2</v>
      </c>
    </row>
    <row r="37" spans="1:23" x14ac:dyDescent="0.2">
      <c r="A37" s="2" t="s">
        <v>33</v>
      </c>
      <c r="B37" s="2">
        <v>2.2020810011125883E-4</v>
      </c>
      <c r="C37" s="2">
        <v>0</v>
      </c>
      <c r="D37" s="2">
        <v>0</v>
      </c>
      <c r="E37" s="2">
        <v>0</v>
      </c>
      <c r="F37" s="2">
        <v>1.3383844330270617E-2</v>
      </c>
      <c r="G37" s="2">
        <v>0</v>
      </c>
      <c r="H37" s="2">
        <v>0</v>
      </c>
      <c r="I37" s="2">
        <v>0</v>
      </c>
      <c r="J37" s="2">
        <v>3.6753082727529849E-6</v>
      </c>
      <c r="K37" s="2">
        <v>3.4236101304298673E-4</v>
      </c>
      <c r="L37" s="2">
        <v>1.6970401281749124E-5</v>
      </c>
      <c r="M37" s="2">
        <v>4.2246522607760793E-4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1.4389524379056972E-2</v>
      </c>
    </row>
    <row r="38" spans="1:23" x14ac:dyDescent="0.2">
      <c r="A38" s="2" t="s">
        <v>34</v>
      </c>
      <c r="B38" s="2">
        <v>1.2543499373426142E-4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1.5071189864341859E-6</v>
      </c>
      <c r="K38" s="2">
        <v>1.4039061343429403E-4</v>
      </c>
      <c r="L38" s="2">
        <v>0</v>
      </c>
      <c r="M38" s="2">
        <v>1.6693831378198414E-4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4.3427103993697383E-4</v>
      </c>
    </row>
    <row r="39" spans="1:23" x14ac:dyDescent="0.2">
      <c r="A39" s="2" t="s">
        <v>35</v>
      </c>
      <c r="B39" s="2">
        <v>5.3426015849777997E-6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2.9717839169124803E-7</v>
      </c>
      <c r="K39" s="2">
        <v>2.7682656170142493E-5</v>
      </c>
      <c r="L39" s="2">
        <v>0</v>
      </c>
      <c r="M39" s="2">
        <v>5.5245452640917956E-4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5.8577696255599106E-4</v>
      </c>
    </row>
    <row r="40" spans="1:23" x14ac:dyDescent="0.2">
      <c r="A40" s="2" t="s">
        <v>36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</row>
    <row r="41" spans="1:23" x14ac:dyDescent="0.2">
      <c r="A41" s="2" t="s">
        <v>37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</row>
    <row r="42" spans="1:23" x14ac:dyDescent="0.2">
      <c r="A42" s="2" t="s">
        <v>38</v>
      </c>
      <c r="B42" s="2">
        <v>1.7522516706855839E-3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1.7522516706855839E-3</v>
      </c>
    </row>
    <row r="43" spans="1:23" x14ac:dyDescent="0.2">
      <c r="A43" s="2" t="s">
        <v>39</v>
      </c>
      <c r="B43" s="2">
        <v>0.96682831581505013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0</v>
      </c>
      <c r="L43" s="2">
        <v>0</v>
      </c>
      <c r="M43" s="2">
        <v>1.295183943235245E-3</v>
      </c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0.96812349975828538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0</v>
      </c>
    </row>
    <row r="46" spans="1:23" x14ac:dyDescent="0.2">
      <c r="A46" s="2" t="s">
        <v>42</v>
      </c>
      <c r="B46" s="2">
        <v>2.0572734048905628E-2</v>
      </c>
      <c r="C46" s="2">
        <v>6.3000676074367767E-2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2.7070446075390969E-2</v>
      </c>
      <c r="L46" s="2">
        <v>0</v>
      </c>
      <c r="M46" s="2">
        <v>1.4577206678920733E-2</v>
      </c>
      <c r="N46" s="2">
        <v>0</v>
      </c>
      <c r="O46" s="2">
        <v>4.2585840777594084E-3</v>
      </c>
      <c r="P46" s="2">
        <v>0</v>
      </c>
      <c r="Q46" s="2">
        <v>0</v>
      </c>
      <c r="R46" s="2">
        <v>1.1756059038818463E-2</v>
      </c>
      <c r="S46" s="2">
        <v>0</v>
      </c>
      <c r="T46" s="2">
        <v>0</v>
      </c>
      <c r="U46" s="2">
        <v>0</v>
      </c>
      <c r="V46" s="2">
        <v>0</v>
      </c>
      <c r="W46" s="2">
        <v>0.14123570599416296</v>
      </c>
    </row>
    <row r="47" spans="1:23" x14ac:dyDescent="0.2">
      <c r="A47" s="2" t="s">
        <v>43</v>
      </c>
      <c r="B47" s="2">
        <v>2.9790241117413356E-3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0.2104471742376372</v>
      </c>
      <c r="L47" s="2">
        <v>4.4748680186477971E-2</v>
      </c>
      <c r="M47" s="2">
        <v>0.42809637272418249</v>
      </c>
      <c r="N47" s="2">
        <v>3.2832530963073127E-3</v>
      </c>
      <c r="O47" s="2">
        <v>8.5130929937366233E-4</v>
      </c>
      <c r="P47" s="2">
        <v>0</v>
      </c>
      <c r="Q47" s="2">
        <v>0</v>
      </c>
      <c r="R47" s="2">
        <v>4.2889084768100931E-2</v>
      </c>
      <c r="S47" s="2">
        <v>0</v>
      </c>
      <c r="T47" s="2">
        <v>0</v>
      </c>
      <c r="U47" s="2">
        <v>0</v>
      </c>
      <c r="V47" s="2">
        <v>0</v>
      </c>
      <c r="W47" s="2">
        <v>0.73329489842382101</v>
      </c>
    </row>
    <row r="48" spans="1:23" x14ac:dyDescent="0.2">
      <c r="A48" s="2" t="s">
        <v>44</v>
      </c>
      <c r="B48" s="2">
        <v>0</v>
      </c>
      <c r="C48" s="2">
        <v>4.9976871842122211E-2</v>
      </c>
      <c r="D48" s="2">
        <v>8.2549447780953832E-4</v>
      </c>
      <c r="E48" s="2">
        <v>0</v>
      </c>
      <c r="F48" s="2">
        <v>7.5786335895992027E-2</v>
      </c>
      <c r="G48" s="2">
        <v>0</v>
      </c>
      <c r="H48" s="2">
        <v>0</v>
      </c>
      <c r="I48" s="2">
        <v>0</v>
      </c>
      <c r="J48" s="2">
        <v>0</v>
      </c>
      <c r="K48" s="2">
        <v>3.5048984572329092E-2</v>
      </c>
      <c r="L48" s="2">
        <v>0</v>
      </c>
      <c r="M48" s="2">
        <v>5.6315631261339399E-2</v>
      </c>
      <c r="N48" s="2">
        <v>1.821213154258413E-3</v>
      </c>
      <c r="O48" s="2">
        <v>5.0990946685658657E-2</v>
      </c>
      <c r="P48" s="2">
        <v>0</v>
      </c>
      <c r="Q48" s="2">
        <v>0</v>
      </c>
      <c r="R48" s="2">
        <v>9.5222269137374485E-3</v>
      </c>
      <c r="S48" s="2">
        <v>0</v>
      </c>
      <c r="T48" s="2">
        <v>0</v>
      </c>
      <c r="U48" s="2">
        <v>0</v>
      </c>
      <c r="V48" s="2">
        <v>0</v>
      </c>
      <c r="W48" s="2">
        <v>0.28028770480324677</v>
      </c>
    </row>
    <row r="49" spans="1:23" x14ac:dyDescent="0.2">
      <c r="A49" s="2" t="s">
        <v>45</v>
      </c>
      <c r="B49" s="2">
        <v>0</v>
      </c>
      <c r="C49" s="2">
        <v>0.11162465744445217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6.7846749086504454E-2</v>
      </c>
      <c r="L49" s="2">
        <v>0</v>
      </c>
      <c r="M49" s="2">
        <v>5.3936204727650906E-2</v>
      </c>
      <c r="N49" s="2">
        <v>0</v>
      </c>
      <c r="O49" s="2">
        <v>1.7774317575767029E-2</v>
      </c>
      <c r="P49" s="2">
        <v>0</v>
      </c>
      <c r="Q49" s="2">
        <v>0</v>
      </c>
      <c r="R49" s="2">
        <v>5.5200370205802183E-3</v>
      </c>
      <c r="S49" s="2">
        <v>0</v>
      </c>
      <c r="T49" s="2">
        <v>0</v>
      </c>
      <c r="U49" s="2">
        <v>0</v>
      </c>
      <c r="V49" s="2">
        <v>0</v>
      </c>
      <c r="W49" s="2">
        <v>0.25670196585495475</v>
      </c>
    </row>
    <row r="50" spans="1:23" x14ac:dyDescent="0.2">
      <c r="A50" s="2" t="s">
        <v>46</v>
      </c>
      <c r="B50" s="2">
        <v>0.16445191321952449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1.0245279271912528E-2</v>
      </c>
      <c r="I50" s="2">
        <v>0</v>
      </c>
      <c r="J50" s="2">
        <v>0</v>
      </c>
      <c r="K50" s="2">
        <v>7.7410882788843963E-2</v>
      </c>
      <c r="L50" s="2">
        <v>0</v>
      </c>
      <c r="M50" s="2">
        <v>4.0914943230483253E-2</v>
      </c>
      <c r="N50" s="2">
        <v>2.5978125756709911E-2</v>
      </c>
      <c r="O50" s="2">
        <v>6.6454713140298438E-2</v>
      </c>
      <c r="P50" s="2">
        <v>0</v>
      </c>
      <c r="Q50" s="2">
        <v>0</v>
      </c>
      <c r="R50" s="2">
        <v>0.1757366760767706</v>
      </c>
      <c r="S50" s="2">
        <v>0</v>
      </c>
      <c r="T50" s="2">
        <v>0</v>
      </c>
      <c r="U50" s="2">
        <v>0</v>
      </c>
      <c r="V50" s="2">
        <v>0</v>
      </c>
      <c r="W50" s="2">
        <v>0.56119253348454312</v>
      </c>
    </row>
    <row r="51" spans="1:23" x14ac:dyDescent="0.2">
      <c r="A51" s="2" t="s">
        <v>47</v>
      </c>
      <c r="B51" s="2">
        <v>0.57816474166282095</v>
      </c>
      <c r="C51" s="2">
        <v>0</v>
      </c>
      <c r="D51" s="2">
        <v>0</v>
      </c>
      <c r="E51" s="2">
        <v>2.855670338665495E-2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8.5834452389186161E-2</v>
      </c>
      <c r="L51" s="2">
        <v>0</v>
      </c>
      <c r="M51" s="2">
        <v>8.6093478763610398E-2</v>
      </c>
      <c r="N51" s="2">
        <v>0</v>
      </c>
      <c r="O51" s="2">
        <v>0.13207121167200606</v>
      </c>
      <c r="P51" s="2">
        <v>0</v>
      </c>
      <c r="Q51" s="2">
        <v>0</v>
      </c>
      <c r="R51" s="2">
        <v>2.4932068704353941E-2</v>
      </c>
      <c r="S51" s="2">
        <v>0</v>
      </c>
      <c r="T51" s="2">
        <v>0</v>
      </c>
      <c r="U51" s="2">
        <v>0</v>
      </c>
      <c r="V51" s="2">
        <v>0</v>
      </c>
      <c r="W51" s="2">
        <v>0.9356526565786325</v>
      </c>
    </row>
  </sheetData>
  <phoneticPr fontId="6" type="noConversion"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4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14.818649331994926</v>
      </c>
      <c r="C4" s="2">
        <v>6.8300801542260786E-3</v>
      </c>
      <c r="D4" s="2">
        <v>0.10443996184815416</v>
      </c>
      <c r="E4" s="2">
        <v>5.218755445573912E-5</v>
      </c>
      <c r="F4" s="2">
        <v>1.4150638134118165</v>
      </c>
      <c r="G4" s="2">
        <v>2.1406747191083531E-2</v>
      </c>
      <c r="H4" s="2">
        <v>5.1960325345153498E-2</v>
      </c>
      <c r="I4" s="2">
        <v>0</v>
      </c>
      <c r="J4" s="2">
        <v>1.3577213173421518E-3</v>
      </c>
      <c r="K4" s="2">
        <v>0.19473952849872914</v>
      </c>
      <c r="L4" s="2">
        <v>1.4071527801443202E-2</v>
      </c>
      <c r="M4" s="2">
        <v>0.6205585626658281</v>
      </c>
      <c r="N4" s="2">
        <v>1.8497610393039227E-2</v>
      </c>
      <c r="O4" s="2">
        <v>5.8002259801860391E-2</v>
      </c>
      <c r="P4" s="2">
        <v>7.3063330124492057E-3</v>
      </c>
      <c r="Q4" s="2">
        <v>0</v>
      </c>
      <c r="R4" s="2">
        <v>7.6988906813671473E-2</v>
      </c>
      <c r="S4" s="2">
        <v>0</v>
      </c>
      <c r="T4" s="2">
        <v>0</v>
      </c>
      <c r="U4" s="2">
        <v>0</v>
      </c>
      <c r="V4" s="2">
        <v>1.0577840000000001</v>
      </c>
      <c r="W4" s="2">
        <v>18.467708897804176</v>
      </c>
    </row>
    <row r="5" spans="1:23" x14ac:dyDescent="0.2">
      <c r="A5" s="2" t="s">
        <v>1</v>
      </c>
      <c r="B5" s="2">
        <v>0.1438167545544177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1.5361833350750793E-2</v>
      </c>
      <c r="L5" s="2">
        <v>0</v>
      </c>
      <c r="M5" s="2">
        <v>0.26095694210612413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0.42013553001129261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3.8154134048919935E-5</v>
      </c>
      <c r="C8" s="2">
        <v>0</v>
      </c>
      <c r="D8" s="2">
        <v>0</v>
      </c>
      <c r="E8" s="2">
        <v>1.383136373235719E-10</v>
      </c>
      <c r="F8" s="2">
        <v>0</v>
      </c>
      <c r="G8" s="2">
        <v>0</v>
      </c>
      <c r="H8" s="2">
        <v>0</v>
      </c>
      <c r="I8" s="2">
        <v>0</v>
      </c>
      <c r="J8" s="2">
        <v>9.090792343599125E-5</v>
      </c>
      <c r="K8" s="2">
        <v>1.3866727773235515E-3</v>
      </c>
      <c r="L8" s="2">
        <v>1.6406514869772217E-6</v>
      </c>
      <c r="M8" s="2">
        <v>1.1141736914343246E-2</v>
      </c>
      <c r="N8" s="2">
        <v>0</v>
      </c>
      <c r="O8" s="2">
        <v>2.5385870178829314E-6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1.2661651125970206E-2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6.9229880155101048E-5</v>
      </c>
      <c r="K9" s="2">
        <v>1.0560046535002434E-3</v>
      </c>
      <c r="L9" s="2">
        <v>1.2494192093134231E-6</v>
      </c>
      <c r="M9" s="2">
        <v>1.0388243020583585E-2</v>
      </c>
      <c r="N9" s="2">
        <v>0</v>
      </c>
      <c r="O9" s="2">
        <v>1.9332316520800781E-6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1.1516660205100324E-2</v>
      </c>
    </row>
    <row r="10" spans="1:23" x14ac:dyDescent="0.2">
      <c r="A10" s="2" t="s">
        <v>6</v>
      </c>
      <c r="B10" s="2">
        <v>6.163360115594761E-5</v>
      </c>
      <c r="C10" s="2">
        <v>0</v>
      </c>
      <c r="D10" s="2">
        <v>0</v>
      </c>
      <c r="E10" s="2">
        <v>2.2342972183038533E-10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6.1633824585669437E-5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0.18194955182361142</v>
      </c>
      <c r="C13" s="2">
        <v>0</v>
      </c>
      <c r="D13" s="2">
        <v>0</v>
      </c>
      <c r="E13" s="2">
        <v>6.5959049915404464E-7</v>
      </c>
      <c r="F13" s="2">
        <v>9.5815690543217893E-4</v>
      </c>
      <c r="G13" s="2">
        <v>0</v>
      </c>
      <c r="H13" s="2">
        <v>0</v>
      </c>
      <c r="I13" s="2">
        <v>0</v>
      </c>
      <c r="J13" s="2">
        <v>1.7335441707524795E-4</v>
      </c>
      <c r="K13" s="2">
        <v>2.6442783192192959E-3</v>
      </c>
      <c r="L13" s="2">
        <v>3.1285961817050253E-6</v>
      </c>
      <c r="M13" s="2">
        <v>3.6509715562682808E-2</v>
      </c>
      <c r="N13" s="2">
        <v>1.2714230902438875E-3</v>
      </c>
      <c r="O13" s="2">
        <v>4.8408901671782989E-6</v>
      </c>
      <c r="P13" s="2">
        <v>0</v>
      </c>
      <c r="Q13" s="2">
        <v>0</v>
      </c>
      <c r="R13" s="2">
        <v>1.3097304703998321E-7</v>
      </c>
      <c r="S13" s="2">
        <v>0</v>
      </c>
      <c r="T13" s="2">
        <v>0</v>
      </c>
      <c r="U13" s="2">
        <v>0</v>
      </c>
      <c r="V13" s="2">
        <v>0</v>
      </c>
      <c r="W13" s="2">
        <v>0.22351524016815993</v>
      </c>
    </row>
    <row r="14" spans="1:23" x14ac:dyDescent="0.2">
      <c r="A14" s="2" t="s">
        <v>10</v>
      </c>
      <c r="B14" s="2">
        <v>1.4296429818025664E-2</v>
      </c>
      <c r="C14" s="2">
        <v>0</v>
      </c>
      <c r="D14" s="2">
        <v>0</v>
      </c>
      <c r="E14" s="2">
        <v>5.1826394653249276E-8</v>
      </c>
      <c r="F14" s="2">
        <v>0</v>
      </c>
      <c r="G14" s="2">
        <v>0</v>
      </c>
      <c r="H14" s="2">
        <v>0</v>
      </c>
      <c r="I14" s="2">
        <v>0</v>
      </c>
      <c r="J14" s="2">
        <v>7.5415115407342139E-5</v>
      </c>
      <c r="K14" s="2">
        <v>1.1503517359266035E-3</v>
      </c>
      <c r="L14" s="2">
        <v>1.3610466124081425E-6</v>
      </c>
      <c r="M14" s="2">
        <v>1.5679321465734159E-3</v>
      </c>
      <c r="N14" s="2">
        <v>0</v>
      </c>
      <c r="O14" s="2">
        <v>2.1059532072583434E-6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1.7093647642147346E-2</v>
      </c>
    </row>
    <row r="15" spans="1:23" x14ac:dyDescent="0.2">
      <c r="A15" s="2" t="s">
        <v>11</v>
      </c>
      <c r="B15" s="2">
        <v>2.304566743769559E-2</v>
      </c>
      <c r="C15" s="2">
        <v>0</v>
      </c>
      <c r="D15" s="2">
        <v>0</v>
      </c>
      <c r="E15" s="2">
        <v>8.3543504978258307E-8</v>
      </c>
      <c r="F15" s="2">
        <v>0</v>
      </c>
      <c r="G15" s="2">
        <v>0</v>
      </c>
      <c r="H15" s="2">
        <v>0</v>
      </c>
      <c r="I15" s="2">
        <v>0</v>
      </c>
      <c r="J15" s="2">
        <v>8.7166712740740856E-5</v>
      </c>
      <c r="K15" s="2">
        <v>1.329605859179852E-3</v>
      </c>
      <c r="L15" s="2">
        <v>1.5731323680900827E-6</v>
      </c>
      <c r="M15" s="2">
        <v>3.9780045273488072E-3</v>
      </c>
      <c r="N15" s="2">
        <v>0</v>
      </c>
      <c r="O15" s="2">
        <v>2.4341143983008259E-6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2.8444535327236363E-2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</row>
    <row r="17" spans="1:23" x14ac:dyDescent="0.2">
      <c r="A17" s="2" t="s">
        <v>13</v>
      </c>
      <c r="B17" s="2">
        <v>2.4707078606394223E-2</v>
      </c>
      <c r="C17" s="2">
        <v>0</v>
      </c>
      <c r="D17" s="2">
        <v>0</v>
      </c>
      <c r="E17" s="2">
        <v>8.9566333894728472E-8</v>
      </c>
      <c r="F17" s="2">
        <v>0</v>
      </c>
      <c r="G17" s="2">
        <v>0</v>
      </c>
      <c r="H17" s="2">
        <v>0</v>
      </c>
      <c r="I17" s="2">
        <v>0</v>
      </c>
      <c r="J17" s="2">
        <v>4.9793066832767364E-5</v>
      </c>
      <c r="K17" s="2">
        <v>7.5952334699479619E-4</v>
      </c>
      <c r="L17" s="2">
        <v>8.9863530100163933E-7</v>
      </c>
      <c r="M17" s="2">
        <v>1.883734734399157E-4</v>
      </c>
      <c r="N17" s="2">
        <v>0</v>
      </c>
      <c r="O17" s="2">
        <v>1.3904622200642625E-6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2.5707147157516663E-2</v>
      </c>
    </row>
    <row r="18" spans="1:23" x14ac:dyDescent="0.2">
      <c r="A18" s="2" t="s">
        <v>14</v>
      </c>
      <c r="B18" s="2">
        <v>3.5243586591835803E-2</v>
      </c>
      <c r="C18" s="2">
        <v>0</v>
      </c>
      <c r="D18" s="2">
        <v>0</v>
      </c>
      <c r="E18" s="2">
        <v>1.277625288938531E-7</v>
      </c>
      <c r="F18" s="2">
        <v>0</v>
      </c>
      <c r="G18" s="2">
        <v>0</v>
      </c>
      <c r="H18" s="2">
        <v>0</v>
      </c>
      <c r="I18" s="2">
        <v>0</v>
      </c>
      <c r="J18" s="2">
        <v>2.7429717667513519E-5</v>
      </c>
      <c r="K18" s="2">
        <v>4.1840184377320262E-4</v>
      </c>
      <c r="L18" s="2">
        <v>4.950350352052426E-7</v>
      </c>
      <c r="M18" s="2">
        <v>3.2743742000879455E-5</v>
      </c>
      <c r="N18" s="2">
        <v>0</v>
      </c>
      <c r="O18" s="2">
        <v>7.659698136650614E-7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3.5723550662655167E-2</v>
      </c>
    </row>
    <row r="19" spans="1:23" x14ac:dyDescent="0.2">
      <c r="A19" s="2" t="s">
        <v>15</v>
      </c>
      <c r="B19" s="2">
        <v>1.1315818682164039E-2</v>
      </c>
      <c r="C19" s="2">
        <v>0</v>
      </c>
      <c r="D19" s="2">
        <v>0</v>
      </c>
      <c r="E19" s="2">
        <v>4.1021296387368571E-8</v>
      </c>
      <c r="F19" s="2">
        <v>0</v>
      </c>
      <c r="G19" s="2">
        <v>0</v>
      </c>
      <c r="H19" s="2">
        <v>0</v>
      </c>
      <c r="I19" s="2">
        <v>0</v>
      </c>
      <c r="J19" s="2">
        <v>4.3335107810218283E-5</v>
      </c>
      <c r="K19" s="2">
        <v>6.6101624623646552E-4</v>
      </c>
      <c r="L19" s="2">
        <v>7.8208594344598808E-7</v>
      </c>
      <c r="M19" s="2">
        <v>1.8322090490170616E-4</v>
      </c>
      <c r="N19" s="2">
        <v>0</v>
      </c>
      <c r="O19" s="2">
        <v>1.2101249038323478E-6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1.2205424173256095E-2</v>
      </c>
    </row>
    <row r="20" spans="1:23" x14ac:dyDescent="0.2">
      <c r="A20" s="2" t="s">
        <v>16</v>
      </c>
      <c r="B20" s="2">
        <v>2.8148089928212005E-2</v>
      </c>
      <c r="C20" s="2">
        <v>0</v>
      </c>
      <c r="D20" s="2">
        <v>0</v>
      </c>
      <c r="E20" s="2">
        <v>1.0204044197911003E-7</v>
      </c>
      <c r="F20" s="2">
        <v>0</v>
      </c>
      <c r="G20" s="2">
        <v>0</v>
      </c>
      <c r="H20" s="2">
        <v>0</v>
      </c>
      <c r="I20" s="2">
        <v>0</v>
      </c>
      <c r="J20" s="2">
        <v>2.1321404504333642E-5</v>
      </c>
      <c r="K20" s="2">
        <v>3.2522809985073152E-4</v>
      </c>
      <c r="L20" s="2">
        <v>3.8479587567642688E-7</v>
      </c>
      <c r="M20" s="2">
        <v>1.9203013498316106E-4</v>
      </c>
      <c r="N20" s="2">
        <v>0</v>
      </c>
      <c r="O20" s="2">
        <v>5.953962936557737E-7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2.8687751800161542E-2</v>
      </c>
    </row>
    <row r="21" spans="1:23" x14ac:dyDescent="0.2">
      <c r="A21" s="2" t="s">
        <v>17</v>
      </c>
      <c r="B21" s="2">
        <v>1.8814767797330691E-3</v>
      </c>
      <c r="C21" s="2">
        <v>0</v>
      </c>
      <c r="D21" s="2">
        <v>0</v>
      </c>
      <c r="E21" s="2">
        <v>6.8205950267684897E-9</v>
      </c>
      <c r="F21" s="2">
        <v>0</v>
      </c>
      <c r="G21" s="2">
        <v>0</v>
      </c>
      <c r="H21" s="2">
        <v>0</v>
      </c>
      <c r="I21" s="2">
        <v>0</v>
      </c>
      <c r="J21" s="2">
        <v>2.4475210155843799E-6</v>
      </c>
      <c r="K21" s="2">
        <v>3.7333497851018708E-5</v>
      </c>
      <c r="L21" s="2">
        <v>4.417138618784828E-8</v>
      </c>
      <c r="M21" s="2">
        <v>9.9727132997602408E-5</v>
      </c>
      <c r="N21" s="2">
        <v>0</v>
      </c>
      <c r="O21" s="2">
        <v>6.8346573558386601E-8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2.0211042701520476E-3</v>
      </c>
    </row>
    <row r="22" spans="1:23" x14ac:dyDescent="0.2">
      <c r="A22" s="2" t="s">
        <v>18</v>
      </c>
      <c r="B22" s="2">
        <v>0.68979784973083325</v>
      </c>
      <c r="C22" s="2">
        <v>0</v>
      </c>
      <c r="D22" s="2">
        <v>0</v>
      </c>
      <c r="E22" s="2">
        <v>2.5006058188064422E-6</v>
      </c>
      <c r="F22" s="2">
        <v>0</v>
      </c>
      <c r="G22" s="2">
        <v>0</v>
      </c>
      <c r="H22" s="2">
        <v>0</v>
      </c>
      <c r="I22" s="2">
        <v>0</v>
      </c>
      <c r="J22" s="2">
        <v>4.6398005538292466E-5</v>
      </c>
      <c r="K22" s="2">
        <v>7.0773645211859738E-4</v>
      </c>
      <c r="L22" s="2">
        <v>8.3736327816106671E-7</v>
      </c>
      <c r="M22" s="2">
        <v>1.6621188832933735E-5</v>
      </c>
      <c r="N22" s="2">
        <v>4.8758734341866437E-4</v>
      </c>
      <c r="O22" s="2">
        <v>1.2956557587425577E-6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0.69106082634559762</v>
      </c>
    </row>
    <row r="23" spans="1:23" x14ac:dyDescent="0.2">
      <c r="A23" s="2" t="s">
        <v>19</v>
      </c>
      <c r="B23" s="2">
        <v>5.3308508759103629E-4</v>
      </c>
      <c r="C23" s="2">
        <v>0</v>
      </c>
      <c r="D23" s="2">
        <v>0</v>
      </c>
      <c r="E23" s="2">
        <v>1.9325019242510726E-9</v>
      </c>
      <c r="F23" s="2">
        <v>0</v>
      </c>
      <c r="G23" s="2">
        <v>0</v>
      </c>
      <c r="H23" s="2">
        <v>0</v>
      </c>
      <c r="I23" s="2">
        <v>0</v>
      </c>
      <c r="J23" s="2">
        <v>1.3807514986489598E-5</v>
      </c>
      <c r="K23" s="2">
        <v>2.1061426144810411E-4</v>
      </c>
      <c r="L23" s="2">
        <v>2.4918972007973271E-7</v>
      </c>
      <c r="M23" s="2">
        <v>2.3934511919424577E-5</v>
      </c>
      <c r="N23" s="2">
        <v>0</v>
      </c>
      <c r="O23" s="2">
        <v>3.8557231283152674E-7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7.8207807047989001E-4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</row>
    <row r="26" spans="1:23" x14ac:dyDescent="0.2">
      <c r="A26" s="2" t="s">
        <v>22</v>
      </c>
      <c r="B26" s="2">
        <v>0</v>
      </c>
      <c r="C26" s="2">
        <v>0</v>
      </c>
      <c r="D26" s="2">
        <v>0</v>
      </c>
      <c r="E26" s="2">
        <v>1.6858616961634183E-5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8.4518792371434269E-7</v>
      </c>
      <c r="M26" s="2">
        <v>0</v>
      </c>
      <c r="N26" s="2">
        <v>0</v>
      </c>
      <c r="O26" s="2">
        <v>1.3077628660586144E-6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1.9011567751407141E-5</v>
      </c>
    </row>
    <row r="27" spans="1:23" x14ac:dyDescent="0.2">
      <c r="A27" s="2" t="s">
        <v>23</v>
      </c>
      <c r="B27" s="2">
        <v>0</v>
      </c>
      <c r="C27" s="2">
        <v>0</v>
      </c>
      <c r="D27" s="2">
        <v>0</v>
      </c>
      <c r="E27" s="2">
        <v>4.9731459937718071E-7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1.0897711992344856E-6</v>
      </c>
      <c r="M27" s="2">
        <v>0</v>
      </c>
      <c r="N27" s="2">
        <v>0</v>
      </c>
      <c r="O27" s="2">
        <v>1.6862076076476238E-6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3.27329340625929E-6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1.2267024964168148E-7</v>
      </c>
      <c r="M28" s="2">
        <v>0</v>
      </c>
      <c r="N28" s="2">
        <v>0</v>
      </c>
      <c r="O28" s="2">
        <v>1.8980819856786225E-7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3.1247844820954371E-7</v>
      </c>
    </row>
    <row r="29" spans="1:23" x14ac:dyDescent="0.2">
      <c r="A29" s="2" t="s">
        <v>25</v>
      </c>
      <c r="B29" s="2">
        <v>0</v>
      </c>
      <c r="C29" s="2">
        <v>0</v>
      </c>
      <c r="D29" s="2">
        <v>0</v>
      </c>
      <c r="E29" s="2">
        <v>6.6343115340703076E-8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3.7861188161012822E-9</v>
      </c>
      <c r="M29" s="2">
        <v>0</v>
      </c>
      <c r="N29" s="2">
        <v>0</v>
      </c>
      <c r="O29" s="2">
        <v>5.858277733575995E-9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7.5987511890380353E-8</v>
      </c>
    </row>
    <row r="30" spans="1:23" x14ac:dyDescent="0.2">
      <c r="A30" s="2" t="s">
        <v>26</v>
      </c>
      <c r="B30" s="2">
        <v>0</v>
      </c>
      <c r="C30" s="2">
        <v>0</v>
      </c>
      <c r="D30" s="2">
        <v>0</v>
      </c>
      <c r="E30" s="2">
        <v>2.1328898658081634E-8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2.6755239633782389E-7</v>
      </c>
      <c r="M30" s="2">
        <v>0</v>
      </c>
      <c r="N30" s="2">
        <v>0</v>
      </c>
      <c r="O30" s="2">
        <v>4.1398495983937042E-7</v>
      </c>
      <c r="P30" s="2">
        <v>0</v>
      </c>
      <c r="Q30" s="2">
        <v>0</v>
      </c>
      <c r="R30" s="2">
        <v>4.2249370012897806E-8</v>
      </c>
      <c r="S30" s="2">
        <v>0</v>
      </c>
      <c r="T30" s="2">
        <v>0</v>
      </c>
      <c r="U30" s="2">
        <v>0</v>
      </c>
      <c r="V30" s="2">
        <v>0</v>
      </c>
      <c r="W30" s="2">
        <v>7.4511562484817379E-7</v>
      </c>
    </row>
    <row r="31" spans="1:23" x14ac:dyDescent="0.2">
      <c r="A31" s="2" t="s">
        <v>27</v>
      </c>
      <c r="B31" s="2">
        <v>1.6380267518849267</v>
      </c>
      <c r="C31" s="2">
        <v>0</v>
      </c>
      <c r="D31" s="2">
        <v>0</v>
      </c>
      <c r="E31" s="2">
        <v>5.938057401487104E-6</v>
      </c>
      <c r="F31" s="2">
        <v>0</v>
      </c>
      <c r="G31" s="2">
        <v>0</v>
      </c>
      <c r="H31" s="2">
        <v>0</v>
      </c>
      <c r="I31" s="2">
        <v>0</v>
      </c>
      <c r="J31" s="2">
        <v>9.4285502437497717E-5</v>
      </c>
      <c r="K31" s="2">
        <v>1.4381930043579577E-3</v>
      </c>
      <c r="L31" s="2">
        <v>1.7016079999164529E-6</v>
      </c>
      <c r="M31" s="2">
        <v>8.3117578996851731E-3</v>
      </c>
      <c r="N31" s="2">
        <v>0</v>
      </c>
      <c r="O31" s="2">
        <v>2.6329052893935051E-6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1.0577840000000001</v>
      </c>
      <c r="W31" s="2">
        <v>2.7056652608620979</v>
      </c>
    </row>
    <row r="32" spans="1:23" x14ac:dyDescent="0.2">
      <c r="A32" s="2" t="s">
        <v>28</v>
      </c>
      <c r="B32" s="2">
        <v>0.188148759281801</v>
      </c>
      <c r="C32" s="2">
        <v>0</v>
      </c>
      <c r="D32" s="2">
        <v>0</v>
      </c>
      <c r="E32" s="2">
        <v>6.8206342255904829E-7</v>
      </c>
      <c r="F32" s="2">
        <v>1.3916868454717561</v>
      </c>
      <c r="G32" s="2">
        <v>0</v>
      </c>
      <c r="H32" s="2">
        <v>0</v>
      </c>
      <c r="I32" s="2">
        <v>0</v>
      </c>
      <c r="J32" s="2">
        <v>1.0489375781075915E-5</v>
      </c>
      <c r="K32" s="2">
        <v>1.6000070507579445E-4</v>
      </c>
      <c r="L32" s="2">
        <v>1.8930594080506411E-7</v>
      </c>
      <c r="M32" s="2">
        <v>2.659390213269398E-3</v>
      </c>
      <c r="N32" s="2">
        <v>0</v>
      </c>
      <c r="O32" s="2">
        <v>2.9291388667879977E-7</v>
      </c>
      <c r="P32" s="2">
        <v>0</v>
      </c>
      <c r="Q32" s="2">
        <v>0</v>
      </c>
      <c r="R32" s="2">
        <v>1.9023342173240743E-4</v>
      </c>
      <c r="S32" s="2">
        <v>0</v>
      </c>
      <c r="T32" s="2">
        <v>0</v>
      </c>
      <c r="U32" s="2">
        <v>0</v>
      </c>
      <c r="V32" s="2">
        <v>0</v>
      </c>
      <c r="W32" s="2">
        <v>1.5828568827526657</v>
      </c>
    </row>
    <row r="33" spans="1:23" x14ac:dyDescent="0.2">
      <c r="A33" s="2" t="s">
        <v>29</v>
      </c>
      <c r="B33" s="2">
        <v>0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1.9426323946552597E-5</v>
      </c>
      <c r="K33" s="2">
        <v>2.9632130580037141E-4</v>
      </c>
      <c r="L33" s="2">
        <v>3.5059460237097876E-7</v>
      </c>
      <c r="M33" s="2">
        <v>6.2750528240602499E-4</v>
      </c>
      <c r="N33" s="2">
        <v>0</v>
      </c>
      <c r="O33" s="2">
        <v>5.4247651812913721E-7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9.4414598327344907E-4</v>
      </c>
    </row>
    <row r="34" spans="1:23" x14ac:dyDescent="0.2">
      <c r="A34" s="2" t="s">
        <v>30</v>
      </c>
      <c r="B34" s="2">
        <v>7.5914165229341649E-3</v>
      </c>
      <c r="C34" s="2">
        <v>0</v>
      </c>
      <c r="D34" s="2">
        <v>0</v>
      </c>
      <c r="E34" s="2">
        <v>2.7519860112118316E-8</v>
      </c>
      <c r="F34" s="2">
        <v>0</v>
      </c>
      <c r="G34" s="2">
        <v>0</v>
      </c>
      <c r="H34" s="2">
        <v>0</v>
      </c>
      <c r="I34" s="2">
        <v>0</v>
      </c>
      <c r="J34" s="2">
        <v>1.7034746268467283E-5</v>
      </c>
      <c r="K34" s="2">
        <v>2.5984114504309014E-4</v>
      </c>
      <c r="L34" s="2">
        <v>3.0743284786742405E-7</v>
      </c>
      <c r="M34" s="2">
        <v>1.7729268088462652E-4</v>
      </c>
      <c r="N34" s="2">
        <v>0</v>
      </c>
      <c r="O34" s="2">
        <v>4.7569215196637085E-7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8.0463957399902943E-3</v>
      </c>
    </row>
    <row r="35" spans="1:23" x14ac:dyDescent="0.2">
      <c r="A35" s="2" t="s">
        <v>31</v>
      </c>
      <c r="B35" s="2">
        <v>4.9208383551022838E-3</v>
      </c>
      <c r="C35" s="2">
        <v>0</v>
      </c>
      <c r="D35" s="2">
        <v>0</v>
      </c>
      <c r="E35" s="2">
        <v>1.7838671183124549E-8</v>
      </c>
      <c r="F35" s="2">
        <v>4.4301878423208291E-4</v>
      </c>
      <c r="G35" s="2">
        <v>0</v>
      </c>
      <c r="H35" s="2">
        <v>0</v>
      </c>
      <c r="I35" s="2">
        <v>0</v>
      </c>
      <c r="J35" s="2">
        <v>3.9405088350908518E-5</v>
      </c>
      <c r="K35" s="2">
        <v>6.0106931540140104E-4</v>
      </c>
      <c r="L35" s="2">
        <v>7.111593176243575E-7</v>
      </c>
      <c r="M35" s="2">
        <v>7.2579191237143973E-4</v>
      </c>
      <c r="N35" s="2">
        <v>0</v>
      </c>
      <c r="O35" s="2">
        <v>1.1003798342900245E-6</v>
      </c>
      <c r="P35" s="2">
        <v>0</v>
      </c>
      <c r="Q35" s="2">
        <v>0</v>
      </c>
      <c r="R35" s="2">
        <v>6.0557430351820193E-8</v>
      </c>
      <c r="S35" s="2">
        <v>0</v>
      </c>
      <c r="T35" s="2">
        <v>0</v>
      </c>
      <c r="U35" s="2">
        <v>0</v>
      </c>
      <c r="V35" s="2">
        <v>0</v>
      </c>
      <c r="W35" s="2">
        <v>6.7320133907115658E-3</v>
      </c>
    </row>
    <row r="36" spans="1:23" x14ac:dyDescent="0.2">
      <c r="A36" s="2" t="s">
        <v>32</v>
      </c>
      <c r="B36" s="2">
        <v>1.0552948330853568E-2</v>
      </c>
      <c r="C36" s="2">
        <v>0</v>
      </c>
      <c r="D36" s="2">
        <v>0</v>
      </c>
      <c r="E36" s="2">
        <v>3.8255793363219903E-8</v>
      </c>
      <c r="F36" s="2">
        <v>2.1975792250396108E-2</v>
      </c>
      <c r="G36" s="2">
        <v>0</v>
      </c>
      <c r="H36" s="2">
        <v>0</v>
      </c>
      <c r="I36" s="2">
        <v>0</v>
      </c>
      <c r="J36" s="2">
        <v>1.0489375781075915E-5</v>
      </c>
      <c r="K36" s="2">
        <v>1.6000070507579445E-4</v>
      </c>
      <c r="L36" s="2">
        <v>1.8930594080506411E-7</v>
      </c>
      <c r="M36" s="2">
        <v>6.1498398681854814E-4</v>
      </c>
      <c r="N36" s="2">
        <v>0</v>
      </c>
      <c r="O36" s="2">
        <v>2.9291388667879977E-7</v>
      </c>
      <c r="P36" s="2">
        <v>0</v>
      </c>
      <c r="Q36" s="2">
        <v>0</v>
      </c>
      <c r="R36" s="2">
        <v>3.0039302079170344E-6</v>
      </c>
      <c r="S36" s="2">
        <v>0</v>
      </c>
      <c r="T36" s="2">
        <v>0</v>
      </c>
      <c r="U36" s="2">
        <v>0</v>
      </c>
      <c r="V36" s="2">
        <v>0</v>
      </c>
      <c r="W36" s="2">
        <v>3.3317739054753867E-2</v>
      </c>
    </row>
    <row r="37" spans="1:23" x14ac:dyDescent="0.2">
      <c r="A37" s="2" t="s">
        <v>33</v>
      </c>
      <c r="B37" s="2">
        <v>1.4951219780989242E-3</v>
      </c>
      <c r="C37" s="2">
        <v>0</v>
      </c>
      <c r="D37" s="2">
        <v>0</v>
      </c>
      <c r="E37" s="2">
        <v>5.420009238530467E-9</v>
      </c>
      <c r="F37" s="2">
        <v>0</v>
      </c>
      <c r="G37" s="2">
        <v>0</v>
      </c>
      <c r="H37" s="2">
        <v>0</v>
      </c>
      <c r="I37" s="2">
        <v>0</v>
      </c>
      <c r="J37" s="2">
        <v>1.468512609350628E-5</v>
      </c>
      <c r="K37" s="2">
        <v>2.2400098710611223E-4</v>
      </c>
      <c r="L37" s="2">
        <v>2.6502831712708969E-7</v>
      </c>
      <c r="M37" s="2">
        <v>0</v>
      </c>
      <c r="N37" s="2">
        <v>0</v>
      </c>
      <c r="O37" s="2">
        <v>4.1007944135031971E-7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1.7344886190662585E-3</v>
      </c>
    </row>
    <row r="38" spans="1:23" x14ac:dyDescent="0.2">
      <c r="A38" s="2" t="s">
        <v>34</v>
      </c>
      <c r="B38" s="2">
        <v>2.7260573542425043E-3</v>
      </c>
      <c r="C38" s="2">
        <v>0</v>
      </c>
      <c r="D38" s="2">
        <v>0</v>
      </c>
      <c r="E38" s="2">
        <v>9.8823081067574942E-9</v>
      </c>
      <c r="F38" s="2">
        <v>0</v>
      </c>
      <c r="G38" s="2">
        <v>0</v>
      </c>
      <c r="H38" s="2">
        <v>0</v>
      </c>
      <c r="I38" s="2">
        <v>0</v>
      </c>
      <c r="J38" s="2">
        <v>5.2446878905379573E-6</v>
      </c>
      <c r="K38" s="2">
        <v>8.0000352537897224E-5</v>
      </c>
      <c r="L38" s="2">
        <v>9.4652970402532057E-8</v>
      </c>
      <c r="M38" s="2">
        <v>0</v>
      </c>
      <c r="N38" s="2">
        <v>0</v>
      </c>
      <c r="O38" s="2">
        <v>1.4645694333939989E-7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2.8115533868927883E-3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2.0629105702782632E-6</v>
      </c>
      <c r="K39" s="2">
        <v>3.1466805331572906E-5</v>
      </c>
      <c r="L39" s="2">
        <v>3.7230168358329265E-8</v>
      </c>
      <c r="M39" s="2">
        <v>0</v>
      </c>
      <c r="N39" s="2">
        <v>0</v>
      </c>
      <c r="O39" s="2">
        <v>5.7606397713497281E-8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3.3624552467923001E-5</v>
      </c>
    </row>
    <row r="40" spans="1:23" x14ac:dyDescent="0.2">
      <c r="A40" s="2" t="s">
        <v>36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</row>
    <row r="41" spans="1:23" x14ac:dyDescent="0.2">
      <c r="A41" s="2" t="s">
        <v>37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10.555296039430912</v>
      </c>
      <c r="C43" s="2">
        <v>1.4587064892221174E-3</v>
      </c>
      <c r="D43" s="2">
        <v>2.4362296042900501E-2</v>
      </c>
      <c r="E43" s="2">
        <v>2.4359841755621838E-5</v>
      </c>
      <c r="F43" s="2">
        <v>0</v>
      </c>
      <c r="G43" s="2">
        <v>6.5736095720726204E-3</v>
      </c>
      <c r="H43" s="2">
        <v>3.3572995497369439E-2</v>
      </c>
      <c r="I43" s="2">
        <v>0</v>
      </c>
      <c r="J43" s="2">
        <v>4.2479973183185381E-4</v>
      </c>
      <c r="K43" s="2">
        <v>2.176809592556183E-3</v>
      </c>
      <c r="L43" s="2">
        <v>2.5755073246528969E-6</v>
      </c>
      <c r="M43" s="2">
        <v>5.0071496952764629E-3</v>
      </c>
      <c r="N43" s="2">
        <v>1.6738599959376675E-2</v>
      </c>
      <c r="O43" s="2">
        <v>3.9850934282650701E-6</v>
      </c>
      <c r="P43" s="2">
        <v>7.3063330124492057E-3</v>
      </c>
      <c r="Q43" s="2">
        <v>0</v>
      </c>
      <c r="R43" s="2">
        <v>1.6520136735141086E-3</v>
      </c>
      <c r="S43" s="2">
        <v>0</v>
      </c>
      <c r="T43" s="2">
        <v>0</v>
      </c>
      <c r="U43" s="2">
        <v>0</v>
      </c>
      <c r="V43" s="2">
        <v>0</v>
      </c>
      <c r="W43" s="2">
        <v>10.654600273139989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1.9192061220775237E-5</v>
      </c>
      <c r="K45" s="2">
        <v>2.9274795672034525E-4</v>
      </c>
      <c r="L45" s="2">
        <v>3.4636676969299903E-7</v>
      </c>
      <c r="M45" s="2">
        <v>0</v>
      </c>
      <c r="N45" s="2">
        <v>0</v>
      </c>
      <c r="O45" s="2">
        <v>5.3593477465997733E-7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3.1282231948547348E-4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2.7207967906365399E-3</v>
      </c>
      <c r="L46" s="2">
        <v>0</v>
      </c>
      <c r="M46" s="2">
        <v>6.7109317238129244E-3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9.4317285144494643E-3</v>
      </c>
    </row>
    <row r="47" spans="1:23" x14ac:dyDescent="0.2">
      <c r="A47" s="2" t="s">
        <v>43</v>
      </c>
      <c r="B47" s="2">
        <v>9.1147118454998882E-3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0.13220046103477726</v>
      </c>
      <c r="L47" s="2">
        <v>1.362458289101199E-2</v>
      </c>
      <c r="M47" s="2">
        <v>0.25539992762044172</v>
      </c>
      <c r="N47" s="2">
        <v>0</v>
      </c>
      <c r="O47" s="2">
        <v>0</v>
      </c>
      <c r="P47" s="2">
        <v>0</v>
      </c>
      <c r="Q47" s="2">
        <v>0</v>
      </c>
      <c r="R47" s="2">
        <v>1.3462019976321105E-4</v>
      </c>
      <c r="S47" s="2">
        <v>0</v>
      </c>
      <c r="T47" s="2">
        <v>0</v>
      </c>
      <c r="U47" s="2">
        <v>0</v>
      </c>
      <c r="V47" s="2">
        <v>0</v>
      </c>
      <c r="W47" s="2">
        <v>0.41047430359149412</v>
      </c>
    </row>
    <row r="48" spans="1:23" x14ac:dyDescent="0.2">
      <c r="A48" s="2" t="s">
        <v>44</v>
      </c>
      <c r="B48" s="2">
        <v>1.8299223088193328E-2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7.1559010879509468E-4</v>
      </c>
      <c r="I48" s="2">
        <v>0</v>
      </c>
      <c r="J48" s="2">
        <v>0</v>
      </c>
      <c r="K48" s="2">
        <v>8.7860953733655787E-3</v>
      </c>
      <c r="L48" s="2">
        <v>4.2520362794559339E-4</v>
      </c>
      <c r="M48" s="2">
        <v>9.2876500168441664E-3</v>
      </c>
      <c r="N48" s="2">
        <v>0</v>
      </c>
      <c r="O48" s="2">
        <v>9.6338194995622944E-3</v>
      </c>
      <c r="P48" s="2">
        <v>0</v>
      </c>
      <c r="Q48" s="2">
        <v>0</v>
      </c>
      <c r="R48" s="2">
        <v>5.5135346275101572E-3</v>
      </c>
      <c r="S48" s="2">
        <v>0</v>
      </c>
      <c r="T48" s="2">
        <v>0</v>
      </c>
      <c r="U48" s="2">
        <v>0</v>
      </c>
      <c r="V48" s="2">
        <v>0</v>
      </c>
      <c r="W48" s="2">
        <v>5.2661116342216208E-2</v>
      </c>
    </row>
    <row r="49" spans="1:23" x14ac:dyDescent="0.2">
      <c r="A49" s="2" t="s">
        <v>45</v>
      </c>
      <c r="B49" s="2">
        <v>0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1.3615168189191061E-2</v>
      </c>
      <c r="L49" s="2">
        <v>0</v>
      </c>
      <c r="M49" s="2">
        <v>5.7569562672861252E-3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1.9372124456477187E-2</v>
      </c>
    </row>
    <row r="50" spans="1:23" x14ac:dyDescent="0.2">
      <c r="A50" s="2" t="s">
        <v>46</v>
      </c>
      <c r="B50" s="2">
        <v>0.29925750946513319</v>
      </c>
      <c r="C50" s="2">
        <v>5.3713736650039612E-3</v>
      </c>
      <c r="D50" s="2">
        <v>8.0077665805253662E-2</v>
      </c>
      <c r="E50" s="2">
        <v>0</v>
      </c>
      <c r="F50" s="2">
        <v>0</v>
      </c>
      <c r="G50" s="2">
        <v>1.483313761901091E-2</v>
      </c>
      <c r="H50" s="2">
        <v>1.7671739738988966E-2</v>
      </c>
      <c r="I50" s="2">
        <v>0</v>
      </c>
      <c r="J50" s="2">
        <v>0</v>
      </c>
      <c r="K50" s="2">
        <v>5.6479547915789328E-3</v>
      </c>
      <c r="L50" s="2">
        <v>0</v>
      </c>
      <c r="M50" s="2">
        <v>0</v>
      </c>
      <c r="N50" s="2">
        <v>0</v>
      </c>
      <c r="O50" s="2">
        <v>4.8334799923516733E-2</v>
      </c>
      <c r="P50" s="2">
        <v>0</v>
      </c>
      <c r="Q50" s="2">
        <v>0</v>
      </c>
      <c r="R50" s="2">
        <v>6.9495267181096262E-2</v>
      </c>
      <c r="S50" s="2">
        <v>0</v>
      </c>
      <c r="T50" s="2">
        <v>0</v>
      </c>
      <c r="U50" s="2">
        <v>0</v>
      </c>
      <c r="V50" s="2">
        <v>0</v>
      </c>
      <c r="W50" s="2">
        <v>0.54068944818958253</v>
      </c>
    </row>
    <row r="51" spans="1:23" x14ac:dyDescent="0.2">
      <c r="A51" s="2" t="s">
        <v>47</v>
      </c>
      <c r="B51" s="2">
        <v>0.92838477768150851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0.92838477768150851</v>
      </c>
    </row>
  </sheetData>
  <phoneticPr fontId="6" type="noConversion"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5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17.130650401669353</v>
      </c>
      <c r="C4" s="2">
        <v>0.21008793069576323</v>
      </c>
      <c r="D4" s="2">
        <v>0.13894183007054053</v>
      </c>
      <c r="E4" s="2">
        <v>0.23210195357798935</v>
      </c>
      <c r="F4" s="2">
        <v>1.0055191656367648</v>
      </c>
      <c r="G4" s="2">
        <v>4.7927568457705128E-2</v>
      </c>
      <c r="H4" s="2">
        <v>7.1498445534632124E-2</v>
      </c>
      <c r="I4" s="2">
        <v>0</v>
      </c>
      <c r="J4" s="2">
        <v>4.7212979202343458E-4</v>
      </c>
      <c r="K4" s="2">
        <v>0.26203750178592022</v>
      </c>
      <c r="L4" s="2">
        <v>1.6305601133469762E-2</v>
      </c>
      <c r="M4" s="2">
        <v>0.82236228238345743</v>
      </c>
      <c r="N4" s="2">
        <v>7.973917008205109E-3</v>
      </c>
      <c r="O4" s="2">
        <v>5.6592835236527202E-2</v>
      </c>
      <c r="P4" s="2">
        <v>7.5886439709587829E-3</v>
      </c>
      <c r="Q4" s="2">
        <v>0</v>
      </c>
      <c r="R4" s="2">
        <v>0.67191535876683151</v>
      </c>
      <c r="S4" s="2">
        <v>0</v>
      </c>
      <c r="T4" s="2">
        <v>0</v>
      </c>
      <c r="U4" s="2">
        <v>0</v>
      </c>
      <c r="V4" s="2">
        <v>1.6273600000000001</v>
      </c>
      <c r="W4" s="2">
        <v>22.309335565720147</v>
      </c>
    </row>
    <row r="5" spans="1:23" x14ac:dyDescent="0.2">
      <c r="A5" s="2" t="s">
        <v>1</v>
      </c>
      <c r="B5" s="2">
        <v>0.12738265822992281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1.4952109905387255E-2</v>
      </c>
      <c r="L5" s="2">
        <v>0</v>
      </c>
      <c r="M5" s="2">
        <v>0.28977028229392265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0.43210505042923275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7.5428863843974873E-3</v>
      </c>
      <c r="C8" s="2">
        <v>0</v>
      </c>
      <c r="D8" s="2">
        <v>0</v>
      </c>
      <c r="E8" s="2">
        <v>1.3441658721803353E-4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9.3867209104427291E-4</v>
      </c>
      <c r="L8" s="2">
        <v>0</v>
      </c>
      <c r="M8" s="2">
        <v>4.1329936329790352E-3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1.2748968695638829E-2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</row>
    <row r="10" spans="1:23" x14ac:dyDescent="0.2">
      <c r="A10" s="2" t="s">
        <v>6</v>
      </c>
      <c r="B10" s="2">
        <v>2.5548762702323839E-4</v>
      </c>
      <c r="C10" s="2">
        <v>0</v>
      </c>
      <c r="D10" s="2">
        <v>0</v>
      </c>
      <c r="E10" s="2">
        <v>4.5528691737865412E-6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2.7033756222075058E-4</v>
      </c>
      <c r="L10" s="2">
        <v>0</v>
      </c>
      <c r="M10" s="2">
        <v>7.0863740761807452E-3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7.6167521345985208E-3</v>
      </c>
    </row>
    <row r="11" spans="1:23" x14ac:dyDescent="0.2">
      <c r="A11" s="2" t="s">
        <v>7</v>
      </c>
      <c r="B11" s="2">
        <v>4.5663440752428253</v>
      </c>
      <c r="C11" s="2">
        <v>9.4747766430834754E-2</v>
      </c>
      <c r="D11" s="2">
        <v>0</v>
      </c>
      <c r="E11" s="2">
        <v>8.1373675192438474E-2</v>
      </c>
      <c r="F11" s="2">
        <v>0.50245840973755029</v>
      </c>
      <c r="G11" s="2">
        <v>0</v>
      </c>
      <c r="H11" s="2">
        <v>0</v>
      </c>
      <c r="I11" s="2">
        <v>0</v>
      </c>
      <c r="J11" s="2">
        <v>1.4738134355936534E-4</v>
      </c>
      <c r="K11" s="2">
        <v>4.2868528616597922E-2</v>
      </c>
      <c r="L11" s="2">
        <v>6.7028214542458542E-5</v>
      </c>
      <c r="M11" s="2">
        <v>4.1280665017195226E-2</v>
      </c>
      <c r="N11" s="2">
        <v>1.9507449482740211E-3</v>
      </c>
      <c r="O11" s="2">
        <v>0</v>
      </c>
      <c r="P11" s="2">
        <v>0</v>
      </c>
      <c r="Q11" s="2">
        <v>0</v>
      </c>
      <c r="R11" s="2">
        <v>4.455708983384917E-3</v>
      </c>
      <c r="S11" s="2">
        <v>0</v>
      </c>
      <c r="T11" s="2">
        <v>0</v>
      </c>
      <c r="U11" s="2">
        <v>0</v>
      </c>
      <c r="V11" s="2">
        <v>0</v>
      </c>
      <c r="W11" s="2">
        <v>5.3356939837272028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0.15909529232592645</v>
      </c>
      <c r="C13" s="2">
        <v>0</v>
      </c>
      <c r="D13" s="2">
        <v>0</v>
      </c>
      <c r="E13" s="2">
        <v>2.835127714655964E-3</v>
      </c>
      <c r="F13" s="2">
        <v>7.3643894400410791E-4</v>
      </c>
      <c r="G13" s="2">
        <v>0</v>
      </c>
      <c r="H13" s="2">
        <v>0</v>
      </c>
      <c r="I13" s="2">
        <v>0</v>
      </c>
      <c r="J13" s="2">
        <v>1.4738134355936534E-4</v>
      </c>
      <c r="K13" s="2">
        <v>1.7046285173363998E-3</v>
      </c>
      <c r="L13" s="2">
        <v>0</v>
      </c>
      <c r="M13" s="2">
        <v>1.5361056279655596E-3</v>
      </c>
      <c r="N13" s="2">
        <v>1.7684954202345793E-3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0.16782346989368244</v>
      </c>
    </row>
    <row r="14" spans="1:23" x14ac:dyDescent="0.2">
      <c r="A14" s="2" t="s">
        <v>10</v>
      </c>
      <c r="B14" s="2">
        <v>1.6761423941042915E-2</v>
      </c>
      <c r="C14" s="2">
        <v>0</v>
      </c>
      <c r="D14" s="2">
        <v>0</v>
      </c>
      <c r="E14" s="2">
        <v>2.9869380078825043E-4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1.1088846302203012E-3</v>
      </c>
      <c r="L14" s="2">
        <v>0</v>
      </c>
      <c r="M14" s="2">
        <v>2.7533968803156265E-4</v>
      </c>
      <c r="N14" s="2">
        <v>0</v>
      </c>
      <c r="O14" s="2">
        <v>0</v>
      </c>
      <c r="P14" s="2">
        <v>0</v>
      </c>
      <c r="Q14" s="2">
        <v>0</v>
      </c>
      <c r="R14" s="2">
        <v>2.8067458163054592E-3</v>
      </c>
      <c r="S14" s="2">
        <v>0</v>
      </c>
      <c r="T14" s="2">
        <v>0</v>
      </c>
      <c r="U14" s="2">
        <v>0</v>
      </c>
      <c r="V14" s="2">
        <v>0</v>
      </c>
      <c r="W14" s="2">
        <v>2.1251087876388488E-2</v>
      </c>
    </row>
    <row r="15" spans="1:23" x14ac:dyDescent="0.2">
      <c r="A15" s="2" t="s">
        <v>11</v>
      </c>
      <c r="B15" s="2">
        <v>1.7051218035413086E-2</v>
      </c>
      <c r="C15" s="2">
        <v>0</v>
      </c>
      <c r="D15" s="2">
        <v>0</v>
      </c>
      <c r="E15" s="2">
        <v>3.0385802190680721E-4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6.7584390555187651E-4</v>
      </c>
      <c r="L15" s="2">
        <v>0</v>
      </c>
      <c r="M15" s="2">
        <v>1.895496378659389E-3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1.9926416341531156E-2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</row>
    <row r="17" spans="1:23" x14ac:dyDescent="0.2">
      <c r="A17" s="2" t="s">
        <v>13</v>
      </c>
      <c r="B17" s="2">
        <v>2.3331162115328482E-3</v>
      </c>
      <c r="C17" s="2">
        <v>0</v>
      </c>
      <c r="D17" s="2">
        <v>0</v>
      </c>
      <c r="E17" s="2">
        <v>4.157685834775617E-5</v>
      </c>
      <c r="F17" s="2">
        <v>7.2938042377403668E-5</v>
      </c>
      <c r="G17" s="2">
        <v>0</v>
      </c>
      <c r="H17" s="2">
        <v>0</v>
      </c>
      <c r="I17" s="2">
        <v>0</v>
      </c>
      <c r="J17" s="2">
        <v>0</v>
      </c>
      <c r="K17" s="2">
        <v>1.8473066751751291E-3</v>
      </c>
      <c r="L17" s="2">
        <v>0</v>
      </c>
      <c r="M17" s="2">
        <v>3.1881437561549353E-5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4.3268192249946869E-3</v>
      </c>
    </row>
    <row r="18" spans="1:23" x14ac:dyDescent="0.2">
      <c r="A18" s="2" t="s">
        <v>14</v>
      </c>
      <c r="B18" s="2">
        <v>2.1258605597492364E-2</v>
      </c>
      <c r="C18" s="2">
        <v>0</v>
      </c>
      <c r="D18" s="2">
        <v>0</v>
      </c>
      <c r="E18" s="2">
        <v>3.7883498011316802E-4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4.2553134794007035E-4</v>
      </c>
      <c r="L18" s="2">
        <v>0</v>
      </c>
      <c r="M18" s="2">
        <v>3.1881437561549353E-5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2.2094853363107153E-2</v>
      </c>
    </row>
    <row r="19" spans="1:23" x14ac:dyDescent="0.2">
      <c r="A19" s="2" t="s">
        <v>15</v>
      </c>
      <c r="B19" s="2">
        <v>1.4211572835942788E-2</v>
      </c>
      <c r="C19" s="2">
        <v>0</v>
      </c>
      <c r="D19" s="2">
        <v>0</v>
      </c>
      <c r="E19" s="2">
        <v>2.5325465905987239E-4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8.5606894703237697E-4</v>
      </c>
      <c r="L19" s="2">
        <v>0</v>
      </c>
      <c r="M19" s="2">
        <v>3.5359412568263833E-4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1.5674490567717674E-2</v>
      </c>
    </row>
    <row r="20" spans="1:23" x14ac:dyDescent="0.2">
      <c r="A20" s="2" t="s">
        <v>16</v>
      </c>
      <c r="B20" s="2">
        <v>2.2310814299901716E-2</v>
      </c>
      <c r="C20" s="2">
        <v>0</v>
      </c>
      <c r="D20" s="2">
        <v>0</v>
      </c>
      <c r="E20" s="2">
        <v>3.9758566726544146E-4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4.780969850385496E-4</v>
      </c>
      <c r="L20" s="2">
        <v>6.2063161613387541E-5</v>
      </c>
      <c r="M20" s="2">
        <v>6.7820512630932268E-4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2.3926765240128413E-2</v>
      </c>
    </row>
    <row r="21" spans="1:23" x14ac:dyDescent="0.2">
      <c r="A21" s="2" t="s">
        <v>17</v>
      </c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5.5068762674597341E-5</v>
      </c>
      <c r="L21" s="2">
        <v>0</v>
      </c>
      <c r="M21" s="2">
        <v>2.3186500044763166E-5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7.825526271936051E-5</v>
      </c>
    </row>
    <row r="22" spans="1:23" x14ac:dyDescent="0.2">
      <c r="A22" s="2" t="s">
        <v>18</v>
      </c>
      <c r="B22" s="2">
        <v>0.50564239566023128</v>
      </c>
      <c r="C22" s="2">
        <v>0</v>
      </c>
      <c r="D22" s="2">
        <v>0</v>
      </c>
      <c r="E22" s="2">
        <v>9.0107051483618444E-3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3.7546883641770909E-5</v>
      </c>
      <c r="L22" s="2">
        <v>0</v>
      </c>
      <c r="M22" s="2">
        <v>4.8401818843443121E-4</v>
      </c>
      <c r="N22" s="2">
        <v>1.8224952803944141E-4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0.51535691540870887</v>
      </c>
    </row>
    <row r="23" spans="1:23" x14ac:dyDescent="0.2">
      <c r="A23" s="2" t="s">
        <v>19</v>
      </c>
      <c r="B23" s="2">
        <v>5.5627142252666264E-4</v>
      </c>
      <c r="C23" s="2">
        <v>0</v>
      </c>
      <c r="D23" s="2">
        <v>0</v>
      </c>
      <c r="E23" s="2">
        <v>9.9129301930917787E-6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2.9787194355804925E-4</v>
      </c>
      <c r="L23" s="2">
        <v>0</v>
      </c>
      <c r="M23" s="2">
        <v>1.1593250022381583E-4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9.7998879650161965E-4</v>
      </c>
    </row>
    <row r="24" spans="1:23" x14ac:dyDescent="0.2">
      <c r="A24" s="2" t="s">
        <v>20</v>
      </c>
      <c r="B24" s="2">
        <v>1.0659093126259402E-4</v>
      </c>
      <c r="C24" s="2">
        <v>0</v>
      </c>
      <c r="D24" s="2">
        <v>0</v>
      </c>
      <c r="E24" s="2">
        <v>1.8994836298139934E-6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2.2528130185062548E-5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1.3101854507747057E-4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</row>
    <row r="26" spans="1:23" x14ac:dyDescent="0.2">
      <c r="A26" s="2" t="s">
        <v>22</v>
      </c>
      <c r="B26" s="2">
        <v>0.87214618963115098</v>
      </c>
      <c r="C26" s="2">
        <v>0</v>
      </c>
      <c r="D26" s="2">
        <v>0</v>
      </c>
      <c r="E26" s="2">
        <v>5.0561661778459548E-2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6.8335328228023059E-4</v>
      </c>
      <c r="L26" s="2">
        <v>0</v>
      </c>
      <c r="M26" s="2">
        <v>1.9128862536929616E-4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0.92358249331726006</v>
      </c>
    </row>
    <row r="27" spans="1:23" x14ac:dyDescent="0.2">
      <c r="A27" s="2" t="s">
        <v>23</v>
      </c>
      <c r="B27" s="2">
        <v>3.2473357147416192E-2</v>
      </c>
      <c r="C27" s="2">
        <v>0</v>
      </c>
      <c r="D27" s="2">
        <v>0</v>
      </c>
      <c r="E27" s="2">
        <v>1.8826051416829289E-3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7.2840954265035581E-4</v>
      </c>
      <c r="L27" s="2">
        <v>0</v>
      </c>
      <c r="M27" s="2">
        <v>1.7969537534691454E-3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3.6881325585218623E-2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3.7546883641770909E-5</v>
      </c>
      <c r="L28" s="2">
        <v>0</v>
      </c>
      <c r="M28" s="2">
        <v>1.4491562527976979E-5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5.2038446169747888E-5</v>
      </c>
    </row>
    <row r="29" spans="1:23" x14ac:dyDescent="0.2">
      <c r="A29" s="2" t="s">
        <v>25</v>
      </c>
      <c r="B29" s="2">
        <v>8.8488820890861176E-3</v>
      </c>
      <c r="C29" s="2">
        <v>0</v>
      </c>
      <c r="D29" s="2">
        <v>0</v>
      </c>
      <c r="E29" s="2">
        <v>5.1300365537922219E-4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9.3618857444653404E-3</v>
      </c>
    </row>
    <row r="30" spans="1:23" x14ac:dyDescent="0.2">
      <c r="A30" s="2" t="s">
        <v>26</v>
      </c>
      <c r="B30" s="2">
        <v>6.2512753508153665E-4</v>
      </c>
      <c r="C30" s="2">
        <v>0</v>
      </c>
      <c r="D30" s="2">
        <v>0</v>
      </c>
      <c r="E30" s="2">
        <v>3.6241042353876741E-5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2.1526879954615323E-4</v>
      </c>
      <c r="L30" s="2">
        <v>0</v>
      </c>
      <c r="M30" s="2">
        <v>1.1593250022381583E-4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9.9256987720538255E-4</v>
      </c>
    </row>
    <row r="31" spans="1:23" x14ac:dyDescent="0.2">
      <c r="A31" s="2" t="s">
        <v>27</v>
      </c>
      <c r="B31" s="2">
        <v>0.82181818581808419</v>
      </c>
      <c r="C31" s="2">
        <v>0</v>
      </c>
      <c r="D31" s="2">
        <v>0</v>
      </c>
      <c r="E31" s="2">
        <v>1.4645056311584146E-2</v>
      </c>
      <c r="F31" s="2">
        <v>2.352840076690441E-4</v>
      </c>
      <c r="G31" s="2">
        <v>0</v>
      </c>
      <c r="H31" s="2">
        <v>0</v>
      </c>
      <c r="I31" s="2">
        <v>0</v>
      </c>
      <c r="J31" s="2">
        <v>0</v>
      </c>
      <c r="K31" s="2">
        <v>3.0846016474502864E-2</v>
      </c>
      <c r="L31" s="2">
        <v>0</v>
      </c>
      <c r="M31" s="2">
        <v>3.0113466933136171E-2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1.6273600000000001</v>
      </c>
      <c r="W31" s="2">
        <v>2.5250180095449766</v>
      </c>
    </row>
    <row r="32" spans="1:23" x14ac:dyDescent="0.2">
      <c r="A32" s="2" t="s">
        <v>28</v>
      </c>
      <c r="B32" s="2">
        <v>0.14029902683211556</v>
      </c>
      <c r="C32" s="2">
        <v>9.6366211028793641E-2</v>
      </c>
      <c r="D32" s="2">
        <v>0</v>
      </c>
      <c r="E32" s="2">
        <v>2.5001724029402395E-3</v>
      </c>
      <c r="F32" s="2">
        <v>0.48506621589065452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1.5361056279655596E-3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0.72576773178246956</v>
      </c>
    </row>
    <row r="33" spans="1:23" x14ac:dyDescent="0.2">
      <c r="A33" s="2" t="s">
        <v>29</v>
      </c>
      <c r="B33" s="2">
        <v>1.7439715944723985E-4</v>
      </c>
      <c r="C33" s="2">
        <v>0</v>
      </c>
      <c r="D33" s="2">
        <v>0</v>
      </c>
      <c r="E33" s="2">
        <v>3.1078117578314436E-6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1.7750497120507129E-4</v>
      </c>
    </row>
    <row r="34" spans="1:23" x14ac:dyDescent="0.2">
      <c r="A34" s="2" t="s">
        <v>30</v>
      </c>
      <c r="B34" s="2">
        <v>6.2874904421825854E-3</v>
      </c>
      <c r="C34" s="2">
        <v>0</v>
      </c>
      <c r="D34" s="2">
        <v>0</v>
      </c>
      <c r="E34" s="2">
        <v>1.1204504009928766E-4</v>
      </c>
      <c r="F34" s="2">
        <v>5.8491604306524347E-3</v>
      </c>
      <c r="G34" s="2">
        <v>0</v>
      </c>
      <c r="H34" s="2">
        <v>0</v>
      </c>
      <c r="I34" s="2">
        <v>0</v>
      </c>
      <c r="J34" s="2">
        <v>0</v>
      </c>
      <c r="K34" s="2">
        <v>4.030032177550078E-4</v>
      </c>
      <c r="L34" s="2">
        <v>0</v>
      </c>
      <c r="M34" s="2">
        <v>3.7098400071621066E-4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1.3022683131405527E-2</v>
      </c>
    </row>
    <row r="35" spans="1:23" x14ac:dyDescent="0.2">
      <c r="A35" s="2" t="s">
        <v>31</v>
      </c>
      <c r="B35" s="2">
        <v>4.0978087154877598E-3</v>
      </c>
      <c r="C35" s="2">
        <v>0</v>
      </c>
      <c r="D35" s="2">
        <v>0</v>
      </c>
      <c r="E35" s="2">
        <v>7.3024228993762887E-5</v>
      </c>
      <c r="F35" s="2">
        <v>1.0352496337437938E-4</v>
      </c>
      <c r="G35" s="2">
        <v>0</v>
      </c>
      <c r="H35" s="2">
        <v>0</v>
      </c>
      <c r="I35" s="2">
        <v>0</v>
      </c>
      <c r="J35" s="2">
        <v>0</v>
      </c>
      <c r="K35" s="2">
        <v>3.0788444586252151E-4</v>
      </c>
      <c r="L35" s="2">
        <v>0</v>
      </c>
      <c r="M35" s="2">
        <v>8.1152750156671086E-5</v>
      </c>
      <c r="N35" s="2">
        <v>0</v>
      </c>
      <c r="O35" s="2">
        <v>0</v>
      </c>
      <c r="P35" s="2">
        <v>0</v>
      </c>
      <c r="Q35" s="2">
        <v>0</v>
      </c>
      <c r="R35" s="2">
        <v>2.4559025892672767E-4</v>
      </c>
      <c r="S35" s="2">
        <v>0</v>
      </c>
      <c r="T35" s="2">
        <v>0</v>
      </c>
      <c r="U35" s="2">
        <v>0</v>
      </c>
      <c r="V35" s="2">
        <v>0</v>
      </c>
      <c r="W35" s="2">
        <v>4.9089853628018227E-3</v>
      </c>
    </row>
    <row r="36" spans="1:23" x14ac:dyDescent="0.2">
      <c r="A36" s="2" t="s">
        <v>32</v>
      </c>
      <c r="B36" s="2">
        <v>7.1999991710453379E-3</v>
      </c>
      <c r="C36" s="2">
        <v>0</v>
      </c>
      <c r="D36" s="2">
        <v>0</v>
      </c>
      <c r="E36" s="2">
        <v>1.2830623016495176E-4</v>
      </c>
      <c r="F36" s="2">
        <v>1.0394847458818366E-2</v>
      </c>
      <c r="G36" s="2">
        <v>0</v>
      </c>
      <c r="H36" s="2">
        <v>0</v>
      </c>
      <c r="I36" s="2">
        <v>0</v>
      </c>
      <c r="J36" s="2">
        <v>0</v>
      </c>
      <c r="K36" s="2">
        <v>9.036283329786199E-4</v>
      </c>
      <c r="L36" s="2">
        <v>4.9650529290710008E-6</v>
      </c>
      <c r="M36" s="2">
        <v>9.0717181425135907E-4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1.9538918060187704E-2</v>
      </c>
    </row>
    <row r="37" spans="1:23" x14ac:dyDescent="0.2">
      <c r="A37" s="2" t="s">
        <v>33</v>
      </c>
      <c r="B37" s="2">
        <v>3.2056533411721299E-4</v>
      </c>
      <c r="C37" s="2">
        <v>0</v>
      </c>
      <c r="D37" s="2">
        <v>0</v>
      </c>
      <c r="E37" s="2">
        <v>5.7125742052240001E-6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1.1264065092531275E-4</v>
      </c>
      <c r="L37" s="2">
        <v>0</v>
      </c>
      <c r="M37" s="2">
        <v>5.7966250111907917E-4</v>
      </c>
      <c r="N37" s="2">
        <v>0</v>
      </c>
      <c r="O37" s="2">
        <v>0</v>
      </c>
      <c r="P37" s="2">
        <v>0</v>
      </c>
      <c r="Q37" s="2">
        <v>0</v>
      </c>
      <c r="R37" s="2">
        <v>1.438457230856548E-3</v>
      </c>
      <c r="S37" s="2">
        <v>0</v>
      </c>
      <c r="T37" s="2">
        <v>0</v>
      </c>
      <c r="U37" s="2">
        <v>0</v>
      </c>
      <c r="V37" s="2">
        <v>0</v>
      </c>
      <c r="W37" s="2">
        <v>2.4570382912233769E-3</v>
      </c>
    </row>
    <row r="38" spans="1:23" x14ac:dyDescent="0.2">
      <c r="A38" s="2" t="s">
        <v>34</v>
      </c>
      <c r="B38" s="2">
        <v>3.266713404813504E-3</v>
      </c>
      <c r="C38" s="2">
        <v>0</v>
      </c>
      <c r="D38" s="2">
        <v>0</v>
      </c>
      <c r="E38" s="2">
        <v>5.8213851424663615E-5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2.5782193434016024E-4</v>
      </c>
      <c r="L38" s="2">
        <v>0</v>
      </c>
      <c r="M38" s="2">
        <v>3.7678062572740142E-5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3.6204272531510681E-3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8.6949375167861889E-5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8.6949375167861889E-5</v>
      </c>
    </row>
    <row r="40" spans="1:23" x14ac:dyDescent="0.2">
      <c r="A40" s="2" t="s">
        <v>36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1.5018753456708365E-5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1.5018753456708365E-5</v>
      </c>
    </row>
    <row r="41" spans="1:23" x14ac:dyDescent="0.2">
      <c r="A41" s="2" t="s">
        <v>37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8.4605644472790455E-4</v>
      </c>
      <c r="L41" s="2">
        <v>0</v>
      </c>
      <c r="M41" s="2">
        <v>2.3186500044763166E-5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8.6924294477266776E-4</v>
      </c>
    </row>
    <row r="42" spans="1:23" x14ac:dyDescent="0.2">
      <c r="A42" s="2" t="s">
        <v>38</v>
      </c>
      <c r="B42" s="2">
        <v>1.5161947380545019E-3</v>
      </c>
      <c r="C42" s="2">
        <v>0</v>
      </c>
      <c r="D42" s="2">
        <v>0</v>
      </c>
      <c r="E42" s="2">
        <v>2.7019062976845537E-5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1.5432138010313475E-3</v>
      </c>
    </row>
    <row r="43" spans="1:23" x14ac:dyDescent="0.2">
      <c r="A43" s="2" t="s">
        <v>39</v>
      </c>
      <c r="B43" s="2">
        <v>8.5263922642678907</v>
      </c>
      <c r="C43" s="2">
        <v>9.8099603201459457E-4</v>
      </c>
      <c r="D43" s="2">
        <v>2.8093793335943622E-2</v>
      </c>
      <c r="E43" s="2">
        <v>6.6511690532814513E-2</v>
      </c>
      <c r="F43" s="2">
        <v>6.0234616166419085E-4</v>
      </c>
      <c r="G43" s="2">
        <v>1.2968980925285955E-2</v>
      </c>
      <c r="H43" s="2">
        <v>6.6167954575313812E-2</v>
      </c>
      <c r="I43" s="2">
        <v>0</v>
      </c>
      <c r="J43" s="2">
        <v>1.773671049047039E-4</v>
      </c>
      <c r="K43" s="2">
        <v>1.6846035127274549E-3</v>
      </c>
      <c r="L43" s="2">
        <v>0</v>
      </c>
      <c r="M43" s="2">
        <v>7.7678252748089515E-3</v>
      </c>
      <c r="N43" s="2">
        <v>4.0724271116570673E-3</v>
      </c>
      <c r="O43" s="2">
        <v>0</v>
      </c>
      <c r="P43" s="2">
        <v>7.5886439709587829E-3</v>
      </c>
      <c r="Q43" s="2">
        <v>0</v>
      </c>
      <c r="R43" s="2">
        <v>2.3550495893985467E-2</v>
      </c>
      <c r="S43" s="2">
        <v>0</v>
      </c>
      <c r="T43" s="2">
        <v>0</v>
      </c>
      <c r="U43" s="2">
        <v>0</v>
      </c>
      <c r="V43" s="2">
        <v>0</v>
      </c>
      <c r="W43" s="2">
        <v>8.7465593886999695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0.59678432919194835</v>
      </c>
      <c r="S44" s="2">
        <v>0</v>
      </c>
      <c r="T44" s="2">
        <v>0</v>
      </c>
      <c r="U44" s="2">
        <v>0</v>
      </c>
      <c r="V44" s="2">
        <v>0</v>
      </c>
      <c r="W44" s="2">
        <v>0.59678432919194835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1.2040034021127874E-3</v>
      </c>
      <c r="L45" s="2">
        <v>0</v>
      </c>
      <c r="M45" s="2">
        <v>1.1593250022381583E-3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2.3633284043509456E-3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3.0175472312393898E-3</v>
      </c>
      <c r="L46" s="2">
        <v>0</v>
      </c>
      <c r="M46" s="2">
        <v>5.088496934617201E-2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5.3902516577411401E-2</v>
      </c>
    </row>
    <row r="47" spans="1:23" x14ac:dyDescent="0.2">
      <c r="A47" s="2" t="s">
        <v>43</v>
      </c>
      <c r="B47" s="2">
        <v>8.4606105512906055E-3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0.13536449250322138</v>
      </c>
      <c r="L47" s="2">
        <v>1.6171544704384845E-2</v>
      </c>
      <c r="M47" s="2">
        <v>0.35715708425866588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0.51715373201756276</v>
      </c>
    </row>
    <row r="48" spans="1:23" x14ac:dyDescent="0.2">
      <c r="A48" s="2" t="s">
        <v>44</v>
      </c>
      <c r="B48" s="2">
        <v>2.7110699845283203E-2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6.472238618837031E-3</v>
      </c>
      <c r="L48" s="2">
        <v>0</v>
      </c>
      <c r="M48" s="2">
        <v>1.5288729937463226E-2</v>
      </c>
      <c r="N48" s="2">
        <v>0</v>
      </c>
      <c r="O48" s="2">
        <v>1.1603833020425941E-2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6.0475501422009401E-2</v>
      </c>
    </row>
    <row r="49" spans="1:23" x14ac:dyDescent="0.2">
      <c r="A49" s="2" t="s">
        <v>45</v>
      </c>
      <c r="B49" s="2">
        <v>2.8943398160823481E-3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1.2398942851510221E-2</v>
      </c>
      <c r="L49" s="2">
        <v>0</v>
      </c>
      <c r="M49" s="2">
        <v>6.553368526636366E-3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2.1846651194228937E-2</v>
      </c>
    </row>
    <row r="50" spans="1:23" x14ac:dyDescent="0.2">
      <c r="A50" s="2" t="s">
        <v>46</v>
      </c>
      <c r="B50" s="2">
        <v>0.2886616656551883</v>
      </c>
      <c r="C50" s="2">
        <v>0</v>
      </c>
      <c r="D50" s="2">
        <v>0</v>
      </c>
      <c r="E50" s="2">
        <v>0</v>
      </c>
      <c r="F50" s="2">
        <v>0</v>
      </c>
      <c r="G50" s="2">
        <v>3.4958587532419171E-2</v>
      </c>
      <c r="H50" s="2">
        <v>5.3304909593183073E-3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4.1184007135883619E-2</v>
      </c>
      <c r="P50" s="2">
        <v>0</v>
      </c>
      <c r="Q50" s="2">
        <v>0</v>
      </c>
      <c r="R50" s="2">
        <v>4.2634031391424035E-2</v>
      </c>
      <c r="S50" s="2">
        <v>0</v>
      </c>
      <c r="T50" s="2">
        <v>0</v>
      </c>
      <c r="U50" s="2">
        <v>0</v>
      </c>
      <c r="V50" s="2">
        <v>0</v>
      </c>
      <c r="W50" s="2">
        <v>0.41276878267423339</v>
      </c>
    </row>
    <row r="51" spans="1:23" x14ac:dyDescent="0.2">
      <c r="A51" s="2" t="s">
        <v>47</v>
      </c>
      <c r="B51" s="2">
        <v>0.91720447477009515</v>
      </c>
      <c r="C51" s="2">
        <v>1.7992957204120252E-2</v>
      </c>
      <c r="D51" s="2">
        <v>0.11084803673459692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3.8049950802176431E-3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1.04985046378903</v>
      </c>
    </row>
  </sheetData>
  <phoneticPr fontId="6" type="noConversion"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6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15.570224088555669</v>
      </c>
      <c r="C4" s="2">
        <v>0.20438381269720526</v>
      </c>
      <c r="D4" s="2">
        <v>0.13984425145965981</v>
      </c>
      <c r="E4" s="2">
        <v>0.25059716814094674</v>
      </c>
      <c r="F4" s="2">
        <v>1.0421849389230708</v>
      </c>
      <c r="G4" s="2">
        <v>5.729111291395534E-2</v>
      </c>
      <c r="H4" s="2">
        <v>9.6220842923104746E-2</v>
      </c>
      <c r="I4" s="2">
        <v>0</v>
      </c>
      <c r="J4" s="2">
        <v>3.9870364373735421E-3</v>
      </c>
      <c r="K4" s="2">
        <v>0.24651181400594002</v>
      </c>
      <c r="L4" s="2">
        <v>3.5339483252107971E-2</v>
      </c>
      <c r="M4" s="2">
        <v>0.89489006927099379</v>
      </c>
      <c r="N4" s="2">
        <v>9.569306665928751E-3</v>
      </c>
      <c r="O4" s="2">
        <v>5.5530256649013669E-2</v>
      </c>
      <c r="P4" s="2">
        <v>6.6647310525087163E-3</v>
      </c>
      <c r="Q4" s="2">
        <v>0</v>
      </c>
      <c r="R4" s="2">
        <v>1.4780285677901368</v>
      </c>
      <c r="S4" s="2">
        <v>0</v>
      </c>
      <c r="T4" s="2">
        <v>0</v>
      </c>
      <c r="U4" s="2">
        <v>0</v>
      </c>
      <c r="V4" s="2">
        <v>1.4442820000000001</v>
      </c>
      <c r="W4" s="2">
        <v>21.535549480737615</v>
      </c>
    </row>
    <row r="5" spans="1:23" x14ac:dyDescent="0.2">
      <c r="A5" s="2" t="s">
        <v>1</v>
      </c>
      <c r="B5" s="2">
        <v>0.13993707495817367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0.26334497470070534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0.40328204965887904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1.3887238690041645E-3</v>
      </c>
      <c r="L8" s="2">
        <v>0</v>
      </c>
      <c r="M8" s="2">
        <v>4.8763097194461057E-3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6.26503358845027E-3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</row>
    <row r="10" spans="1:23" x14ac:dyDescent="0.2">
      <c r="A10" s="2" t="s">
        <v>6</v>
      </c>
      <c r="B10" s="2">
        <v>6.472864453160072E-5</v>
      </c>
      <c r="C10" s="2">
        <v>0</v>
      </c>
      <c r="D10" s="2">
        <v>0</v>
      </c>
      <c r="E10" s="2">
        <v>1.5524460128440109E-6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7.5667646708560269E-4</v>
      </c>
      <c r="L10" s="2">
        <v>0</v>
      </c>
      <c r="M10" s="2">
        <v>1.5583500877767014E-2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1.6406458435397061E-2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0.24961883745442023</v>
      </c>
      <c r="C13" s="2">
        <v>0</v>
      </c>
      <c r="D13" s="2">
        <v>0</v>
      </c>
      <c r="E13" s="2">
        <v>5.9868358396981966E-3</v>
      </c>
      <c r="F13" s="2">
        <v>1.5083929074092934E-3</v>
      </c>
      <c r="G13" s="2">
        <v>0</v>
      </c>
      <c r="H13" s="2">
        <v>0</v>
      </c>
      <c r="I13" s="2">
        <v>0</v>
      </c>
      <c r="J13" s="2">
        <v>3.9072212401664256E-3</v>
      </c>
      <c r="K13" s="2">
        <v>3.2937681508432111E-3</v>
      </c>
      <c r="L13" s="2">
        <v>0</v>
      </c>
      <c r="M13" s="2">
        <v>3.7195380791532007E-2</v>
      </c>
      <c r="N13" s="2">
        <v>3.5586980184457401E-3</v>
      </c>
      <c r="O13" s="2">
        <v>4.6158645686859146E-4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0.30553072085938365</v>
      </c>
    </row>
    <row r="14" spans="1:23" x14ac:dyDescent="0.2">
      <c r="A14" s="2" t="s">
        <v>10</v>
      </c>
      <c r="B14" s="2">
        <v>2.8978883133004341E-2</v>
      </c>
      <c r="C14" s="2">
        <v>0</v>
      </c>
      <c r="D14" s="2">
        <v>0</v>
      </c>
      <c r="E14" s="2">
        <v>6.9502693748734064E-4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1.1350147006284035E-3</v>
      </c>
      <c r="L14" s="2">
        <v>0</v>
      </c>
      <c r="M14" s="2">
        <v>8.4641827338505183E-4</v>
      </c>
      <c r="N14" s="2">
        <v>0</v>
      </c>
      <c r="O14" s="2">
        <v>0</v>
      </c>
      <c r="P14" s="2">
        <v>0</v>
      </c>
      <c r="Q14" s="2">
        <v>0</v>
      </c>
      <c r="R14" s="2">
        <v>1.4778500770638086E-3</v>
      </c>
      <c r="S14" s="2">
        <v>0</v>
      </c>
      <c r="T14" s="2">
        <v>0</v>
      </c>
      <c r="U14" s="2">
        <v>0</v>
      </c>
      <c r="V14" s="2">
        <v>0</v>
      </c>
      <c r="W14" s="2">
        <v>3.3133193121568941E-2</v>
      </c>
    </row>
    <row r="15" spans="1:23" x14ac:dyDescent="0.2">
      <c r="A15" s="2" t="s">
        <v>11</v>
      </c>
      <c r="B15" s="2">
        <v>1.2230907116716953E-2</v>
      </c>
      <c r="C15" s="2">
        <v>0</v>
      </c>
      <c r="D15" s="2">
        <v>0</v>
      </c>
      <c r="E15" s="2">
        <v>2.9334498079197006E-4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1.486646705921125E-3</v>
      </c>
      <c r="L15" s="2">
        <v>0</v>
      </c>
      <c r="M15" s="2">
        <v>3.1646638777118891E-3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1.7175562681141936E-2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</row>
    <row r="17" spans="1:23" x14ac:dyDescent="0.2">
      <c r="A17" s="2" t="s">
        <v>13</v>
      </c>
      <c r="B17" s="2">
        <v>2.5863485316759711E-3</v>
      </c>
      <c r="C17" s="2">
        <v>0</v>
      </c>
      <c r="D17" s="2">
        <v>0</v>
      </c>
      <c r="E17" s="2">
        <v>6.2030751530183938E-5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7.4821949480641048E-3</v>
      </c>
      <c r="L17" s="2">
        <v>0</v>
      </c>
      <c r="M17" s="2">
        <v>5.4546955395925578E-4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1.0676043785229515E-2</v>
      </c>
    </row>
    <row r="18" spans="1:23" x14ac:dyDescent="0.2">
      <c r="A18" s="2" t="s">
        <v>14</v>
      </c>
      <c r="B18" s="2">
        <v>4.1465645197137704E-2</v>
      </c>
      <c r="C18" s="2">
        <v>0</v>
      </c>
      <c r="D18" s="2">
        <v>0</v>
      </c>
      <c r="E18" s="2">
        <v>9.9450832042178271E-4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3.9614238570952128E-4</v>
      </c>
      <c r="L18" s="2">
        <v>0</v>
      </c>
      <c r="M18" s="2">
        <v>1.5047435971289814E-4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4.3006770262981907E-2</v>
      </c>
    </row>
    <row r="19" spans="1:23" x14ac:dyDescent="0.2">
      <c r="A19" s="2" t="s">
        <v>15</v>
      </c>
      <c r="B19" s="2">
        <v>3.9635914878361204E-2</v>
      </c>
      <c r="C19" s="2">
        <v>0</v>
      </c>
      <c r="D19" s="2">
        <v>0</v>
      </c>
      <c r="E19" s="2">
        <v>9.5062423234115539E-4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1.7937683307970463E-3</v>
      </c>
      <c r="L19" s="2">
        <v>0</v>
      </c>
      <c r="M19" s="2">
        <v>5.4546955395925578E-4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4.2925776995458659E-2</v>
      </c>
    </row>
    <row r="20" spans="1:23" x14ac:dyDescent="0.2">
      <c r="A20" s="2" t="s">
        <v>16</v>
      </c>
      <c r="B20" s="2">
        <v>1.8102129433717494E-2</v>
      </c>
      <c r="C20" s="2">
        <v>0</v>
      </c>
      <c r="D20" s="2">
        <v>4.8067815461233666E-3</v>
      </c>
      <c r="E20" s="2">
        <v>4.3415985097048E-4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9.4807110287784305E-4</v>
      </c>
      <c r="L20" s="2">
        <v>1.7529941268784154E-4</v>
      </c>
      <c r="M20" s="2">
        <v>1.3965901510853357E-3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2.5863031497462361E-2</v>
      </c>
    </row>
    <row r="21" spans="1:23" x14ac:dyDescent="0.2">
      <c r="A21" s="2" t="s">
        <v>17</v>
      </c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8.0118684750240255E-5</v>
      </c>
      <c r="L21" s="2">
        <v>0</v>
      </c>
      <c r="M21" s="2">
        <v>1.960869000008704E-3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2.0409876847589442E-3</v>
      </c>
    </row>
    <row r="22" spans="1:23" x14ac:dyDescent="0.2">
      <c r="A22" s="2" t="s">
        <v>18</v>
      </c>
      <c r="B22" s="2">
        <v>0.62054805793065537</v>
      </c>
      <c r="C22" s="2">
        <v>0</v>
      </c>
      <c r="D22" s="2">
        <v>0</v>
      </c>
      <c r="E22" s="2">
        <v>1.4883169040288205E-2</v>
      </c>
      <c r="F22" s="2">
        <v>2.6232920128857273E-4</v>
      </c>
      <c r="G22" s="2">
        <v>0</v>
      </c>
      <c r="H22" s="2">
        <v>0</v>
      </c>
      <c r="I22" s="2">
        <v>0</v>
      </c>
      <c r="J22" s="2">
        <v>0</v>
      </c>
      <c r="K22" s="2">
        <v>9.7922836916960337E-5</v>
      </c>
      <c r="L22" s="2">
        <v>0</v>
      </c>
      <c r="M22" s="2">
        <v>1.9937852661959E-3</v>
      </c>
      <c r="N22" s="2">
        <v>3.370891221802459E-4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0.63812235339752521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2.6261124445912091E-4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2.6261124445912091E-4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6.5832532374392931E-5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6.5832532374392931E-5</v>
      </c>
    </row>
    <row r="26" spans="1:23" x14ac:dyDescent="0.2">
      <c r="A26" s="2" t="s">
        <v>22</v>
      </c>
      <c r="B26" s="2">
        <v>2.2685796551774997</v>
      </c>
      <c r="C26" s="2">
        <v>0</v>
      </c>
      <c r="D26" s="2">
        <v>0</v>
      </c>
      <c r="E26" s="2">
        <v>7.703797519397855E-2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2.6661717869663286E-3</v>
      </c>
      <c r="L26" s="2">
        <v>0</v>
      </c>
      <c r="M26" s="2">
        <v>3.6207892805916104E-4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2.3486458810865041</v>
      </c>
    </row>
    <row r="27" spans="1:23" x14ac:dyDescent="0.2">
      <c r="A27" s="2" t="s">
        <v>23</v>
      </c>
      <c r="B27" s="2">
        <v>6.5148534259824059E-2</v>
      </c>
      <c r="C27" s="2">
        <v>0</v>
      </c>
      <c r="D27" s="2">
        <v>0</v>
      </c>
      <c r="E27" s="2">
        <v>2.2123583603414162E-3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1.6468840754216055E-3</v>
      </c>
      <c r="L27" s="2">
        <v>0</v>
      </c>
      <c r="M27" s="2">
        <v>2.5345524964141275E-3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7.1542329192001208E-2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8.4569722791920292E-5</v>
      </c>
      <c r="L28" s="2">
        <v>0</v>
      </c>
      <c r="M28" s="2">
        <v>5.6427884892336794E-5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1.409976076842571E-4</v>
      </c>
    </row>
    <row r="29" spans="1:23" x14ac:dyDescent="0.2">
      <c r="A29" s="2" t="s">
        <v>25</v>
      </c>
      <c r="B29" s="2">
        <v>2.9672690696927208E-2</v>
      </c>
      <c r="C29" s="2">
        <v>0</v>
      </c>
      <c r="D29" s="2">
        <v>0</v>
      </c>
      <c r="E29" s="2">
        <v>1.0076454686664374E-3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3.0680336165593645E-2</v>
      </c>
    </row>
    <row r="30" spans="1:23" x14ac:dyDescent="0.2">
      <c r="A30" s="2" t="s">
        <v>26</v>
      </c>
      <c r="B30" s="2">
        <v>7.0969884532083984E-4</v>
      </c>
      <c r="C30" s="2">
        <v>0</v>
      </c>
      <c r="D30" s="2">
        <v>0</v>
      </c>
      <c r="E30" s="2">
        <v>2.4100437432841322E-5</v>
      </c>
      <c r="F30" s="2">
        <v>4.3721533548095452E-6</v>
      </c>
      <c r="G30" s="2">
        <v>0</v>
      </c>
      <c r="H30" s="2">
        <v>0</v>
      </c>
      <c r="I30" s="2">
        <v>0</v>
      </c>
      <c r="J30" s="2">
        <v>0</v>
      </c>
      <c r="K30" s="2">
        <v>3.6498511941776129E-4</v>
      </c>
      <c r="L30" s="2">
        <v>0</v>
      </c>
      <c r="M30" s="2">
        <v>3.1505569064888044E-4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1.4182122461751324E-3</v>
      </c>
    </row>
    <row r="31" spans="1:23" x14ac:dyDescent="0.2">
      <c r="A31" s="2" t="s">
        <v>27</v>
      </c>
      <c r="B31" s="2">
        <v>1.1433234040725986</v>
      </c>
      <c r="C31" s="2">
        <v>0</v>
      </c>
      <c r="D31" s="2">
        <v>0</v>
      </c>
      <c r="E31" s="2">
        <v>2.7421366118322042E-2</v>
      </c>
      <c r="F31" s="2">
        <v>1.8800259425681045E-4</v>
      </c>
      <c r="G31" s="2">
        <v>0</v>
      </c>
      <c r="H31" s="2">
        <v>0</v>
      </c>
      <c r="I31" s="2">
        <v>0</v>
      </c>
      <c r="J31" s="2">
        <v>0</v>
      </c>
      <c r="K31" s="2">
        <v>1.8827890916306464E-3</v>
      </c>
      <c r="L31" s="2">
        <v>0</v>
      </c>
      <c r="M31" s="2">
        <v>3.0005527791500092E-2</v>
      </c>
      <c r="N31" s="2">
        <v>0</v>
      </c>
      <c r="O31" s="2">
        <v>0</v>
      </c>
      <c r="P31" s="2">
        <v>0</v>
      </c>
      <c r="Q31" s="2">
        <v>0</v>
      </c>
      <c r="R31" s="2">
        <v>2.1018312207129724E-3</v>
      </c>
      <c r="S31" s="2">
        <v>0</v>
      </c>
      <c r="T31" s="2">
        <v>0</v>
      </c>
      <c r="U31" s="2">
        <v>0</v>
      </c>
      <c r="V31" s="2">
        <v>1.4442820000000001</v>
      </c>
      <c r="W31" s="2">
        <v>2.6492049208890212</v>
      </c>
    </row>
    <row r="32" spans="1:23" x14ac:dyDescent="0.2">
      <c r="A32" s="2" t="s">
        <v>28</v>
      </c>
      <c r="B32" s="2">
        <v>3.5449246071230726E-4</v>
      </c>
      <c r="C32" s="2">
        <v>0.20024686557088209</v>
      </c>
      <c r="D32" s="2">
        <v>0</v>
      </c>
      <c r="E32" s="2">
        <v>8.5021154266162742E-6</v>
      </c>
      <c r="F32" s="2">
        <v>1.0149954013190359</v>
      </c>
      <c r="G32" s="2">
        <v>0</v>
      </c>
      <c r="H32" s="2">
        <v>0</v>
      </c>
      <c r="I32" s="2">
        <v>0</v>
      </c>
      <c r="J32" s="2">
        <v>0</v>
      </c>
      <c r="K32" s="2">
        <v>1.3798217929208046E-4</v>
      </c>
      <c r="L32" s="2">
        <v>0</v>
      </c>
      <c r="M32" s="2">
        <v>3.0847243741144114E-3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1.2188279680194634</v>
      </c>
    </row>
    <row r="33" spans="1:23" x14ac:dyDescent="0.2">
      <c r="A33" s="2" t="s">
        <v>29</v>
      </c>
      <c r="B33" s="2">
        <v>9.4472240779829922E-3</v>
      </c>
      <c r="C33" s="2">
        <v>0</v>
      </c>
      <c r="D33" s="2">
        <v>0</v>
      </c>
      <c r="E33" s="2">
        <v>2.2658137611932373E-4</v>
      </c>
      <c r="F33" s="2">
        <v>5.2465840257714545E-4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1.3589715611571113E-3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1.1557435417836572E-2</v>
      </c>
    </row>
    <row r="34" spans="1:23" x14ac:dyDescent="0.2">
      <c r="A34" s="2" t="s">
        <v>30</v>
      </c>
      <c r="B34" s="2">
        <v>9.7592936248811855E-3</v>
      </c>
      <c r="C34" s="2">
        <v>0</v>
      </c>
      <c r="D34" s="2">
        <v>0</v>
      </c>
      <c r="E34" s="2">
        <v>2.3406602418074912E-4</v>
      </c>
      <c r="F34" s="2">
        <v>1.1629927923793392E-2</v>
      </c>
      <c r="G34" s="2">
        <v>0</v>
      </c>
      <c r="H34" s="2">
        <v>0</v>
      </c>
      <c r="I34" s="2">
        <v>0</v>
      </c>
      <c r="J34" s="2">
        <v>0</v>
      </c>
      <c r="K34" s="2">
        <v>9.302669507111229E-4</v>
      </c>
      <c r="L34" s="2">
        <v>0</v>
      </c>
      <c r="M34" s="2">
        <v>4.2320913669252592E-4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2.2976763660258977E-2</v>
      </c>
    </row>
    <row r="35" spans="1:23" x14ac:dyDescent="0.2">
      <c r="A35" s="2" t="s">
        <v>31</v>
      </c>
      <c r="B35" s="2">
        <v>9.0131250736979907E-3</v>
      </c>
      <c r="C35" s="2">
        <v>0</v>
      </c>
      <c r="D35" s="2">
        <v>0</v>
      </c>
      <c r="E35" s="2">
        <v>2.1616998448184251E-4</v>
      </c>
      <c r="F35" s="2">
        <v>2.6670135464338224E-3</v>
      </c>
      <c r="G35" s="2">
        <v>0</v>
      </c>
      <c r="H35" s="2">
        <v>0</v>
      </c>
      <c r="I35" s="2">
        <v>0</v>
      </c>
      <c r="J35" s="2">
        <v>0</v>
      </c>
      <c r="K35" s="2">
        <v>5.5637975521000181E-4</v>
      </c>
      <c r="L35" s="2">
        <v>0</v>
      </c>
      <c r="M35" s="2">
        <v>1.5940877482085148E-3</v>
      </c>
      <c r="N35" s="2">
        <v>0</v>
      </c>
      <c r="O35" s="2">
        <v>0</v>
      </c>
      <c r="P35" s="2">
        <v>0</v>
      </c>
      <c r="Q35" s="2">
        <v>0</v>
      </c>
      <c r="R35" s="2">
        <v>6.5682225647280387E-5</v>
      </c>
      <c r="S35" s="2">
        <v>0</v>
      </c>
      <c r="T35" s="2">
        <v>0</v>
      </c>
      <c r="U35" s="2">
        <v>0</v>
      </c>
      <c r="V35" s="2">
        <v>0</v>
      </c>
      <c r="W35" s="2">
        <v>1.4112458333679452E-2</v>
      </c>
    </row>
    <row r="36" spans="1:23" x14ac:dyDescent="0.2">
      <c r="A36" s="2" t="s">
        <v>32</v>
      </c>
      <c r="B36" s="2">
        <v>1.5652301357493011E-2</v>
      </c>
      <c r="C36" s="2">
        <v>0</v>
      </c>
      <c r="D36" s="2">
        <v>0</v>
      </c>
      <c r="E36" s="2">
        <v>3.7540339381600846E-4</v>
      </c>
      <c r="F36" s="2">
        <v>9.0765903645846167E-3</v>
      </c>
      <c r="G36" s="2">
        <v>0</v>
      </c>
      <c r="H36" s="2">
        <v>0</v>
      </c>
      <c r="I36" s="2">
        <v>0</v>
      </c>
      <c r="J36" s="2">
        <v>0</v>
      </c>
      <c r="K36" s="2">
        <v>1.8338276731721659E-3</v>
      </c>
      <c r="L36" s="2">
        <v>0</v>
      </c>
      <c r="M36" s="2">
        <v>3.0471057841861869E-3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2.9985228573251987E-2</v>
      </c>
    </row>
    <row r="37" spans="1:23" x14ac:dyDescent="0.2">
      <c r="A37" s="2" t="s">
        <v>33</v>
      </c>
      <c r="B37" s="2">
        <v>1.3298053387423265E-4</v>
      </c>
      <c r="C37" s="2">
        <v>0</v>
      </c>
      <c r="D37" s="2">
        <v>0</v>
      </c>
      <c r="E37" s="2">
        <v>3.1893932136665287E-6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1.7804152166720058E-4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3.1421144875509976E-4</v>
      </c>
    </row>
    <row r="38" spans="1:23" x14ac:dyDescent="0.2">
      <c r="A38" s="2" t="s">
        <v>34</v>
      </c>
      <c r="B38" s="2">
        <v>3.2260092476897178E-4</v>
      </c>
      <c r="C38" s="2">
        <v>0</v>
      </c>
      <c r="D38" s="2">
        <v>0</v>
      </c>
      <c r="E38" s="2">
        <v>7.7372316850058401E-6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4.8961418458480163E-4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8.1995234103877923E-4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1.5578633145880055E-4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1.5578633145880055E-4</v>
      </c>
    </row>
    <row r="40" spans="1:23" x14ac:dyDescent="0.2">
      <c r="A40" s="2" t="s">
        <v>36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8.9020760833600293E-6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8.9020760833600293E-6</v>
      </c>
    </row>
    <row r="41" spans="1:23" x14ac:dyDescent="0.2">
      <c r="A41" s="2" t="s">
        <v>37</v>
      </c>
      <c r="B41" s="2">
        <v>3.1275051485236196E-4</v>
      </c>
      <c r="C41" s="2">
        <v>0</v>
      </c>
      <c r="D41" s="2">
        <v>0</v>
      </c>
      <c r="E41" s="2">
        <v>7.5009803358453552E-6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2.1053409937146468E-3</v>
      </c>
      <c r="L41" s="2">
        <v>0</v>
      </c>
      <c r="M41" s="2">
        <v>3.7618589928224534E-5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2.4632110788310787E-3</v>
      </c>
    </row>
    <row r="42" spans="1:23" x14ac:dyDescent="0.2">
      <c r="A42" s="2" t="s">
        <v>38</v>
      </c>
      <c r="B42" s="2">
        <v>1.3722532677057763E-3</v>
      </c>
      <c r="C42" s="2">
        <v>0</v>
      </c>
      <c r="D42" s="2">
        <v>0</v>
      </c>
      <c r="E42" s="2">
        <v>3.2911999462957306E-5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1.4051652671687336E-3</v>
      </c>
    </row>
    <row r="43" spans="1:23" x14ac:dyDescent="0.2">
      <c r="A43" s="2" t="s">
        <v>39</v>
      </c>
      <c r="B43" s="2">
        <v>9.5964334492969883</v>
      </c>
      <c r="C43" s="2">
        <v>1.956152801933864E-3</v>
      </c>
      <c r="D43" s="2">
        <v>2.1399595798280102E-2</v>
      </c>
      <c r="E43" s="2">
        <v>0.11747519728768331</v>
      </c>
      <c r="F43" s="2">
        <v>1.3282505103364211E-3</v>
      </c>
      <c r="G43" s="2">
        <v>1.869514195435016E-2</v>
      </c>
      <c r="H43" s="2">
        <v>9.0612982281087412E-2</v>
      </c>
      <c r="I43" s="2">
        <v>0</v>
      </c>
      <c r="J43" s="2">
        <v>7.9815197207116733E-5</v>
      </c>
      <c r="K43" s="2">
        <v>3.46735863446873E-3</v>
      </c>
      <c r="L43" s="2">
        <v>0</v>
      </c>
      <c r="M43" s="2">
        <v>7.2756761222433778E-3</v>
      </c>
      <c r="N43" s="2">
        <v>4.7648291082452339E-3</v>
      </c>
      <c r="O43" s="2">
        <v>0</v>
      </c>
      <c r="P43" s="2">
        <v>6.6647310525087163E-3</v>
      </c>
      <c r="Q43" s="2">
        <v>0</v>
      </c>
      <c r="R43" s="2">
        <v>1.4089579185898276</v>
      </c>
      <c r="S43" s="2">
        <v>0</v>
      </c>
      <c r="T43" s="2">
        <v>0</v>
      </c>
      <c r="U43" s="2">
        <v>0</v>
      </c>
      <c r="V43" s="2">
        <v>0</v>
      </c>
      <c r="W43" s="2">
        <v>11.279111098635159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1.7181006840884857E-3</v>
      </c>
      <c r="L45" s="2">
        <v>0</v>
      </c>
      <c r="M45" s="2">
        <v>1.1755809352570164E-3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2.8936816193455023E-3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5.2103762579538894E-6</v>
      </c>
      <c r="F46" s="2">
        <v>0</v>
      </c>
      <c r="G46" s="2">
        <v>0</v>
      </c>
      <c r="H46" s="2">
        <v>2.2189622813055225E-5</v>
      </c>
      <c r="I46" s="2">
        <v>0</v>
      </c>
      <c r="J46" s="2">
        <v>0</v>
      </c>
      <c r="K46" s="2">
        <v>7.7592811659122742E-3</v>
      </c>
      <c r="L46" s="2">
        <v>3.051402705695838E-4</v>
      </c>
      <c r="M46" s="2">
        <v>1.3823966418347497E-2</v>
      </c>
      <c r="N46" s="2">
        <v>1.1797380760292447E-4</v>
      </c>
      <c r="O46" s="2">
        <v>1.1657897219035242E-5</v>
      </c>
      <c r="P46" s="2">
        <v>0</v>
      </c>
      <c r="Q46" s="2">
        <v>0</v>
      </c>
      <c r="R46" s="2">
        <v>1.4482024180535479E-3</v>
      </c>
      <c r="S46" s="2">
        <v>0</v>
      </c>
      <c r="T46" s="2">
        <v>0</v>
      </c>
      <c r="U46" s="2">
        <v>0</v>
      </c>
      <c r="V46" s="2">
        <v>0</v>
      </c>
      <c r="W46" s="2">
        <v>2.3493621976775878E-2</v>
      </c>
    </row>
    <row r="47" spans="1:23" x14ac:dyDescent="0.2">
      <c r="A47" s="2" t="s">
        <v>43</v>
      </c>
      <c r="B47" s="2">
        <v>1.2535871073957745E-2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0.19646976436978625</v>
      </c>
      <c r="L47" s="2">
        <v>3.4457115537620465E-2</v>
      </c>
      <c r="M47" s="2">
        <v>0.48867117545752792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0.73213392643889241</v>
      </c>
    </row>
    <row r="48" spans="1:23" x14ac:dyDescent="0.2">
      <c r="A48" s="2" t="s">
        <v>44</v>
      </c>
      <c r="B48" s="2">
        <v>2.9059843281712312E-2</v>
      </c>
      <c r="C48" s="2">
        <v>1.3707262913270914E-3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4.9341082625044847E-3</v>
      </c>
      <c r="L48" s="2">
        <v>4.0192803123008445E-4</v>
      </c>
      <c r="M48" s="2">
        <v>9.4545716939733355E-3</v>
      </c>
      <c r="N48" s="2">
        <v>7.9071660945460734E-4</v>
      </c>
      <c r="O48" s="2">
        <v>8.4674750986519481E-3</v>
      </c>
      <c r="P48" s="2">
        <v>0</v>
      </c>
      <c r="Q48" s="2">
        <v>0</v>
      </c>
      <c r="R48" s="2">
        <v>7.7036046772044949E-3</v>
      </c>
      <c r="S48" s="2">
        <v>0</v>
      </c>
      <c r="T48" s="2">
        <v>0</v>
      </c>
      <c r="U48" s="2">
        <v>0</v>
      </c>
      <c r="V48" s="2">
        <v>0</v>
      </c>
      <c r="W48" s="2">
        <v>6.2182973946058366E-2</v>
      </c>
    </row>
    <row r="49" spans="1:23" x14ac:dyDescent="0.2">
      <c r="A49" s="2" t="s">
        <v>45</v>
      </c>
      <c r="B49" s="2">
        <v>0</v>
      </c>
      <c r="C49" s="2">
        <v>8.1006803306220981E-4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8.1006803306220981E-4</v>
      </c>
    </row>
    <row r="50" spans="1:23" x14ac:dyDescent="0.2">
      <c r="A50" s="2" t="s">
        <v>46</v>
      </c>
      <c r="B50" s="2">
        <v>0.2976971881724087</v>
      </c>
      <c r="C50" s="2">
        <v>0</v>
      </c>
      <c r="D50" s="2">
        <v>0</v>
      </c>
      <c r="E50" s="2">
        <v>0</v>
      </c>
      <c r="F50" s="2">
        <v>0</v>
      </c>
      <c r="G50" s="2">
        <v>3.859597095960518E-2</v>
      </c>
      <c r="H50" s="2">
        <v>5.58567101920428E-3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4.1922542667696093E-2</v>
      </c>
      <c r="P50" s="2">
        <v>0</v>
      </c>
      <c r="Q50" s="2">
        <v>0</v>
      </c>
      <c r="R50" s="2">
        <v>5.6273478581627012E-2</v>
      </c>
      <c r="S50" s="2">
        <v>0</v>
      </c>
      <c r="T50" s="2">
        <v>0</v>
      </c>
      <c r="U50" s="2">
        <v>0</v>
      </c>
      <c r="V50" s="2">
        <v>0</v>
      </c>
      <c r="W50" s="2">
        <v>0.4400748514005412</v>
      </c>
    </row>
    <row r="51" spans="1:23" x14ac:dyDescent="0.2">
      <c r="A51" s="2" t="s">
        <v>47</v>
      </c>
      <c r="B51" s="2">
        <v>0.92752820456407004</v>
      </c>
      <c r="C51" s="2">
        <v>0</v>
      </c>
      <c r="D51" s="2">
        <v>0.11363787411525635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4.6669945285780015E-3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1.0458330732079044</v>
      </c>
    </row>
  </sheetData>
  <phoneticPr fontId="6" type="noConversion"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7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15.477260128652468</v>
      </c>
      <c r="C4" s="2">
        <v>0.23648954131429178</v>
      </c>
      <c r="D4" s="2">
        <v>6.2200559792590445E-4</v>
      </c>
      <c r="E4" s="2">
        <v>2.548314001060548E-2</v>
      </c>
      <c r="F4" s="2">
        <v>0.50625073192071079</v>
      </c>
      <c r="G4" s="2">
        <v>0</v>
      </c>
      <c r="H4" s="2">
        <v>0</v>
      </c>
      <c r="I4" s="2">
        <v>0</v>
      </c>
      <c r="J4" s="2">
        <v>6.0181014882974741E-6</v>
      </c>
      <c r="K4" s="2">
        <v>0.67935055727614446</v>
      </c>
      <c r="L4" s="2">
        <v>5.6794322141611467E-2</v>
      </c>
      <c r="M4" s="2">
        <v>0.88696541254482797</v>
      </c>
      <c r="N4" s="2">
        <v>3.5847205704716348E-2</v>
      </c>
      <c r="O4" s="2">
        <v>0.23182083953483834</v>
      </c>
      <c r="P4" s="2">
        <v>0</v>
      </c>
      <c r="Q4" s="2">
        <v>0</v>
      </c>
      <c r="R4" s="2">
        <v>1.3101078220477358</v>
      </c>
      <c r="S4" s="2">
        <v>0</v>
      </c>
      <c r="T4" s="2">
        <v>0</v>
      </c>
      <c r="U4" s="2">
        <v>0</v>
      </c>
      <c r="V4" s="2">
        <v>4.7832760000000007</v>
      </c>
      <c r="W4" s="2">
        <v>24.230273724847365</v>
      </c>
    </row>
    <row r="5" spans="1:23" x14ac:dyDescent="0.2">
      <c r="A5" s="2" t="s">
        <v>1</v>
      </c>
      <c r="B5" s="2">
        <v>0.11164848258320317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0.11244801777173428</v>
      </c>
      <c r="L5" s="2">
        <v>0</v>
      </c>
      <c r="M5" s="2">
        <v>0.24829812426180506</v>
      </c>
      <c r="N5" s="2">
        <v>0</v>
      </c>
      <c r="O5" s="2">
        <v>2.6654963413745875E-2</v>
      </c>
      <c r="P5" s="2">
        <v>0</v>
      </c>
      <c r="Q5" s="2">
        <v>0</v>
      </c>
      <c r="R5" s="2">
        <v>1.2078762320772813E-2</v>
      </c>
      <c r="S5" s="2">
        <v>0</v>
      </c>
      <c r="T5" s="2">
        <v>0</v>
      </c>
      <c r="U5" s="2">
        <v>0</v>
      </c>
      <c r="V5" s="2">
        <v>0</v>
      </c>
      <c r="W5" s="2">
        <v>0.51112835035126114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2.0673458114094486E-4</v>
      </c>
      <c r="L8" s="2">
        <v>0</v>
      </c>
      <c r="M8" s="2">
        <v>4.5089197047553037E-4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6.5762655161647528E-4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1.3060319144808465E-4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1.3060319144808465E-4</v>
      </c>
    </row>
    <row r="10" spans="1:23" x14ac:dyDescent="0.2">
      <c r="A10" s="2" t="s">
        <v>6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4.290717721793196E-5</v>
      </c>
      <c r="L10" s="2">
        <v>0</v>
      </c>
      <c r="M10" s="2">
        <v>5.777636421679555E-3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5.8205435988974872E-3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8.0613554306004045E-2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3.6432094110498592E-3</v>
      </c>
      <c r="L13" s="2">
        <v>0</v>
      </c>
      <c r="M13" s="2">
        <v>1.0106199338244647E-3</v>
      </c>
      <c r="N13" s="2">
        <v>0</v>
      </c>
      <c r="O13" s="2">
        <v>0</v>
      </c>
      <c r="P13" s="2">
        <v>0</v>
      </c>
      <c r="Q13" s="2">
        <v>0</v>
      </c>
      <c r="R13" s="2">
        <v>1.182077036676522E-2</v>
      </c>
      <c r="S13" s="2">
        <v>0</v>
      </c>
      <c r="T13" s="2">
        <v>0</v>
      </c>
      <c r="U13" s="2">
        <v>0</v>
      </c>
      <c r="V13" s="2">
        <v>0</v>
      </c>
      <c r="W13" s="2">
        <v>9.7088154017643591E-2</v>
      </c>
    </row>
    <row r="14" spans="1:23" x14ac:dyDescent="0.2">
      <c r="A14" s="2" t="s">
        <v>10</v>
      </c>
      <c r="B14" s="2">
        <v>2.3936981045263137E-2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2.5354241083323429E-4</v>
      </c>
      <c r="L14" s="2">
        <v>0</v>
      </c>
      <c r="M14" s="2">
        <v>6.6856395622233802E-4</v>
      </c>
      <c r="N14" s="2">
        <v>0</v>
      </c>
      <c r="O14" s="2">
        <v>0</v>
      </c>
      <c r="P14" s="2">
        <v>0</v>
      </c>
      <c r="Q14" s="2">
        <v>0</v>
      </c>
      <c r="R14" s="2">
        <v>1.6886814809664598E-3</v>
      </c>
      <c r="S14" s="2">
        <v>0</v>
      </c>
      <c r="T14" s="2">
        <v>0</v>
      </c>
      <c r="U14" s="2">
        <v>0</v>
      </c>
      <c r="V14" s="2">
        <v>0</v>
      </c>
      <c r="W14" s="2">
        <v>2.6547768893285167E-2</v>
      </c>
    </row>
    <row r="15" spans="1:23" x14ac:dyDescent="0.2">
      <c r="A15" s="2" t="s">
        <v>11</v>
      </c>
      <c r="B15" s="2">
        <v>1.43245679057495E-2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9.3615659384578816E-5</v>
      </c>
      <c r="L15" s="2">
        <v>0</v>
      </c>
      <c r="M15" s="2">
        <v>7.7739994909574195E-5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1.4495923560043651E-2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</row>
    <row r="17" spans="1:23" x14ac:dyDescent="0.2">
      <c r="A17" s="2" t="s">
        <v>13</v>
      </c>
      <c r="B17" s="2">
        <v>0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3.128323284434676E-3</v>
      </c>
      <c r="L17" s="2">
        <v>0</v>
      </c>
      <c r="M17" s="2">
        <v>2.4876798371063741E-5</v>
      </c>
      <c r="N17" s="2">
        <v>0</v>
      </c>
      <c r="O17" s="2">
        <v>0</v>
      </c>
      <c r="P17" s="2">
        <v>0</v>
      </c>
      <c r="Q17" s="2">
        <v>0</v>
      </c>
      <c r="R17" s="2">
        <v>6.4949287729479236E-4</v>
      </c>
      <c r="S17" s="2">
        <v>0</v>
      </c>
      <c r="T17" s="2">
        <v>0</v>
      </c>
      <c r="U17" s="2">
        <v>0</v>
      </c>
      <c r="V17" s="2">
        <v>0</v>
      </c>
      <c r="W17" s="2">
        <v>3.8026929601005319E-3</v>
      </c>
    </row>
    <row r="18" spans="1:23" x14ac:dyDescent="0.2">
      <c r="A18" s="2" t="s">
        <v>14</v>
      </c>
      <c r="B18" s="2">
        <v>0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4.6807829692289408E-5</v>
      </c>
      <c r="L18" s="2">
        <v>0</v>
      </c>
      <c r="M18" s="2">
        <v>9.328799389148903E-6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5.6136629081438315E-5</v>
      </c>
    </row>
    <row r="19" spans="1:23" x14ac:dyDescent="0.2">
      <c r="A19" s="2" t="s">
        <v>15</v>
      </c>
      <c r="B19" s="2">
        <v>1.8631030135044405E-3</v>
      </c>
      <c r="C19" s="2">
        <v>1.9693965954369775E-2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1.1038846502431587E-3</v>
      </c>
      <c r="L19" s="2">
        <v>0</v>
      </c>
      <c r="M19" s="2">
        <v>8.5824954380169904E-4</v>
      </c>
      <c r="N19" s="2">
        <v>0</v>
      </c>
      <c r="O19" s="2">
        <v>0</v>
      </c>
      <c r="P19" s="2">
        <v>0</v>
      </c>
      <c r="Q19" s="2">
        <v>0</v>
      </c>
      <c r="R19" s="2">
        <v>2.8794184226735796E-3</v>
      </c>
      <c r="S19" s="2">
        <v>0</v>
      </c>
      <c r="T19" s="2">
        <v>0</v>
      </c>
      <c r="U19" s="2">
        <v>0</v>
      </c>
      <c r="V19" s="2">
        <v>0</v>
      </c>
      <c r="W19" s="2">
        <v>2.6398621584592653E-2</v>
      </c>
    </row>
    <row r="20" spans="1:23" x14ac:dyDescent="0.2">
      <c r="A20" s="2" t="s">
        <v>16</v>
      </c>
      <c r="B20" s="2">
        <v>3.9804636168102054E-3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5.8509787115361759E-5</v>
      </c>
      <c r="L20" s="2">
        <v>0</v>
      </c>
      <c r="M20" s="2">
        <v>4.042479735297859E-5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4.0793982012785456E-3</v>
      </c>
    </row>
    <row r="21" spans="1:23" x14ac:dyDescent="0.2">
      <c r="A21" s="2" t="s">
        <v>17</v>
      </c>
      <c r="B21" s="2">
        <v>1.4346885282856168E-4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2.7304567320502155E-5</v>
      </c>
      <c r="L21" s="2">
        <v>0</v>
      </c>
      <c r="M21" s="2">
        <v>2.4876798371063741E-5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1.9565021852012757E-4</v>
      </c>
    </row>
    <row r="22" spans="1:23" x14ac:dyDescent="0.2">
      <c r="A22" s="2" t="s">
        <v>18</v>
      </c>
      <c r="B22" s="2">
        <v>0.26957956856323206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2.7304567320502155E-5</v>
      </c>
      <c r="L22" s="2">
        <v>0</v>
      </c>
      <c r="M22" s="2">
        <v>9.7019513647148589E-4</v>
      </c>
      <c r="N22" s="2">
        <v>3.1110575643753788E-4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0.27088817402346166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2.5378215735862182E-4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2.5378215735862182E-4</v>
      </c>
    </row>
    <row r="24" spans="1:23" x14ac:dyDescent="0.2">
      <c r="A24" s="2" t="s">
        <v>20</v>
      </c>
      <c r="B24" s="2">
        <v>1.728002627401787E-3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1.728002627401787E-3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</row>
    <row r="26" spans="1:23" x14ac:dyDescent="0.2">
      <c r="A26" s="2" t="s">
        <v>22</v>
      </c>
      <c r="B26" s="2">
        <v>3.3670654837455447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3.8742999690981289E-3</v>
      </c>
      <c r="L26" s="2">
        <v>0</v>
      </c>
      <c r="M26" s="2">
        <v>7.6160572789514905E-4</v>
      </c>
      <c r="N26" s="2">
        <v>0</v>
      </c>
      <c r="O26" s="2">
        <v>0</v>
      </c>
      <c r="P26" s="2">
        <v>0</v>
      </c>
      <c r="Q26" s="2">
        <v>0</v>
      </c>
      <c r="R26" s="2">
        <v>7.2853123303372944E-2</v>
      </c>
      <c r="S26" s="2">
        <v>0</v>
      </c>
      <c r="T26" s="2">
        <v>0</v>
      </c>
      <c r="U26" s="2">
        <v>0</v>
      </c>
      <c r="V26" s="2">
        <v>0</v>
      </c>
      <c r="W26" s="2">
        <v>3.4445545127459112</v>
      </c>
    </row>
    <row r="27" spans="1:23" x14ac:dyDescent="0.2">
      <c r="A27" s="2" t="s">
        <v>23</v>
      </c>
      <c r="B27" s="2">
        <v>8.3824362153791465E-2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2.5192492409899166E-4</v>
      </c>
      <c r="L27" s="2">
        <v>0</v>
      </c>
      <c r="M27" s="2">
        <v>2.034426259445946E-4</v>
      </c>
      <c r="N27" s="2">
        <v>0</v>
      </c>
      <c r="O27" s="2">
        <v>0</v>
      </c>
      <c r="P27" s="2">
        <v>0</v>
      </c>
      <c r="Q27" s="2">
        <v>0</v>
      </c>
      <c r="R27" s="2">
        <v>1.5161940333688443E-4</v>
      </c>
      <c r="S27" s="2">
        <v>0</v>
      </c>
      <c r="T27" s="2">
        <v>0</v>
      </c>
      <c r="U27" s="2">
        <v>0</v>
      </c>
      <c r="V27" s="2">
        <v>0</v>
      </c>
      <c r="W27" s="2">
        <v>8.4431349107171941E-2</v>
      </c>
    </row>
    <row r="28" spans="1:23" x14ac:dyDescent="0.2">
      <c r="A28" s="2" t="s">
        <v>24</v>
      </c>
      <c r="B28" s="2">
        <v>1.253837347430326E-4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4.1987487349831948E-5</v>
      </c>
      <c r="L28" s="2">
        <v>0</v>
      </c>
      <c r="M28" s="2">
        <v>3.9123581912422042E-5</v>
      </c>
      <c r="N28" s="2">
        <v>0</v>
      </c>
      <c r="O28" s="2">
        <v>0</v>
      </c>
      <c r="P28" s="2">
        <v>0</v>
      </c>
      <c r="Q28" s="2">
        <v>0</v>
      </c>
      <c r="R28" s="2">
        <v>8.1874477801917572E-4</v>
      </c>
      <c r="S28" s="2">
        <v>0</v>
      </c>
      <c r="T28" s="2">
        <v>0</v>
      </c>
      <c r="U28" s="2">
        <v>0</v>
      </c>
      <c r="V28" s="2">
        <v>0</v>
      </c>
      <c r="W28" s="2">
        <v>1.0252395820244623E-3</v>
      </c>
    </row>
    <row r="29" spans="1:23" x14ac:dyDescent="0.2">
      <c r="A29" s="2" t="s">
        <v>25</v>
      </c>
      <c r="B29" s="2">
        <v>1.6139821174369085E-4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7.5809701668442186E-6</v>
      </c>
      <c r="S29" s="2">
        <v>0</v>
      </c>
      <c r="T29" s="2">
        <v>0</v>
      </c>
      <c r="U29" s="2">
        <v>0</v>
      </c>
      <c r="V29" s="2">
        <v>0</v>
      </c>
      <c r="W29" s="2">
        <v>1.6897918191053507E-4</v>
      </c>
    </row>
    <row r="30" spans="1:23" x14ac:dyDescent="0.2">
      <c r="A30" s="2" t="s">
        <v>26</v>
      </c>
      <c r="B30" s="2">
        <v>1.6139821174369085E-4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7.5809701668442186E-6</v>
      </c>
      <c r="S30" s="2">
        <v>0</v>
      </c>
      <c r="T30" s="2">
        <v>0</v>
      </c>
      <c r="U30" s="2">
        <v>0</v>
      </c>
      <c r="V30" s="2">
        <v>0</v>
      </c>
      <c r="W30" s="2">
        <v>1.6897918191053507E-4</v>
      </c>
    </row>
    <row r="31" spans="1:23" x14ac:dyDescent="0.2">
      <c r="A31" s="2" t="s">
        <v>27</v>
      </c>
      <c r="B31" s="2">
        <v>0.93339556706976468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4.8207828675890761E-6</v>
      </c>
      <c r="K31" s="2">
        <v>0</v>
      </c>
      <c r="L31" s="2">
        <v>0</v>
      </c>
      <c r="M31" s="2">
        <v>4.2010693249133904E-3</v>
      </c>
      <c r="N31" s="2">
        <v>0</v>
      </c>
      <c r="O31" s="2">
        <v>0</v>
      </c>
      <c r="P31" s="2">
        <v>0</v>
      </c>
      <c r="Q31" s="2">
        <v>0</v>
      </c>
      <c r="R31" s="2">
        <v>2.9335428291148116E-2</v>
      </c>
      <c r="S31" s="2">
        <v>0</v>
      </c>
      <c r="T31" s="2">
        <v>0</v>
      </c>
      <c r="U31" s="2">
        <v>0</v>
      </c>
      <c r="V31" s="2">
        <v>4.7832760000000007</v>
      </c>
      <c r="W31" s="2">
        <v>5.7502128854686942</v>
      </c>
    </row>
    <row r="32" spans="1:23" x14ac:dyDescent="0.2">
      <c r="A32" s="2" t="s">
        <v>28</v>
      </c>
      <c r="B32" s="2">
        <v>0</v>
      </c>
      <c r="C32" s="2">
        <v>8.0914849554202958E-2</v>
      </c>
      <c r="D32" s="2">
        <v>0</v>
      </c>
      <c r="E32" s="2">
        <v>0</v>
      </c>
      <c r="F32" s="2">
        <v>0.45459017325678319</v>
      </c>
      <c r="G32" s="2">
        <v>0</v>
      </c>
      <c r="H32" s="2">
        <v>0</v>
      </c>
      <c r="I32" s="2">
        <v>0</v>
      </c>
      <c r="J32" s="2">
        <v>1.8905030853290492E-7</v>
      </c>
      <c r="K32" s="2">
        <v>0</v>
      </c>
      <c r="L32" s="2">
        <v>0</v>
      </c>
      <c r="M32" s="2">
        <v>1.0914695285304215E-3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0.53659668138982508</v>
      </c>
    </row>
    <row r="33" spans="1:23" x14ac:dyDescent="0.2">
      <c r="A33" s="2" t="s">
        <v>29</v>
      </c>
      <c r="B33" s="2">
        <v>0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</v>
      </c>
    </row>
    <row r="34" spans="1:23" x14ac:dyDescent="0.2">
      <c r="A34" s="2" t="s">
        <v>30</v>
      </c>
      <c r="B34" s="2">
        <v>5.9563100616960608E-3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8.4022359347957761E-8</v>
      </c>
      <c r="K34" s="2">
        <v>0</v>
      </c>
      <c r="L34" s="2">
        <v>0</v>
      </c>
      <c r="M34" s="2">
        <v>4.6643996945744505E-5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6.0030380810011533E-3</v>
      </c>
    </row>
    <row r="35" spans="1:23" x14ac:dyDescent="0.2">
      <c r="A35" s="2" t="s">
        <v>31</v>
      </c>
      <c r="B35" s="2">
        <v>0</v>
      </c>
      <c r="C35" s="2">
        <v>0</v>
      </c>
      <c r="D35" s="2">
        <v>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1.3128493648118399E-7</v>
      </c>
      <c r="K35" s="2">
        <v>0</v>
      </c>
      <c r="L35" s="2">
        <v>0</v>
      </c>
      <c r="M35" s="2">
        <v>1.8657598778297806E-5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1.8788883714778991E-5</v>
      </c>
    </row>
    <row r="36" spans="1:23" x14ac:dyDescent="0.2">
      <c r="A36" s="2" t="s">
        <v>32</v>
      </c>
      <c r="B36" s="2">
        <v>1.2208081674558295E-2</v>
      </c>
      <c r="C36" s="2">
        <v>0</v>
      </c>
      <c r="D36" s="2">
        <v>0</v>
      </c>
      <c r="E36" s="2">
        <v>0</v>
      </c>
      <c r="F36" s="2">
        <v>0</v>
      </c>
      <c r="G36" s="2">
        <v>0</v>
      </c>
      <c r="H36" s="2">
        <v>0</v>
      </c>
      <c r="I36" s="2">
        <v>0</v>
      </c>
      <c r="J36" s="2">
        <v>7.9296101634635125E-7</v>
      </c>
      <c r="K36" s="2">
        <v>0</v>
      </c>
      <c r="L36" s="2">
        <v>0</v>
      </c>
      <c r="M36" s="2">
        <v>7.9916714767042248E-4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1.3008041783245064E-2</v>
      </c>
    </row>
    <row r="37" spans="1:23" x14ac:dyDescent="0.2">
      <c r="A37" s="2" t="s">
        <v>33</v>
      </c>
      <c r="B37" s="2">
        <v>0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0</v>
      </c>
    </row>
    <row r="38" spans="1:23" x14ac:dyDescent="0.2">
      <c r="A38" s="2" t="s">
        <v>34</v>
      </c>
      <c r="B38" s="2">
        <v>0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0</v>
      </c>
    </row>
    <row r="40" spans="1:23" x14ac:dyDescent="0.2">
      <c r="A40" s="2" t="s">
        <v>36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</row>
    <row r="41" spans="1:23" x14ac:dyDescent="0.2">
      <c r="A41" s="2" t="s">
        <v>37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9.7952792517870542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8.8544811167914125E-4</v>
      </c>
      <c r="L43" s="2">
        <v>0</v>
      </c>
      <c r="M43" s="2">
        <v>4.9131676782850889E-4</v>
      </c>
      <c r="N43" s="2">
        <v>1.5476600904611271E-3</v>
      </c>
      <c r="O43" s="2">
        <v>0</v>
      </c>
      <c r="P43" s="2">
        <v>0</v>
      </c>
      <c r="Q43" s="2">
        <v>0</v>
      </c>
      <c r="R43" s="2">
        <v>0.9167464169278563</v>
      </c>
      <c r="S43" s="2">
        <v>0</v>
      </c>
      <c r="T43" s="2">
        <v>0</v>
      </c>
      <c r="U43" s="2">
        <v>0</v>
      </c>
      <c r="V43" s="2">
        <v>0</v>
      </c>
      <c r="W43" s="2">
        <v>10.714950093684878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9.3615659384578816E-5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9.3615659384578816E-5</v>
      </c>
    </row>
    <row r="46" spans="1:23" x14ac:dyDescent="0.2">
      <c r="A46" s="2" t="s">
        <v>42</v>
      </c>
      <c r="B46" s="2">
        <v>3.4589113980738356E-2</v>
      </c>
      <c r="C46" s="2">
        <v>0</v>
      </c>
      <c r="D46" s="2">
        <v>0</v>
      </c>
      <c r="E46" s="2">
        <v>0</v>
      </c>
      <c r="F46" s="2">
        <v>1.9551048668071634E-3</v>
      </c>
      <c r="G46" s="2">
        <v>0</v>
      </c>
      <c r="H46" s="2">
        <v>0</v>
      </c>
      <c r="I46" s="2">
        <v>0</v>
      </c>
      <c r="J46" s="2">
        <v>0</v>
      </c>
      <c r="K46" s="2">
        <v>4.0209253986611647E-2</v>
      </c>
      <c r="L46" s="2">
        <v>1.2974015437381893E-3</v>
      </c>
      <c r="M46" s="2">
        <v>1.3529000265964279E-2</v>
      </c>
      <c r="N46" s="2">
        <v>2.6260443299483769E-2</v>
      </c>
      <c r="O46" s="2">
        <v>4.8447061451907976E-3</v>
      </c>
      <c r="P46" s="2">
        <v>0</v>
      </c>
      <c r="Q46" s="2">
        <v>0</v>
      </c>
      <c r="R46" s="2">
        <v>1.487035329394522E-2</v>
      </c>
      <c r="S46" s="2">
        <v>0</v>
      </c>
      <c r="T46" s="2">
        <v>0</v>
      </c>
      <c r="U46" s="2">
        <v>0</v>
      </c>
      <c r="V46" s="2">
        <v>0</v>
      </c>
      <c r="W46" s="2">
        <v>0.13755537738247942</v>
      </c>
    </row>
    <row r="47" spans="1:23" x14ac:dyDescent="0.2">
      <c r="A47" s="2" t="s">
        <v>43</v>
      </c>
      <c r="B47" s="2">
        <v>3.3915575437924485E-3</v>
      </c>
      <c r="C47" s="2">
        <v>0</v>
      </c>
      <c r="D47" s="2">
        <v>6.2200559792590445E-4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0.21889173920720867</v>
      </c>
      <c r="L47" s="2">
        <v>5.54099582604713E-2</v>
      </c>
      <c r="M47" s="2">
        <v>0.39447894476643325</v>
      </c>
      <c r="N47" s="2">
        <v>4.7712245031245968E-3</v>
      </c>
      <c r="O47" s="2">
        <v>0</v>
      </c>
      <c r="P47" s="2">
        <v>0</v>
      </c>
      <c r="Q47" s="2">
        <v>0</v>
      </c>
      <c r="R47" s="2">
        <v>4.2748171087596633E-2</v>
      </c>
      <c r="S47" s="2">
        <v>0</v>
      </c>
      <c r="T47" s="2">
        <v>0</v>
      </c>
      <c r="U47" s="2">
        <v>0</v>
      </c>
      <c r="V47" s="2">
        <v>0</v>
      </c>
      <c r="W47" s="2">
        <v>0.72031360096655284</v>
      </c>
    </row>
    <row r="48" spans="1:23" x14ac:dyDescent="0.2">
      <c r="A48" s="2" t="s">
        <v>44</v>
      </c>
      <c r="B48" s="2">
        <v>4.4132076791447896E-3</v>
      </c>
      <c r="C48" s="2">
        <v>3.2895962119849853E-2</v>
      </c>
      <c r="D48" s="2">
        <v>0</v>
      </c>
      <c r="E48" s="2">
        <v>0</v>
      </c>
      <c r="F48" s="2">
        <v>4.9451671639761843E-2</v>
      </c>
      <c r="G48" s="2">
        <v>0</v>
      </c>
      <c r="H48" s="2">
        <v>0</v>
      </c>
      <c r="I48" s="2">
        <v>0</v>
      </c>
      <c r="J48" s="2">
        <v>0</v>
      </c>
      <c r="K48" s="2">
        <v>5.748964767442024E-2</v>
      </c>
      <c r="L48" s="2">
        <v>8.6962337401976975E-5</v>
      </c>
      <c r="M48" s="2">
        <v>4.1130581177209552E-2</v>
      </c>
      <c r="N48" s="2">
        <v>2.9567720552093218E-3</v>
      </c>
      <c r="O48" s="2">
        <v>1.0380126410922746E-3</v>
      </c>
      <c r="P48" s="2">
        <v>0</v>
      </c>
      <c r="Q48" s="2">
        <v>0</v>
      </c>
      <c r="R48" s="2">
        <v>8.2250228517957939E-3</v>
      </c>
      <c r="S48" s="2">
        <v>0</v>
      </c>
      <c r="T48" s="2">
        <v>0</v>
      </c>
      <c r="U48" s="2">
        <v>0</v>
      </c>
      <c r="V48" s="2">
        <v>0</v>
      </c>
      <c r="W48" s="2">
        <v>0.19768784017588564</v>
      </c>
    </row>
    <row r="49" spans="1:23" x14ac:dyDescent="0.2">
      <c r="A49" s="2" t="s">
        <v>45</v>
      </c>
      <c r="B49" s="2">
        <v>0</v>
      </c>
      <c r="C49" s="2">
        <v>0.10298476368586919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8.7874725596896658E-2</v>
      </c>
      <c r="L49" s="2">
        <v>0</v>
      </c>
      <c r="M49" s="2">
        <v>4.976697038827748E-2</v>
      </c>
      <c r="N49" s="2">
        <v>0</v>
      </c>
      <c r="O49" s="2">
        <v>1.6394337710345864E-2</v>
      </c>
      <c r="P49" s="2">
        <v>0</v>
      </c>
      <c r="Q49" s="2">
        <v>0</v>
      </c>
      <c r="R49" s="2">
        <v>5.0889225221119041E-3</v>
      </c>
      <c r="S49" s="2">
        <v>0</v>
      </c>
      <c r="T49" s="2">
        <v>0</v>
      </c>
      <c r="U49" s="2">
        <v>0</v>
      </c>
      <c r="V49" s="2">
        <v>0</v>
      </c>
      <c r="W49" s="2">
        <v>0.26210971990350113</v>
      </c>
    </row>
    <row r="50" spans="1:23" x14ac:dyDescent="0.2">
      <c r="A50" s="2" t="s">
        <v>46</v>
      </c>
      <c r="B50" s="2">
        <v>0.17163807893818261</v>
      </c>
      <c r="C50" s="2">
        <v>0</v>
      </c>
      <c r="D50" s="2">
        <v>0</v>
      </c>
      <c r="E50" s="2">
        <v>7.7848612977906894E-3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8.1011373485680951E-2</v>
      </c>
      <c r="L50" s="2">
        <v>0</v>
      </c>
      <c r="M50" s="2">
        <v>4.0899023872024716E-2</v>
      </c>
      <c r="N50" s="2">
        <v>0</v>
      </c>
      <c r="O50" s="2">
        <v>7.259445839879651E-2</v>
      </c>
      <c r="P50" s="2">
        <v>0</v>
      </c>
      <c r="Q50" s="2">
        <v>0</v>
      </c>
      <c r="R50" s="2">
        <v>0.16655637261621695</v>
      </c>
      <c r="S50" s="2">
        <v>0</v>
      </c>
      <c r="T50" s="2">
        <v>0</v>
      </c>
      <c r="U50" s="2">
        <v>0</v>
      </c>
      <c r="V50" s="2">
        <v>0</v>
      </c>
      <c r="W50" s="2">
        <v>0.54048416860869242</v>
      </c>
    </row>
    <row r="51" spans="1:23" x14ac:dyDescent="0.2">
      <c r="A51" s="2" t="s">
        <v>47</v>
      </c>
      <c r="B51" s="2">
        <v>0.55723274134597289</v>
      </c>
      <c r="C51" s="2">
        <v>0</v>
      </c>
      <c r="D51" s="2">
        <v>0</v>
      </c>
      <c r="E51" s="2">
        <v>1.7698278712814791E-2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6.7646379476228313E-2</v>
      </c>
      <c r="L51" s="2">
        <v>0</v>
      </c>
      <c r="M51" s="2">
        <v>8.1166264170377894E-2</v>
      </c>
      <c r="N51" s="2">
        <v>0</v>
      </c>
      <c r="O51" s="2">
        <v>0.11029436122566703</v>
      </c>
      <c r="P51" s="2">
        <v>0</v>
      </c>
      <c r="Q51" s="2">
        <v>0</v>
      </c>
      <c r="R51" s="2">
        <v>2.3581359563529702E-2</v>
      </c>
      <c r="S51" s="2">
        <v>0</v>
      </c>
      <c r="T51" s="2">
        <v>0</v>
      </c>
      <c r="U51" s="2">
        <v>0</v>
      </c>
      <c r="V51" s="2">
        <v>0</v>
      </c>
      <c r="W51" s="2">
        <v>0.85761938449459063</v>
      </c>
    </row>
  </sheetData>
  <phoneticPr fontId="6" type="noConversion"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8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12.895328729502864</v>
      </c>
      <c r="C4" s="2">
        <v>0.27274215844655492</v>
      </c>
      <c r="D4" s="2">
        <v>8.3710064034338394E-2</v>
      </c>
      <c r="E4" s="2">
        <v>0.2819729287602612</v>
      </c>
      <c r="F4" s="2">
        <v>0.44522566696927612</v>
      </c>
      <c r="G4" s="2">
        <v>0.10183596981655625</v>
      </c>
      <c r="H4" s="2">
        <v>3.1941716176274559E-5</v>
      </c>
      <c r="I4" s="2">
        <v>0</v>
      </c>
      <c r="J4" s="2">
        <v>3.481302054383842E-3</v>
      </c>
      <c r="K4" s="2">
        <v>0.43860788363073766</v>
      </c>
      <c r="L4" s="2">
        <v>4.4868146717827712E-2</v>
      </c>
      <c r="M4" s="2">
        <v>0.99769701793516052</v>
      </c>
      <c r="N4" s="2">
        <v>7.4573538514774969E-3</v>
      </c>
      <c r="O4" s="2">
        <v>7.3031069329656459E-2</v>
      </c>
      <c r="P4" s="2">
        <v>5.1221337517624857E-3</v>
      </c>
      <c r="Q4" s="2">
        <v>0</v>
      </c>
      <c r="R4" s="2">
        <v>1.3653546228294715</v>
      </c>
      <c r="S4" s="2">
        <v>0</v>
      </c>
      <c r="T4" s="2">
        <v>0</v>
      </c>
      <c r="U4" s="2">
        <v>0</v>
      </c>
      <c r="V4" s="2">
        <v>1.0348605033333333</v>
      </c>
      <c r="W4" s="2">
        <v>18.051327492679842</v>
      </c>
    </row>
    <row r="5" spans="1:23" x14ac:dyDescent="0.2">
      <c r="A5" s="2" t="s">
        <v>1</v>
      </c>
      <c r="B5" s="2">
        <v>0.14666744451944877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0.291191322058306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0.4378587665777548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2.6340713929349997E-4</v>
      </c>
      <c r="L8" s="2">
        <v>0</v>
      </c>
      <c r="M8" s="2">
        <v>4.1938440982232771E-3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4.4572512375167768E-3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</row>
    <row r="10" spans="1:23" x14ac:dyDescent="0.2">
      <c r="A10" s="2" t="s">
        <v>6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2.7316295926733334E-4</v>
      </c>
      <c r="L10" s="2">
        <v>0</v>
      </c>
      <c r="M10" s="2">
        <v>1.1161812940107364E-2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1.1434975899374696E-2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0.17084554273238622</v>
      </c>
      <c r="C13" s="2">
        <v>0</v>
      </c>
      <c r="D13" s="2">
        <v>0</v>
      </c>
      <c r="E13" s="2">
        <v>2.2238429229204191E-3</v>
      </c>
      <c r="F13" s="2">
        <v>8.9493881284295016E-5</v>
      </c>
      <c r="G13" s="2">
        <v>0</v>
      </c>
      <c r="H13" s="2">
        <v>0</v>
      </c>
      <c r="I13" s="2">
        <v>0</v>
      </c>
      <c r="J13" s="2">
        <v>3.4169145704469818E-3</v>
      </c>
      <c r="K13" s="2">
        <v>4.269797208547723E-3</v>
      </c>
      <c r="L13" s="2">
        <v>0</v>
      </c>
      <c r="M13" s="2">
        <v>4.217907138131115E-3</v>
      </c>
      <c r="N13" s="2">
        <v>2.788122205549492E-3</v>
      </c>
      <c r="O13" s="2">
        <v>6.8531064129581307E-4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0.18853693130056207</v>
      </c>
    </row>
    <row r="14" spans="1:23" x14ac:dyDescent="0.2">
      <c r="A14" s="2" t="s">
        <v>10</v>
      </c>
      <c r="B14" s="2">
        <v>1.1230487893744694E-2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9.0729125756649999E-4</v>
      </c>
      <c r="L14" s="2">
        <v>0</v>
      </c>
      <c r="M14" s="2">
        <v>6.2220146047410911E-4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1.2759980611785304E-2</v>
      </c>
    </row>
    <row r="15" spans="1:23" x14ac:dyDescent="0.2">
      <c r="A15" s="2" t="s">
        <v>11</v>
      </c>
      <c r="B15" s="2">
        <v>7.0391630399640115E-3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5.5608173850850006E-4</v>
      </c>
      <c r="L15" s="2">
        <v>0</v>
      </c>
      <c r="M15" s="2">
        <v>2.4888058418964364E-3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1.0084050620368948E-2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</row>
    <row r="17" spans="1:23" x14ac:dyDescent="0.2">
      <c r="A17" s="2" t="s">
        <v>13</v>
      </c>
      <c r="B17" s="2">
        <v>2.5233686816915697E-3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7.2875975204535004E-3</v>
      </c>
      <c r="L17" s="2">
        <v>0</v>
      </c>
      <c r="M17" s="2">
        <v>2.794750206438954E-3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1.2605716408584024E-2</v>
      </c>
    </row>
    <row r="18" spans="1:23" x14ac:dyDescent="0.2">
      <c r="A18" s="2" t="s">
        <v>14</v>
      </c>
      <c r="B18" s="2">
        <v>3.3029739198101753E-2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1.1381789969472224E-4</v>
      </c>
      <c r="L18" s="2">
        <v>0</v>
      </c>
      <c r="M18" s="2">
        <v>1.0312731389073631E-5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3.3153869829185549E-2</v>
      </c>
    </row>
    <row r="19" spans="1:23" x14ac:dyDescent="0.2">
      <c r="A19" s="2" t="s">
        <v>15</v>
      </c>
      <c r="B19" s="2">
        <v>1.7305681775440604E-2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1.0243610972525E-3</v>
      </c>
      <c r="L19" s="2">
        <v>0</v>
      </c>
      <c r="M19" s="2">
        <v>6.6345238603040364E-4</v>
      </c>
      <c r="N19" s="2">
        <v>0</v>
      </c>
      <c r="O19" s="2">
        <v>0</v>
      </c>
      <c r="P19" s="2">
        <v>0</v>
      </c>
      <c r="Q19" s="2">
        <v>0</v>
      </c>
      <c r="R19" s="2">
        <v>2.3527937947726862E-3</v>
      </c>
      <c r="S19" s="2">
        <v>0</v>
      </c>
      <c r="T19" s="2">
        <v>0</v>
      </c>
      <c r="U19" s="2">
        <v>0</v>
      </c>
      <c r="V19" s="2">
        <v>0</v>
      </c>
      <c r="W19" s="2">
        <v>2.1346289053496195E-2</v>
      </c>
    </row>
    <row r="20" spans="1:23" x14ac:dyDescent="0.2">
      <c r="A20" s="2" t="s">
        <v>16</v>
      </c>
      <c r="B20" s="2">
        <v>9.1021221729720488E-3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3.2519399912777773E-4</v>
      </c>
      <c r="L20" s="2">
        <v>2.1920484385650203E-4</v>
      </c>
      <c r="M20" s="2">
        <v>3.3344498158004742E-3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1.2980970831756804E-2</v>
      </c>
    </row>
    <row r="21" spans="1:23" x14ac:dyDescent="0.2">
      <c r="A21" s="2" t="s">
        <v>17</v>
      </c>
      <c r="B21" s="2">
        <v>3.0581999143992325E-4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2.6015519930222219E-5</v>
      </c>
      <c r="L21" s="2">
        <v>0</v>
      </c>
      <c r="M21" s="2">
        <v>1.4128442003030874E-3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1.7446797116732328E-3</v>
      </c>
    </row>
    <row r="22" spans="1:23" x14ac:dyDescent="0.2">
      <c r="A22" s="2" t="s">
        <v>18</v>
      </c>
      <c r="B22" s="2">
        <v>0.40677594352740298</v>
      </c>
      <c r="C22" s="2">
        <v>0</v>
      </c>
      <c r="D22" s="2">
        <v>0</v>
      </c>
      <c r="E22" s="2">
        <v>0</v>
      </c>
      <c r="F22" s="2">
        <v>1.2784840183470721E-4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2">
        <v>0</v>
      </c>
      <c r="M22" s="2">
        <v>1.6844127935486933E-3</v>
      </c>
      <c r="N22" s="2">
        <v>1.2849300568504602E-3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0.40987313477963688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1.6259699956388887E-4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1.6259699956388887E-4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</row>
    <row r="26" spans="1:23" x14ac:dyDescent="0.2">
      <c r="A26" s="2" t="s">
        <v>22</v>
      </c>
      <c r="B26" s="2">
        <v>1.2074168621681096</v>
      </c>
      <c r="C26" s="2">
        <v>0</v>
      </c>
      <c r="D26" s="2">
        <v>0</v>
      </c>
      <c r="E26" s="2">
        <v>0.20200434035038867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6.9591515813344457E-4</v>
      </c>
      <c r="L26" s="2">
        <v>0</v>
      </c>
      <c r="M26" s="2">
        <v>4.0907167843325402E-4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1.4105261893550649</v>
      </c>
    </row>
    <row r="27" spans="1:23" x14ac:dyDescent="0.2">
      <c r="A27" s="2" t="s">
        <v>23</v>
      </c>
      <c r="B27" s="2">
        <v>3.7771630618893333E-2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5.2356233859572219E-4</v>
      </c>
      <c r="L27" s="2">
        <v>0</v>
      </c>
      <c r="M27" s="2">
        <v>1.3715932747467928E-3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3.9666786232235844E-2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3.5771339904055559E-5</v>
      </c>
      <c r="L28" s="2">
        <v>0</v>
      </c>
      <c r="M28" s="2">
        <v>2.4063039907838474E-5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5.9834379811894036E-5</v>
      </c>
    </row>
    <row r="29" spans="1:23" x14ac:dyDescent="0.2">
      <c r="A29" s="2" t="s">
        <v>25</v>
      </c>
      <c r="B29" s="2">
        <v>1.5070223178452276E-2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1.5070223178452276E-2</v>
      </c>
    </row>
    <row r="30" spans="1:23" x14ac:dyDescent="0.2">
      <c r="A30" s="2" t="s">
        <v>26</v>
      </c>
      <c r="B30" s="2">
        <v>4.2667569373993003E-4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3.1218623916266666E-4</v>
      </c>
      <c r="L30" s="2">
        <v>0</v>
      </c>
      <c r="M30" s="2">
        <v>1.0312731389073631E-4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8.4198924679333297E-4</v>
      </c>
    </row>
    <row r="31" spans="1:23" x14ac:dyDescent="0.2">
      <c r="A31" s="2" t="s">
        <v>27</v>
      </c>
      <c r="B31" s="2">
        <v>0.83582076781877068</v>
      </c>
      <c r="C31" s="2">
        <v>0</v>
      </c>
      <c r="D31" s="2">
        <v>0</v>
      </c>
      <c r="E31" s="2">
        <v>0</v>
      </c>
      <c r="F31" s="2">
        <v>3.9313383564172459E-4</v>
      </c>
      <c r="G31" s="2">
        <v>0</v>
      </c>
      <c r="H31" s="2">
        <v>0</v>
      </c>
      <c r="I31" s="2">
        <v>0</v>
      </c>
      <c r="J31" s="2">
        <v>0</v>
      </c>
      <c r="K31" s="2">
        <v>7.5770201796772243E-4</v>
      </c>
      <c r="L31" s="2">
        <v>0</v>
      </c>
      <c r="M31" s="2">
        <v>2.2636445399016616E-2</v>
      </c>
      <c r="N31" s="2">
        <v>0</v>
      </c>
      <c r="O31" s="2">
        <v>0</v>
      </c>
      <c r="P31" s="2">
        <v>0</v>
      </c>
      <c r="Q31" s="2">
        <v>0</v>
      </c>
      <c r="R31" s="2">
        <v>1.2004049973330032E-4</v>
      </c>
      <c r="S31" s="2">
        <v>0</v>
      </c>
      <c r="T31" s="2">
        <v>0</v>
      </c>
      <c r="U31" s="2">
        <v>0</v>
      </c>
      <c r="V31" s="2">
        <v>1.0348605033333333</v>
      </c>
      <c r="W31" s="2">
        <v>1.8945885929044635</v>
      </c>
    </row>
    <row r="32" spans="1:23" x14ac:dyDescent="0.2">
      <c r="A32" s="2" t="s">
        <v>28</v>
      </c>
      <c r="B32" s="2">
        <v>2.2212638006918081E-4</v>
      </c>
      <c r="C32" s="2">
        <v>7.3817925090304368E-2</v>
      </c>
      <c r="D32" s="2">
        <v>0</v>
      </c>
      <c r="E32" s="2">
        <v>0</v>
      </c>
      <c r="F32" s="2">
        <v>0.43458867993662842</v>
      </c>
      <c r="G32" s="2">
        <v>0</v>
      </c>
      <c r="H32" s="2">
        <v>0</v>
      </c>
      <c r="I32" s="2">
        <v>0</v>
      </c>
      <c r="J32" s="2">
        <v>0</v>
      </c>
      <c r="K32" s="2">
        <v>6.5038799825555546E-6</v>
      </c>
      <c r="L32" s="2">
        <v>0</v>
      </c>
      <c r="M32" s="2">
        <v>1.8391037643847976E-3</v>
      </c>
      <c r="N32" s="2">
        <v>0</v>
      </c>
      <c r="O32" s="2">
        <v>0</v>
      </c>
      <c r="P32" s="2">
        <v>0</v>
      </c>
      <c r="Q32" s="2">
        <v>0</v>
      </c>
      <c r="R32" s="2">
        <v>6.9623489845314166E-3</v>
      </c>
      <c r="S32" s="2">
        <v>0</v>
      </c>
      <c r="T32" s="2">
        <v>0</v>
      </c>
      <c r="U32" s="2">
        <v>0</v>
      </c>
      <c r="V32" s="2">
        <v>0</v>
      </c>
      <c r="W32" s="2">
        <v>0.5174366880359007</v>
      </c>
    </row>
    <row r="33" spans="1:23" x14ac:dyDescent="0.2">
      <c r="A33" s="2" t="s">
        <v>29</v>
      </c>
      <c r="B33" s="2">
        <v>1.0478811979763606E-2</v>
      </c>
      <c r="C33" s="2">
        <v>0</v>
      </c>
      <c r="D33" s="2">
        <v>0</v>
      </c>
      <c r="E33" s="2">
        <v>0</v>
      </c>
      <c r="F33" s="2">
        <v>6.3924200917353603E-6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1.5022212056750592E-3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1.19874256055304E-2</v>
      </c>
    </row>
    <row r="34" spans="1:23" x14ac:dyDescent="0.2">
      <c r="A34" s="2" t="s">
        <v>30</v>
      </c>
      <c r="B34" s="2">
        <v>7.3486444999081857E-3</v>
      </c>
      <c r="C34" s="2">
        <v>0</v>
      </c>
      <c r="D34" s="2">
        <v>0</v>
      </c>
      <c r="E34" s="2">
        <v>0</v>
      </c>
      <c r="F34" s="2">
        <v>8.4699566215493509E-3</v>
      </c>
      <c r="G34" s="2">
        <v>0</v>
      </c>
      <c r="H34" s="2">
        <v>0</v>
      </c>
      <c r="I34" s="2">
        <v>0</v>
      </c>
      <c r="J34" s="2">
        <v>0</v>
      </c>
      <c r="K34" s="2">
        <v>3.4470563907544447E-4</v>
      </c>
      <c r="L34" s="2">
        <v>0</v>
      </c>
      <c r="M34" s="2">
        <v>1.3062793092826597E-4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1.6293934691461249E-2</v>
      </c>
    </row>
    <row r="35" spans="1:23" x14ac:dyDescent="0.2">
      <c r="A35" s="2" t="s">
        <v>31</v>
      </c>
      <c r="B35" s="2">
        <v>6.716754686221813E-3</v>
      </c>
      <c r="C35" s="2">
        <v>0</v>
      </c>
      <c r="D35" s="2">
        <v>0</v>
      </c>
      <c r="E35" s="2">
        <v>0</v>
      </c>
      <c r="F35" s="2">
        <v>1.1825977169710414E-3</v>
      </c>
      <c r="G35" s="2">
        <v>0</v>
      </c>
      <c r="H35" s="2">
        <v>0</v>
      </c>
      <c r="I35" s="2">
        <v>0</v>
      </c>
      <c r="J35" s="2">
        <v>0</v>
      </c>
      <c r="K35" s="2">
        <v>6.048608383776668E-4</v>
      </c>
      <c r="L35" s="2">
        <v>0</v>
      </c>
      <c r="M35" s="2">
        <v>1.0690864873339665E-3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9.5732997289044875E-3</v>
      </c>
    </row>
    <row r="36" spans="1:23" x14ac:dyDescent="0.2">
      <c r="A36" s="2" t="s">
        <v>32</v>
      </c>
      <c r="B36" s="2">
        <v>1.3554126516366666E-2</v>
      </c>
      <c r="C36" s="2">
        <v>0</v>
      </c>
      <c r="D36" s="2">
        <v>0</v>
      </c>
      <c r="E36" s="2">
        <v>0</v>
      </c>
      <c r="F36" s="2">
        <v>3.6756415527478312E-4</v>
      </c>
      <c r="G36" s="2">
        <v>0</v>
      </c>
      <c r="H36" s="2">
        <v>0</v>
      </c>
      <c r="I36" s="2">
        <v>0</v>
      </c>
      <c r="J36" s="2">
        <v>0</v>
      </c>
      <c r="K36" s="2">
        <v>1.6422296955952778E-3</v>
      </c>
      <c r="L36" s="2">
        <v>0</v>
      </c>
      <c r="M36" s="2">
        <v>2.7259986638451302E-3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1.8289919031081858E-2</v>
      </c>
    </row>
    <row r="37" spans="1:23" x14ac:dyDescent="0.2">
      <c r="A37" s="2" t="s">
        <v>33</v>
      </c>
      <c r="B37" s="2">
        <v>6.8409723419037485E-5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8.1298499781944433E-5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1.4970822320098192E-4</v>
      </c>
    </row>
    <row r="38" spans="1:23" x14ac:dyDescent="0.2">
      <c r="A38" s="2" t="s">
        <v>34</v>
      </c>
      <c r="B38" s="2">
        <v>7.3810491057382568E-5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2.7316295926733334E-4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3.4697345032471593E-4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6.5038799825555568E-5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6.5038799825555568E-5</v>
      </c>
    </row>
    <row r="40" spans="1:23" x14ac:dyDescent="0.2">
      <c r="A40" s="2" t="s">
        <v>36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3.2519399912777773E-6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3.2519399912777773E-6</v>
      </c>
    </row>
    <row r="41" spans="1:23" x14ac:dyDescent="0.2">
      <c r="A41" s="2" t="s">
        <v>37</v>
      </c>
      <c r="B41" s="2">
        <v>1.2961842332028157E-4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8.7802379764500009E-4</v>
      </c>
      <c r="L41" s="2">
        <v>0</v>
      </c>
      <c r="M41" s="2">
        <v>2.7500617037529684E-5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1.0351428380028114E-3</v>
      </c>
    </row>
    <row r="42" spans="1:23" x14ac:dyDescent="0.2">
      <c r="A42" s="2" t="s">
        <v>38</v>
      </c>
      <c r="B42" s="2">
        <v>7.9793192424705063E-4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7.9793192424705063E-4</v>
      </c>
    </row>
    <row r="43" spans="1:23" x14ac:dyDescent="0.2">
      <c r="A43" s="2" t="s">
        <v>39</v>
      </c>
      <c r="B43" s="2">
        <v>9.0737692082060875</v>
      </c>
      <c r="C43" s="2">
        <v>0.19318417349114297</v>
      </c>
      <c r="D43" s="2">
        <v>7.1184607992483398E-2</v>
      </c>
      <c r="E43" s="2">
        <v>0</v>
      </c>
      <c r="F43" s="2">
        <v>0</v>
      </c>
      <c r="G43" s="2">
        <v>1.1618250728639798E-2</v>
      </c>
      <c r="H43" s="2">
        <v>3.1941716176274559E-5</v>
      </c>
      <c r="I43" s="2">
        <v>0</v>
      </c>
      <c r="J43" s="2">
        <v>6.4387483936860317E-5</v>
      </c>
      <c r="K43" s="2">
        <v>1.957667874749222E-3</v>
      </c>
      <c r="L43" s="2">
        <v>0</v>
      </c>
      <c r="M43" s="2">
        <v>2.8479639004065738E-2</v>
      </c>
      <c r="N43" s="2">
        <v>3.3843015890775447E-3</v>
      </c>
      <c r="O43" s="2">
        <v>0</v>
      </c>
      <c r="P43" s="2">
        <v>5.1221337517624857E-3</v>
      </c>
      <c r="Q43" s="2">
        <v>0</v>
      </c>
      <c r="R43" s="2">
        <v>1.2651103798880441</v>
      </c>
      <c r="S43" s="2">
        <v>0</v>
      </c>
      <c r="T43" s="2">
        <v>0</v>
      </c>
      <c r="U43" s="2">
        <v>0</v>
      </c>
      <c r="V43" s="2">
        <v>0</v>
      </c>
      <c r="W43" s="2">
        <v>10.653906691726167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1.1316751169646664E-3</v>
      </c>
      <c r="L45" s="2">
        <v>0</v>
      </c>
      <c r="M45" s="2">
        <v>8.5939428242280268E-4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1.9910693993874691E-3</v>
      </c>
    </row>
    <row r="46" spans="1:23" x14ac:dyDescent="0.2">
      <c r="A46" s="2" t="s">
        <v>42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1.0129202968737231E-2</v>
      </c>
      <c r="L46" s="2">
        <v>3.558853744935808E-4</v>
      </c>
      <c r="M46" s="2">
        <v>2.3626556380284519E-2</v>
      </c>
      <c r="N46" s="2">
        <v>0</v>
      </c>
      <c r="O46" s="2">
        <v>4.7368856113377182E-5</v>
      </c>
      <c r="P46" s="2">
        <v>0</v>
      </c>
      <c r="Q46" s="2">
        <v>0</v>
      </c>
      <c r="R46" s="2">
        <v>3.2691092796455277E-3</v>
      </c>
      <c r="S46" s="2">
        <v>0</v>
      </c>
      <c r="T46" s="2">
        <v>0</v>
      </c>
      <c r="U46" s="2">
        <v>0</v>
      </c>
      <c r="V46" s="2">
        <v>0</v>
      </c>
      <c r="W46" s="2">
        <v>3.7428122859274236E-2</v>
      </c>
    </row>
    <row r="47" spans="1:23" x14ac:dyDescent="0.2">
      <c r="A47" s="2" t="s">
        <v>43</v>
      </c>
      <c r="B47" s="2">
        <v>1.3940566013202959E-2</v>
      </c>
      <c r="C47" s="2">
        <v>5.9166517342433512E-4</v>
      </c>
      <c r="D47" s="2">
        <v>1.8744206454972641E-3</v>
      </c>
      <c r="E47" s="2">
        <v>1.249012278206075E-3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0.2359259817054685</v>
      </c>
      <c r="L47" s="2">
        <v>4.377861067854296E-2</v>
      </c>
      <c r="M47" s="2">
        <v>0.54308674998404061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0.84044700647838266</v>
      </c>
    </row>
    <row r="48" spans="1:23" x14ac:dyDescent="0.2">
      <c r="A48" s="2" t="s">
        <v>44</v>
      </c>
      <c r="B48" s="2">
        <v>1.4878001802999714E-2</v>
      </c>
      <c r="C48" s="2">
        <v>3.570709589386832E-4</v>
      </c>
      <c r="D48" s="2">
        <v>1.0651035396357724E-2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1.1126203239500304E-2</v>
      </c>
      <c r="L48" s="2">
        <v>5.1444582093466854E-4</v>
      </c>
      <c r="M48" s="2">
        <v>2.696868468721899E-2</v>
      </c>
      <c r="N48" s="2">
        <v>0</v>
      </c>
      <c r="O48" s="2">
        <v>1.0583065429114781E-2</v>
      </c>
      <c r="P48" s="2">
        <v>0</v>
      </c>
      <c r="Q48" s="2">
        <v>0</v>
      </c>
      <c r="R48" s="2">
        <v>9.4174887278656427E-3</v>
      </c>
      <c r="S48" s="2">
        <v>0</v>
      </c>
      <c r="T48" s="2">
        <v>0</v>
      </c>
      <c r="U48" s="2">
        <v>0</v>
      </c>
      <c r="V48" s="2">
        <v>0</v>
      </c>
      <c r="W48" s="2">
        <v>8.4495996062930498E-2</v>
      </c>
    </row>
    <row r="49" spans="1:23" x14ac:dyDescent="0.2">
      <c r="A49" s="2" t="s">
        <v>45</v>
      </c>
      <c r="B49" s="2">
        <v>0</v>
      </c>
      <c r="C49" s="2">
        <v>4.7913237327445206E-3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2.4128062035530261E-2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2.8919385768274783E-2</v>
      </c>
    </row>
    <row r="50" spans="1:23" x14ac:dyDescent="0.2">
      <c r="A50" s="2" t="s">
        <v>46</v>
      </c>
      <c r="B50" s="2">
        <v>0.14330959998580961</v>
      </c>
      <c r="C50" s="2">
        <v>0</v>
      </c>
      <c r="D50" s="2">
        <v>0</v>
      </c>
      <c r="E50" s="2">
        <v>0</v>
      </c>
      <c r="F50" s="2">
        <v>0</v>
      </c>
      <c r="G50" s="2">
        <v>9.0217719087916454E-2</v>
      </c>
      <c r="H50" s="2">
        <v>0</v>
      </c>
      <c r="I50" s="2">
        <v>0</v>
      </c>
      <c r="J50" s="2">
        <v>0</v>
      </c>
      <c r="K50" s="2">
        <v>8.1405351259517783E-2</v>
      </c>
      <c r="L50" s="2">
        <v>0</v>
      </c>
      <c r="M50" s="2">
        <v>5.510291099755566E-5</v>
      </c>
      <c r="N50" s="2">
        <v>0</v>
      </c>
      <c r="O50" s="2">
        <v>5.572546669198028E-2</v>
      </c>
      <c r="P50" s="2">
        <v>0</v>
      </c>
      <c r="Q50" s="2">
        <v>0</v>
      </c>
      <c r="R50" s="2">
        <v>7.8122461654878753E-2</v>
      </c>
      <c r="S50" s="2">
        <v>0</v>
      </c>
      <c r="T50" s="2">
        <v>0</v>
      </c>
      <c r="U50" s="2">
        <v>0</v>
      </c>
      <c r="V50" s="2">
        <v>0</v>
      </c>
      <c r="W50" s="2">
        <v>0.44883570159110037</v>
      </c>
    </row>
    <row r="51" spans="1:23" x14ac:dyDescent="0.2">
      <c r="A51" s="2" t="s">
        <v>47</v>
      </c>
      <c r="B51" s="2">
        <v>0.70870964585983298</v>
      </c>
      <c r="C51" s="2">
        <v>0</v>
      </c>
      <c r="D51" s="2">
        <v>0</v>
      </c>
      <c r="E51" s="2">
        <v>7.6495733208746058E-2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5.1370202947757827E-2</v>
      </c>
      <c r="L51" s="2">
        <v>0</v>
      </c>
      <c r="M51" s="2">
        <v>1.9005935640281461E-2</v>
      </c>
      <c r="N51" s="2">
        <v>0</v>
      </c>
      <c r="O51" s="2">
        <v>5.989857711152213E-3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0.86157137536777051</v>
      </c>
    </row>
  </sheetData>
  <phoneticPr fontId="6" type="noConversion"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9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17.417111505579129</v>
      </c>
      <c r="C4" s="2">
        <v>0.23990286189351789</v>
      </c>
      <c r="D4" s="2">
        <v>6.0384383194200031E-2</v>
      </c>
      <c r="E4" s="2">
        <v>0.49377593133602105</v>
      </c>
      <c r="F4" s="2">
        <v>1.233964601256915</v>
      </c>
      <c r="G4" s="2">
        <v>1.8786958625034569E-2</v>
      </c>
      <c r="H4" s="2">
        <v>9.5825148528823692E-5</v>
      </c>
      <c r="I4" s="2">
        <v>0</v>
      </c>
      <c r="J4" s="2">
        <v>4.770516387717476E-3</v>
      </c>
      <c r="K4" s="2">
        <v>0.51754560737605282</v>
      </c>
      <c r="L4" s="2">
        <v>6.0682207883344171E-2</v>
      </c>
      <c r="M4" s="2">
        <v>1.0731673433134195</v>
      </c>
      <c r="N4" s="2">
        <v>7.4699195140538327E-3</v>
      </c>
      <c r="O4" s="2">
        <v>0.12025729160632664</v>
      </c>
      <c r="P4" s="2">
        <v>3.9938315616889312E-3</v>
      </c>
      <c r="Q4" s="2">
        <v>0</v>
      </c>
      <c r="R4" s="2">
        <v>2.0675246816823516</v>
      </c>
      <c r="S4" s="2">
        <v>0</v>
      </c>
      <c r="T4" s="2">
        <v>0</v>
      </c>
      <c r="U4" s="2">
        <v>0</v>
      </c>
      <c r="V4" s="2">
        <v>1.8307800000000001</v>
      </c>
      <c r="W4" s="2">
        <v>25.150213466358302</v>
      </c>
    </row>
    <row r="5" spans="1:23" x14ac:dyDescent="0.2">
      <c r="A5" s="2" t="s">
        <v>1</v>
      </c>
      <c r="B5" s="2">
        <v>0.22376016329875584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4.3773195159681436E-2</v>
      </c>
      <c r="L5" s="2">
        <v>0</v>
      </c>
      <c r="M5" s="2">
        <v>0.26804809708577204</v>
      </c>
      <c r="N5" s="2">
        <v>0</v>
      </c>
      <c r="O5" s="2">
        <v>0</v>
      </c>
      <c r="P5" s="2">
        <v>0</v>
      </c>
      <c r="Q5" s="2">
        <v>0</v>
      </c>
      <c r="R5" s="2">
        <v>1.1504234394639571E-2</v>
      </c>
      <c r="S5" s="2">
        <v>0</v>
      </c>
      <c r="T5" s="2">
        <v>0</v>
      </c>
      <c r="U5" s="2">
        <v>0</v>
      </c>
      <c r="V5" s="2">
        <v>0</v>
      </c>
      <c r="W5" s="2">
        <v>0.54708568993884887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</row>
    <row r="10" spans="1:23" x14ac:dyDescent="0.2">
      <c r="A10" s="2" t="s">
        <v>6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</row>
    <row r="14" spans="1:23" x14ac:dyDescent="0.2">
      <c r="A14" s="2" t="s">
        <v>10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0</v>
      </c>
    </row>
    <row r="15" spans="1:23" x14ac:dyDescent="0.2">
      <c r="A15" s="2" t="s">
        <v>11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</row>
    <row r="17" spans="1:23" x14ac:dyDescent="0.2">
      <c r="A17" s="2" t="s">
        <v>13</v>
      </c>
      <c r="B17" s="2">
        <v>0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5.0633514735467317E-7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5.0633514735467317E-7</v>
      </c>
    </row>
    <row r="18" spans="1:23" x14ac:dyDescent="0.2">
      <c r="A18" s="2" t="s">
        <v>14</v>
      </c>
      <c r="B18" s="2">
        <v>0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</row>
    <row r="19" spans="1:23" x14ac:dyDescent="0.2">
      <c r="A19" s="2" t="s">
        <v>15</v>
      </c>
      <c r="B19" s="2">
        <v>0</v>
      </c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6.5100233231315113E-7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6.5100233231315113E-7</v>
      </c>
    </row>
    <row r="20" spans="1:23" x14ac:dyDescent="0.2">
      <c r="A20" s="2" t="s">
        <v>16</v>
      </c>
      <c r="B20" s="2">
        <v>0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</v>
      </c>
    </row>
    <row r="21" spans="1:23" x14ac:dyDescent="0.2">
      <c r="A21" s="2" t="s">
        <v>17</v>
      </c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</row>
    <row r="22" spans="1:23" x14ac:dyDescent="0.2">
      <c r="A22" s="2" t="s">
        <v>18</v>
      </c>
      <c r="B22" s="2">
        <v>0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0</v>
      </c>
    </row>
    <row r="24" spans="1:23" x14ac:dyDescent="0.2">
      <c r="A24" s="2" t="s">
        <v>20</v>
      </c>
      <c r="B24" s="2">
        <v>0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2.3685826541346893E-3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2.3685826541346893E-3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</row>
    <row r="26" spans="1:23" x14ac:dyDescent="0.2">
      <c r="A26" s="2" t="s">
        <v>22</v>
      </c>
      <c r="B26" s="2">
        <v>10.060431768158455</v>
      </c>
      <c r="C26" s="2">
        <v>0.21266349188108313</v>
      </c>
      <c r="D26" s="2">
        <v>0</v>
      </c>
      <c r="E26" s="2">
        <v>0.32665288402319786</v>
      </c>
      <c r="F26" s="2">
        <v>1.2130004730375419</v>
      </c>
      <c r="G26" s="2">
        <v>0</v>
      </c>
      <c r="H26" s="2">
        <v>0</v>
      </c>
      <c r="I26" s="2">
        <v>0</v>
      </c>
      <c r="J26" s="2">
        <v>0</v>
      </c>
      <c r="K26" s="2">
        <v>4.126960344354523E-2</v>
      </c>
      <c r="L26" s="2">
        <v>0</v>
      </c>
      <c r="M26" s="2">
        <v>6.7947541492385757E-2</v>
      </c>
      <c r="N26" s="2">
        <v>4.8957171195973224E-3</v>
      </c>
      <c r="O26" s="2">
        <v>1.1825214878462848E-3</v>
      </c>
      <c r="P26" s="2">
        <v>0</v>
      </c>
      <c r="Q26" s="2">
        <v>0</v>
      </c>
      <c r="R26" s="2">
        <v>1.8030287901907287</v>
      </c>
      <c r="S26" s="2">
        <v>0</v>
      </c>
      <c r="T26" s="2">
        <v>0</v>
      </c>
      <c r="U26" s="2">
        <v>0</v>
      </c>
      <c r="V26" s="2">
        <v>0</v>
      </c>
      <c r="W26" s="2">
        <v>13.73107279083438</v>
      </c>
    </row>
    <row r="27" spans="1:23" x14ac:dyDescent="0.2">
      <c r="A27" s="2" t="s">
        <v>23</v>
      </c>
      <c r="B27" s="2">
        <v>0.17387312389234424</v>
      </c>
      <c r="C27" s="2">
        <v>3.6754352619586018E-3</v>
      </c>
      <c r="D27" s="2">
        <v>0</v>
      </c>
      <c r="E27" s="2">
        <v>5.6454989887529923E-3</v>
      </c>
      <c r="F27" s="2">
        <v>2.0964128219373143E-2</v>
      </c>
      <c r="G27" s="2">
        <v>0</v>
      </c>
      <c r="H27" s="2">
        <v>0</v>
      </c>
      <c r="I27" s="2">
        <v>0</v>
      </c>
      <c r="J27" s="2">
        <v>0</v>
      </c>
      <c r="K27" s="2">
        <v>7.1325714819106111E-4</v>
      </c>
      <c r="L27" s="2">
        <v>0</v>
      </c>
      <c r="M27" s="2">
        <v>1.1743284555120409E-3</v>
      </c>
      <c r="N27" s="2">
        <v>8.4612037424854254E-5</v>
      </c>
      <c r="O27" s="2">
        <v>2.0437363912393259E-5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0.20615082136746934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</row>
    <row r="29" spans="1:23" x14ac:dyDescent="0.2">
      <c r="A29" s="2" t="s">
        <v>25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</v>
      </c>
    </row>
    <row r="30" spans="1:23" x14ac:dyDescent="0.2">
      <c r="A30" s="2" t="s">
        <v>26</v>
      </c>
      <c r="B30" s="2">
        <v>0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0</v>
      </c>
    </row>
    <row r="31" spans="1:23" x14ac:dyDescent="0.2">
      <c r="A31" s="2" t="s">
        <v>27</v>
      </c>
      <c r="B31" s="2">
        <v>0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1.8307800000000001</v>
      </c>
      <c r="W31" s="2">
        <v>1.8307800000000001</v>
      </c>
    </row>
    <row r="32" spans="1:23" x14ac:dyDescent="0.2">
      <c r="A32" s="2" t="s">
        <v>28</v>
      </c>
      <c r="B32" s="2">
        <v>0</v>
      </c>
      <c r="C32" s="2">
        <v>0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</v>
      </c>
    </row>
    <row r="33" spans="1:23" x14ac:dyDescent="0.2">
      <c r="A33" s="2" t="s">
        <v>29</v>
      </c>
      <c r="B33" s="2">
        <v>0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</v>
      </c>
    </row>
    <row r="34" spans="1:23" x14ac:dyDescent="0.2">
      <c r="A34" s="2" t="s">
        <v>30</v>
      </c>
      <c r="B34" s="2">
        <v>0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0</v>
      </c>
    </row>
    <row r="35" spans="1:23" x14ac:dyDescent="0.2">
      <c r="A35" s="2" t="s">
        <v>31</v>
      </c>
      <c r="B35" s="2">
        <v>0</v>
      </c>
      <c r="C35" s="2">
        <v>0</v>
      </c>
      <c r="D35" s="2">
        <v>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</v>
      </c>
    </row>
    <row r="36" spans="1:23" x14ac:dyDescent="0.2">
      <c r="A36" s="2" t="s">
        <v>32</v>
      </c>
      <c r="B36" s="2">
        <v>0</v>
      </c>
      <c r="C36" s="2">
        <v>0</v>
      </c>
      <c r="D36" s="2">
        <v>0</v>
      </c>
      <c r="E36" s="2">
        <v>0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0</v>
      </c>
    </row>
    <row r="37" spans="1:23" x14ac:dyDescent="0.2">
      <c r="A37" s="2" t="s">
        <v>33</v>
      </c>
      <c r="B37" s="2">
        <v>0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0</v>
      </c>
    </row>
    <row r="38" spans="1:23" x14ac:dyDescent="0.2">
      <c r="A38" s="2" t="s">
        <v>34</v>
      </c>
      <c r="B38" s="2">
        <v>0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0</v>
      </c>
    </row>
    <row r="40" spans="1:23" x14ac:dyDescent="0.2">
      <c r="A40" s="2" t="s">
        <v>36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</row>
    <row r="41" spans="1:23" x14ac:dyDescent="0.2">
      <c r="A41" s="2" t="s">
        <v>37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6.0578128004252338</v>
      </c>
      <c r="C43" s="2">
        <v>1.7785302152126654E-2</v>
      </c>
      <c r="D43" s="2">
        <v>4.7798153211087595E-2</v>
      </c>
      <c r="E43" s="2">
        <v>0</v>
      </c>
      <c r="F43" s="2">
        <v>0</v>
      </c>
      <c r="G43" s="2">
        <v>1.8786958625034569E-2</v>
      </c>
      <c r="H43" s="2">
        <v>9.5825148528823692E-5</v>
      </c>
      <c r="I43" s="2">
        <v>0</v>
      </c>
      <c r="J43" s="2">
        <v>2.4007763961031189E-3</v>
      </c>
      <c r="K43" s="2">
        <v>0</v>
      </c>
      <c r="L43" s="2">
        <v>0</v>
      </c>
      <c r="M43" s="2">
        <v>1.4510013064426596E-3</v>
      </c>
      <c r="N43" s="2">
        <v>2.4895903570316563E-3</v>
      </c>
      <c r="O43" s="2">
        <v>0</v>
      </c>
      <c r="P43" s="2">
        <v>3.9938315616889312E-3</v>
      </c>
      <c r="Q43" s="2">
        <v>0</v>
      </c>
      <c r="R43" s="2">
        <v>8.1244274511095713E-2</v>
      </c>
      <c r="S43" s="2">
        <v>0</v>
      </c>
      <c r="T43" s="2">
        <v>0</v>
      </c>
      <c r="U43" s="2">
        <v>0</v>
      </c>
      <c r="V43" s="2">
        <v>0</v>
      </c>
      <c r="W43" s="2">
        <v>6.2338585136943729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0</v>
      </c>
    </row>
    <row r="46" spans="1:23" x14ac:dyDescent="0.2">
      <c r="A46" s="2" t="s">
        <v>42</v>
      </c>
      <c r="B46" s="2">
        <v>1.3934802447856219E-2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8.7638391993718531E-3</v>
      </c>
      <c r="L46" s="2">
        <v>0</v>
      </c>
      <c r="M46" s="2">
        <v>2.5136654684707781E-2</v>
      </c>
      <c r="N46" s="2">
        <v>0</v>
      </c>
      <c r="O46" s="2">
        <v>1.1250047934920469E-4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4.7947796811285061E-2</v>
      </c>
    </row>
    <row r="47" spans="1:23" x14ac:dyDescent="0.2">
      <c r="A47" s="2" t="s">
        <v>43</v>
      </c>
      <c r="B47" s="2">
        <v>2.2062347772351592E-2</v>
      </c>
      <c r="C47" s="2">
        <v>9.5856806125164148E-4</v>
      </c>
      <c r="D47" s="2">
        <v>0</v>
      </c>
      <c r="E47" s="2">
        <v>6.4753557614766989E-3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0.25873469509386376</v>
      </c>
      <c r="L47" s="2">
        <v>6.0245161814491903E-2</v>
      </c>
      <c r="M47" s="2">
        <v>0.62618068392220705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0.97465681242564273</v>
      </c>
    </row>
    <row r="48" spans="1:23" x14ac:dyDescent="0.2">
      <c r="A48" s="2" t="s">
        <v>44</v>
      </c>
      <c r="B48" s="2">
        <v>3.2915537942789052E-3</v>
      </c>
      <c r="C48" s="2">
        <v>4.1473451863632799E-4</v>
      </c>
      <c r="D48" s="2">
        <v>1.9871268316134895E-3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1.053593201697433E-2</v>
      </c>
      <c r="L48" s="2">
        <v>4.3704606885226852E-4</v>
      </c>
      <c r="M48" s="2">
        <v>2.0604145901077134E-2</v>
      </c>
      <c r="N48" s="2">
        <v>0</v>
      </c>
      <c r="O48" s="2">
        <v>2.6767961567430144E-2</v>
      </c>
      <c r="P48" s="2">
        <v>0</v>
      </c>
      <c r="Q48" s="2">
        <v>0</v>
      </c>
      <c r="R48" s="2">
        <v>2.8196567193822252E-2</v>
      </c>
      <c r="S48" s="2">
        <v>0</v>
      </c>
      <c r="T48" s="2">
        <v>0</v>
      </c>
      <c r="U48" s="2">
        <v>0</v>
      </c>
      <c r="V48" s="2">
        <v>0</v>
      </c>
      <c r="W48" s="2">
        <v>9.2235067892684861E-2</v>
      </c>
    </row>
    <row r="49" spans="1:23" x14ac:dyDescent="0.2">
      <c r="A49" s="2" t="s">
        <v>45</v>
      </c>
      <c r="B49" s="2">
        <v>0</v>
      </c>
      <c r="C49" s="2">
        <v>4.4053300184615429E-3</v>
      </c>
      <c r="D49" s="2">
        <v>1.059910315149894E-2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2.7429700241959908E-2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4.0501053935939481E-2</v>
      </c>
      <c r="S49" s="2">
        <v>0</v>
      </c>
      <c r="T49" s="2">
        <v>0</v>
      </c>
      <c r="U49" s="2">
        <v>0</v>
      </c>
      <c r="V49" s="2">
        <v>0</v>
      </c>
      <c r="W49" s="2">
        <v>8.2935187347859873E-2</v>
      </c>
    </row>
    <row r="50" spans="1:23" x14ac:dyDescent="0.2">
      <c r="A50" s="2" t="s">
        <v>46</v>
      </c>
      <c r="B50" s="2">
        <v>0.18017983023821016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9.217062553943467E-2</v>
      </c>
      <c r="L50" s="2">
        <v>0</v>
      </c>
      <c r="M50" s="2">
        <v>1.3522790194143541E-2</v>
      </c>
      <c r="N50" s="2">
        <v>0</v>
      </c>
      <c r="O50" s="2">
        <v>6.4649516196507481E-2</v>
      </c>
      <c r="P50" s="2">
        <v>0</v>
      </c>
      <c r="Q50" s="2">
        <v>0</v>
      </c>
      <c r="R50" s="2">
        <v>0.10304976145612582</v>
      </c>
      <c r="S50" s="2">
        <v>0</v>
      </c>
      <c r="T50" s="2">
        <v>0</v>
      </c>
      <c r="U50" s="2">
        <v>0</v>
      </c>
      <c r="V50" s="2">
        <v>0</v>
      </c>
      <c r="W50" s="2">
        <v>0.45357252362442169</v>
      </c>
    </row>
    <row r="51" spans="1:23" x14ac:dyDescent="0.2">
      <c r="A51" s="2" t="s">
        <v>47</v>
      </c>
      <c r="B51" s="2">
        <v>0.68176511555164254</v>
      </c>
      <c r="C51" s="2">
        <v>0</v>
      </c>
      <c r="D51" s="2">
        <v>0</v>
      </c>
      <c r="E51" s="2">
        <v>0.15500219256259354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3.4154759533030571E-2</v>
      </c>
      <c r="L51" s="2">
        <v>0</v>
      </c>
      <c r="M51" s="2">
        <v>4.910210027117156E-2</v>
      </c>
      <c r="N51" s="2">
        <v>0</v>
      </c>
      <c r="O51" s="2">
        <v>2.7524354511281133E-2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0.94754852242971932</v>
      </c>
    </row>
  </sheetData>
  <phoneticPr fontId="6" type="noConversion"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A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11.246000895679163</v>
      </c>
      <c r="C4" s="2">
        <v>9.786094468162844E-2</v>
      </c>
      <c r="D4" s="2">
        <v>0</v>
      </c>
      <c r="E4" s="2">
        <v>0.16585717019859916</v>
      </c>
      <c r="F4" s="2">
        <v>0.68790640429109839</v>
      </c>
      <c r="G4" s="2">
        <v>0</v>
      </c>
      <c r="H4" s="2">
        <v>0</v>
      </c>
      <c r="I4" s="2">
        <v>0</v>
      </c>
      <c r="J4" s="2">
        <v>2.8740122260995952E-3</v>
      </c>
      <c r="K4" s="2">
        <v>0.7024450740095497</v>
      </c>
      <c r="L4" s="2">
        <v>6.0287902132456619E-2</v>
      </c>
      <c r="M4" s="2">
        <v>1.3606469230327545</v>
      </c>
      <c r="N4" s="2">
        <v>1.6386554598979509E-2</v>
      </c>
      <c r="O4" s="2">
        <v>0.22053906430483111</v>
      </c>
      <c r="P4" s="2">
        <v>7.2787779217334042E-4</v>
      </c>
      <c r="Q4" s="2">
        <v>0</v>
      </c>
      <c r="R4" s="2">
        <v>34.121293208598409</v>
      </c>
      <c r="S4" s="2">
        <v>0</v>
      </c>
      <c r="T4" s="2">
        <v>0</v>
      </c>
      <c r="U4" s="2">
        <v>0</v>
      </c>
      <c r="V4" s="2">
        <v>2.0167640000000002</v>
      </c>
      <c r="W4" s="2">
        <v>50.699590031545739</v>
      </c>
    </row>
    <row r="5" spans="1:23" x14ac:dyDescent="0.2">
      <c r="A5" s="2" t="s">
        <v>1</v>
      </c>
      <c r="B5" s="2">
        <v>0.20646690394962383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5.9660227954189314E-2</v>
      </c>
      <c r="L5" s="2">
        <v>0</v>
      </c>
      <c r="M5" s="2">
        <v>0.28529827606448915</v>
      </c>
      <c r="N5" s="2">
        <v>0</v>
      </c>
      <c r="O5" s="2">
        <v>2.595387512916722E-2</v>
      </c>
      <c r="P5" s="2">
        <v>0</v>
      </c>
      <c r="Q5" s="2">
        <v>0</v>
      </c>
      <c r="R5" s="2">
        <v>6.2921944588963316E-3</v>
      </c>
      <c r="S5" s="2">
        <v>0</v>
      </c>
      <c r="T5" s="2">
        <v>0</v>
      </c>
      <c r="U5" s="2">
        <v>0</v>
      </c>
      <c r="V5" s="2">
        <v>0</v>
      </c>
      <c r="W5" s="2">
        <v>0.58367147755636584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6.9137663234049166E-3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3.7535085176536222E-3</v>
      </c>
      <c r="L8" s="2">
        <v>0</v>
      </c>
      <c r="M8" s="2">
        <v>3.1032811406995188E-2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4.1700086248053728E-2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2.1860936551237312E-4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2.1860936551237312E-4</v>
      </c>
    </row>
    <row r="10" spans="1:23" x14ac:dyDescent="0.2">
      <c r="A10" s="2" t="s">
        <v>6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6.6440101283172237E-3</v>
      </c>
      <c r="L10" s="2">
        <v>0</v>
      </c>
      <c r="M10" s="2">
        <v>8.7637779547646399E-2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9.4281789675963623E-2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9.9086708056426331E-2</v>
      </c>
      <c r="C13" s="2">
        <v>0</v>
      </c>
      <c r="D13" s="2">
        <v>0</v>
      </c>
      <c r="E13" s="2">
        <v>0</v>
      </c>
      <c r="F13" s="2">
        <v>1.4480685322020129E-4</v>
      </c>
      <c r="G13" s="2">
        <v>0</v>
      </c>
      <c r="H13" s="2">
        <v>0</v>
      </c>
      <c r="I13" s="2">
        <v>0</v>
      </c>
      <c r="J13" s="2">
        <v>2.8740122260995952E-3</v>
      </c>
      <c r="K13" s="2">
        <v>3.6970463383911127E-2</v>
      </c>
      <c r="L13" s="2">
        <v>0</v>
      </c>
      <c r="M13" s="2">
        <v>3.1633865285025674E-2</v>
      </c>
      <c r="N13" s="2">
        <v>1.286206826076536E-3</v>
      </c>
      <c r="O13" s="2">
        <v>0</v>
      </c>
      <c r="P13" s="2">
        <v>0</v>
      </c>
      <c r="Q13" s="2">
        <v>0</v>
      </c>
      <c r="R13" s="2">
        <v>8.76218790085318E-2</v>
      </c>
      <c r="S13" s="2">
        <v>0</v>
      </c>
      <c r="T13" s="2">
        <v>0</v>
      </c>
      <c r="U13" s="2">
        <v>0</v>
      </c>
      <c r="V13" s="2">
        <v>0</v>
      </c>
      <c r="W13" s="2">
        <v>0.25961794163929125</v>
      </c>
    </row>
    <row r="14" spans="1:23" x14ac:dyDescent="0.2">
      <c r="A14" s="2" t="s">
        <v>10</v>
      </c>
      <c r="B14" s="2">
        <v>6.9462250346585376E-3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2.5480612320069635E-3</v>
      </c>
      <c r="L14" s="2">
        <v>0</v>
      </c>
      <c r="M14" s="2">
        <v>6.8862801358426599E-3</v>
      </c>
      <c r="N14" s="2">
        <v>0</v>
      </c>
      <c r="O14" s="2">
        <v>0</v>
      </c>
      <c r="P14" s="2">
        <v>0</v>
      </c>
      <c r="Q14" s="2">
        <v>0</v>
      </c>
      <c r="R14" s="2">
        <v>1.9648119171735753E-2</v>
      </c>
      <c r="S14" s="2">
        <v>0</v>
      </c>
      <c r="T14" s="2">
        <v>0</v>
      </c>
      <c r="U14" s="2">
        <v>0</v>
      </c>
      <c r="V14" s="2">
        <v>0</v>
      </c>
      <c r="W14" s="2">
        <v>3.6028685574243914E-2</v>
      </c>
    </row>
    <row r="15" spans="1:23" x14ac:dyDescent="0.2">
      <c r="A15" s="2" t="s">
        <v>11</v>
      </c>
      <c r="B15" s="2">
        <v>7.4421611316840683E-3</v>
      </c>
      <c r="C15" s="2">
        <v>0</v>
      </c>
      <c r="D15" s="2">
        <v>0</v>
      </c>
      <c r="E15" s="2">
        <v>0</v>
      </c>
      <c r="F15" s="2">
        <v>7.0376130665017825E-4</v>
      </c>
      <c r="G15" s="2">
        <v>0</v>
      </c>
      <c r="H15" s="2">
        <v>0</v>
      </c>
      <c r="I15" s="2">
        <v>0</v>
      </c>
      <c r="J15" s="2">
        <v>0</v>
      </c>
      <c r="K15" s="2">
        <v>2.109889954727261E-3</v>
      </c>
      <c r="L15" s="2">
        <v>0</v>
      </c>
      <c r="M15" s="2">
        <v>6.1352810082738653E-3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1.6391093401335374E-2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</row>
    <row r="17" spans="1:23" x14ac:dyDescent="0.2">
      <c r="A17" s="2" t="s">
        <v>13</v>
      </c>
      <c r="B17" s="2">
        <v>9.2478083128897997E-4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3.401899881293035E-2</v>
      </c>
      <c r="L17" s="2">
        <v>0</v>
      </c>
      <c r="M17" s="2">
        <v>8.8719727443296332E-3</v>
      </c>
      <c r="N17" s="2">
        <v>0</v>
      </c>
      <c r="O17" s="2">
        <v>0</v>
      </c>
      <c r="P17" s="2">
        <v>0</v>
      </c>
      <c r="Q17" s="2">
        <v>0</v>
      </c>
      <c r="R17" s="2">
        <v>1.3360721036780312E-2</v>
      </c>
      <c r="S17" s="2">
        <v>0</v>
      </c>
      <c r="T17" s="2">
        <v>0</v>
      </c>
      <c r="U17" s="2">
        <v>0</v>
      </c>
      <c r="V17" s="2">
        <v>0</v>
      </c>
      <c r="W17" s="2">
        <v>5.7176473425329277E-2</v>
      </c>
    </row>
    <row r="18" spans="1:23" x14ac:dyDescent="0.2">
      <c r="A18" s="2" t="s">
        <v>14</v>
      </c>
      <c r="B18" s="2">
        <v>1.4094891429181505E-3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8.4062206999855878E-4</v>
      </c>
      <c r="L18" s="2">
        <v>0</v>
      </c>
      <c r="M18" s="2">
        <v>8.5537527750208263E-4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3.1054864904187921E-3</v>
      </c>
    </row>
    <row r="19" spans="1:23" x14ac:dyDescent="0.2">
      <c r="A19" s="2" t="s">
        <v>15</v>
      </c>
      <c r="B19" s="2">
        <v>1.9031482422646288E-2</v>
      </c>
      <c r="C19" s="2">
        <v>2.8016718655678324E-2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1.5176443207084462E-2</v>
      </c>
      <c r="L19" s="2">
        <v>0</v>
      </c>
      <c r="M19" s="2">
        <v>1.3243042242755456E-2</v>
      </c>
      <c r="N19" s="2">
        <v>0</v>
      </c>
      <c r="O19" s="2">
        <v>0</v>
      </c>
      <c r="P19" s="2">
        <v>0</v>
      </c>
      <c r="Q19" s="2">
        <v>0</v>
      </c>
      <c r="R19" s="2">
        <v>3.6807476581718311E-2</v>
      </c>
      <c r="S19" s="2">
        <v>0</v>
      </c>
      <c r="T19" s="2">
        <v>0</v>
      </c>
      <c r="U19" s="2">
        <v>0</v>
      </c>
      <c r="V19" s="2">
        <v>0</v>
      </c>
      <c r="W19" s="2">
        <v>0.11227516310988284</v>
      </c>
    </row>
    <row r="20" spans="1:23" x14ac:dyDescent="0.2">
      <c r="A20" s="2" t="s">
        <v>16</v>
      </c>
      <c r="B20" s="2">
        <v>4.7146396959670336E-3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4.6674766492837824E-3</v>
      </c>
      <c r="L20" s="2">
        <v>0</v>
      </c>
      <c r="M20" s="2">
        <v>5.654132414678944E-3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1.503624875992976E-2</v>
      </c>
    </row>
    <row r="21" spans="1:23" x14ac:dyDescent="0.2">
      <c r="A21" s="2" t="s">
        <v>17</v>
      </c>
      <c r="B21" s="2">
        <v>4.6217426683335299E-5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3.8101850198234963E-4</v>
      </c>
      <c r="L21" s="2">
        <v>0</v>
      </c>
      <c r="M21" s="2">
        <v>1.1965070846011272E-3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1.6237430132668121E-3</v>
      </c>
    </row>
    <row r="22" spans="1:23" x14ac:dyDescent="0.2">
      <c r="A22" s="2" t="s">
        <v>18</v>
      </c>
      <c r="B22" s="2">
        <v>0.2649275332342147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4.095948896310258E-4</v>
      </c>
      <c r="L22" s="2">
        <v>0</v>
      </c>
      <c r="M22" s="2">
        <v>1.0641021197711174E-2</v>
      </c>
      <c r="N22" s="2">
        <v>3.9861168541711111E-3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0.279964266175728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6.4296872209521517E-4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6.4296872209521517E-4</v>
      </c>
    </row>
    <row r="24" spans="1:23" x14ac:dyDescent="0.2">
      <c r="A24" s="2" t="s">
        <v>20</v>
      </c>
      <c r="B24" s="2">
        <v>2.9694696644042928E-4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5.2390044022573076E-4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8.2084740666616004E-4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</row>
    <row r="26" spans="1:23" x14ac:dyDescent="0.2">
      <c r="A26" s="2" t="s">
        <v>22</v>
      </c>
      <c r="B26" s="2">
        <v>0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10.428669867222503</v>
      </c>
      <c r="S26" s="2">
        <v>0</v>
      </c>
      <c r="T26" s="2">
        <v>0</v>
      </c>
      <c r="U26" s="2">
        <v>0</v>
      </c>
      <c r="V26" s="2">
        <v>0</v>
      </c>
      <c r="W26" s="2">
        <v>10.428669867222503</v>
      </c>
    </row>
    <row r="27" spans="1:23" x14ac:dyDescent="0.2">
      <c r="A27" s="2" t="s">
        <v>23</v>
      </c>
      <c r="B27" s="2">
        <v>0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3.3770444952767697E-3</v>
      </c>
      <c r="S27" s="2">
        <v>0</v>
      </c>
      <c r="T27" s="2">
        <v>0</v>
      </c>
      <c r="U27" s="2">
        <v>0</v>
      </c>
      <c r="V27" s="2">
        <v>0</v>
      </c>
      <c r="W27" s="2">
        <v>3.3770444952767697E-3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</row>
    <row r="29" spans="1:23" x14ac:dyDescent="0.2">
      <c r="A29" s="2" t="s">
        <v>25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</v>
      </c>
    </row>
    <row r="30" spans="1:23" x14ac:dyDescent="0.2">
      <c r="A30" s="2" t="s">
        <v>26</v>
      </c>
      <c r="B30" s="2">
        <v>0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0</v>
      </c>
    </row>
    <row r="31" spans="1:23" x14ac:dyDescent="0.2">
      <c r="A31" s="2" t="s">
        <v>27</v>
      </c>
      <c r="B31" s="2">
        <v>0.77908964724856322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1.5297654718027598E-2</v>
      </c>
      <c r="L31" s="2">
        <v>0</v>
      </c>
      <c r="M31" s="2">
        <v>4.3823217565405796E-2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2.0167640000000002</v>
      </c>
      <c r="W31" s="2">
        <v>2.8549745195319969</v>
      </c>
    </row>
    <row r="32" spans="1:23" x14ac:dyDescent="0.2">
      <c r="A32" s="2" t="s">
        <v>28</v>
      </c>
      <c r="B32" s="2">
        <v>2.0084128067856507E-3</v>
      </c>
      <c r="C32" s="2">
        <v>6.9844226025950112E-2</v>
      </c>
      <c r="D32" s="2">
        <v>0</v>
      </c>
      <c r="E32" s="2">
        <v>0</v>
      </c>
      <c r="F32" s="2">
        <v>0.68417473168361387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1.4714491380839394E-2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0.77074186189718896</v>
      </c>
    </row>
    <row r="33" spans="1:23" x14ac:dyDescent="0.2">
      <c r="A33" s="2" t="s">
        <v>29</v>
      </c>
      <c r="B33" s="2">
        <v>0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4.2864581473014332E-5</v>
      </c>
      <c r="L33" s="2">
        <v>0</v>
      </c>
      <c r="M33" s="2">
        <v>1.7820318281293383E-4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2.2106776428594817E-4</v>
      </c>
    </row>
    <row r="34" spans="1:23" x14ac:dyDescent="0.2">
      <c r="A34" s="2" t="s">
        <v>30</v>
      </c>
      <c r="B34" s="2">
        <v>5.4103978997275424E-3</v>
      </c>
      <c r="C34" s="2">
        <v>0</v>
      </c>
      <c r="D34" s="2">
        <v>0</v>
      </c>
      <c r="E34" s="2">
        <v>0</v>
      </c>
      <c r="F34" s="2">
        <v>2.7310572517329967E-3</v>
      </c>
      <c r="G34" s="2">
        <v>0</v>
      </c>
      <c r="H34" s="2">
        <v>0</v>
      </c>
      <c r="I34" s="2">
        <v>0</v>
      </c>
      <c r="J34" s="2">
        <v>0</v>
      </c>
      <c r="K34" s="2">
        <v>2.7647655050094251E-3</v>
      </c>
      <c r="L34" s="2">
        <v>0</v>
      </c>
      <c r="M34" s="2">
        <v>2.8003357299175317E-4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1.1186254229461718E-2</v>
      </c>
    </row>
    <row r="35" spans="1:23" x14ac:dyDescent="0.2">
      <c r="A35" s="2" t="s">
        <v>31</v>
      </c>
      <c r="B35" s="2">
        <v>0</v>
      </c>
      <c r="C35" s="2">
        <v>0</v>
      </c>
      <c r="D35" s="2">
        <v>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1.928906166285645E-3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1.928906166285645E-3</v>
      </c>
    </row>
    <row r="36" spans="1:23" x14ac:dyDescent="0.2">
      <c r="A36" s="2" t="s">
        <v>32</v>
      </c>
      <c r="B36" s="2">
        <v>1.2853166232775966E-2</v>
      </c>
      <c r="C36" s="2">
        <v>0</v>
      </c>
      <c r="D36" s="2">
        <v>0</v>
      </c>
      <c r="E36" s="2">
        <v>0</v>
      </c>
      <c r="F36" s="2">
        <v>7.964376927111073E-5</v>
      </c>
      <c r="G36" s="2">
        <v>0</v>
      </c>
      <c r="H36" s="2">
        <v>0</v>
      </c>
      <c r="I36" s="2">
        <v>0</v>
      </c>
      <c r="J36" s="2">
        <v>0</v>
      </c>
      <c r="K36" s="2">
        <v>4.6003221383093939E-3</v>
      </c>
      <c r="L36" s="2">
        <v>0</v>
      </c>
      <c r="M36" s="2">
        <v>4.7223843445427472E-3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2.2255516484899217E-2</v>
      </c>
    </row>
    <row r="37" spans="1:23" x14ac:dyDescent="0.2">
      <c r="A37" s="2" t="s">
        <v>33</v>
      </c>
      <c r="B37" s="2">
        <v>1.1649182080753084E-4</v>
      </c>
      <c r="C37" s="2">
        <v>0</v>
      </c>
      <c r="D37" s="2">
        <v>0</v>
      </c>
      <c r="E37" s="2">
        <v>0</v>
      </c>
      <c r="F37" s="2">
        <v>7.2403426610100644E-5</v>
      </c>
      <c r="G37" s="2">
        <v>0</v>
      </c>
      <c r="H37" s="2">
        <v>0</v>
      </c>
      <c r="I37" s="2">
        <v>0</v>
      </c>
      <c r="J37" s="2">
        <v>0</v>
      </c>
      <c r="K37" s="2">
        <v>2.6195022011286538E-4</v>
      </c>
      <c r="L37" s="2">
        <v>0</v>
      </c>
      <c r="M37" s="2">
        <v>3.0549117053645797E-4</v>
      </c>
      <c r="N37" s="2">
        <v>0</v>
      </c>
      <c r="O37" s="2">
        <v>0</v>
      </c>
      <c r="P37" s="2">
        <v>0</v>
      </c>
      <c r="Q37" s="2">
        <v>0</v>
      </c>
      <c r="R37" s="2">
        <v>9.1691222801433515E-4</v>
      </c>
      <c r="S37" s="2">
        <v>0</v>
      </c>
      <c r="T37" s="2">
        <v>0</v>
      </c>
      <c r="U37" s="2">
        <v>0</v>
      </c>
      <c r="V37" s="2">
        <v>0</v>
      </c>
      <c r="W37" s="2">
        <v>1.67324886608129E-3</v>
      </c>
    </row>
    <row r="38" spans="1:23" x14ac:dyDescent="0.2">
      <c r="A38" s="2" t="s">
        <v>34</v>
      </c>
      <c r="B38" s="2">
        <v>1.1766850586619273E-5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1.1430555059470493E-3</v>
      </c>
      <c r="L38" s="2">
        <v>0</v>
      </c>
      <c r="M38" s="2">
        <v>3.3247622393384516E-4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1.4872985804675136E-3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0</v>
      </c>
    </row>
    <row r="40" spans="1:23" x14ac:dyDescent="0.2">
      <c r="A40" s="2" t="s">
        <v>36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</row>
    <row r="41" spans="1:23" x14ac:dyDescent="0.2">
      <c r="A41" s="2" t="s">
        <v>37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</row>
    <row r="42" spans="1:23" x14ac:dyDescent="0.2">
      <c r="A42" s="2" t="s">
        <v>38</v>
      </c>
      <c r="B42" s="2">
        <v>5.0900792587246617E-4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5.0900792587246617E-4</v>
      </c>
    </row>
    <row r="43" spans="1:23" x14ac:dyDescent="0.2">
      <c r="A43" s="2" t="s">
        <v>39</v>
      </c>
      <c r="B43" s="2">
        <v>8.7960201997470548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1.2937006961683206E-2</v>
      </c>
      <c r="L43" s="2">
        <v>0</v>
      </c>
      <c r="M43" s="2">
        <v>1.1284334687665865E-2</v>
      </c>
      <c r="N43" s="2">
        <v>1.1114230918731864E-2</v>
      </c>
      <c r="O43" s="2">
        <v>0</v>
      </c>
      <c r="P43" s="2">
        <v>0</v>
      </c>
      <c r="Q43" s="2">
        <v>0</v>
      </c>
      <c r="R43" s="2">
        <v>23.376603501429326</v>
      </c>
      <c r="S43" s="2">
        <v>0</v>
      </c>
      <c r="T43" s="2">
        <v>0</v>
      </c>
      <c r="U43" s="2">
        <v>0</v>
      </c>
      <c r="V43" s="2">
        <v>0</v>
      </c>
      <c r="W43" s="2">
        <v>32.207959273744464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1.0478008804514615E-3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1.0478008804514615E-3</v>
      </c>
    </row>
    <row r="46" spans="1:23" x14ac:dyDescent="0.2">
      <c r="A46" s="2" t="s">
        <v>42</v>
      </c>
      <c r="B46" s="2">
        <v>1.3736446231743773E-2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9.781753106462128E-3</v>
      </c>
      <c r="L46" s="2">
        <v>0</v>
      </c>
      <c r="M46" s="2">
        <v>2.8435398518249201E-2</v>
      </c>
      <c r="N46" s="2">
        <v>0</v>
      </c>
      <c r="O46" s="2">
        <v>0</v>
      </c>
      <c r="P46" s="2">
        <v>0</v>
      </c>
      <c r="Q46" s="2">
        <v>0</v>
      </c>
      <c r="R46" s="2">
        <v>9.0269695498447541E-3</v>
      </c>
      <c r="S46" s="2">
        <v>0</v>
      </c>
      <c r="T46" s="2">
        <v>0</v>
      </c>
      <c r="U46" s="2">
        <v>0</v>
      </c>
      <c r="V46" s="2">
        <v>0</v>
      </c>
      <c r="W46" s="2">
        <v>6.0980567406299861E-2</v>
      </c>
    </row>
    <row r="47" spans="1:23" x14ac:dyDescent="0.2">
      <c r="A47" s="2" t="s">
        <v>43</v>
      </c>
      <c r="B47" s="2">
        <v>0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0.26231539298921674</v>
      </c>
      <c r="L47" s="2">
        <v>6.0287902132456619E-2</v>
      </c>
      <c r="M47" s="2">
        <v>0.67448840792734954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0.99709170304902295</v>
      </c>
    </row>
    <row r="48" spans="1:23" x14ac:dyDescent="0.2">
      <c r="A48" s="2" t="s">
        <v>44</v>
      </c>
      <c r="B48" s="2">
        <v>4.1616699695865688E-3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2.5961794371666742E-2</v>
      </c>
      <c r="L48" s="2">
        <v>0</v>
      </c>
      <c r="M48" s="2">
        <v>2.2306556902753689E-2</v>
      </c>
      <c r="N48" s="2">
        <v>0</v>
      </c>
      <c r="O48" s="2">
        <v>3.2560746368384956E-2</v>
      </c>
      <c r="P48" s="2">
        <v>0</v>
      </c>
      <c r="Q48" s="2">
        <v>0</v>
      </c>
      <c r="R48" s="2">
        <v>2.0771918801437011E-2</v>
      </c>
      <c r="S48" s="2">
        <v>0</v>
      </c>
      <c r="T48" s="2">
        <v>0</v>
      </c>
      <c r="U48" s="2">
        <v>0</v>
      </c>
      <c r="V48" s="2">
        <v>0</v>
      </c>
      <c r="W48" s="2">
        <v>0.10576268641382898</v>
      </c>
    </row>
    <row r="49" spans="1:23" x14ac:dyDescent="0.2">
      <c r="A49" s="2" t="s">
        <v>45</v>
      </c>
      <c r="B49" s="2">
        <v>3.5581276149107673E-2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2.7773263826480158E-2</v>
      </c>
      <c r="L49" s="2">
        <v>0</v>
      </c>
      <c r="M49" s="2">
        <v>2.0069425073596415E-4</v>
      </c>
      <c r="N49" s="2">
        <v>0</v>
      </c>
      <c r="O49" s="2">
        <v>7.5000858897684318E-3</v>
      </c>
      <c r="P49" s="2">
        <v>0</v>
      </c>
      <c r="Q49" s="2">
        <v>0</v>
      </c>
      <c r="R49" s="2">
        <v>5.0059008014398223E-3</v>
      </c>
      <c r="S49" s="2">
        <v>0</v>
      </c>
      <c r="T49" s="2">
        <v>0</v>
      </c>
      <c r="U49" s="2">
        <v>0</v>
      </c>
      <c r="V49" s="2">
        <v>0</v>
      </c>
      <c r="W49" s="2">
        <v>7.6061220917532049E-2</v>
      </c>
    </row>
    <row r="50" spans="1:23" x14ac:dyDescent="0.2">
      <c r="A50" s="2" t="s">
        <v>46</v>
      </c>
      <c r="B50" s="2">
        <v>0.20107958172236104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0.11233260718361547</v>
      </c>
      <c r="L50" s="2">
        <v>0</v>
      </c>
      <c r="M50" s="2">
        <v>1.6046637708015305E-2</v>
      </c>
      <c r="N50" s="2">
        <v>0</v>
      </c>
      <c r="O50" s="2">
        <v>8.6633781056353734E-2</v>
      </c>
      <c r="P50" s="2">
        <v>7.2787779217334042E-4</v>
      </c>
      <c r="Q50" s="2">
        <v>0</v>
      </c>
      <c r="R50" s="2">
        <v>0.11319070381290515</v>
      </c>
      <c r="S50" s="2">
        <v>0</v>
      </c>
      <c r="T50" s="2">
        <v>0</v>
      </c>
      <c r="U50" s="2">
        <v>0</v>
      </c>
      <c r="V50" s="2">
        <v>0</v>
      </c>
      <c r="W50" s="2">
        <v>0.53001118927542401</v>
      </c>
    </row>
    <row r="51" spans="1:23" x14ac:dyDescent="0.2">
      <c r="A51" s="2" t="s">
        <v>47</v>
      </c>
      <c r="B51" s="2">
        <v>0.77721597685823252</v>
      </c>
      <c r="C51" s="2">
        <v>0</v>
      </c>
      <c r="D51" s="2">
        <v>0</v>
      </c>
      <c r="E51" s="2">
        <v>0.16585717019859916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5.5690142025259473E-2</v>
      </c>
      <c r="L51" s="2">
        <v>0</v>
      </c>
      <c r="M51" s="2">
        <v>5.4442251187070828E-2</v>
      </c>
      <c r="N51" s="2">
        <v>0</v>
      </c>
      <c r="O51" s="2">
        <v>6.7890575861156766E-2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1.1210961161303188</v>
      </c>
    </row>
  </sheetData>
  <phoneticPr fontId="6" type="noConversion"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B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16.770373128653596</v>
      </c>
      <c r="C4" s="2">
        <v>0.275728432107336</v>
      </c>
      <c r="D4" s="2">
        <v>0</v>
      </c>
      <c r="E4" s="2">
        <v>0.30072087109158929</v>
      </c>
      <c r="F4" s="2">
        <v>1.2243616950981375</v>
      </c>
      <c r="G4" s="2">
        <v>0</v>
      </c>
      <c r="H4" s="2">
        <v>0</v>
      </c>
      <c r="I4" s="2">
        <v>0</v>
      </c>
      <c r="J4" s="2">
        <v>4.7646963794287635E-5</v>
      </c>
      <c r="K4" s="2">
        <v>0.7690041022864007</v>
      </c>
      <c r="L4" s="2">
        <v>6.6839206221486716E-2</v>
      </c>
      <c r="M4" s="2">
        <v>1.2289055001918994</v>
      </c>
      <c r="N4" s="2">
        <v>5.6315963274168442E-2</v>
      </c>
      <c r="O4" s="2">
        <v>0.227214758771693</v>
      </c>
      <c r="P4" s="2">
        <v>8.0127284798412455E-4</v>
      </c>
      <c r="Q4" s="2">
        <v>0</v>
      </c>
      <c r="R4" s="2">
        <v>2.4704405646476886</v>
      </c>
      <c r="S4" s="2">
        <v>0</v>
      </c>
      <c r="T4" s="2">
        <v>0</v>
      </c>
      <c r="U4" s="2">
        <v>0</v>
      </c>
      <c r="V4" s="2">
        <v>3.5830980000000001</v>
      </c>
      <c r="W4" s="2">
        <v>26.973851142155773</v>
      </c>
    </row>
    <row r="5" spans="1:23" x14ac:dyDescent="0.2">
      <c r="A5" s="2" t="s">
        <v>1</v>
      </c>
      <c r="B5" s="2">
        <v>0.12442360135377363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7.1279427254901148E-2</v>
      </c>
      <c r="L5" s="2">
        <v>0</v>
      </c>
      <c r="M5" s="2">
        <v>0.28368228529059747</v>
      </c>
      <c r="N5" s="2">
        <v>0</v>
      </c>
      <c r="O5" s="2">
        <v>3.1575622324758579E-2</v>
      </c>
      <c r="P5" s="2">
        <v>0</v>
      </c>
      <c r="Q5" s="2">
        <v>0</v>
      </c>
      <c r="R5" s="2">
        <v>6.9186233353745906E-3</v>
      </c>
      <c r="S5" s="2">
        <v>0</v>
      </c>
      <c r="T5" s="2">
        <v>0</v>
      </c>
      <c r="U5" s="2">
        <v>0</v>
      </c>
      <c r="V5" s="2">
        <v>0</v>
      </c>
      <c r="W5" s="2">
        <v>0.51787955955940546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2.4081058789270689E-3</v>
      </c>
      <c r="C8" s="2">
        <v>0</v>
      </c>
      <c r="D8" s="2">
        <v>0</v>
      </c>
      <c r="E8" s="2">
        <v>6.072167754964639E-5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7.5793647261540738E-4</v>
      </c>
      <c r="L8" s="2">
        <v>0</v>
      </c>
      <c r="M8" s="2">
        <v>2.0673160837062095E-3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5.2940801127983328E-3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1.4846076005071521E-4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1.4846076005071521E-4</v>
      </c>
    </row>
    <row r="10" spans="1:23" x14ac:dyDescent="0.2">
      <c r="A10" s="2" t="s">
        <v>6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1.6804926315907223E-4</v>
      </c>
      <c r="L10" s="2">
        <v>0</v>
      </c>
      <c r="M10" s="2">
        <v>1.0555560039605854E-2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1.0723609302764926E-2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8.566254385552563E-2</v>
      </c>
      <c r="C13" s="2">
        <v>0</v>
      </c>
      <c r="D13" s="2">
        <v>0</v>
      </c>
      <c r="E13" s="2">
        <v>2.1600268541328545E-3</v>
      </c>
      <c r="F13" s="2">
        <v>5.160720775204908E-4</v>
      </c>
      <c r="G13" s="2">
        <v>0</v>
      </c>
      <c r="H13" s="2">
        <v>0</v>
      </c>
      <c r="I13" s="2">
        <v>0</v>
      </c>
      <c r="J13" s="2">
        <v>2.9321208488792392E-5</v>
      </c>
      <c r="K13" s="2">
        <v>2.256661533850398E-3</v>
      </c>
      <c r="L13" s="2">
        <v>0</v>
      </c>
      <c r="M13" s="2">
        <v>2.3568145658051042E-3</v>
      </c>
      <c r="N13" s="2">
        <v>4.7180658020631836E-6</v>
      </c>
      <c r="O13" s="2">
        <v>0</v>
      </c>
      <c r="P13" s="2">
        <v>0</v>
      </c>
      <c r="Q13" s="2">
        <v>0</v>
      </c>
      <c r="R13" s="2">
        <v>4.7885273571942636E-3</v>
      </c>
      <c r="S13" s="2">
        <v>0</v>
      </c>
      <c r="T13" s="2">
        <v>0</v>
      </c>
      <c r="U13" s="2">
        <v>0</v>
      </c>
      <c r="V13" s="2">
        <v>0</v>
      </c>
      <c r="W13" s="2">
        <v>9.777468551831961E-2</v>
      </c>
    </row>
    <row r="14" spans="1:23" x14ac:dyDescent="0.2">
      <c r="A14" s="2" t="s">
        <v>10</v>
      </c>
      <c r="B14" s="2">
        <v>8.5149952092490773E-3</v>
      </c>
      <c r="C14" s="2">
        <v>0</v>
      </c>
      <c r="D14" s="2">
        <v>0</v>
      </c>
      <c r="E14" s="2">
        <v>2.1471015787029077E-4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3.5324641031396812E-4</v>
      </c>
      <c r="L14" s="2">
        <v>0</v>
      </c>
      <c r="M14" s="2">
        <v>6.4951582522187925E-4</v>
      </c>
      <c r="N14" s="2">
        <v>0</v>
      </c>
      <c r="O14" s="2">
        <v>0</v>
      </c>
      <c r="P14" s="2">
        <v>0</v>
      </c>
      <c r="Q14" s="2">
        <v>0</v>
      </c>
      <c r="R14" s="2">
        <v>9.9293878309713842E-4</v>
      </c>
      <c r="S14" s="2">
        <v>0</v>
      </c>
      <c r="T14" s="2">
        <v>0</v>
      </c>
      <c r="U14" s="2">
        <v>0</v>
      </c>
      <c r="V14" s="2">
        <v>0</v>
      </c>
      <c r="W14" s="2">
        <v>1.0725406385752353E-2</v>
      </c>
    </row>
    <row r="15" spans="1:23" x14ac:dyDescent="0.2">
      <c r="A15" s="2" t="s">
        <v>11</v>
      </c>
      <c r="B15" s="2">
        <v>1.1381527786997449E-2</v>
      </c>
      <c r="C15" s="2">
        <v>0</v>
      </c>
      <c r="D15" s="2">
        <v>0</v>
      </c>
      <c r="E15" s="2">
        <v>2.8699130978921978E-4</v>
      </c>
      <c r="F15" s="2">
        <v>8.4607735158121302E-4</v>
      </c>
      <c r="G15" s="2">
        <v>0</v>
      </c>
      <c r="H15" s="2">
        <v>0</v>
      </c>
      <c r="I15" s="2">
        <v>0</v>
      </c>
      <c r="J15" s="2">
        <v>0</v>
      </c>
      <c r="K15" s="2">
        <v>2.1949291514654329E-4</v>
      </c>
      <c r="L15" s="2">
        <v>0</v>
      </c>
      <c r="M15" s="2">
        <v>8.2395721828146956E-4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1.3558046581795893E-2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</row>
    <row r="17" spans="1:23" x14ac:dyDescent="0.2">
      <c r="A17" s="2" t="s">
        <v>13</v>
      </c>
      <c r="B17" s="2">
        <v>7.4168327108235939E-4</v>
      </c>
      <c r="C17" s="2">
        <v>0</v>
      </c>
      <c r="D17" s="2">
        <v>0</v>
      </c>
      <c r="E17" s="2">
        <v>1.8701940319458002E-5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1.037104024067417E-2</v>
      </c>
      <c r="L17" s="2">
        <v>0</v>
      </c>
      <c r="M17" s="2">
        <v>3.7115190012678802E-5</v>
      </c>
      <c r="N17" s="2">
        <v>0</v>
      </c>
      <c r="O17" s="2">
        <v>0</v>
      </c>
      <c r="P17" s="2">
        <v>0</v>
      </c>
      <c r="Q17" s="2">
        <v>0</v>
      </c>
      <c r="R17" s="2">
        <v>9.2887821644571005E-4</v>
      </c>
      <c r="S17" s="2">
        <v>0</v>
      </c>
      <c r="T17" s="2">
        <v>0</v>
      </c>
      <c r="U17" s="2">
        <v>0</v>
      </c>
      <c r="V17" s="2">
        <v>0</v>
      </c>
      <c r="W17" s="2">
        <v>1.2097418858534374E-2</v>
      </c>
    </row>
    <row r="18" spans="1:23" x14ac:dyDescent="0.2">
      <c r="A18" s="2" t="s">
        <v>14</v>
      </c>
      <c r="B18" s="2">
        <v>4.3254255946484089E-5</v>
      </c>
      <c r="C18" s="2">
        <v>0</v>
      </c>
      <c r="D18" s="2">
        <v>0</v>
      </c>
      <c r="E18" s="2">
        <v>1.0906791953028681E-6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1.7147883995823689E-5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6.1492819137610647E-5</v>
      </c>
    </row>
    <row r="19" spans="1:23" x14ac:dyDescent="0.2">
      <c r="A19" s="2" t="s">
        <v>15</v>
      </c>
      <c r="B19" s="2">
        <v>2.868774916450636E-3</v>
      </c>
      <c r="C19" s="2">
        <v>2.8158292500333033E-2</v>
      </c>
      <c r="D19" s="2">
        <v>0</v>
      </c>
      <c r="E19" s="2">
        <v>7.2337693688469631E-5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1.5913236348124391E-3</v>
      </c>
      <c r="L19" s="2">
        <v>0</v>
      </c>
      <c r="M19" s="2">
        <v>1.1468593713917753E-3</v>
      </c>
      <c r="N19" s="2">
        <v>0</v>
      </c>
      <c r="O19" s="2">
        <v>0</v>
      </c>
      <c r="P19" s="2">
        <v>0</v>
      </c>
      <c r="Q19" s="2">
        <v>0</v>
      </c>
      <c r="R19" s="2">
        <v>1.20113562471428E-3</v>
      </c>
      <c r="S19" s="2">
        <v>0</v>
      </c>
      <c r="T19" s="2">
        <v>0</v>
      </c>
      <c r="U19" s="2">
        <v>0</v>
      </c>
      <c r="V19" s="2">
        <v>0</v>
      </c>
      <c r="W19" s="2">
        <v>3.5038723741390637E-2</v>
      </c>
    </row>
    <row r="20" spans="1:23" x14ac:dyDescent="0.2">
      <c r="A20" s="2" t="s">
        <v>16</v>
      </c>
      <c r="B20" s="2">
        <v>1.8998243256170865E-3</v>
      </c>
      <c r="C20" s="2">
        <v>0</v>
      </c>
      <c r="D20" s="2">
        <v>0</v>
      </c>
      <c r="E20" s="2">
        <v>4.7905086362935998E-5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2.0577460794988435E-4</v>
      </c>
      <c r="L20" s="2">
        <v>0</v>
      </c>
      <c r="M20" s="2">
        <v>5.5301633118891433E-4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2.7065203511188211E-3</v>
      </c>
    </row>
    <row r="21" spans="1:23" x14ac:dyDescent="0.2">
      <c r="A21" s="2" t="s">
        <v>17</v>
      </c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1.0288730397494216E-5</v>
      </c>
      <c r="L21" s="2">
        <v>0</v>
      </c>
      <c r="M21" s="2">
        <v>3.3403671011410937E-5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4.3692401408905153E-5</v>
      </c>
    </row>
    <row r="22" spans="1:23" x14ac:dyDescent="0.2">
      <c r="A22" s="2" t="s">
        <v>18</v>
      </c>
      <c r="B22" s="2">
        <v>0.20905159263946443</v>
      </c>
      <c r="C22" s="2">
        <v>0</v>
      </c>
      <c r="D22" s="2">
        <v>0</v>
      </c>
      <c r="E22" s="2">
        <v>5.2713477055042869E-3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6.516195918413004E-5</v>
      </c>
      <c r="L22" s="2">
        <v>0</v>
      </c>
      <c r="M22" s="2">
        <v>1.5477034235287066E-3</v>
      </c>
      <c r="N22" s="2">
        <v>6.1334855426821368E-4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0.21654915428194974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5.8302805585800553E-5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5.8302805585800553E-5</v>
      </c>
    </row>
    <row r="24" spans="1:23" x14ac:dyDescent="0.2">
      <c r="A24" s="2" t="s">
        <v>20</v>
      </c>
      <c r="B24" s="2">
        <v>1.2180275145901298E-3</v>
      </c>
      <c r="C24" s="2">
        <v>0</v>
      </c>
      <c r="D24" s="2">
        <v>0</v>
      </c>
      <c r="E24" s="2">
        <v>3.0713215159996288E-5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1.2487407297501261E-3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</row>
    <row r="26" spans="1:23" x14ac:dyDescent="0.2">
      <c r="A26" s="2" t="s">
        <v>22</v>
      </c>
      <c r="B26" s="2">
        <v>0.65505329227043674</v>
      </c>
      <c r="C26" s="2">
        <v>0</v>
      </c>
      <c r="D26" s="2">
        <v>0</v>
      </c>
      <c r="E26" s="2">
        <v>5.7103655142409913E-2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4.3212667669475705E-4</v>
      </c>
      <c r="L26" s="2">
        <v>0</v>
      </c>
      <c r="M26" s="2">
        <v>3.4517126711791293E-4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0.71293424535665928</v>
      </c>
    </row>
    <row r="27" spans="1:23" x14ac:dyDescent="0.2">
      <c r="A27" s="2" t="s">
        <v>23</v>
      </c>
      <c r="B27" s="2">
        <v>2.7013724470108195E-2</v>
      </c>
      <c r="C27" s="2">
        <v>0</v>
      </c>
      <c r="D27" s="2">
        <v>0</v>
      </c>
      <c r="E27" s="2">
        <v>2.3548960435058595E-3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5.4530271106719363E-4</v>
      </c>
      <c r="L27" s="2">
        <v>0</v>
      </c>
      <c r="M27" s="2">
        <v>3.7486341912805601E-4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3.0288786643809303E-2</v>
      </c>
    </row>
    <row r="28" spans="1:23" x14ac:dyDescent="0.2">
      <c r="A28" s="2" t="s">
        <v>24</v>
      </c>
      <c r="B28" s="2">
        <v>0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1.0288730397494216E-5</v>
      </c>
      <c r="L28" s="2">
        <v>0</v>
      </c>
      <c r="M28" s="2">
        <v>3.7115190012678807E-6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1.4000249398762098E-5</v>
      </c>
    </row>
    <row r="29" spans="1:23" x14ac:dyDescent="0.2">
      <c r="A29" s="2" t="s">
        <v>25</v>
      </c>
      <c r="B29" s="2">
        <v>1.2978076094293833E-3</v>
      </c>
      <c r="C29" s="2">
        <v>0</v>
      </c>
      <c r="D29" s="2">
        <v>0</v>
      </c>
      <c r="E29" s="2">
        <v>1.1313515868790566E-4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6.6876747583712411E-5</v>
      </c>
      <c r="L29" s="2">
        <v>0</v>
      </c>
      <c r="M29" s="2">
        <v>1.2990316504437584E-5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1.4908098322054387E-3</v>
      </c>
    </row>
    <row r="30" spans="1:23" x14ac:dyDescent="0.2">
      <c r="A30" s="2" t="s">
        <v>26</v>
      </c>
      <c r="B30" s="2">
        <v>1.2978076094293833E-3</v>
      </c>
      <c r="C30" s="2">
        <v>0</v>
      </c>
      <c r="D30" s="2">
        <v>0</v>
      </c>
      <c r="E30" s="2">
        <v>1.1313515868790566E-4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6.6876747583712411E-5</v>
      </c>
      <c r="L30" s="2">
        <v>0</v>
      </c>
      <c r="M30" s="2">
        <v>1.2990316504437584E-5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1.4908098322054387E-3</v>
      </c>
    </row>
    <row r="31" spans="1:23" x14ac:dyDescent="0.2">
      <c r="A31" s="2" t="s">
        <v>27</v>
      </c>
      <c r="B31" s="2">
        <v>0.69857259345584166</v>
      </c>
      <c r="C31" s="2">
        <v>0</v>
      </c>
      <c r="D31" s="2">
        <v>0</v>
      </c>
      <c r="E31" s="2">
        <v>1.7614881528276231E-2</v>
      </c>
      <c r="F31" s="2">
        <v>0</v>
      </c>
      <c r="G31" s="2">
        <v>0</v>
      </c>
      <c r="H31" s="2">
        <v>0</v>
      </c>
      <c r="I31" s="2">
        <v>0</v>
      </c>
      <c r="J31" s="2">
        <v>1.8325755305495243E-5</v>
      </c>
      <c r="K31" s="2">
        <v>2.6887882105451556E-3</v>
      </c>
      <c r="L31" s="2">
        <v>5.5563009926221552E-4</v>
      </c>
      <c r="M31" s="2">
        <v>6.8440410383379738E-3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3.5830980000000001</v>
      </c>
      <c r="W31" s="2">
        <v>4.3093922600875691</v>
      </c>
    </row>
    <row r="32" spans="1:23" x14ac:dyDescent="0.2">
      <c r="A32" s="2" t="s">
        <v>28</v>
      </c>
      <c r="B32" s="2">
        <v>0</v>
      </c>
      <c r="C32" s="2">
        <v>0.24757013960700294</v>
      </c>
      <c r="D32" s="2">
        <v>0</v>
      </c>
      <c r="E32" s="2">
        <v>0</v>
      </c>
      <c r="F32" s="2">
        <v>1.2229995456690359</v>
      </c>
      <c r="G32" s="2">
        <v>0</v>
      </c>
      <c r="H32" s="2">
        <v>0</v>
      </c>
      <c r="I32" s="2">
        <v>0</v>
      </c>
      <c r="J32" s="2">
        <v>0</v>
      </c>
      <c r="K32" s="2">
        <v>3.0866191192482648E-5</v>
      </c>
      <c r="L32" s="2">
        <v>0</v>
      </c>
      <c r="M32" s="2">
        <v>2.6054863388900525E-3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1.4732060378061214</v>
      </c>
    </row>
    <row r="33" spans="1:23" x14ac:dyDescent="0.2">
      <c r="A33" s="2" t="s">
        <v>29</v>
      </c>
      <c r="B33" s="2">
        <v>0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</v>
      </c>
    </row>
    <row r="34" spans="1:23" x14ac:dyDescent="0.2">
      <c r="A34" s="2" t="s">
        <v>30</v>
      </c>
      <c r="B34" s="2">
        <v>2.0057176267810348E-3</v>
      </c>
      <c r="C34" s="2">
        <v>0</v>
      </c>
      <c r="D34" s="2">
        <v>0</v>
      </c>
      <c r="E34" s="2">
        <v>5.0575242581652488E-5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1.3032391836826008E-4</v>
      </c>
      <c r="L34" s="2">
        <v>0</v>
      </c>
      <c r="M34" s="2">
        <v>1.2619164604310795E-4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2.3128084337740553E-3</v>
      </c>
    </row>
    <row r="35" spans="1:23" x14ac:dyDescent="0.2">
      <c r="A35" s="2" t="s">
        <v>31</v>
      </c>
      <c r="B35" s="2">
        <v>0</v>
      </c>
      <c r="C35" s="2">
        <v>0</v>
      </c>
      <c r="D35" s="2">
        <v>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2.2635206874487278E-4</v>
      </c>
      <c r="L35" s="2">
        <v>0</v>
      </c>
      <c r="M35" s="2">
        <v>2.2269114007607282E-5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2.4862118275248006E-4</v>
      </c>
    </row>
    <row r="36" spans="1:23" x14ac:dyDescent="0.2">
      <c r="A36" s="2" t="s">
        <v>32</v>
      </c>
      <c r="B36" s="2">
        <v>8.4371912045072082E-3</v>
      </c>
      <c r="C36" s="2">
        <v>0</v>
      </c>
      <c r="D36" s="2">
        <v>0</v>
      </c>
      <c r="E36" s="2">
        <v>2.1274828828251669E-4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2.3664079914236696E-4</v>
      </c>
      <c r="L36" s="2">
        <v>0</v>
      </c>
      <c r="M36" s="2">
        <v>8.276687372827374E-4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9.7142490292148279E-3</v>
      </c>
    </row>
    <row r="37" spans="1:23" x14ac:dyDescent="0.2">
      <c r="A37" s="2" t="s">
        <v>33</v>
      </c>
      <c r="B37" s="2">
        <v>1.6598168610759036E-4</v>
      </c>
      <c r="C37" s="2">
        <v>0</v>
      </c>
      <c r="D37" s="2">
        <v>0</v>
      </c>
      <c r="E37" s="2">
        <v>4.1853169792776221E-6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2.4007037594153172E-5</v>
      </c>
      <c r="L37" s="2">
        <v>0</v>
      </c>
      <c r="M37" s="2">
        <v>5.1961266017750335E-5</v>
      </c>
      <c r="N37" s="2">
        <v>0</v>
      </c>
      <c r="O37" s="2">
        <v>0</v>
      </c>
      <c r="P37" s="2">
        <v>0</v>
      </c>
      <c r="Q37" s="2">
        <v>0</v>
      </c>
      <c r="R37" s="2">
        <v>6.4060566651428274E-5</v>
      </c>
      <c r="S37" s="2">
        <v>0</v>
      </c>
      <c r="T37" s="2">
        <v>0</v>
      </c>
      <c r="U37" s="2">
        <v>0</v>
      </c>
      <c r="V37" s="2">
        <v>0</v>
      </c>
      <c r="W37" s="2">
        <v>3.1019587335019976E-4</v>
      </c>
    </row>
    <row r="38" spans="1:23" x14ac:dyDescent="0.2">
      <c r="A38" s="2" t="s">
        <v>34</v>
      </c>
      <c r="B38" s="2">
        <v>0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1.2346476476993059E-4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1.2346476476993059E-4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0</v>
      </c>
    </row>
    <row r="40" spans="1:23" x14ac:dyDescent="0.2">
      <c r="A40" s="2" t="s">
        <v>36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</row>
    <row r="41" spans="1:23" x14ac:dyDescent="0.2">
      <c r="A41" s="2" t="s">
        <v>37</v>
      </c>
      <c r="B41" s="2">
        <v>4.1275996271934901</v>
      </c>
      <c r="C41" s="2">
        <v>0</v>
      </c>
      <c r="D41" s="2">
        <v>0</v>
      </c>
      <c r="E41" s="2">
        <v>0.10407963196707698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9.0540827497949112E-4</v>
      </c>
      <c r="L41" s="2">
        <v>0</v>
      </c>
      <c r="M41" s="2">
        <v>5.6415088819271786E-4</v>
      </c>
      <c r="N41" s="2">
        <v>1.0945912660786582E-3</v>
      </c>
      <c r="O41" s="2">
        <v>0</v>
      </c>
      <c r="P41" s="2">
        <v>0</v>
      </c>
      <c r="Q41" s="2">
        <v>0</v>
      </c>
      <c r="R41" s="2">
        <v>0.67540656934767118</v>
      </c>
      <c r="S41" s="2">
        <v>0</v>
      </c>
      <c r="T41" s="2">
        <v>0</v>
      </c>
      <c r="U41" s="2">
        <v>0</v>
      </c>
      <c r="V41" s="2">
        <v>0</v>
      </c>
      <c r="W41" s="2">
        <v>4.9096499789374892</v>
      </c>
    </row>
    <row r="42" spans="1:23" x14ac:dyDescent="0.2">
      <c r="A42" s="2" t="s">
        <v>38</v>
      </c>
      <c r="B42" s="2">
        <v>6.547400200532387E-4</v>
      </c>
      <c r="C42" s="2">
        <v>0</v>
      </c>
      <c r="D42" s="2">
        <v>0</v>
      </c>
      <c r="E42" s="2">
        <v>1.6509619749043365E-5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6.7124963980228207E-4</v>
      </c>
    </row>
    <row r="43" spans="1:23" x14ac:dyDescent="0.2">
      <c r="A43" s="2" t="s">
        <v>39</v>
      </c>
      <c r="B43" s="2">
        <v>10.126513717802752</v>
      </c>
      <c r="C43" s="2">
        <v>0</v>
      </c>
      <c r="D43" s="2">
        <v>0</v>
      </c>
      <c r="E43" s="2">
        <v>0.11089297130577953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8.1280970140204306E-4</v>
      </c>
      <c r="L43" s="2">
        <v>0</v>
      </c>
      <c r="M43" s="2">
        <v>5.4930481218764637E-4</v>
      </c>
      <c r="N43" s="2">
        <v>2.5520187826158923E-3</v>
      </c>
      <c r="O43" s="2">
        <v>0</v>
      </c>
      <c r="P43" s="2">
        <v>0</v>
      </c>
      <c r="Q43" s="2">
        <v>0</v>
      </c>
      <c r="R43" s="2">
        <v>1.5829127473314215</v>
      </c>
      <c r="S43" s="2">
        <v>0</v>
      </c>
      <c r="T43" s="2">
        <v>0</v>
      </c>
      <c r="U43" s="2">
        <v>0</v>
      </c>
      <c r="V43" s="2">
        <v>0</v>
      </c>
      <c r="W43" s="2">
        <v>11.824233569736158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8.9168996778283242E-5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8.9168996778283242E-5</v>
      </c>
    </row>
    <row r="46" spans="1:23" x14ac:dyDescent="0.2">
      <c r="A46" s="2" t="s">
        <v>42</v>
      </c>
      <c r="B46" s="2">
        <v>4.568911733420794E-2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6.3953735842593146E-2</v>
      </c>
      <c r="L46" s="2">
        <v>0</v>
      </c>
      <c r="M46" s="2">
        <v>6.7371073569014339E-2</v>
      </c>
      <c r="N46" s="2">
        <v>0</v>
      </c>
      <c r="O46" s="2">
        <v>0</v>
      </c>
      <c r="P46" s="2">
        <v>0</v>
      </c>
      <c r="Q46" s="2">
        <v>0</v>
      </c>
      <c r="R46" s="2">
        <v>2.5622418639783269E-2</v>
      </c>
      <c r="S46" s="2">
        <v>0</v>
      </c>
      <c r="T46" s="2">
        <v>0</v>
      </c>
      <c r="U46" s="2">
        <v>0</v>
      </c>
      <c r="V46" s="2">
        <v>0</v>
      </c>
      <c r="W46" s="2">
        <v>0.20263634538559869</v>
      </c>
    </row>
    <row r="47" spans="1:23" x14ac:dyDescent="0.2">
      <c r="A47" s="2" t="s">
        <v>43</v>
      </c>
      <c r="B47" s="2">
        <v>6.134808272393817E-3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0.35926349126430607</v>
      </c>
      <c r="L47" s="2">
        <v>6.6283576122224505E-2</v>
      </c>
      <c r="M47" s="2">
        <v>0.68164216538747513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1.1133240410463996</v>
      </c>
    </row>
    <row r="48" spans="1:23" x14ac:dyDescent="0.2">
      <c r="A48" s="2" t="s">
        <v>44</v>
      </c>
      <c r="B48" s="2">
        <v>0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3.9079215135315377E-2</v>
      </c>
      <c r="L48" s="2">
        <v>0</v>
      </c>
      <c r="M48" s="2">
        <v>2.4720655377315978E-2</v>
      </c>
      <c r="N48" s="2">
        <v>0</v>
      </c>
      <c r="O48" s="2">
        <v>4.7111204417021033E-2</v>
      </c>
      <c r="P48" s="2">
        <v>0</v>
      </c>
      <c r="Q48" s="2">
        <v>0</v>
      </c>
      <c r="R48" s="2">
        <v>4.2044671086440569E-2</v>
      </c>
      <c r="S48" s="2">
        <v>0</v>
      </c>
      <c r="T48" s="2">
        <v>0</v>
      </c>
      <c r="U48" s="2">
        <v>0</v>
      </c>
      <c r="V48" s="2">
        <v>0</v>
      </c>
      <c r="W48" s="2">
        <v>0.15295574601609296</v>
      </c>
    </row>
    <row r="49" spans="1:23" x14ac:dyDescent="0.2">
      <c r="A49" s="2" t="s">
        <v>45</v>
      </c>
      <c r="B49" s="2">
        <v>6.9631553001931398E-2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7.4872914447580888E-2</v>
      </c>
      <c r="L49" s="2">
        <v>0</v>
      </c>
      <c r="M49" s="2">
        <v>3.6158092916432044E-2</v>
      </c>
      <c r="N49" s="2">
        <v>0</v>
      </c>
      <c r="O49" s="2">
        <v>1.5546157641930791E-2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0.19620871800787512</v>
      </c>
    </row>
    <row r="50" spans="1:23" x14ac:dyDescent="0.2">
      <c r="A50" s="2" t="s">
        <v>46</v>
      </c>
      <c r="B50" s="2">
        <v>0.12013176298293456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8.2642280110883828E-2</v>
      </c>
      <c r="L50" s="2">
        <v>0</v>
      </c>
      <c r="M50" s="2">
        <v>3.2117617033384602E-2</v>
      </c>
      <c r="N50" s="2">
        <v>0</v>
      </c>
      <c r="O50" s="2">
        <v>6.6117502144256921E-2</v>
      </c>
      <c r="P50" s="2">
        <v>8.0127284798412455E-4</v>
      </c>
      <c r="Q50" s="2">
        <v>0</v>
      </c>
      <c r="R50" s="2">
        <v>0.11327655496909053</v>
      </c>
      <c r="S50" s="2">
        <v>0</v>
      </c>
      <c r="T50" s="2">
        <v>0</v>
      </c>
      <c r="U50" s="2">
        <v>0</v>
      </c>
      <c r="V50" s="2">
        <v>0</v>
      </c>
      <c r="W50" s="2">
        <v>0.41508699008853456</v>
      </c>
    </row>
    <row r="51" spans="1:23" x14ac:dyDescent="0.2">
      <c r="A51" s="2" t="s">
        <v>47</v>
      </c>
      <c r="B51" s="2">
        <v>0.43195975510556517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5.5449310196291214E-2</v>
      </c>
      <c r="L51" s="2">
        <v>0</v>
      </c>
      <c r="M51" s="2">
        <v>7.0953087458659428E-2</v>
      </c>
      <c r="N51" s="2">
        <v>5.2051286605403611E-2</v>
      </c>
      <c r="O51" s="2">
        <v>6.6864272243725667E-2</v>
      </c>
      <c r="P51" s="2">
        <v>0</v>
      </c>
      <c r="Q51" s="2">
        <v>0</v>
      </c>
      <c r="R51" s="2">
        <v>1.6283439389804182E-2</v>
      </c>
      <c r="S51" s="2">
        <v>0</v>
      </c>
      <c r="T51" s="2">
        <v>0</v>
      </c>
      <c r="U51" s="2">
        <v>0</v>
      </c>
      <c r="V51" s="2">
        <v>0</v>
      </c>
      <c r="W51" s="2">
        <v>0.69356115099944926</v>
      </c>
    </row>
  </sheetData>
  <phoneticPr fontId="6" type="noConversion"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C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15.823211292227723</v>
      </c>
      <c r="C4" s="2">
        <v>0.46230900532104163</v>
      </c>
      <c r="D4" s="2">
        <v>7.8469678323092151E-4</v>
      </c>
      <c r="E4" s="2">
        <v>1.9365128845072507E-2</v>
      </c>
      <c r="F4" s="2">
        <v>1.1249482859019397</v>
      </c>
      <c r="G4" s="2">
        <v>0</v>
      </c>
      <c r="H4" s="2">
        <v>7.340333462349382E-3</v>
      </c>
      <c r="I4" s="2">
        <v>0</v>
      </c>
      <c r="J4" s="2">
        <v>0</v>
      </c>
      <c r="K4" s="2">
        <v>0.55523327558370472</v>
      </c>
      <c r="L4" s="2">
        <v>4.7285558417759145E-2</v>
      </c>
      <c r="M4" s="2">
        <v>0.94011216396550124</v>
      </c>
      <c r="N4" s="2">
        <v>2.6918179887638765E-2</v>
      </c>
      <c r="O4" s="2">
        <v>0.23509944852420378</v>
      </c>
      <c r="P4" s="2">
        <v>0</v>
      </c>
      <c r="Q4" s="2">
        <v>0</v>
      </c>
      <c r="R4" s="2">
        <v>1.2115228928678063</v>
      </c>
      <c r="S4" s="2">
        <v>0</v>
      </c>
      <c r="T4" s="2">
        <v>0</v>
      </c>
      <c r="U4" s="2">
        <v>0</v>
      </c>
      <c r="V4" s="2">
        <v>4.3473760000000006</v>
      </c>
      <c r="W4" s="2">
        <v>24.801506261787971</v>
      </c>
    </row>
    <row r="5" spans="1:23" x14ac:dyDescent="0.2">
      <c r="A5" s="2" t="s">
        <v>1</v>
      </c>
      <c r="B5" s="2">
        <v>0.12203343572448083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8.6406522274189823E-2</v>
      </c>
      <c r="L5" s="2">
        <v>0</v>
      </c>
      <c r="M5" s="2">
        <v>0.26036846464893171</v>
      </c>
      <c r="N5" s="2">
        <v>0</v>
      </c>
      <c r="O5" s="2">
        <v>2.9050251262637824E-2</v>
      </c>
      <c r="P5" s="2">
        <v>0</v>
      </c>
      <c r="Q5" s="2">
        <v>0</v>
      </c>
      <c r="R5" s="2">
        <v>1.0935660006199806E-2</v>
      </c>
      <c r="S5" s="2">
        <v>0</v>
      </c>
      <c r="T5" s="2">
        <v>0</v>
      </c>
      <c r="U5" s="2">
        <v>0</v>
      </c>
      <c r="V5" s="2">
        <v>0</v>
      </c>
      <c r="W5" s="2">
        <v>0.50879433391644002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1.2913718446427868E-4</v>
      </c>
      <c r="L8" s="2">
        <v>0</v>
      </c>
      <c r="M8" s="2">
        <v>9.0760028767903993E-4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1.0367374721433186E-3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1.4388785048570146E-4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1.4388785048570146E-4</v>
      </c>
    </row>
    <row r="10" spans="1:23" x14ac:dyDescent="0.2">
      <c r="A10" s="2" t="s">
        <v>6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3.8392135921812577E-5</v>
      </c>
      <c r="L10" s="2">
        <v>0</v>
      </c>
      <c r="M10" s="2">
        <v>9.961466572087024E-3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9.9998587080088359E-3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9.6469975794130913E-2</v>
      </c>
      <c r="C13" s="2">
        <v>0</v>
      </c>
      <c r="D13" s="2">
        <v>0</v>
      </c>
      <c r="E13" s="2">
        <v>0</v>
      </c>
      <c r="F13" s="2">
        <v>2.572785870855148E-4</v>
      </c>
      <c r="G13" s="2">
        <v>0</v>
      </c>
      <c r="H13" s="2">
        <v>0</v>
      </c>
      <c r="I13" s="2">
        <v>0</v>
      </c>
      <c r="J13" s="2">
        <v>0</v>
      </c>
      <c r="K13" s="2">
        <v>3.1027826213173982E-3</v>
      </c>
      <c r="L13" s="2">
        <v>0</v>
      </c>
      <c r="M13" s="2">
        <v>1.7082070455097379E-3</v>
      </c>
      <c r="N13" s="2">
        <v>0</v>
      </c>
      <c r="O13" s="2">
        <v>0</v>
      </c>
      <c r="P13" s="2">
        <v>0</v>
      </c>
      <c r="Q13" s="2">
        <v>0</v>
      </c>
      <c r="R13" s="2">
        <v>1.471299085756049E-2</v>
      </c>
      <c r="S13" s="2">
        <v>0</v>
      </c>
      <c r="T13" s="2">
        <v>0</v>
      </c>
      <c r="U13" s="2">
        <v>0</v>
      </c>
      <c r="V13" s="2">
        <v>0</v>
      </c>
      <c r="W13" s="2">
        <v>0.11625123490560406</v>
      </c>
    </row>
    <row r="14" spans="1:23" x14ac:dyDescent="0.2">
      <c r="A14" s="2" t="s">
        <v>10</v>
      </c>
      <c r="B14" s="2">
        <v>2.569079674766115E-2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2.0941165048261404E-4</v>
      </c>
      <c r="L14" s="2">
        <v>0</v>
      </c>
      <c r="M14" s="2">
        <v>1.0219726816548542E-3</v>
      </c>
      <c r="N14" s="2">
        <v>0</v>
      </c>
      <c r="O14" s="2">
        <v>0</v>
      </c>
      <c r="P14" s="2">
        <v>0</v>
      </c>
      <c r="Q14" s="2">
        <v>0</v>
      </c>
      <c r="R14" s="2">
        <v>2.4221035737490124E-3</v>
      </c>
      <c r="S14" s="2">
        <v>0</v>
      </c>
      <c r="T14" s="2">
        <v>0</v>
      </c>
      <c r="U14" s="2">
        <v>0</v>
      </c>
      <c r="V14" s="2">
        <v>0</v>
      </c>
      <c r="W14" s="2">
        <v>2.9344284653547631E-2</v>
      </c>
    </row>
    <row r="15" spans="1:23" x14ac:dyDescent="0.2">
      <c r="A15" s="2" t="s">
        <v>11</v>
      </c>
      <c r="B15" s="2">
        <v>1.4479887805786129E-2</v>
      </c>
      <c r="C15" s="2">
        <v>0</v>
      </c>
      <c r="D15" s="2">
        <v>0</v>
      </c>
      <c r="E15" s="2">
        <v>0</v>
      </c>
      <c r="F15" s="2">
        <v>9.9824091789179692E-4</v>
      </c>
      <c r="G15" s="2">
        <v>0</v>
      </c>
      <c r="H15" s="2">
        <v>0</v>
      </c>
      <c r="I15" s="2">
        <v>0</v>
      </c>
      <c r="J15" s="2">
        <v>0</v>
      </c>
      <c r="K15" s="2">
        <v>1.5705873786196051E-4</v>
      </c>
      <c r="L15" s="2">
        <v>0</v>
      </c>
      <c r="M15" s="2">
        <v>8.1167505402190575E-5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1.5716354966942073E-2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</row>
    <row r="17" spans="1:23" x14ac:dyDescent="0.2">
      <c r="A17" s="2" t="s">
        <v>13</v>
      </c>
      <c r="B17" s="2">
        <v>5.8200084002147645E-6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6.8896433008780013E-3</v>
      </c>
      <c r="L17" s="2">
        <v>0</v>
      </c>
      <c r="M17" s="2">
        <v>4.4273184764831216E-5</v>
      </c>
      <c r="N17" s="2">
        <v>0</v>
      </c>
      <c r="O17" s="2">
        <v>0</v>
      </c>
      <c r="P17" s="2">
        <v>0</v>
      </c>
      <c r="Q17" s="2">
        <v>0</v>
      </c>
      <c r="R17" s="2">
        <v>6.957106009704611E-4</v>
      </c>
      <c r="S17" s="2">
        <v>0</v>
      </c>
      <c r="T17" s="2">
        <v>0</v>
      </c>
      <c r="U17" s="2">
        <v>0</v>
      </c>
      <c r="V17" s="2">
        <v>0</v>
      </c>
      <c r="W17" s="2">
        <v>7.6354470950135084E-3</v>
      </c>
    </row>
    <row r="18" spans="1:23" x14ac:dyDescent="0.2">
      <c r="A18" s="2" t="s">
        <v>14</v>
      </c>
      <c r="B18" s="2">
        <v>0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2.4431359222971638E-5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2.4431359222971638E-5</v>
      </c>
    </row>
    <row r="19" spans="1:23" x14ac:dyDescent="0.2">
      <c r="A19" s="2" t="s">
        <v>15</v>
      </c>
      <c r="B19" s="2">
        <v>2.0486429568755972E-3</v>
      </c>
      <c r="C19" s="2">
        <v>2.4399961920943545E-2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1.1831758252267696E-3</v>
      </c>
      <c r="L19" s="2">
        <v>0</v>
      </c>
      <c r="M19" s="2">
        <v>1.1658605321405555E-3</v>
      </c>
      <c r="N19" s="2">
        <v>0</v>
      </c>
      <c r="O19" s="2">
        <v>0</v>
      </c>
      <c r="P19" s="2">
        <v>0</v>
      </c>
      <c r="Q19" s="2">
        <v>0</v>
      </c>
      <c r="R19" s="2">
        <v>2.8086094631770463E-3</v>
      </c>
      <c r="S19" s="2">
        <v>0</v>
      </c>
      <c r="T19" s="2">
        <v>0</v>
      </c>
      <c r="U19" s="2">
        <v>0</v>
      </c>
      <c r="V19" s="2">
        <v>0</v>
      </c>
      <c r="W19" s="2">
        <v>3.1606250698363515E-2</v>
      </c>
    </row>
    <row r="20" spans="1:23" x14ac:dyDescent="0.2">
      <c r="A20" s="2" t="s">
        <v>16</v>
      </c>
      <c r="B20" s="2">
        <v>5.585533241644962E-3</v>
      </c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5.235291262065351E-5</v>
      </c>
      <c r="L20" s="2">
        <v>0</v>
      </c>
      <c r="M20" s="2">
        <v>4.4273184764831216E-5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5.6821593390304469E-3</v>
      </c>
    </row>
    <row r="21" spans="1:23" x14ac:dyDescent="0.2">
      <c r="A21" s="2" t="s">
        <v>17</v>
      </c>
      <c r="B21" s="2">
        <v>0</v>
      </c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2.4431359222971638E-5</v>
      </c>
      <c r="L21" s="2">
        <v>0</v>
      </c>
      <c r="M21" s="2">
        <v>2.9515456509887483E-5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5.3946815732859124E-5</v>
      </c>
    </row>
    <row r="22" spans="1:23" x14ac:dyDescent="0.2">
      <c r="A22" s="2" t="s">
        <v>18</v>
      </c>
      <c r="B22" s="2">
        <v>0.36945911845966323</v>
      </c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2.0941165048261406E-5</v>
      </c>
      <c r="L22" s="2">
        <v>0</v>
      </c>
      <c r="M22" s="2">
        <v>1.3650898635822961E-3</v>
      </c>
      <c r="N22" s="2">
        <v>5.8941107034179876E-4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0.37143456055863555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1.718620961731239E-3</v>
      </c>
      <c r="G23" s="2">
        <v>0</v>
      </c>
      <c r="H23" s="2">
        <v>0</v>
      </c>
      <c r="I23" s="2">
        <v>0</v>
      </c>
      <c r="J23" s="2">
        <v>0</v>
      </c>
      <c r="K23" s="2">
        <v>5.9333300970073993E-5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1.777954262701313E-3</v>
      </c>
    </row>
    <row r="24" spans="1:23" x14ac:dyDescent="0.2">
      <c r="A24" s="2" t="s">
        <v>20</v>
      </c>
      <c r="B24" s="2">
        <v>2.0509379871665092E-3</v>
      </c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2.0509379871665092E-3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</row>
    <row r="26" spans="1:23" x14ac:dyDescent="0.2">
      <c r="A26" s="2" t="s">
        <v>22</v>
      </c>
      <c r="B26" s="2">
        <v>1.9386013982058328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1.2564699028956843E-4</v>
      </c>
      <c r="L26" s="2">
        <v>0</v>
      </c>
      <c r="M26" s="2">
        <v>1.4757728254943743E-4</v>
      </c>
      <c r="N26" s="2">
        <v>0</v>
      </c>
      <c r="O26" s="2">
        <v>0</v>
      </c>
      <c r="P26" s="2">
        <v>0</v>
      </c>
      <c r="Q26" s="2">
        <v>0</v>
      </c>
      <c r="R26" s="2">
        <v>9.8616889228072505E-2</v>
      </c>
      <c r="S26" s="2">
        <v>0</v>
      </c>
      <c r="T26" s="2">
        <v>0</v>
      </c>
      <c r="U26" s="2">
        <v>0</v>
      </c>
      <c r="V26" s="2">
        <v>0</v>
      </c>
      <c r="W26" s="2">
        <v>2.0374915117067443</v>
      </c>
    </row>
    <row r="27" spans="1:23" x14ac:dyDescent="0.2">
      <c r="A27" s="2" t="s">
        <v>23</v>
      </c>
      <c r="B27" s="2">
        <v>5.5313603236502404E-2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4.0137233009167697E-4</v>
      </c>
      <c r="L27" s="2">
        <v>0</v>
      </c>
      <c r="M27" s="2">
        <v>3.7632207050106539E-4</v>
      </c>
      <c r="N27" s="2">
        <v>0</v>
      </c>
      <c r="O27" s="2">
        <v>0</v>
      </c>
      <c r="P27" s="2">
        <v>0</v>
      </c>
      <c r="Q27" s="2">
        <v>0</v>
      </c>
      <c r="R27" s="2">
        <v>2.4882310150060335E-5</v>
      </c>
      <c r="S27" s="2">
        <v>0</v>
      </c>
      <c r="T27" s="2">
        <v>0</v>
      </c>
      <c r="U27" s="2">
        <v>0</v>
      </c>
      <c r="V27" s="2">
        <v>0</v>
      </c>
      <c r="W27" s="2">
        <v>5.6116179947245215E-2</v>
      </c>
    </row>
    <row r="28" spans="1:23" x14ac:dyDescent="0.2">
      <c r="A28" s="2" t="s">
        <v>24</v>
      </c>
      <c r="B28" s="2">
        <v>5.7510084900144779E-5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2.4431359222971638E-5</v>
      </c>
      <c r="L28" s="2">
        <v>0</v>
      </c>
      <c r="M28" s="2">
        <v>2.5826024446151547E-5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1.0776746856926795E-4</v>
      </c>
    </row>
    <row r="29" spans="1:23" x14ac:dyDescent="0.2">
      <c r="A29" s="2" t="s">
        <v>25</v>
      </c>
      <c r="B29" s="2">
        <v>2.4113877703744918E-4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2.4113877703744918E-4</v>
      </c>
    </row>
    <row r="30" spans="1:23" x14ac:dyDescent="0.2">
      <c r="A30" s="2" t="s">
        <v>26</v>
      </c>
      <c r="B30" s="2">
        <v>2.4113877703744918E-4</v>
      </c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2.4113877703744918E-4</v>
      </c>
    </row>
    <row r="31" spans="1:23" x14ac:dyDescent="0.2">
      <c r="A31" s="2" t="s">
        <v>27</v>
      </c>
      <c r="B31" s="2">
        <v>1.1112119707562569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2.5618025242373117E-3</v>
      </c>
      <c r="L31" s="2">
        <v>0</v>
      </c>
      <c r="M31" s="2">
        <v>5.3201610359072194E-3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4.3473760000000006</v>
      </c>
      <c r="W31" s="2">
        <v>5.466469934316402</v>
      </c>
    </row>
    <row r="32" spans="1:23" x14ac:dyDescent="0.2">
      <c r="A32" s="2" t="s">
        <v>28</v>
      </c>
      <c r="B32" s="2">
        <v>0</v>
      </c>
      <c r="C32" s="2">
        <v>0.23998158266126118</v>
      </c>
      <c r="D32" s="2">
        <v>0</v>
      </c>
      <c r="E32" s="2">
        <v>0</v>
      </c>
      <c r="F32" s="2">
        <v>1.0499333316090191</v>
      </c>
      <c r="G32" s="2">
        <v>0</v>
      </c>
      <c r="H32" s="2">
        <v>0</v>
      </c>
      <c r="I32" s="2">
        <v>0</v>
      </c>
      <c r="J32" s="2">
        <v>0</v>
      </c>
      <c r="K32" s="2">
        <v>6.9803883494204684E-5</v>
      </c>
      <c r="L32" s="2">
        <v>0</v>
      </c>
      <c r="M32" s="2">
        <v>1.959088425843782E-3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1.2919438065796185</v>
      </c>
    </row>
    <row r="33" spans="1:23" x14ac:dyDescent="0.2">
      <c r="A33" s="2" t="s">
        <v>29</v>
      </c>
      <c r="B33" s="2">
        <v>0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</v>
      </c>
    </row>
    <row r="34" spans="1:23" x14ac:dyDescent="0.2">
      <c r="A34" s="2" t="s">
        <v>30</v>
      </c>
      <c r="B34" s="2">
        <v>6.9576796016065671E-3</v>
      </c>
      <c r="C34" s="2">
        <v>0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2.7921553397681872E-5</v>
      </c>
      <c r="L34" s="2">
        <v>0</v>
      </c>
      <c r="M34" s="2">
        <v>4.4273184764831216E-5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7.0298743397690803E-3</v>
      </c>
    </row>
    <row r="35" spans="1:23" x14ac:dyDescent="0.2">
      <c r="A35" s="2" t="s">
        <v>31</v>
      </c>
      <c r="B35" s="2">
        <v>0</v>
      </c>
      <c r="C35" s="2">
        <v>0</v>
      </c>
      <c r="D35" s="2">
        <v>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2.1290184465732432E-4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2.1290184465732432E-4</v>
      </c>
    </row>
    <row r="36" spans="1:23" x14ac:dyDescent="0.2">
      <c r="A36" s="2" t="s">
        <v>32</v>
      </c>
      <c r="B36" s="2">
        <v>1.4522054952978324E-2</v>
      </c>
      <c r="C36" s="2">
        <v>0</v>
      </c>
      <c r="D36" s="2">
        <v>0</v>
      </c>
      <c r="E36" s="2">
        <v>0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4.0486252426638717E-4</v>
      </c>
      <c r="L36" s="2">
        <v>0</v>
      </c>
      <c r="M36" s="2">
        <v>7.3050754861971501E-4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1.5657425025864428E-2</v>
      </c>
    </row>
    <row r="37" spans="1:23" x14ac:dyDescent="0.2">
      <c r="A37" s="2" t="s">
        <v>33</v>
      </c>
      <c r="B37" s="2">
        <v>0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5.235291262065351E-5</v>
      </c>
      <c r="L37" s="2">
        <v>0</v>
      </c>
      <c r="M37" s="2">
        <v>1.4757728254943742E-5</v>
      </c>
      <c r="N37" s="2">
        <v>0</v>
      </c>
      <c r="O37" s="2">
        <v>0</v>
      </c>
      <c r="P37" s="2">
        <v>0</v>
      </c>
      <c r="Q37" s="2">
        <v>0</v>
      </c>
      <c r="R37" s="2">
        <v>5.1534118590404523E-5</v>
      </c>
      <c r="S37" s="2">
        <v>0</v>
      </c>
      <c r="T37" s="2">
        <v>0</v>
      </c>
      <c r="U37" s="2">
        <v>0</v>
      </c>
      <c r="V37" s="2">
        <v>0</v>
      </c>
      <c r="W37" s="2">
        <v>1.1864475946600178E-4</v>
      </c>
    </row>
    <row r="38" spans="1:23" x14ac:dyDescent="0.2">
      <c r="A38" s="2" t="s">
        <v>34</v>
      </c>
      <c r="B38" s="2">
        <v>0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4.4273184764831216E-5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4.4273184764831216E-5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1.7450970873551171E-5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1.7450970873551171E-5</v>
      </c>
    </row>
    <row r="40" spans="1:23" x14ac:dyDescent="0.2">
      <c r="A40" s="2" t="s">
        <v>36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</row>
    <row r="41" spans="1:23" x14ac:dyDescent="0.2">
      <c r="A41" s="2" t="s">
        <v>37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3.4901941747102341E-6</v>
      </c>
      <c r="L41" s="2">
        <v>0</v>
      </c>
      <c r="M41" s="2">
        <v>1.4757728254943742E-5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1.8247922429653975E-5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11.529353782454598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7.9925446600864368E-4</v>
      </c>
      <c r="L43" s="2">
        <v>0</v>
      </c>
      <c r="M43" s="2">
        <v>5.3496764924171043E-4</v>
      </c>
      <c r="N43" s="2">
        <v>2.5158879451889892E-3</v>
      </c>
      <c r="O43" s="2">
        <v>0</v>
      </c>
      <c r="P43" s="2">
        <v>0</v>
      </c>
      <c r="Q43" s="2">
        <v>0</v>
      </c>
      <c r="R43" s="2">
        <v>0.86997322298391411</v>
      </c>
      <c r="S43" s="2">
        <v>0</v>
      </c>
      <c r="T43" s="2">
        <v>0</v>
      </c>
      <c r="U43" s="2">
        <v>0</v>
      </c>
      <c r="V43" s="2">
        <v>0</v>
      </c>
      <c r="W43" s="2">
        <v>12.40317711549895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8.7254854367755866E-5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8.7254854367755866E-5</v>
      </c>
    </row>
    <row r="46" spans="1:23" x14ac:dyDescent="0.2">
      <c r="A46" s="2" t="s">
        <v>42</v>
      </c>
      <c r="B46" s="2">
        <v>1.5845447237972588E-2</v>
      </c>
      <c r="C46" s="2">
        <v>4.8524123547210307E-2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2.0850088470317229E-2</v>
      </c>
      <c r="L46" s="2">
        <v>0</v>
      </c>
      <c r="M46" s="2">
        <v>1.1227596621760018E-2</v>
      </c>
      <c r="N46" s="2">
        <v>0</v>
      </c>
      <c r="O46" s="2">
        <v>3.2800292441536936E-3</v>
      </c>
      <c r="P46" s="2">
        <v>0</v>
      </c>
      <c r="Q46" s="2">
        <v>0</v>
      </c>
      <c r="R46" s="2">
        <v>9.0547038027742315E-3</v>
      </c>
      <c r="S46" s="2">
        <v>0</v>
      </c>
      <c r="T46" s="2">
        <v>0</v>
      </c>
      <c r="U46" s="2">
        <v>0</v>
      </c>
      <c r="V46" s="2">
        <v>0</v>
      </c>
      <c r="W46" s="2">
        <v>0.10878198892418806</v>
      </c>
    </row>
    <row r="47" spans="1:23" x14ac:dyDescent="0.2">
      <c r="A47" s="2" t="s">
        <v>43</v>
      </c>
      <c r="B47" s="2">
        <v>3.1479100182763404E-3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0.22237777985401078</v>
      </c>
      <c r="L47" s="2">
        <v>4.7285558417759145E-2</v>
      </c>
      <c r="M47" s="2">
        <v>0.45236587887114998</v>
      </c>
      <c r="N47" s="2">
        <v>3.4693862576228823E-3</v>
      </c>
      <c r="O47" s="2">
        <v>8.9957146086464793E-4</v>
      </c>
      <c r="P47" s="2">
        <v>0</v>
      </c>
      <c r="Q47" s="2">
        <v>0</v>
      </c>
      <c r="R47" s="2">
        <v>4.5320539395463239E-2</v>
      </c>
      <c r="S47" s="2">
        <v>0</v>
      </c>
      <c r="T47" s="2">
        <v>0</v>
      </c>
      <c r="U47" s="2">
        <v>0</v>
      </c>
      <c r="V47" s="2">
        <v>0</v>
      </c>
      <c r="W47" s="2">
        <v>0.77486662427514685</v>
      </c>
    </row>
    <row r="48" spans="1:23" x14ac:dyDescent="0.2">
      <c r="A48" s="2" t="s">
        <v>44</v>
      </c>
      <c r="B48" s="2">
        <v>0</v>
      </c>
      <c r="C48" s="2">
        <v>4.7506908434468711E-2</v>
      </c>
      <c r="D48" s="2">
        <v>7.8469678323092151E-4</v>
      </c>
      <c r="E48" s="2">
        <v>0</v>
      </c>
      <c r="F48" s="2">
        <v>7.2040813826211997E-2</v>
      </c>
      <c r="G48" s="2">
        <v>0</v>
      </c>
      <c r="H48" s="2">
        <v>0</v>
      </c>
      <c r="I48" s="2">
        <v>0</v>
      </c>
      <c r="J48" s="2">
        <v>0</v>
      </c>
      <c r="K48" s="2">
        <v>3.3316789135156878E-2</v>
      </c>
      <c r="L48" s="2">
        <v>0</v>
      </c>
      <c r="M48" s="2">
        <v>5.3532392867911588E-2</v>
      </c>
      <c r="N48" s="2">
        <v>1.7312049227955523E-3</v>
      </c>
      <c r="O48" s="2">
        <v>4.847086554026301E-2</v>
      </c>
      <c r="P48" s="2">
        <v>0</v>
      </c>
      <c r="Q48" s="2">
        <v>0</v>
      </c>
      <c r="R48" s="2">
        <v>9.0516181867526281E-3</v>
      </c>
      <c r="S48" s="2">
        <v>0</v>
      </c>
      <c r="T48" s="2">
        <v>0</v>
      </c>
      <c r="U48" s="2">
        <v>0</v>
      </c>
      <c r="V48" s="2">
        <v>0</v>
      </c>
      <c r="W48" s="2">
        <v>0.26643528969679131</v>
      </c>
    </row>
    <row r="49" spans="1:23" x14ac:dyDescent="0.2">
      <c r="A49" s="2" t="s">
        <v>45</v>
      </c>
      <c r="B49" s="2">
        <v>0</v>
      </c>
      <c r="C49" s="2">
        <v>0.10189642875715788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6.193381993703366E-2</v>
      </c>
      <c r="L49" s="2">
        <v>0</v>
      </c>
      <c r="M49" s="2">
        <v>4.9235596939659072E-2</v>
      </c>
      <c r="N49" s="2">
        <v>0</v>
      </c>
      <c r="O49" s="2">
        <v>1.622526353971139E-2</v>
      </c>
      <c r="P49" s="2">
        <v>0</v>
      </c>
      <c r="Q49" s="2">
        <v>0</v>
      </c>
      <c r="R49" s="2">
        <v>5.0389588813235953E-3</v>
      </c>
      <c r="S49" s="2">
        <v>0</v>
      </c>
      <c r="T49" s="2">
        <v>0</v>
      </c>
      <c r="U49" s="2">
        <v>0</v>
      </c>
      <c r="V49" s="2">
        <v>0</v>
      </c>
      <c r="W49" s="2">
        <v>0.2343300680548856</v>
      </c>
    </row>
    <row r="50" spans="1:23" x14ac:dyDescent="0.2">
      <c r="A50" s="2" t="s">
        <v>46</v>
      </c>
      <c r="B50" s="2">
        <v>0.11782322858313965</v>
      </c>
      <c r="C50" s="2">
        <v>0</v>
      </c>
      <c r="D50" s="2">
        <v>0</v>
      </c>
      <c r="E50" s="2">
        <v>0</v>
      </c>
      <c r="F50" s="2">
        <v>0</v>
      </c>
      <c r="G50" s="2">
        <v>0</v>
      </c>
      <c r="H50" s="2">
        <v>7.340333462349382E-3</v>
      </c>
      <c r="I50" s="2">
        <v>0</v>
      </c>
      <c r="J50" s="2">
        <v>0</v>
      </c>
      <c r="K50" s="2">
        <v>5.5461806184506753E-2</v>
      </c>
      <c r="L50" s="2">
        <v>0</v>
      </c>
      <c r="M50" s="2">
        <v>2.9313922923330696E-2</v>
      </c>
      <c r="N50" s="2">
        <v>1.8612289691689543E-2</v>
      </c>
      <c r="O50" s="2">
        <v>4.7612148156065077E-2</v>
      </c>
      <c r="P50" s="2">
        <v>0</v>
      </c>
      <c r="Q50" s="2">
        <v>0</v>
      </c>
      <c r="R50" s="2">
        <v>0.12590831052354221</v>
      </c>
      <c r="S50" s="2">
        <v>0</v>
      </c>
      <c r="T50" s="2">
        <v>0</v>
      </c>
      <c r="U50" s="2">
        <v>0</v>
      </c>
      <c r="V50" s="2">
        <v>0</v>
      </c>
      <c r="W50" s="2">
        <v>0.40207203952462334</v>
      </c>
    </row>
    <row r="51" spans="1:23" x14ac:dyDescent="0.2">
      <c r="A51" s="2" t="s">
        <v>47</v>
      </c>
      <c r="B51" s="2">
        <v>0.3920702808157745</v>
      </c>
      <c r="C51" s="2">
        <v>0</v>
      </c>
      <c r="D51" s="2">
        <v>0</v>
      </c>
      <c r="E51" s="2">
        <v>1.9365128845072507E-2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5.8206831767549344E-2</v>
      </c>
      <c r="L51" s="2">
        <v>0</v>
      </c>
      <c r="M51" s="2">
        <v>5.8382485065028418E-2</v>
      </c>
      <c r="N51" s="2">
        <v>0</v>
      </c>
      <c r="O51" s="2">
        <v>8.9561319320508162E-2</v>
      </c>
      <c r="P51" s="2">
        <v>0</v>
      </c>
      <c r="Q51" s="2">
        <v>0</v>
      </c>
      <c r="R51" s="2">
        <v>1.6907158935566803E-2</v>
      </c>
      <c r="S51" s="2">
        <v>0</v>
      </c>
      <c r="T51" s="2">
        <v>0</v>
      </c>
      <c r="U51" s="2">
        <v>0</v>
      </c>
      <c r="V51" s="2">
        <v>0</v>
      </c>
      <c r="W51" s="2">
        <v>0.63449320474949977</v>
      </c>
    </row>
  </sheetData>
  <phoneticPr fontId="6" type="noConversion"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D00-000000000000}">
  <dimension ref="A1:W51"/>
  <sheetViews>
    <sheetView workbookViewId="0">
      <selection activeCell="B4" sqref="B4:W51"/>
    </sheetView>
  </sheetViews>
  <sheetFormatPr baseColWidth="10" defaultColWidth="9.1640625" defaultRowHeight="15" x14ac:dyDescent="0.2"/>
  <cols>
    <col min="1" max="16384" width="9.1640625" style="2"/>
  </cols>
  <sheetData>
    <row r="1" spans="1:23" x14ac:dyDescent="0.2">
      <c r="B1" s="2" t="s">
        <v>49</v>
      </c>
      <c r="C1" s="2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2" t="s">
        <v>56</v>
      </c>
      <c r="J1" s="2" t="s">
        <v>57</v>
      </c>
      <c r="K1" s="2" t="s">
        <v>58</v>
      </c>
      <c r="L1" s="2" t="s">
        <v>59</v>
      </c>
      <c r="M1" s="2" t="s">
        <v>60</v>
      </c>
      <c r="N1" s="2" t="s">
        <v>61</v>
      </c>
      <c r="O1" s="2" t="s">
        <v>62</v>
      </c>
      <c r="P1" s="2" t="s">
        <v>63</v>
      </c>
      <c r="Q1" s="2" t="s">
        <v>64</v>
      </c>
      <c r="R1" s="2" t="s">
        <v>65</v>
      </c>
      <c r="S1" s="2" t="s">
        <v>66</v>
      </c>
      <c r="T1" s="2" t="s">
        <v>67</v>
      </c>
      <c r="U1" s="2" t="s">
        <v>68</v>
      </c>
      <c r="V1" s="2" t="s">
        <v>69</v>
      </c>
      <c r="W1" s="2" t="s">
        <v>48</v>
      </c>
    </row>
    <row r="2" spans="1:23" x14ac:dyDescent="0.2">
      <c r="B2" s="2" t="s">
        <v>75</v>
      </c>
      <c r="C2" s="2" t="s">
        <v>75</v>
      </c>
      <c r="D2" s="2" t="s">
        <v>75</v>
      </c>
      <c r="E2" s="2" t="s">
        <v>75</v>
      </c>
      <c r="F2" s="2" t="s">
        <v>75</v>
      </c>
      <c r="G2" s="2" t="s">
        <v>75</v>
      </c>
      <c r="H2" s="2" t="s">
        <v>75</v>
      </c>
      <c r="I2" s="2" t="s">
        <v>75</v>
      </c>
      <c r="J2" s="2" t="s">
        <v>75</v>
      </c>
      <c r="K2" s="2" t="s">
        <v>75</v>
      </c>
      <c r="L2" s="2" t="s">
        <v>75</v>
      </c>
      <c r="M2" s="2" t="s">
        <v>75</v>
      </c>
      <c r="N2" s="2" t="s">
        <v>75</v>
      </c>
      <c r="O2" s="2" t="s">
        <v>75</v>
      </c>
      <c r="P2" s="2" t="s">
        <v>75</v>
      </c>
      <c r="Q2" s="2" t="s">
        <v>75</v>
      </c>
      <c r="R2" s="2" t="s">
        <v>75</v>
      </c>
      <c r="S2" s="2" t="s">
        <v>75</v>
      </c>
      <c r="T2" s="2" t="s">
        <v>75</v>
      </c>
      <c r="U2" s="2" t="s">
        <v>75</v>
      </c>
      <c r="V2" s="2" t="s">
        <v>75</v>
      </c>
      <c r="W2" s="2" t="s">
        <v>75</v>
      </c>
    </row>
    <row r="4" spans="1:23" x14ac:dyDescent="0.2">
      <c r="A4" s="2" t="s">
        <v>0</v>
      </c>
      <c r="B4" s="2">
        <v>17.495968758538847</v>
      </c>
      <c r="C4" s="2">
        <v>0.25562306966145404</v>
      </c>
      <c r="D4" s="2">
        <v>6.2651796115719598E-4</v>
      </c>
      <c r="E4" s="2">
        <v>0.2393796175204434</v>
      </c>
      <c r="F4" s="2">
        <v>0.59275179716494231</v>
      </c>
      <c r="G4" s="2">
        <v>0</v>
      </c>
      <c r="H4" s="2">
        <v>0</v>
      </c>
      <c r="I4" s="2">
        <v>0</v>
      </c>
      <c r="J4" s="2">
        <v>7.1626087050893056E-6</v>
      </c>
      <c r="K4" s="2">
        <v>0.68198845552370879</v>
      </c>
      <c r="L4" s="2">
        <v>5.6794322141611467E-2</v>
      </c>
      <c r="M4" s="2">
        <v>0.89036759735605708</v>
      </c>
      <c r="N4" s="2">
        <v>3.6053680529161677E-2</v>
      </c>
      <c r="O4" s="2">
        <v>0.23182083953483834</v>
      </c>
      <c r="P4" s="2">
        <v>0</v>
      </c>
      <c r="Q4" s="2">
        <v>0</v>
      </c>
      <c r="R4" s="2">
        <v>1.4262073549218972</v>
      </c>
      <c r="S4" s="2">
        <v>0</v>
      </c>
      <c r="T4" s="2">
        <v>0</v>
      </c>
      <c r="U4" s="2">
        <v>0</v>
      </c>
      <c r="V4" s="2">
        <v>4.7832760000000007</v>
      </c>
      <c r="W4" s="2">
        <v>26.690865173462822</v>
      </c>
    </row>
    <row r="5" spans="1:23" x14ac:dyDescent="0.2">
      <c r="A5" s="2" t="s">
        <v>1</v>
      </c>
      <c r="B5" s="2">
        <v>0.11164848258320317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0.11244801777173428</v>
      </c>
      <c r="L5" s="2">
        <v>0</v>
      </c>
      <c r="M5" s="2">
        <v>0.24829812426180506</v>
      </c>
      <c r="N5" s="2">
        <v>0</v>
      </c>
      <c r="O5" s="2">
        <v>2.6654963413745875E-2</v>
      </c>
      <c r="P5" s="2">
        <v>0</v>
      </c>
      <c r="Q5" s="2">
        <v>0</v>
      </c>
      <c r="R5" s="2">
        <v>1.2078762320772813E-2</v>
      </c>
      <c r="S5" s="2">
        <v>0</v>
      </c>
      <c r="T5" s="2">
        <v>0</v>
      </c>
      <c r="U5" s="2">
        <v>0</v>
      </c>
      <c r="V5" s="2">
        <v>0</v>
      </c>
      <c r="W5" s="2">
        <v>0.51112835035126114</v>
      </c>
    </row>
    <row r="6" spans="1:23" x14ac:dyDescent="0.2">
      <c r="A6" s="2" t="s">
        <v>2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</row>
    <row r="7" spans="1:23" x14ac:dyDescent="0.2">
      <c r="A7" s="2" t="s">
        <v>3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</row>
    <row r="8" spans="1:23" x14ac:dyDescent="0.2">
      <c r="A8" s="2" t="s">
        <v>4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2.4605083736167288E-4</v>
      </c>
      <c r="L8" s="2">
        <v>0</v>
      </c>
      <c r="M8" s="2">
        <v>5.3664145728731297E-4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7.8269229464898585E-4</v>
      </c>
    </row>
    <row r="9" spans="1:23" x14ac:dyDescent="0.2">
      <c r="A9" s="2" t="s">
        <v>5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1.5544097383494583E-4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1.5544097383494583E-4</v>
      </c>
    </row>
    <row r="10" spans="1:23" x14ac:dyDescent="0.2">
      <c r="A10" s="2" t="s">
        <v>6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5.1067154924120784E-5</v>
      </c>
      <c r="L10" s="2">
        <v>0</v>
      </c>
      <c r="M10" s="2">
        <v>6.8764126044126026E-3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6.9274797593367231E-3</v>
      </c>
    </row>
    <row r="11" spans="1:23" x14ac:dyDescent="0.2">
      <c r="A11" s="2" t="s">
        <v>7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</row>
    <row r="12" spans="1:23" x14ac:dyDescent="0.2">
      <c r="A12" s="2" t="s">
        <v>8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</row>
    <row r="13" spans="1:23" x14ac:dyDescent="0.2">
      <c r="A13" s="2" t="s">
        <v>9</v>
      </c>
      <c r="B13" s="2">
        <v>9.5944434792794062E-2</v>
      </c>
      <c r="C13" s="2">
        <v>0</v>
      </c>
      <c r="D13" s="2">
        <v>3.4268690581567535E-8</v>
      </c>
      <c r="E13" s="2">
        <v>1.6759892446413535E-3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4.3360656999208002E-3</v>
      </c>
      <c r="L13" s="2">
        <v>0</v>
      </c>
      <c r="M13" s="2">
        <v>1.2028170594370808E-3</v>
      </c>
      <c r="N13" s="2">
        <v>0</v>
      </c>
      <c r="O13" s="2">
        <v>0</v>
      </c>
      <c r="P13" s="2">
        <v>0</v>
      </c>
      <c r="Q13" s="2">
        <v>0</v>
      </c>
      <c r="R13" s="2">
        <v>1.4068814375180434E-2</v>
      </c>
      <c r="S13" s="2">
        <v>0</v>
      </c>
      <c r="T13" s="2">
        <v>0</v>
      </c>
      <c r="U13" s="2">
        <v>0</v>
      </c>
      <c r="V13" s="2">
        <v>0</v>
      </c>
      <c r="W13" s="2">
        <v>0.11722815544066431</v>
      </c>
    </row>
    <row r="14" spans="1:23" x14ac:dyDescent="0.2">
      <c r="A14" s="2" t="s">
        <v>10</v>
      </c>
      <c r="B14" s="2">
        <v>2.848925514828151E-2</v>
      </c>
      <c r="C14" s="2">
        <v>0</v>
      </c>
      <c r="D14" s="2">
        <v>1.0175571638774335E-8</v>
      </c>
      <c r="E14" s="2">
        <v>4.9765976858877911E-4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3.0176046091525918E-4</v>
      </c>
      <c r="L14" s="2">
        <v>0</v>
      </c>
      <c r="M14" s="2">
        <v>7.9570974701222261E-4</v>
      </c>
      <c r="N14" s="2">
        <v>0</v>
      </c>
      <c r="O14" s="2">
        <v>0</v>
      </c>
      <c r="P14" s="2">
        <v>0</v>
      </c>
      <c r="Q14" s="2">
        <v>0</v>
      </c>
      <c r="R14" s="2">
        <v>2.0098306250257757E-3</v>
      </c>
      <c r="S14" s="2">
        <v>0</v>
      </c>
      <c r="T14" s="2">
        <v>0</v>
      </c>
      <c r="U14" s="2">
        <v>0</v>
      </c>
      <c r="V14" s="2">
        <v>0</v>
      </c>
      <c r="W14" s="2">
        <v>3.2094225925395188E-2</v>
      </c>
    </row>
    <row r="15" spans="1:23" x14ac:dyDescent="0.2">
      <c r="A15" s="2" t="s">
        <v>11</v>
      </c>
      <c r="B15" s="2">
        <v>1.7048777754558975E-2</v>
      </c>
      <c r="C15" s="2">
        <v>0</v>
      </c>
      <c r="D15" s="2">
        <v>6.0893504758941239E-9</v>
      </c>
      <c r="E15" s="2">
        <v>2.9781371074445717E-4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1.114192471071726E-4</v>
      </c>
      <c r="L15" s="2">
        <v>0</v>
      </c>
      <c r="M15" s="2">
        <v>9.2524389187467745E-5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1.7550541190948548E-2</v>
      </c>
    </row>
    <row r="16" spans="1:23" x14ac:dyDescent="0.2">
      <c r="A16" s="2" t="s">
        <v>12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</row>
    <row r="17" spans="1:23" x14ac:dyDescent="0.2">
      <c r="A17" s="2" t="s">
        <v>13</v>
      </c>
      <c r="B17" s="2">
        <v>0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3.7232598408313521E-3</v>
      </c>
      <c r="L17" s="2">
        <v>0</v>
      </c>
      <c r="M17" s="2">
        <v>2.9607804539989679E-5</v>
      </c>
      <c r="N17" s="2">
        <v>0</v>
      </c>
      <c r="O17" s="2">
        <v>0</v>
      </c>
      <c r="P17" s="2">
        <v>0</v>
      </c>
      <c r="Q17" s="2">
        <v>0</v>
      </c>
      <c r="R17" s="2">
        <v>7.7301177885606785E-4</v>
      </c>
      <c r="S17" s="2">
        <v>0</v>
      </c>
      <c r="T17" s="2">
        <v>0</v>
      </c>
      <c r="U17" s="2">
        <v>0</v>
      </c>
      <c r="V17" s="2">
        <v>0</v>
      </c>
      <c r="W17" s="2">
        <v>4.5258794242274102E-3</v>
      </c>
    </row>
    <row r="18" spans="1:23" x14ac:dyDescent="0.2">
      <c r="A18" s="2" t="s">
        <v>14</v>
      </c>
      <c r="B18" s="2">
        <v>0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5.57096235535863E-5</v>
      </c>
      <c r="L18" s="2">
        <v>0</v>
      </c>
      <c r="M18" s="2">
        <v>1.1102926702496131E-5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6.6812550256082435E-5</v>
      </c>
    </row>
    <row r="19" spans="1:23" x14ac:dyDescent="0.2">
      <c r="A19" s="2" t="s">
        <v>15</v>
      </c>
      <c r="B19" s="2">
        <v>2.2174232004818261E-3</v>
      </c>
      <c r="C19" s="2">
        <v>2.3439314251645735E-2</v>
      </c>
      <c r="D19" s="2">
        <v>7.9200205525008711E-10</v>
      </c>
      <c r="E19" s="2">
        <v>3.87346847459345E-5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1.3138186221387438E-3</v>
      </c>
      <c r="L19" s="2">
        <v>0</v>
      </c>
      <c r="M19" s="2">
        <v>1.0214692566296441E-3</v>
      </c>
      <c r="N19" s="2">
        <v>0</v>
      </c>
      <c r="O19" s="2">
        <v>0</v>
      </c>
      <c r="P19" s="2">
        <v>0</v>
      </c>
      <c r="Q19" s="2">
        <v>0</v>
      </c>
      <c r="R19" s="2">
        <v>3.4270188862619011E-3</v>
      </c>
      <c r="S19" s="2">
        <v>0</v>
      </c>
      <c r="T19" s="2">
        <v>0</v>
      </c>
      <c r="U19" s="2">
        <v>0</v>
      </c>
      <c r="V19" s="2">
        <v>0</v>
      </c>
      <c r="W19" s="2">
        <v>3.1457779693905841E-2</v>
      </c>
    </row>
    <row r="20" spans="1:23" x14ac:dyDescent="0.2">
      <c r="A20" s="2" t="s">
        <v>16</v>
      </c>
      <c r="B20" s="2">
        <v>4.7374580517620495E-3</v>
      </c>
      <c r="C20" s="2">
        <v>0</v>
      </c>
      <c r="D20" s="2">
        <v>1.6920885976304953E-9</v>
      </c>
      <c r="E20" s="2">
        <v>8.2755490288104782E-5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6.963702944198288E-5</v>
      </c>
      <c r="L20" s="2">
        <v>0</v>
      </c>
      <c r="M20" s="2">
        <v>4.8112682377483223E-5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4.9379649459582176E-3</v>
      </c>
    </row>
    <row r="21" spans="1:23" x14ac:dyDescent="0.2">
      <c r="A21" s="2" t="s">
        <v>17</v>
      </c>
      <c r="B21" s="2">
        <v>1.7075339393615716E-4</v>
      </c>
      <c r="C21" s="2">
        <v>0</v>
      </c>
      <c r="D21" s="2">
        <v>6.0988375565376268E-11</v>
      </c>
      <c r="E21" s="2">
        <v>2.9827769827510741E-6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3.2497280406258675E-5</v>
      </c>
      <c r="L21" s="2">
        <v>0</v>
      </c>
      <c r="M21" s="2">
        <v>2.9607804539989679E-5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2.3584131685353213E-4</v>
      </c>
    </row>
    <row r="22" spans="1:23" x14ac:dyDescent="0.2">
      <c r="A22" s="2" t="s">
        <v>18</v>
      </c>
      <c r="B22" s="2">
        <v>0.32084752446597192</v>
      </c>
      <c r="C22" s="2">
        <v>0</v>
      </c>
      <c r="D22" s="2">
        <v>1.1459783533595938E-7</v>
      </c>
      <c r="E22" s="2">
        <v>5.604671092555742E-3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3.2497280406258675E-5</v>
      </c>
      <c r="L22" s="2">
        <v>0</v>
      </c>
      <c r="M22" s="2">
        <v>1.1547043770595976E-3</v>
      </c>
      <c r="N22" s="2">
        <v>3.7027105700959158E-4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0.32800978287083848</v>
      </c>
    </row>
    <row r="23" spans="1:23" x14ac:dyDescent="0.2">
      <c r="A23" s="2" t="s">
        <v>19</v>
      </c>
      <c r="B23" s="2">
        <v>0</v>
      </c>
      <c r="C23" s="2">
        <v>0</v>
      </c>
      <c r="D23" s="2">
        <v>0</v>
      </c>
      <c r="E23" s="2">
        <v>0</v>
      </c>
      <c r="F23" s="2">
        <v>3.0204580182436398E-4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3.0204580182436398E-4</v>
      </c>
    </row>
    <row r="24" spans="1:23" x14ac:dyDescent="0.2">
      <c r="A24" s="2" t="s">
        <v>20</v>
      </c>
      <c r="B24" s="2">
        <v>2.0566297669643817E-3</v>
      </c>
      <c r="C24" s="2">
        <v>0</v>
      </c>
      <c r="D24" s="2">
        <v>7.3457110125408741E-10</v>
      </c>
      <c r="E24" s="2">
        <v>3.5925891658912937E-5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2.0925563931943961E-3</v>
      </c>
    </row>
    <row r="25" spans="1:23" x14ac:dyDescent="0.2">
      <c r="A25" s="2" t="s">
        <v>21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</row>
    <row r="26" spans="1:23" x14ac:dyDescent="0.2">
      <c r="A26" s="2" t="s">
        <v>22</v>
      </c>
      <c r="B26" s="2">
        <v>4.182469489288108</v>
      </c>
      <c r="C26" s="2">
        <v>0</v>
      </c>
      <c r="D26" s="2">
        <v>1.8226498855682803E-6</v>
      </c>
      <c r="E26" s="2">
        <v>8.2515670288597492E-2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4.6272433665328237E-3</v>
      </c>
      <c r="L26" s="2">
        <v>0</v>
      </c>
      <c r="M26" s="2">
        <v>9.3428745306094576E-4</v>
      </c>
      <c r="N26" s="2">
        <v>0</v>
      </c>
      <c r="O26" s="2">
        <v>0</v>
      </c>
      <c r="P26" s="2">
        <v>0</v>
      </c>
      <c r="Q26" s="2">
        <v>0</v>
      </c>
      <c r="R26" s="2">
        <v>9.2636734036770557E-2</v>
      </c>
      <c r="S26" s="2">
        <v>0</v>
      </c>
      <c r="T26" s="2">
        <v>0</v>
      </c>
      <c r="U26" s="2">
        <v>0</v>
      </c>
      <c r="V26" s="2">
        <v>0</v>
      </c>
      <c r="W26" s="2">
        <v>4.3631852470829555</v>
      </c>
    </row>
    <row r="27" spans="1:23" x14ac:dyDescent="0.2">
      <c r="A27" s="2" t="s">
        <v>23</v>
      </c>
      <c r="B27" s="2">
        <v>0.10412415168631284</v>
      </c>
      <c r="C27" s="2">
        <v>0</v>
      </c>
      <c r="D27" s="2">
        <v>4.5375554715225183E-8</v>
      </c>
      <c r="E27" s="2">
        <v>2.0542586602562678E-3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3.0088479033612452E-4</v>
      </c>
      <c r="L27" s="2">
        <v>0</v>
      </c>
      <c r="M27" s="2">
        <v>2.4956993609162251E-4</v>
      </c>
      <c r="N27" s="2">
        <v>0</v>
      </c>
      <c r="O27" s="2">
        <v>0</v>
      </c>
      <c r="P27" s="2">
        <v>0</v>
      </c>
      <c r="Q27" s="2">
        <v>0</v>
      </c>
      <c r="R27" s="2">
        <v>1.927923705239762E-4</v>
      </c>
      <c r="S27" s="2">
        <v>0</v>
      </c>
      <c r="T27" s="2">
        <v>0</v>
      </c>
      <c r="U27" s="2">
        <v>0</v>
      </c>
      <c r="V27" s="2">
        <v>0</v>
      </c>
      <c r="W27" s="2">
        <v>0.10692170281907555</v>
      </c>
    </row>
    <row r="28" spans="1:23" x14ac:dyDescent="0.2">
      <c r="A28" s="2" t="s">
        <v>24</v>
      </c>
      <c r="B28" s="2">
        <v>1.5574797922622108E-4</v>
      </c>
      <c r="C28" s="2">
        <v>0</v>
      </c>
      <c r="D28" s="2">
        <v>6.7872350830341742E-11</v>
      </c>
      <c r="E28" s="2">
        <v>3.072741817928635E-6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5.0147465056020772E-5</v>
      </c>
      <c r="L28" s="2">
        <v>0</v>
      </c>
      <c r="M28" s="2">
        <v>4.7994218479158174E-5</v>
      </c>
      <c r="N28" s="2">
        <v>0</v>
      </c>
      <c r="O28" s="2">
        <v>0</v>
      </c>
      <c r="P28" s="2">
        <v>0</v>
      </c>
      <c r="Q28" s="2">
        <v>0</v>
      </c>
      <c r="R28" s="2">
        <v>1.0410788008294715E-3</v>
      </c>
      <c r="S28" s="2">
        <v>0</v>
      </c>
      <c r="T28" s="2">
        <v>0</v>
      </c>
      <c r="U28" s="2">
        <v>0</v>
      </c>
      <c r="V28" s="2">
        <v>0</v>
      </c>
      <c r="W28" s="2">
        <v>1.298041273281151E-3</v>
      </c>
    </row>
    <row r="29" spans="1:23" x14ac:dyDescent="0.2">
      <c r="A29" s="2" t="s">
        <v>25</v>
      </c>
      <c r="B29" s="2">
        <v>2.00484100918859E-4</v>
      </c>
      <c r="C29" s="2">
        <v>0</v>
      </c>
      <c r="D29" s="2">
        <v>8.7367600536929245E-11</v>
      </c>
      <c r="E29" s="2">
        <v>3.9553378720145184E-6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9.6396185261988093E-6</v>
      </c>
      <c r="S29" s="2">
        <v>0</v>
      </c>
      <c r="T29" s="2">
        <v>0</v>
      </c>
      <c r="U29" s="2">
        <v>0</v>
      </c>
      <c r="V29" s="2">
        <v>0</v>
      </c>
      <c r="W29" s="2">
        <v>2.1407914468467287E-4</v>
      </c>
    </row>
    <row r="30" spans="1:23" x14ac:dyDescent="0.2">
      <c r="A30" s="2" t="s">
        <v>26</v>
      </c>
      <c r="B30" s="2">
        <v>2.00484100918859E-4</v>
      </c>
      <c r="C30" s="2">
        <v>0</v>
      </c>
      <c r="D30" s="2">
        <v>8.7367600536929245E-11</v>
      </c>
      <c r="E30" s="2">
        <v>3.9553378720145184E-6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9.6396185261988093E-6</v>
      </c>
      <c r="S30" s="2">
        <v>0</v>
      </c>
      <c r="T30" s="2">
        <v>0</v>
      </c>
      <c r="U30" s="2">
        <v>0</v>
      </c>
      <c r="V30" s="2">
        <v>0</v>
      </c>
      <c r="W30" s="2">
        <v>2.1407914468467287E-4</v>
      </c>
    </row>
    <row r="31" spans="1:23" x14ac:dyDescent="0.2">
      <c r="A31" s="2" t="s">
        <v>27</v>
      </c>
      <c r="B31" s="2">
        <v>1.1109063592540063</v>
      </c>
      <c r="C31" s="2">
        <v>0</v>
      </c>
      <c r="D31" s="2">
        <v>3.9678493466126966E-7</v>
      </c>
      <c r="E31" s="2">
        <v>1.9405681152162398E-2</v>
      </c>
      <c r="F31" s="2">
        <v>0</v>
      </c>
      <c r="G31" s="2">
        <v>0</v>
      </c>
      <c r="H31" s="2">
        <v>0</v>
      </c>
      <c r="I31" s="2">
        <v>0</v>
      </c>
      <c r="J31" s="2">
        <v>5.7375870778987633E-6</v>
      </c>
      <c r="K31" s="2">
        <v>0</v>
      </c>
      <c r="L31" s="2">
        <v>0</v>
      </c>
      <c r="M31" s="2">
        <v>5.000017991690758E-3</v>
      </c>
      <c r="N31" s="2">
        <v>0</v>
      </c>
      <c r="O31" s="2">
        <v>0</v>
      </c>
      <c r="P31" s="2">
        <v>0</v>
      </c>
      <c r="Q31" s="2">
        <v>0</v>
      </c>
      <c r="R31" s="2">
        <v>3.491436534499906E-2</v>
      </c>
      <c r="S31" s="2">
        <v>0</v>
      </c>
      <c r="T31" s="2">
        <v>0</v>
      </c>
      <c r="U31" s="2">
        <v>0</v>
      </c>
      <c r="V31" s="2">
        <v>4.7832760000000007</v>
      </c>
      <c r="W31" s="2">
        <v>5.9535085581148719</v>
      </c>
    </row>
    <row r="32" spans="1:23" x14ac:dyDescent="0.2">
      <c r="A32" s="2" t="s">
        <v>28</v>
      </c>
      <c r="B32" s="2">
        <v>0</v>
      </c>
      <c r="C32" s="2">
        <v>9.6303029604089291E-2</v>
      </c>
      <c r="D32" s="2">
        <v>0</v>
      </c>
      <c r="E32" s="2">
        <v>0</v>
      </c>
      <c r="F32" s="2">
        <v>0.54104297485654895</v>
      </c>
      <c r="G32" s="2">
        <v>0</v>
      </c>
      <c r="H32" s="2">
        <v>0</v>
      </c>
      <c r="I32" s="2">
        <v>0</v>
      </c>
      <c r="J32" s="2">
        <v>2.2500341481955934E-7</v>
      </c>
      <c r="K32" s="2">
        <v>0</v>
      </c>
      <c r="L32" s="2">
        <v>0</v>
      </c>
      <c r="M32" s="2">
        <v>1.299042424192047E-3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0.63864527188824516</v>
      </c>
    </row>
    <row r="33" spans="1:23" x14ac:dyDescent="0.2">
      <c r="A33" s="2" t="s">
        <v>29</v>
      </c>
      <c r="B33" s="2">
        <v>0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</v>
      </c>
    </row>
    <row r="34" spans="1:23" x14ac:dyDescent="0.2">
      <c r="A34" s="2" t="s">
        <v>30</v>
      </c>
      <c r="B34" s="2">
        <v>7.0890659423200487E-3</v>
      </c>
      <c r="C34" s="2">
        <v>0</v>
      </c>
      <c r="D34" s="2">
        <v>2.5320177018536123E-9</v>
      </c>
      <c r="E34" s="2">
        <v>1.2383415775538094E-4</v>
      </c>
      <c r="F34" s="2">
        <v>0</v>
      </c>
      <c r="G34" s="2">
        <v>0</v>
      </c>
      <c r="H34" s="2">
        <v>0</v>
      </c>
      <c r="I34" s="2">
        <v>0</v>
      </c>
      <c r="J34" s="2">
        <v>1.0000151769758193E-7</v>
      </c>
      <c r="K34" s="2">
        <v>0</v>
      </c>
      <c r="L34" s="2">
        <v>0</v>
      </c>
      <c r="M34" s="2">
        <v>5.5514633512480651E-5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7.26851726712331E-3</v>
      </c>
    </row>
    <row r="35" spans="1:23" x14ac:dyDescent="0.2">
      <c r="A35" s="2" t="s">
        <v>31</v>
      </c>
      <c r="B35" s="2">
        <v>0</v>
      </c>
      <c r="C35" s="2">
        <v>0</v>
      </c>
      <c r="D35" s="2">
        <v>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1.5625237140247174E-7</v>
      </c>
      <c r="K35" s="2">
        <v>0</v>
      </c>
      <c r="L35" s="2">
        <v>0</v>
      </c>
      <c r="M35" s="2">
        <v>2.2205853404992261E-5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2.2362105776394734E-5</v>
      </c>
    </row>
    <row r="36" spans="1:23" x14ac:dyDescent="0.2">
      <c r="A36" s="2" t="s">
        <v>32</v>
      </c>
      <c r="B36" s="2">
        <v>1.4529783561255593E-2</v>
      </c>
      <c r="C36" s="2">
        <v>0</v>
      </c>
      <c r="D36" s="2">
        <v>5.1896356276748884E-9</v>
      </c>
      <c r="E36" s="2">
        <v>2.5381108376136958E-4</v>
      </c>
      <c r="F36" s="2">
        <v>0</v>
      </c>
      <c r="G36" s="2">
        <v>0</v>
      </c>
      <c r="H36" s="2">
        <v>0</v>
      </c>
      <c r="I36" s="2">
        <v>0</v>
      </c>
      <c r="J36" s="2">
        <v>9.4376432327092914E-7</v>
      </c>
      <c r="K36" s="2">
        <v>0</v>
      </c>
      <c r="L36" s="2">
        <v>0</v>
      </c>
      <c r="M36" s="2">
        <v>9.511507208471683E-4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1.5735694319823031E-2</v>
      </c>
    </row>
    <row r="37" spans="1:23" x14ac:dyDescent="0.2">
      <c r="A37" s="2" t="s">
        <v>33</v>
      </c>
      <c r="B37" s="2">
        <v>0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0</v>
      </c>
    </row>
    <row r="38" spans="1:23" x14ac:dyDescent="0.2">
      <c r="A38" s="2" t="s">
        <v>34</v>
      </c>
      <c r="B38" s="2">
        <v>0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</row>
    <row r="39" spans="1:23" x14ac:dyDescent="0.2">
      <c r="A39" s="2" t="s">
        <v>35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0</v>
      </c>
    </row>
    <row r="40" spans="1:23" x14ac:dyDescent="0.2">
      <c r="A40" s="2" t="s">
        <v>36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</row>
    <row r="41" spans="1:23" x14ac:dyDescent="0.2">
      <c r="A41" s="2" t="s">
        <v>37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</row>
    <row r="42" spans="1:23" x14ac:dyDescent="0.2">
      <c r="A42" s="2" t="s">
        <v>38</v>
      </c>
      <c r="B42" s="2">
        <v>0</v>
      </c>
      <c r="C42" s="2">
        <v>0</v>
      </c>
      <c r="D42" s="2">
        <v>0</v>
      </c>
      <c r="E42" s="2">
        <v>0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</row>
    <row r="43" spans="1:23" x14ac:dyDescent="0.2">
      <c r="A43" s="2" t="s">
        <v>39</v>
      </c>
      <c r="B43" s="2">
        <v>10.721867753979991</v>
      </c>
      <c r="C43" s="2">
        <v>0</v>
      </c>
      <c r="D43" s="2">
        <v>2.0711774973034336E-6</v>
      </c>
      <c r="E43" s="2">
        <v>0.10129570608953703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1.053840378888674E-3</v>
      </c>
      <c r="L43" s="2">
        <v>0</v>
      </c>
      <c r="M43" s="2">
        <v>5.8475413966479627E-4</v>
      </c>
      <c r="N43" s="2">
        <v>1.6949696143344034E-3</v>
      </c>
      <c r="O43" s="2">
        <v>0</v>
      </c>
      <c r="P43" s="2">
        <v>0</v>
      </c>
      <c r="Q43" s="2">
        <v>0</v>
      </c>
      <c r="R43" s="2">
        <v>1.0039754652104289</v>
      </c>
      <c r="S43" s="2">
        <v>0</v>
      </c>
      <c r="T43" s="2">
        <v>0</v>
      </c>
      <c r="U43" s="2">
        <v>0</v>
      </c>
      <c r="V43" s="2">
        <v>0</v>
      </c>
      <c r="W43" s="2">
        <v>11.830474560590343</v>
      </c>
    </row>
    <row r="44" spans="1:23" x14ac:dyDescent="0.2">
      <c r="A44" s="2" t="s">
        <v>40</v>
      </c>
      <c r="B44" s="2">
        <v>0</v>
      </c>
      <c r="C44" s="2">
        <v>0</v>
      </c>
      <c r="D44" s="2">
        <v>0</v>
      </c>
      <c r="E44" s="2">
        <v>0</v>
      </c>
      <c r="F44" s="2">
        <v>0</v>
      </c>
      <c r="G44" s="2">
        <v>0</v>
      </c>
      <c r="H44" s="2">
        <v>0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</row>
    <row r="45" spans="1:23" x14ac:dyDescent="0.2">
      <c r="A45" s="2" t="s">
        <v>41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1.114192471071726E-4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1.114192471071726E-4</v>
      </c>
    </row>
    <row r="46" spans="1:23" x14ac:dyDescent="0.2">
      <c r="A46" s="2" t="s">
        <v>42</v>
      </c>
      <c r="B46" s="2">
        <v>3.4589113980738356E-2</v>
      </c>
      <c r="C46" s="2">
        <v>0</v>
      </c>
      <c r="D46" s="2">
        <v>0</v>
      </c>
      <c r="E46" s="2">
        <v>0</v>
      </c>
      <c r="F46" s="2">
        <v>1.9551048668071634E-3</v>
      </c>
      <c r="G46" s="2">
        <v>0</v>
      </c>
      <c r="H46" s="2">
        <v>0</v>
      </c>
      <c r="I46" s="2">
        <v>0</v>
      </c>
      <c r="J46" s="2">
        <v>0</v>
      </c>
      <c r="K46" s="2">
        <v>4.0209253986611647E-2</v>
      </c>
      <c r="L46" s="2">
        <v>1.2974015437381893E-3</v>
      </c>
      <c r="M46" s="2">
        <v>1.3529000265964279E-2</v>
      </c>
      <c r="N46" s="2">
        <v>2.6260443299483769E-2</v>
      </c>
      <c r="O46" s="2">
        <v>4.8447061451907976E-3</v>
      </c>
      <c r="P46" s="2">
        <v>0</v>
      </c>
      <c r="Q46" s="2">
        <v>0</v>
      </c>
      <c r="R46" s="2">
        <v>1.487035329394522E-2</v>
      </c>
      <c r="S46" s="2">
        <v>0</v>
      </c>
      <c r="T46" s="2">
        <v>0</v>
      </c>
      <c r="U46" s="2">
        <v>0</v>
      </c>
      <c r="V46" s="2">
        <v>0</v>
      </c>
      <c r="W46" s="2">
        <v>0.13755537738247942</v>
      </c>
    </row>
    <row r="47" spans="1:23" x14ac:dyDescent="0.2">
      <c r="A47" s="2" t="s">
        <v>43</v>
      </c>
      <c r="B47" s="2">
        <v>3.3915575437924485E-3</v>
      </c>
      <c r="C47" s="2">
        <v>0</v>
      </c>
      <c r="D47" s="2">
        <v>6.2200559792590445E-4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0.21889173920720867</v>
      </c>
      <c r="L47" s="2">
        <v>5.54099582604713E-2</v>
      </c>
      <c r="M47" s="2">
        <v>0.39447894476643325</v>
      </c>
      <c r="N47" s="2">
        <v>4.7712245031245968E-3</v>
      </c>
      <c r="O47" s="2">
        <v>0</v>
      </c>
      <c r="P47" s="2">
        <v>0</v>
      </c>
      <c r="Q47" s="2">
        <v>0</v>
      </c>
      <c r="R47" s="2">
        <v>4.2748171087596633E-2</v>
      </c>
      <c r="S47" s="2">
        <v>0</v>
      </c>
      <c r="T47" s="2">
        <v>0</v>
      </c>
      <c r="U47" s="2">
        <v>0</v>
      </c>
      <c r="V47" s="2">
        <v>0</v>
      </c>
      <c r="W47" s="2">
        <v>0.72031360096655284</v>
      </c>
    </row>
    <row r="48" spans="1:23" x14ac:dyDescent="0.2">
      <c r="A48" s="2" t="s">
        <v>44</v>
      </c>
      <c r="B48" s="2">
        <v>4.4132076791447896E-3</v>
      </c>
      <c r="C48" s="2">
        <v>3.2895962119849853E-2</v>
      </c>
      <c r="D48" s="2">
        <v>0</v>
      </c>
      <c r="E48" s="2">
        <v>0</v>
      </c>
      <c r="F48" s="2">
        <v>4.9451671639761843E-2</v>
      </c>
      <c r="G48" s="2">
        <v>0</v>
      </c>
      <c r="H48" s="2">
        <v>0</v>
      </c>
      <c r="I48" s="2">
        <v>0</v>
      </c>
      <c r="J48" s="2">
        <v>0</v>
      </c>
      <c r="K48" s="2">
        <v>5.748964767442024E-2</v>
      </c>
      <c r="L48" s="2">
        <v>8.6962337401976975E-5</v>
      </c>
      <c r="M48" s="2">
        <v>4.1130581177209552E-2</v>
      </c>
      <c r="N48" s="2">
        <v>2.9567720552093218E-3</v>
      </c>
      <c r="O48" s="2">
        <v>1.0380126410922746E-3</v>
      </c>
      <c r="P48" s="2">
        <v>0</v>
      </c>
      <c r="Q48" s="2">
        <v>0</v>
      </c>
      <c r="R48" s="2">
        <v>8.2250228517957939E-3</v>
      </c>
      <c r="S48" s="2">
        <v>0</v>
      </c>
      <c r="T48" s="2">
        <v>0</v>
      </c>
      <c r="U48" s="2">
        <v>0</v>
      </c>
      <c r="V48" s="2">
        <v>0</v>
      </c>
      <c r="W48" s="2">
        <v>0.19768784017588564</v>
      </c>
    </row>
    <row r="49" spans="1:23" x14ac:dyDescent="0.2">
      <c r="A49" s="2" t="s">
        <v>45</v>
      </c>
      <c r="B49" s="2">
        <v>0</v>
      </c>
      <c r="C49" s="2">
        <v>0.10298476368586919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8.7874725596896658E-2</v>
      </c>
      <c r="L49" s="2">
        <v>0</v>
      </c>
      <c r="M49" s="2">
        <v>4.976697038827748E-2</v>
      </c>
      <c r="N49" s="2">
        <v>0</v>
      </c>
      <c r="O49" s="2">
        <v>1.6394337710345864E-2</v>
      </c>
      <c r="P49" s="2">
        <v>0</v>
      </c>
      <c r="Q49" s="2">
        <v>0</v>
      </c>
      <c r="R49" s="2">
        <v>5.0889225221119041E-3</v>
      </c>
      <c r="S49" s="2">
        <v>0</v>
      </c>
      <c r="T49" s="2">
        <v>0</v>
      </c>
      <c r="U49" s="2">
        <v>0</v>
      </c>
      <c r="V49" s="2">
        <v>0</v>
      </c>
      <c r="W49" s="2">
        <v>0.26210971990350113</v>
      </c>
    </row>
    <row r="50" spans="1:23" x14ac:dyDescent="0.2">
      <c r="A50" s="2" t="s">
        <v>46</v>
      </c>
      <c r="B50" s="2">
        <v>0.17163807893818261</v>
      </c>
      <c r="C50" s="2">
        <v>0</v>
      </c>
      <c r="D50" s="2">
        <v>0</v>
      </c>
      <c r="E50" s="2">
        <v>7.7848612977906894E-3</v>
      </c>
      <c r="F50" s="2">
        <v>0</v>
      </c>
      <c r="G50" s="2">
        <v>0</v>
      </c>
      <c r="H50" s="2">
        <v>0</v>
      </c>
      <c r="I50" s="2">
        <v>0</v>
      </c>
      <c r="J50" s="2">
        <v>0</v>
      </c>
      <c r="K50" s="2">
        <v>8.1011373485680951E-2</v>
      </c>
      <c r="L50" s="2">
        <v>0</v>
      </c>
      <c r="M50" s="2">
        <v>4.0899023872024716E-2</v>
      </c>
      <c r="N50" s="2">
        <v>0</v>
      </c>
      <c r="O50" s="2">
        <v>7.259445839879651E-2</v>
      </c>
      <c r="P50" s="2">
        <v>0</v>
      </c>
      <c r="Q50" s="2">
        <v>0</v>
      </c>
      <c r="R50" s="2">
        <v>0.16655637261621695</v>
      </c>
      <c r="S50" s="2">
        <v>0</v>
      </c>
      <c r="T50" s="2">
        <v>0</v>
      </c>
      <c r="U50" s="2">
        <v>0</v>
      </c>
      <c r="V50" s="2">
        <v>0</v>
      </c>
      <c r="W50" s="2">
        <v>0.54048416860869242</v>
      </c>
    </row>
    <row r="51" spans="1:23" x14ac:dyDescent="0.2">
      <c r="A51" s="2" t="s">
        <v>47</v>
      </c>
      <c r="B51" s="2">
        <v>0.55723274134597289</v>
      </c>
      <c r="C51" s="2">
        <v>0</v>
      </c>
      <c r="D51" s="2">
        <v>0</v>
      </c>
      <c r="E51" s="2">
        <v>1.7698278712814791E-2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6.7646379476228313E-2</v>
      </c>
      <c r="L51" s="2">
        <v>0</v>
      </c>
      <c r="M51" s="2">
        <v>8.1166264170377894E-2</v>
      </c>
      <c r="N51" s="2">
        <v>0</v>
      </c>
      <c r="O51" s="2">
        <v>0.11029436122566703</v>
      </c>
      <c r="P51" s="2">
        <v>0</v>
      </c>
      <c r="Q51" s="2">
        <v>0</v>
      </c>
      <c r="R51" s="2">
        <v>2.3581359563529702E-2</v>
      </c>
      <c r="S51" s="2">
        <v>0</v>
      </c>
      <c r="T51" s="2">
        <v>0</v>
      </c>
      <c r="U51" s="2">
        <v>0</v>
      </c>
      <c r="V51" s="2">
        <v>0</v>
      </c>
      <c r="W51" s="2">
        <v>0.85761938449459063</v>
      </c>
    </row>
  </sheetData>
  <phoneticPr fontId="6" type="noConversion"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E00-000000000000}">
  <dimension ref="A1:W51"/>
  <sheetViews>
    <sheetView workbookViewId="0">
      <selection activeCell="B4" sqref="B4:W51"/>
    </sheetView>
  </sheetViews>
  <sheetFormatPr baseColWidth="10" defaultColWidth="8.83203125" defaultRowHeight="15" x14ac:dyDescent="0.2"/>
  <sheetData>
    <row r="1" spans="1:23" x14ac:dyDescent="0.2">
      <c r="B1" t="s">
        <v>49</v>
      </c>
      <c r="C1" t="s">
        <v>50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61</v>
      </c>
      <c r="O1" t="s">
        <v>62</v>
      </c>
      <c r="P1" t="s">
        <v>63</v>
      </c>
      <c r="Q1" t="s">
        <v>64</v>
      </c>
      <c r="R1" t="s">
        <v>65</v>
      </c>
      <c r="S1" t="s">
        <v>66</v>
      </c>
      <c r="T1" t="s">
        <v>67</v>
      </c>
      <c r="U1" t="s">
        <v>68</v>
      </c>
      <c r="V1" t="s">
        <v>69</v>
      </c>
      <c r="W1" t="s">
        <v>48</v>
      </c>
    </row>
    <row r="2" spans="1:23" x14ac:dyDescent="0.2">
      <c r="B2" t="s">
        <v>75</v>
      </c>
      <c r="C2" t="s">
        <v>75</v>
      </c>
      <c r="D2" t="s">
        <v>75</v>
      </c>
      <c r="E2" t="s">
        <v>75</v>
      </c>
      <c r="F2" t="s">
        <v>75</v>
      </c>
      <c r="G2" t="s">
        <v>75</v>
      </c>
      <c r="H2" t="s">
        <v>75</v>
      </c>
      <c r="I2" t="s">
        <v>75</v>
      </c>
      <c r="J2" t="s">
        <v>75</v>
      </c>
      <c r="K2" t="s">
        <v>75</v>
      </c>
      <c r="L2" t="s">
        <v>75</v>
      </c>
      <c r="M2" t="s">
        <v>75</v>
      </c>
      <c r="N2" t="s">
        <v>75</v>
      </c>
      <c r="O2" t="s">
        <v>75</v>
      </c>
      <c r="P2" t="s">
        <v>75</v>
      </c>
      <c r="Q2" t="s">
        <v>75</v>
      </c>
      <c r="R2" t="s">
        <v>75</v>
      </c>
      <c r="S2" t="s">
        <v>75</v>
      </c>
      <c r="T2" t="s">
        <v>75</v>
      </c>
      <c r="U2" t="s">
        <v>75</v>
      </c>
      <c r="V2" t="s">
        <v>75</v>
      </c>
      <c r="W2" t="s">
        <v>75</v>
      </c>
    </row>
    <row r="4" spans="1:23" x14ac:dyDescent="0.2">
      <c r="A4" t="s">
        <v>0</v>
      </c>
      <c r="B4">
        <v>123.71594359627696</v>
      </c>
      <c r="C4">
        <v>14.78912980082907</v>
      </c>
      <c r="D4">
        <v>0.77446483405036604</v>
      </c>
      <c r="E4">
        <v>1.3203508147463394</v>
      </c>
      <c r="F4">
        <v>1.8202082279427056</v>
      </c>
      <c r="G4">
        <v>7.3149292831657803E-2</v>
      </c>
      <c r="H4">
        <v>1.0682961019921022</v>
      </c>
      <c r="I4">
        <v>0</v>
      </c>
      <c r="J4">
        <v>0</v>
      </c>
      <c r="K4">
        <v>0.37033463939190392</v>
      </c>
      <c r="L4">
        <v>2.9360574181481709E-2</v>
      </c>
      <c r="M4">
        <v>0.64302632080071631</v>
      </c>
      <c r="N4">
        <v>2.9063243637703844E-2</v>
      </c>
      <c r="O4">
        <v>0.16463736233586115</v>
      </c>
      <c r="P4">
        <v>0</v>
      </c>
      <c r="Q4">
        <v>0</v>
      </c>
      <c r="R4">
        <v>0.82500100061617943</v>
      </c>
      <c r="S4">
        <v>0</v>
      </c>
      <c r="T4">
        <v>0</v>
      </c>
      <c r="U4">
        <v>0</v>
      </c>
      <c r="V4">
        <v>2.5566988000000004</v>
      </c>
      <c r="W4">
        <v>148.17966460963299</v>
      </c>
    </row>
    <row r="5" spans="1:23" x14ac:dyDescent="0.2">
      <c r="A5" t="s">
        <v>1</v>
      </c>
      <c r="B5">
        <v>4.5163384370509235E-2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3.1978211171558038E-2</v>
      </c>
      <c r="L5">
        <v>0</v>
      </c>
      <c r="M5">
        <v>9.6359829395019539E-2</v>
      </c>
      <c r="N5">
        <v>0</v>
      </c>
      <c r="O5">
        <v>1.075121466543439E-2</v>
      </c>
      <c r="P5">
        <v>0</v>
      </c>
      <c r="Q5">
        <v>0</v>
      </c>
      <c r="R5">
        <v>4.0471811128901039E-3</v>
      </c>
      <c r="S5">
        <v>0</v>
      </c>
      <c r="T5">
        <v>0</v>
      </c>
      <c r="U5">
        <v>0</v>
      </c>
      <c r="V5">
        <v>0</v>
      </c>
      <c r="W5">
        <v>0.18829982071541129</v>
      </c>
    </row>
    <row r="6" spans="1:23" x14ac:dyDescent="0.2">
      <c r="A6" t="s">
        <v>2</v>
      </c>
      <c r="B6">
        <v>70.855225379701508</v>
      </c>
      <c r="C6">
        <v>2.362964458468638E-6</v>
      </c>
      <c r="D6">
        <v>1.380698144139377E-6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6.4096729378735366E-3</v>
      </c>
      <c r="L6">
        <v>4.1700658110244628E-5</v>
      </c>
      <c r="M6">
        <v>1.8409462533575179E-2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70.88008995949366</v>
      </c>
    </row>
    <row r="7" spans="1:23" x14ac:dyDescent="0.2">
      <c r="A7" t="s">
        <v>3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  <row r="8" spans="1:23" x14ac:dyDescent="0.2">
      <c r="A8" t="s">
        <v>4</v>
      </c>
      <c r="B8">
        <v>2.2035648175961582E-3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7.2719141920769454E-5</v>
      </c>
      <c r="L8">
        <v>0</v>
      </c>
      <c r="M8">
        <v>4.8198996689354623E-2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5.0475280648871551E-2</v>
      </c>
    </row>
    <row r="9" spans="1:23" x14ac:dyDescent="0.2">
      <c r="A9" t="s">
        <v>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5.7315037848415333E-4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5.7315037848415333E-4</v>
      </c>
    </row>
    <row r="10" spans="1:23" x14ac:dyDescent="0.2">
      <c r="A10" t="s">
        <v>6</v>
      </c>
      <c r="B10">
        <v>0.51471898465283128</v>
      </c>
      <c r="C10">
        <v>0</v>
      </c>
      <c r="D10">
        <v>0.2601649513001828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1.3366470848293812E-3</v>
      </c>
      <c r="L10">
        <v>0</v>
      </c>
      <c r="M10">
        <v>2.2447093446736118E-3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0.77846529238251705</v>
      </c>
    </row>
    <row r="11" spans="1:23" x14ac:dyDescent="0.2">
      <c r="A11" t="s">
        <v>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2">
      <c r="A12" t="s">
        <v>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x14ac:dyDescent="0.2">
      <c r="A13" t="s">
        <v>9</v>
      </c>
      <c r="B13">
        <v>1.4299284213011062E-3</v>
      </c>
      <c r="C13">
        <v>4.8198460038207013E-5</v>
      </c>
      <c r="D13">
        <v>1.4148417903297171E-3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4.6055456549820648E-4</v>
      </c>
      <c r="L13">
        <v>0</v>
      </c>
      <c r="M13">
        <v>1.2095105819160503E-4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3.4744742953588419E-3</v>
      </c>
    </row>
    <row r="14" spans="1:23" x14ac:dyDescent="0.2">
      <c r="A14" t="s">
        <v>10</v>
      </c>
      <c r="B14">
        <v>3.0966602754291478E-4</v>
      </c>
      <c r="C14">
        <v>0</v>
      </c>
      <c r="D14">
        <v>0</v>
      </c>
      <c r="E14">
        <v>1.5504385110550739E-6</v>
      </c>
      <c r="F14">
        <v>0</v>
      </c>
      <c r="G14">
        <v>0</v>
      </c>
      <c r="H14">
        <v>0</v>
      </c>
      <c r="I14">
        <v>0</v>
      </c>
      <c r="J14">
        <v>0</v>
      </c>
      <c r="K14">
        <v>1.5582673268736309E-4</v>
      </c>
      <c r="L14">
        <v>0</v>
      </c>
      <c r="M14">
        <v>6.6167343598936862E-4</v>
      </c>
      <c r="N14">
        <v>0</v>
      </c>
      <c r="O14">
        <v>7.1692895004831998E-6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1.135885924231185E-3</v>
      </c>
    </row>
    <row r="15" spans="1:23" x14ac:dyDescent="0.2">
      <c r="A15" t="s">
        <v>11</v>
      </c>
      <c r="B15">
        <v>1.5139025617112731E-2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9.6958855894359281E-5</v>
      </c>
      <c r="L15">
        <v>0</v>
      </c>
      <c r="M15">
        <v>3.9131224709048686E-5</v>
      </c>
      <c r="N15">
        <v>0</v>
      </c>
      <c r="O15">
        <v>0</v>
      </c>
      <c r="P15">
        <v>0</v>
      </c>
      <c r="Q15">
        <v>0</v>
      </c>
      <c r="R15">
        <v>5.1951962524317578E-4</v>
      </c>
      <c r="S15">
        <v>0</v>
      </c>
      <c r="T15">
        <v>0</v>
      </c>
      <c r="U15">
        <v>0</v>
      </c>
      <c r="V15">
        <v>0</v>
      </c>
      <c r="W15">
        <v>1.5794635322959317E-2</v>
      </c>
    </row>
    <row r="16" spans="1:23" x14ac:dyDescent="0.2">
      <c r="A16" t="s">
        <v>12</v>
      </c>
      <c r="B16">
        <v>8.7380466713138944E-3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1.1773575358600768E-4</v>
      </c>
      <c r="L16">
        <v>0</v>
      </c>
      <c r="M16">
        <v>4.9803376902425608E-5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8.9055858018023265E-3</v>
      </c>
    </row>
    <row r="17" spans="1:23" x14ac:dyDescent="0.2">
      <c r="A17" t="s">
        <v>13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4.8825709575373781E-4</v>
      </c>
      <c r="L17">
        <v>0</v>
      </c>
      <c r="M17">
        <v>2.9704156938232412E-3</v>
      </c>
      <c r="N17">
        <v>0</v>
      </c>
      <c r="O17">
        <v>0</v>
      </c>
      <c r="P17">
        <v>0</v>
      </c>
      <c r="Q17">
        <v>0</v>
      </c>
      <c r="R17">
        <v>6.0190059438887958E-2</v>
      </c>
      <c r="S17">
        <v>0</v>
      </c>
      <c r="T17">
        <v>0</v>
      </c>
      <c r="U17">
        <v>0</v>
      </c>
      <c r="V17">
        <v>0</v>
      </c>
      <c r="W17">
        <v>6.3648732228464941E-2</v>
      </c>
    </row>
    <row r="18" spans="1:23" x14ac:dyDescent="0.2">
      <c r="A18" t="s">
        <v>14</v>
      </c>
      <c r="B18">
        <v>3.0280327562184524E-2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1.4197546755959748E-4</v>
      </c>
      <c r="L18">
        <v>0</v>
      </c>
      <c r="M18">
        <v>1.6114949811999143E-3</v>
      </c>
      <c r="N18">
        <v>1.6759207269599927E-3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3.3709718737904022E-2</v>
      </c>
    </row>
    <row r="19" spans="1:23" x14ac:dyDescent="0.2">
      <c r="A19" t="s">
        <v>15</v>
      </c>
      <c r="B19">
        <v>1.0616833801098098E-3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2.7702530255531226E-5</v>
      </c>
      <c r="L19">
        <v>0</v>
      </c>
      <c r="M19">
        <v>2.4545950044766905E-4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1.3348454108130102E-3</v>
      </c>
    </row>
    <row r="20" spans="1:23" x14ac:dyDescent="0.2">
      <c r="A20" t="s">
        <v>16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7.6181958202710883E-5</v>
      </c>
      <c r="L20">
        <v>0</v>
      </c>
      <c r="M20">
        <v>2.4901688451212804E-5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1.0108364665392368E-4</v>
      </c>
    </row>
    <row r="21" spans="1:23" x14ac:dyDescent="0.2">
      <c r="A21" t="s">
        <v>17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</row>
    <row r="22" spans="1:23" x14ac:dyDescent="0.2">
      <c r="A22" t="s">
        <v>18</v>
      </c>
      <c r="B22">
        <v>4.7956338277190091E-2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1.24508442256064E-4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4.8080846719446159E-2</v>
      </c>
    </row>
    <row r="23" spans="1:23" x14ac:dyDescent="0.2">
      <c r="A23" t="s">
        <v>19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</row>
    <row r="24" spans="1:23" x14ac:dyDescent="0.2">
      <c r="A24" t="s">
        <v>20</v>
      </c>
      <c r="B24">
        <v>8.9256678527075428E-5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2.423971397358982E-5</v>
      </c>
      <c r="L24">
        <v>0</v>
      </c>
      <c r="M24">
        <v>7.1147681289179428E-6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1.206111606295832E-4</v>
      </c>
    </row>
    <row r="25" spans="1:23" x14ac:dyDescent="0.2">
      <c r="A25" t="s">
        <v>21</v>
      </c>
      <c r="B25">
        <v>5.1745465829962951</v>
      </c>
      <c r="C25">
        <v>14.318937824651698</v>
      </c>
      <c r="D25">
        <v>0</v>
      </c>
      <c r="E25">
        <v>0</v>
      </c>
      <c r="F25">
        <v>0</v>
      </c>
      <c r="G25">
        <v>6.0195678181581801E-3</v>
      </c>
      <c r="H25">
        <v>0</v>
      </c>
      <c r="I25">
        <v>0</v>
      </c>
      <c r="J25">
        <v>0</v>
      </c>
      <c r="K25">
        <v>5.6097623767450728E-4</v>
      </c>
      <c r="L25">
        <v>0</v>
      </c>
      <c r="M25">
        <v>2.8281203312448826E-3</v>
      </c>
      <c r="N25">
        <v>0</v>
      </c>
      <c r="O25">
        <v>0</v>
      </c>
      <c r="P25">
        <v>0</v>
      </c>
      <c r="Q25">
        <v>0</v>
      </c>
      <c r="R25">
        <v>2.1918780379307327E-2</v>
      </c>
      <c r="S25">
        <v>0</v>
      </c>
      <c r="T25">
        <v>0</v>
      </c>
      <c r="U25">
        <v>0</v>
      </c>
      <c r="V25">
        <v>0</v>
      </c>
      <c r="W25">
        <v>19.524811852414381</v>
      </c>
    </row>
    <row r="26" spans="1:23" x14ac:dyDescent="0.2">
      <c r="A26" t="s">
        <v>22</v>
      </c>
      <c r="B26">
        <v>1.0982634532424658</v>
      </c>
      <c r="C26">
        <v>0</v>
      </c>
      <c r="D26">
        <v>0</v>
      </c>
      <c r="E26">
        <v>0</v>
      </c>
      <c r="F26">
        <v>0</v>
      </c>
      <c r="G26">
        <v>2.9041774561289468E-4</v>
      </c>
      <c r="H26">
        <v>0</v>
      </c>
      <c r="I26">
        <v>0</v>
      </c>
      <c r="J26">
        <v>0</v>
      </c>
      <c r="K26">
        <v>9.3826588665894665E-4</v>
      </c>
      <c r="L26">
        <v>0</v>
      </c>
      <c r="M26">
        <v>1.4174992307722204E-3</v>
      </c>
      <c r="N26">
        <v>0</v>
      </c>
      <c r="O26">
        <v>0</v>
      </c>
      <c r="P26">
        <v>0</v>
      </c>
      <c r="Q26">
        <v>0</v>
      </c>
      <c r="R26">
        <v>3.1915226281135932E-2</v>
      </c>
      <c r="S26">
        <v>0</v>
      </c>
      <c r="T26">
        <v>0</v>
      </c>
      <c r="U26">
        <v>0</v>
      </c>
      <c r="V26">
        <v>0</v>
      </c>
      <c r="W26">
        <v>1.1328248623866459</v>
      </c>
    </row>
    <row r="27" spans="1:23" x14ac:dyDescent="0.2">
      <c r="A27" t="s">
        <v>23</v>
      </c>
      <c r="B27">
        <v>5.4797395404139072E-3</v>
      </c>
      <c r="C27">
        <v>0</v>
      </c>
      <c r="D27">
        <v>0</v>
      </c>
      <c r="E27">
        <v>0</v>
      </c>
      <c r="F27">
        <v>4.2880033016521393E-3</v>
      </c>
      <c r="G27">
        <v>8.91054446766836E-3</v>
      </c>
      <c r="H27">
        <v>0</v>
      </c>
      <c r="I27">
        <v>0</v>
      </c>
      <c r="J27">
        <v>0</v>
      </c>
      <c r="K27">
        <v>4.4476240081885144E-4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3.5356602231686779E-4</v>
      </c>
      <c r="S27">
        <v>0</v>
      </c>
      <c r="T27">
        <v>0</v>
      </c>
      <c r="U27">
        <v>0</v>
      </c>
      <c r="V27">
        <v>0</v>
      </c>
      <c r="W27">
        <v>1.9476615732870125E-2</v>
      </c>
    </row>
    <row r="28" spans="1:23" x14ac:dyDescent="0.2">
      <c r="A28" t="s">
        <v>24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</row>
    <row r="29" spans="1:23" x14ac:dyDescent="0.2">
      <c r="A29" t="s">
        <v>25</v>
      </c>
      <c r="B29">
        <v>2.8992315017606856E-4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1.005284878563157E-4</v>
      </c>
      <c r="L29">
        <v>0</v>
      </c>
      <c r="M29">
        <v>2.1209464799584339E-5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4.116611028319686E-4</v>
      </c>
    </row>
    <row r="30" spans="1:23" x14ac:dyDescent="0.2">
      <c r="A30" t="s">
        <v>26</v>
      </c>
      <c r="B30">
        <v>2.8992315017606856E-4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1.005284878563157E-4</v>
      </c>
      <c r="L30">
        <v>0</v>
      </c>
      <c r="M30">
        <v>2.1209464799584339E-5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4.116611028319686E-4</v>
      </c>
    </row>
    <row r="31" spans="1:23" x14ac:dyDescent="0.2">
      <c r="A31" t="s">
        <v>27</v>
      </c>
      <c r="B31">
        <v>1.7221942749750832</v>
      </c>
      <c r="C31">
        <v>0</v>
      </c>
      <c r="D31">
        <v>0</v>
      </c>
      <c r="E31">
        <v>0</v>
      </c>
      <c r="F31">
        <v>1.1622828868327495E-2</v>
      </c>
      <c r="G31">
        <v>5.2671218408884071E-2</v>
      </c>
      <c r="H31">
        <v>0</v>
      </c>
      <c r="I31">
        <v>0</v>
      </c>
      <c r="J31">
        <v>0</v>
      </c>
      <c r="K31">
        <v>1.4682341035431549E-3</v>
      </c>
      <c r="L31">
        <v>9.3826480748050397E-5</v>
      </c>
      <c r="M31">
        <v>1.3365091930172358E-2</v>
      </c>
      <c r="N31">
        <v>0</v>
      </c>
      <c r="O31">
        <v>3.1975031172155081E-3</v>
      </c>
      <c r="P31">
        <v>0</v>
      </c>
      <c r="Q31">
        <v>0</v>
      </c>
      <c r="R31">
        <v>4.6929939480300213E-2</v>
      </c>
      <c r="S31">
        <v>0</v>
      </c>
      <c r="T31">
        <v>0</v>
      </c>
      <c r="U31">
        <v>0</v>
      </c>
      <c r="V31">
        <v>2.5566988000000004</v>
      </c>
      <c r="W31">
        <v>4.4082417173642749</v>
      </c>
    </row>
    <row r="32" spans="1:23" x14ac:dyDescent="0.2">
      <c r="A32" t="s">
        <v>28</v>
      </c>
      <c r="B32">
        <v>8.8572431762605264E-2</v>
      </c>
      <c r="C32">
        <v>0.30606378270517892</v>
      </c>
      <c r="D32">
        <v>0</v>
      </c>
      <c r="E32">
        <v>0</v>
      </c>
      <c r="F32">
        <v>1.5512079691232161</v>
      </c>
      <c r="G32">
        <v>0</v>
      </c>
      <c r="H32">
        <v>0.89280411865259279</v>
      </c>
      <c r="I32">
        <v>0</v>
      </c>
      <c r="J32">
        <v>0</v>
      </c>
      <c r="K32">
        <v>8.34538723947878E-4</v>
      </c>
      <c r="L32">
        <v>0</v>
      </c>
      <c r="M32">
        <v>1.3215681799465079E-2</v>
      </c>
      <c r="N32">
        <v>0</v>
      </c>
      <c r="O32">
        <v>0</v>
      </c>
      <c r="P32">
        <v>0</v>
      </c>
      <c r="Q32">
        <v>0</v>
      </c>
      <c r="R32">
        <v>0.32269590436533263</v>
      </c>
      <c r="S32">
        <v>0</v>
      </c>
      <c r="T32">
        <v>0</v>
      </c>
      <c r="U32">
        <v>0</v>
      </c>
      <c r="V32">
        <v>0</v>
      </c>
      <c r="W32">
        <v>3.1753944271323387</v>
      </c>
    </row>
    <row r="33" spans="1:23" x14ac:dyDescent="0.2">
      <c r="A33" t="s">
        <v>29</v>
      </c>
      <c r="B33">
        <v>0.64502459523422995</v>
      </c>
      <c r="C33">
        <v>0</v>
      </c>
      <c r="D33">
        <v>0</v>
      </c>
      <c r="E33">
        <v>0</v>
      </c>
      <c r="F33">
        <v>2.1078522175487662E-3</v>
      </c>
      <c r="G33">
        <v>0</v>
      </c>
      <c r="H33">
        <v>0</v>
      </c>
      <c r="I33">
        <v>0</v>
      </c>
      <c r="J33">
        <v>0</v>
      </c>
      <c r="K33">
        <v>1.246613861498905E-4</v>
      </c>
      <c r="L33">
        <v>0</v>
      </c>
      <c r="M33">
        <v>4.8736161683087908E-4</v>
      </c>
      <c r="N33">
        <v>0</v>
      </c>
      <c r="O33">
        <v>0</v>
      </c>
      <c r="P33">
        <v>0</v>
      </c>
      <c r="Q33">
        <v>0</v>
      </c>
      <c r="R33">
        <v>0.16748323156649048</v>
      </c>
      <c r="S33">
        <v>0</v>
      </c>
      <c r="T33">
        <v>0</v>
      </c>
      <c r="U33">
        <v>0</v>
      </c>
      <c r="V33">
        <v>0</v>
      </c>
      <c r="W33">
        <v>0.81522770202124983</v>
      </c>
    </row>
    <row r="34" spans="1:23" x14ac:dyDescent="0.2">
      <c r="A34" t="s">
        <v>30</v>
      </c>
      <c r="B34">
        <v>6.092033169192196E-3</v>
      </c>
      <c r="C34">
        <v>0</v>
      </c>
      <c r="D34">
        <v>0</v>
      </c>
      <c r="E34">
        <v>0</v>
      </c>
      <c r="F34">
        <v>0.17836711335279459</v>
      </c>
      <c r="G34">
        <v>0</v>
      </c>
      <c r="H34">
        <v>0</v>
      </c>
      <c r="I34">
        <v>0</v>
      </c>
      <c r="J34">
        <v>0</v>
      </c>
      <c r="K34">
        <v>7.2719141920769446E-4</v>
      </c>
      <c r="L34">
        <v>0</v>
      </c>
      <c r="M34">
        <v>9.2491985675933268E-5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0.18527882992687039</v>
      </c>
    </row>
    <row r="35" spans="1:23" x14ac:dyDescent="0.2">
      <c r="A35" t="s">
        <v>31</v>
      </c>
      <c r="B35">
        <v>6.0475116113174656E-4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6.7871199126051478E-4</v>
      </c>
      <c r="L35">
        <v>0</v>
      </c>
      <c r="M35">
        <v>1.1027890599822812E-4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1.3937420583904896E-3</v>
      </c>
    </row>
    <row r="36" spans="1:23" x14ac:dyDescent="0.2">
      <c r="A36" t="s">
        <v>32</v>
      </c>
      <c r="B36">
        <v>9.5758450728898031E-3</v>
      </c>
      <c r="C36">
        <v>0</v>
      </c>
      <c r="D36">
        <v>0</v>
      </c>
      <c r="E36">
        <v>0</v>
      </c>
      <c r="F36">
        <v>1.1066224142131022E-3</v>
      </c>
      <c r="G36">
        <v>0</v>
      </c>
      <c r="H36">
        <v>0</v>
      </c>
      <c r="I36">
        <v>0</v>
      </c>
      <c r="J36">
        <v>0</v>
      </c>
      <c r="K36">
        <v>1.6205980199485764E-3</v>
      </c>
      <c r="L36">
        <v>6.6026042007887302E-5</v>
      </c>
      <c r="M36">
        <v>7.4349326947192494E-4</v>
      </c>
      <c r="N36">
        <v>0</v>
      </c>
      <c r="O36">
        <v>0</v>
      </c>
      <c r="P36">
        <v>0</v>
      </c>
      <c r="Q36">
        <v>0</v>
      </c>
      <c r="R36">
        <v>1.8059491734643729E-3</v>
      </c>
      <c r="S36">
        <v>0</v>
      </c>
      <c r="T36">
        <v>0</v>
      </c>
      <c r="U36">
        <v>0</v>
      </c>
      <c r="V36">
        <v>0</v>
      </c>
      <c r="W36">
        <v>1.4918533991995667E-2</v>
      </c>
    </row>
    <row r="37" spans="1:23" x14ac:dyDescent="0.2">
      <c r="A37" t="s">
        <v>33</v>
      </c>
      <c r="B37">
        <v>4.9715739626781628E-3</v>
      </c>
      <c r="C37">
        <v>0</v>
      </c>
      <c r="D37">
        <v>0</v>
      </c>
      <c r="E37">
        <v>0</v>
      </c>
      <c r="F37">
        <v>4.5121211531903285E-3</v>
      </c>
      <c r="G37">
        <v>0</v>
      </c>
      <c r="H37">
        <v>0</v>
      </c>
      <c r="I37">
        <v>0</v>
      </c>
      <c r="J37">
        <v>0</v>
      </c>
      <c r="K37">
        <v>1.7314081409707012E-4</v>
      </c>
      <c r="L37">
        <v>0</v>
      </c>
      <c r="M37">
        <v>3.5573840644589712E-5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9.6924097706101511E-3</v>
      </c>
    </row>
    <row r="38" spans="1:23" x14ac:dyDescent="0.2">
      <c r="A38" t="s">
        <v>34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2.358177888002095E-3</v>
      </c>
      <c r="L38">
        <v>2.4325383897642698E-5</v>
      </c>
      <c r="M38">
        <v>3.4506625425252029E-4</v>
      </c>
      <c r="N38">
        <v>0</v>
      </c>
      <c r="O38">
        <v>0</v>
      </c>
      <c r="P38">
        <v>0</v>
      </c>
      <c r="Q38">
        <v>0</v>
      </c>
      <c r="R38">
        <v>2.7212932750833016E-4</v>
      </c>
      <c r="S38">
        <v>0</v>
      </c>
      <c r="T38">
        <v>0</v>
      </c>
      <c r="U38">
        <v>0</v>
      </c>
      <c r="V38">
        <v>0</v>
      </c>
      <c r="W38">
        <v>2.9996988536605883E-3</v>
      </c>
    </row>
    <row r="39" spans="1:23" x14ac:dyDescent="0.2">
      <c r="A39" t="s">
        <v>35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2.7702530255531226E-5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2.7702530255531226E-5</v>
      </c>
    </row>
    <row r="40" spans="1:23" x14ac:dyDescent="0.2">
      <c r="A40" t="s">
        <v>36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9.3496039612417879E-5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9.3496039612417879E-5</v>
      </c>
    </row>
    <row r="41" spans="1:23" x14ac:dyDescent="0.2">
      <c r="A41" t="s">
        <v>37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</row>
    <row r="42" spans="1:23" x14ac:dyDescent="0.2">
      <c r="A42" t="s">
        <v>38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</row>
    <row r="43" spans="1:23" x14ac:dyDescent="0.2">
      <c r="A43" t="s">
        <v>39</v>
      </c>
      <c r="B43">
        <v>43.112141120904056</v>
      </c>
      <c r="C43">
        <v>0</v>
      </c>
      <c r="D43">
        <v>0.51215391664514576</v>
      </c>
      <c r="E43">
        <v>1.3100699896158927</v>
      </c>
      <c r="F43">
        <v>0</v>
      </c>
      <c r="G43">
        <v>5.257544391334302E-3</v>
      </c>
      <c r="H43">
        <v>0.16904676544260827</v>
      </c>
      <c r="I43">
        <v>0</v>
      </c>
      <c r="J43">
        <v>0</v>
      </c>
      <c r="K43">
        <v>4.1346026406380351E-3</v>
      </c>
      <c r="L43">
        <v>0</v>
      </c>
      <c r="M43">
        <v>5.3854186015711326E-3</v>
      </c>
      <c r="N43">
        <v>6.7239479528246127E-3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45.124913306194067</v>
      </c>
    </row>
    <row r="44" spans="1:23" x14ac:dyDescent="0.2">
      <c r="A44" t="s">
        <v>40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9.6958855894359281E-5</v>
      </c>
      <c r="L44">
        <v>0</v>
      </c>
      <c r="M44">
        <v>2.8459072515671771E-5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1.2541792841003105E-4</v>
      </c>
    </row>
    <row r="45" spans="1:23" x14ac:dyDescent="0.2">
      <c r="A45" t="s">
        <v>41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5.782903190842142E-4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5.782903190842142E-4</v>
      </c>
    </row>
    <row r="46" spans="1:23" x14ac:dyDescent="0.2">
      <c r="A46" t="s">
        <v>42</v>
      </c>
      <c r="B46">
        <v>1.2070643500872655E-2</v>
      </c>
      <c r="C46">
        <v>3.6964396632935805E-2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1.5883047105400349E-2</v>
      </c>
      <c r="L46">
        <v>0</v>
      </c>
      <c r="M46">
        <v>8.5528867792442047E-3</v>
      </c>
      <c r="N46">
        <v>0</v>
      </c>
      <c r="O46">
        <v>2.4986397091863845E-3</v>
      </c>
      <c r="P46">
        <v>0</v>
      </c>
      <c r="Q46">
        <v>0</v>
      </c>
      <c r="R46">
        <v>6.8976343783697493E-3</v>
      </c>
      <c r="S46">
        <v>0</v>
      </c>
      <c r="T46">
        <v>0</v>
      </c>
      <c r="U46">
        <v>0</v>
      </c>
      <c r="V46">
        <v>0</v>
      </c>
      <c r="W46">
        <v>8.286724810600915E-2</v>
      </c>
    </row>
    <row r="47" spans="1:23" x14ac:dyDescent="0.2">
      <c r="A47" t="s">
        <v>43</v>
      </c>
      <c r="B47">
        <v>1.9395647060150398E-3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0.13701665254173681</v>
      </c>
      <c r="L47">
        <v>2.9134695616717884E-2</v>
      </c>
      <c r="M47">
        <v>0.27872235475916801</v>
      </c>
      <c r="N47">
        <v>2.1376402431297925E-3</v>
      </c>
      <c r="O47">
        <v>5.5426522546753903E-4</v>
      </c>
      <c r="P47">
        <v>0</v>
      </c>
      <c r="Q47">
        <v>0</v>
      </c>
      <c r="R47">
        <v>2.7923961663026221E-2</v>
      </c>
      <c r="S47">
        <v>0</v>
      </c>
      <c r="T47">
        <v>0</v>
      </c>
      <c r="U47">
        <v>0</v>
      </c>
      <c r="V47">
        <v>0</v>
      </c>
      <c r="W47">
        <v>0.47742913475526128</v>
      </c>
    </row>
    <row r="48" spans="1:23" x14ac:dyDescent="0.2">
      <c r="A48" t="s">
        <v>44</v>
      </c>
      <c r="B48">
        <v>0</v>
      </c>
      <c r="C48">
        <v>4.4179948119559012E-2</v>
      </c>
      <c r="D48">
        <v>7.2974361656364122E-4</v>
      </c>
      <c r="E48">
        <v>0</v>
      </c>
      <c r="F48">
        <v>6.6995717511762948E-2</v>
      </c>
      <c r="G48">
        <v>0</v>
      </c>
      <c r="H48">
        <v>0</v>
      </c>
      <c r="I48">
        <v>0</v>
      </c>
      <c r="J48">
        <v>0</v>
      </c>
      <c r="K48">
        <v>3.0983578262768069E-2</v>
      </c>
      <c r="L48">
        <v>0</v>
      </c>
      <c r="M48">
        <v>4.9783461343997137E-2</v>
      </c>
      <c r="N48">
        <v>1.6099667647061443E-3</v>
      </c>
      <c r="O48">
        <v>4.5076398263904173E-2</v>
      </c>
      <c r="P48">
        <v>0</v>
      </c>
      <c r="Q48">
        <v>0</v>
      </c>
      <c r="R48">
        <v>8.4177235494162297E-3</v>
      </c>
      <c r="S48">
        <v>0</v>
      </c>
      <c r="T48">
        <v>0</v>
      </c>
      <c r="U48">
        <v>0</v>
      </c>
      <c r="V48">
        <v>0</v>
      </c>
      <c r="W48">
        <v>0.24777653743267733</v>
      </c>
    </row>
    <row r="49" spans="1:23" x14ac:dyDescent="0.2">
      <c r="A49" t="s">
        <v>45</v>
      </c>
      <c r="B49">
        <v>0</v>
      </c>
      <c r="C49">
        <v>8.2933287295202329E-2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5.0407804716772572E-2</v>
      </c>
      <c r="L49">
        <v>0</v>
      </c>
      <c r="M49">
        <v>4.0072747945650598E-2</v>
      </c>
      <c r="N49">
        <v>0</v>
      </c>
      <c r="O49">
        <v>1.3205707589479497E-2</v>
      </c>
      <c r="P49">
        <v>0</v>
      </c>
      <c r="Q49">
        <v>0</v>
      </c>
      <c r="R49">
        <v>4.1011979484527842E-3</v>
      </c>
      <c r="S49">
        <v>0</v>
      </c>
      <c r="T49">
        <v>0</v>
      </c>
      <c r="U49">
        <v>0</v>
      </c>
      <c r="V49">
        <v>0</v>
      </c>
      <c r="W49">
        <v>0.19072074549555781</v>
      </c>
    </row>
    <row r="50" spans="1:23" x14ac:dyDescent="0.2">
      <c r="A50" t="s">
        <v>46</v>
      </c>
      <c r="B50">
        <v>0.1034552974234611</v>
      </c>
      <c r="C50">
        <v>0</v>
      </c>
      <c r="D50">
        <v>0</v>
      </c>
      <c r="E50">
        <v>0</v>
      </c>
      <c r="F50">
        <v>0</v>
      </c>
      <c r="G50">
        <v>0</v>
      </c>
      <c r="H50">
        <v>6.4452178969012577E-3</v>
      </c>
      <c r="I50">
        <v>0</v>
      </c>
      <c r="J50">
        <v>0</v>
      </c>
      <c r="K50">
        <v>4.8698526796961114E-2</v>
      </c>
      <c r="L50">
        <v>0</v>
      </c>
      <c r="M50">
        <v>2.5739242177883797E-2</v>
      </c>
      <c r="N50">
        <v>1.634261757159915E-2</v>
      </c>
      <c r="O50">
        <v>4.1806093821133622E-2</v>
      </c>
      <c r="P50">
        <v>0</v>
      </c>
      <c r="Q50">
        <v>0</v>
      </c>
      <c r="R50">
        <v>0.11055444558716282</v>
      </c>
      <c r="S50">
        <v>0</v>
      </c>
      <c r="T50">
        <v>0</v>
      </c>
      <c r="U50">
        <v>0</v>
      </c>
      <c r="V50">
        <v>0</v>
      </c>
      <c r="W50">
        <v>0.35304144127510284</v>
      </c>
    </row>
    <row r="51" spans="1:23" x14ac:dyDescent="0.2">
      <c r="A51" t="s">
        <v>47</v>
      </c>
      <c r="B51">
        <v>0.20811625614745993</v>
      </c>
      <c r="C51">
        <v>0</v>
      </c>
      <c r="D51">
        <v>0</v>
      </c>
      <c r="E51">
        <v>1.0279274691935601E-2</v>
      </c>
      <c r="F51">
        <v>0</v>
      </c>
      <c r="G51">
        <v>0</v>
      </c>
      <c r="H51">
        <v>0</v>
      </c>
      <c r="I51">
        <v>0</v>
      </c>
      <c r="J51">
        <v>0</v>
      </c>
      <c r="K51">
        <v>3.0896980726165819E-2</v>
      </c>
      <c r="L51">
        <v>0</v>
      </c>
      <c r="M51">
        <v>3.0990219893835557E-2</v>
      </c>
      <c r="N51">
        <v>0</v>
      </c>
      <c r="O51">
        <v>4.7540370654539553E-2</v>
      </c>
      <c r="P51">
        <v>0</v>
      </c>
      <c r="Q51">
        <v>0</v>
      </c>
      <c r="R51">
        <v>8.9745507168740926E-3</v>
      </c>
      <c r="S51">
        <v>0</v>
      </c>
      <c r="T51">
        <v>0</v>
      </c>
      <c r="U51">
        <v>0</v>
      </c>
      <c r="V51">
        <v>0</v>
      </c>
      <c r="W51">
        <v>0.33679765283081053</v>
      </c>
    </row>
  </sheetData>
  <phoneticPr fontId="6" type="noConversion"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AF00-000000000000}">
  <dimension ref="A1:W51"/>
  <sheetViews>
    <sheetView workbookViewId="0">
      <selection activeCell="B4" sqref="B4:W51"/>
    </sheetView>
  </sheetViews>
  <sheetFormatPr baseColWidth="10" defaultColWidth="8.83203125" defaultRowHeight="15" x14ac:dyDescent="0.2"/>
  <sheetData>
    <row r="1" spans="1:23" x14ac:dyDescent="0.2">
      <c r="B1" t="s">
        <v>49</v>
      </c>
      <c r="C1" t="s">
        <v>50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61</v>
      </c>
      <c r="O1" t="s">
        <v>62</v>
      </c>
      <c r="P1" t="s">
        <v>63</v>
      </c>
      <c r="Q1" t="s">
        <v>64</v>
      </c>
      <c r="R1" t="s">
        <v>65</v>
      </c>
      <c r="S1" t="s">
        <v>66</v>
      </c>
      <c r="T1" t="s">
        <v>67</v>
      </c>
      <c r="U1" t="s">
        <v>68</v>
      </c>
      <c r="V1" t="s">
        <v>69</v>
      </c>
      <c r="W1" t="s">
        <v>48</v>
      </c>
    </row>
    <row r="2" spans="1:23" x14ac:dyDescent="0.2">
      <c r="B2" t="s">
        <v>75</v>
      </c>
      <c r="C2" t="s">
        <v>75</v>
      </c>
      <c r="D2" t="s">
        <v>75</v>
      </c>
      <c r="E2" t="s">
        <v>75</v>
      </c>
      <c r="F2" t="s">
        <v>75</v>
      </c>
      <c r="G2" t="s">
        <v>75</v>
      </c>
      <c r="H2" t="s">
        <v>75</v>
      </c>
      <c r="I2" t="s">
        <v>75</v>
      </c>
      <c r="J2" t="s">
        <v>75</v>
      </c>
      <c r="K2" t="s">
        <v>75</v>
      </c>
      <c r="L2" t="s">
        <v>75</v>
      </c>
      <c r="M2" t="s">
        <v>75</v>
      </c>
      <c r="N2" t="s">
        <v>75</v>
      </c>
      <c r="O2" t="s">
        <v>75</v>
      </c>
      <c r="P2" t="s">
        <v>75</v>
      </c>
      <c r="Q2" t="s">
        <v>75</v>
      </c>
      <c r="R2" t="s">
        <v>75</v>
      </c>
      <c r="S2" t="s">
        <v>75</v>
      </c>
      <c r="T2" t="s">
        <v>75</v>
      </c>
      <c r="U2" t="s">
        <v>75</v>
      </c>
      <c r="V2" t="s">
        <v>75</v>
      </c>
      <c r="W2" t="s">
        <v>75</v>
      </c>
    </row>
    <row r="4" spans="1:23" x14ac:dyDescent="0.2">
      <c r="A4" t="s">
        <v>0</v>
      </c>
      <c r="B4">
        <v>16.472108573880959</v>
      </c>
      <c r="C4">
        <v>6.6822578354746218</v>
      </c>
      <c r="D4">
        <v>4.9454843745556455E-2</v>
      </c>
      <c r="E4">
        <v>3.1873705855221444E-2</v>
      </c>
      <c r="F4">
        <v>11.785054308209331</v>
      </c>
      <c r="G4">
        <v>1.0159691741949812</v>
      </c>
      <c r="H4">
        <v>4.5056527840626499</v>
      </c>
      <c r="I4">
        <v>6.195138468065714E-2</v>
      </c>
      <c r="J4">
        <v>1.9760972406000039E-3</v>
      </c>
      <c r="K4">
        <v>0.15745884072823146</v>
      </c>
      <c r="L4">
        <v>1.6251945523574632E-2</v>
      </c>
      <c r="M4">
        <v>0.27552095085372169</v>
      </c>
      <c r="N4">
        <v>1.1198870551542785E-2</v>
      </c>
      <c r="O4">
        <v>3.6552613267287079E-2</v>
      </c>
      <c r="P4">
        <v>0</v>
      </c>
      <c r="Q4">
        <v>0</v>
      </c>
      <c r="R4">
        <v>0.44782328129470356</v>
      </c>
      <c r="S4">
        <v>0</v>
      </c>
      <c r="T4">
        <v>0</v>
      </c>
      <c r="U4">
        <v>0</v>
      </c>
      <c r="V4">
        <v>0.85145800000000016</v>
      </c>
      <c r="W4">
        <v>42.402563209563638</v>
      </c>
    </row>
    <row r="5" spans="1:23" x14ac:dyDescent="0.2">
      <c r="A5" t="s">
        <v>1</v>
      </c>
      <c r="B5">
        <v>3.6522624043812943E-2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1.354574982683388E-2</v>
      </c>
      <c r="L5">
        <v>1.123795541189181E-4</v>
      </c>
      <c r="M5">
        <v>8.5914057333412785E-2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0.13609481075817853</v>
      </c>
    </row>
    <row r="6" spans="1:23" x14ac:dyDescent="0.2">
      <c r="A6" t="s">
        <v>2</v>
      </c>
      <c r="B6">
        <v>2.4814451215398505</v>
      </c>
      <c r="C6">
        <v>0</v>
      </c>
      <c r="D6">
        <v>0</v>
      </c>
      <c r="E6">
        <v>0</v>
      </c>
      <c r="F6">
        <v>3.5121604256323436E-5</v>
      </c>
      <c r="G6">
        <v>0</v>
      </c>
      <c r="H6">
        <v>0</v>
      </c>
      <c r="I6">
        <v>0</v>
      </c>
      <c r="J6">
        <v>0</v>
      </c>
      <c r="K6">
        <v>1.1300875487445857E-3</v>
      </c>
      <c r="L6">
        <v>0</v>
      </c>
      <c r="M6">
        <v>5.2505679641085649E-3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2.4878608986569599</v>
      </c>
    </row>
    <row r="7" spans="1:23" x14ac:dyDescent="0.2">
      <c r="A7" t="s">
        <v>3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  <row r="8" spans="1:23" x14ac:dyDescent="0.2">
      <c r="A8" t="s">
        <v>4</v>
      </c>
      <c r="B8">
        <v>3.2247910449470903E-4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7.5934736476908926E-5</v>
      </c>
      <c r="L8">
        <v>0</v>
      </c>
      <c r="M8">
        <v>3.257996308664487E-4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7.2421347183806669E-4</v>
      </c>
    </row>
    <row r="9" spans="1:23" x14ac:dyDescent="0.2">
      <c r="A9" t="s">
        <v>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</row>
    <row r="10" spans="1:23" x14ac:dyDescent="0.2">
      <c r="A10" t="s">
        <v>6</v>
      </c>
      <c r="B10">
        <v>1.6423935787056112E-3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7.5934736476908926E-5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1.7183283151825201E-3</v>
      </c>
    </row>
    <row r="11" spans="1:23" x14ac:dyDescent="0.2">
      <c r="A11" t="s">
        <v>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2">
      <c r="A12" t="s">
        <v>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x14ac:dyDescent="0.2">
      <c r="A13" t="s">
        <v>9</v>
      </c>
      <c r="B13">
        <v>2.8083532524902782E-2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1.7866996818096217E-4</v>
      </c>
      <c r="L13">
        <v>0</v>
      </c>
      <c r="M13">
        <v>1.1804334451682926E-4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2.8380245837600574E-2</v>
      </c>
    </row>
    <row r="14" spans="1:23" x14ac:dyDescent="0.2">
      <c r="A14" t="s">
        <v>10</v>
      </c>
      <c r="B14">
        <v>9.3980038593840756E-2</v>
      </c>
      <c r="C14">
        <v>0</v>
      </c>
      <c r="D14">
        <v>0</v>
      </c>
      <c r="E14">
        <v>0</v>
      </c>
      <c r="F14">
        <v>3.512160425632343E-4</v>
      </c>
      <c r="G14">
        <v>0</v>
      </c>
      <c r="H14">
        <v>0</v>
      </c>
      <c r="I14">
        <v>0</v>
      </c>
      <c r="J14">
        <v>0</v>
      </c>
      <c r="K14">
        <v>4.0200742840716492E-5</v>
      </c>
      <c r="L14">
        <v>0</v>
      </c>
      <c r="M14">
        <v>7.0826006710097554E-5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9.4442281385954799E-2</v>
      </c>
    </row>
    <row r="15" spans="1:23" x14ac:dyDescent="0.2">
      <c r="A15" t="s">
        <v>11</v>
      </c>
      <c r="B15">
        <v>3.0863719689092104E-2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1.2506897772667348E-4</v>
      </c>
      <c r="L15">
        <v>0</v>
      </c>
      <c r="M15">
        <v>5.1939071587404862E-4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3.1508179382692826E-2</v>
      </c>
    </row>
    <row r="16" spans="1:23" x14ac:dyDescent="0.2">
      <c r="A16" t="s">
        <v>12</v>
      </c>
      <c r="B16">
        <v>5.8471342446151132E-2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5.0027591090669394E-4</v>
      </c>
      <c r="L16">
        <v>0</v>
      </c>
      <c r="M16">
        <v>2.2664322147231209E-4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5.9198261578530136E-2</v>
      </c>
    </row>
    <row r="17" spans="1:23" x14ac:dyDescent="0.2">
      <c r="A17" t="s">
        <v>13</v>
      </c>
      <c r="B17">
        <v>0.133262522813613</v>
      </c>
      <c r="C17">
        <v>0</v>
      </c>
      <c r="D17">
        <v>0</v>
      </c>
      <c r="E17">
        <v>0</v>
      </c>
      <c r="F17">
        <v>7.9023609576727737E-5</v>
      </c>
      <c r="G17">
        <v>0</v>
      </c>
      <c r="H17">
        <v>0</v>
      </c>
      <c r="I17">
        <v>0</v>
      </c>
      <c r="J17">
        <v>0</v>
      </c>
      <c r="K17">
        <v>1.0854200566993452E-3</v>
      </c>
      <c r="L17">
        <v>4.1689659242224504E-5</v>
      </c>
      <c r="M17">
        <v>9.5379022369598029E-4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0.1354224463628273</v>
      </c>
    </row>
    <row r="18" spans="1:23" x14ac:dyDescent="0.2">
      <c r="A18" t="s">
        <v>14</v>
      </c>
      <c r="B18">
        <v>4.7173453319272784E-4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6.2534488863336742E-5</v>
      </c>
      <c r="L18">
        <v>0</v>
      </c>
      <c r="M18">
        <v>1.4165201342019506E-5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5.4843422339808409E-4</v>
      </c>
    </row>
    <row r="19" spans="1:23" x14ac:dyDescent="0.2">
      <c r="A19" t="s">
        <v>15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</row>
    <row r="20" spans="1:23" x14ac:dyDescent="0.2">
      <c r="A20" t="s">
        <v>16</v>
      </c>
      <c r="B20">
        <v>1.8575049612269267E-3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2.6800495227144324E-5</v>
      </c>
      <c r="L20">
        <v>0</v>
      </c>
      <c r="M20">
        <v>4.2495604026058526E-5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1.9268010604801295E-3</v>
      </c>
    </row>
    <row r="21" spans="1:23" x14ac:dyDescent="0.2">
      <c r="A21" t="s">
        <v>17</v>
      </c>
      <c r="B21">
        <v>3.1565443785555624E-4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1.3400247613572165E-4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4.4965691399127789E-4</v>
      </c>
    </row>
    <row r="22" spans="1:23" x14ac:dyDescent="0.2">
      <c r="A22" t="s">
        <v>18</v>
      </c>
      <c r="B22">
        <v>7.6621472622845618E-2</v>
      </c>
      <c r="C22">
        <v>0</v>
      </c>
      <c r="D22">
        <v>0</v>
      </c>
      <c r="E22">
        <v>0</v>
      </c>
      <c r="F22">
        <v>3.8194744628751737E-3</v>
      </c>
      <c r="G22">
        <v>0</v>
      </c>
      <c r="H22">
        <v>0</v>
      </c>
      <c r="I22">
        <v>0</v>
      </c>
      <c r="J22">
        <v>0</v>
      </c>
      <c r="K22">
        <v>4.1094092681621291E-4</v>
      </c>
      <c r="L22">
        <v>0</v>
      </c>
      <c r="M22">
        <v>1.2276507829750243E-4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8.0974653090834514E-2</v>
      </c>
    </row>
    <row r="23" spans="1:23" x14ac:dyDescent="0.2">
      <c r="A23" t="s">
        <v>19</v>
      </c>
      <c r="B23">
        <v>4.5891299042077E-3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2.2333746022620271E-4</v>
      </c>
      <c r="L23">
        <v>2.9645979905581864E-4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5.108927163489721E-3</v>
      </c>
    </row>
    <row r="24" spans="1:23" x14ac:dyDescent="0.2">
      <c r="A24" t="s">
        <v>20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</row>
    <row r="25" spans="1:23" x14ac:dyDescent="0.2">
      <c r="A25" t="s">
        <v>21</v>
      </c>
      <c r="B25">
        <v>0.31337670747675384</v>
      </c>
      <c r="C25">
        <v>0.20795699919194355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6.2534488863336742E-5</v>
      </c>
      <c r="L25">
        <v>0</v>
      </c>
      <c r="M25">
        <v>1.5109548098154142E-4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0.52154733663854225</v>
      </c>
    </row>
    <row r="26" spans="1:23" x14ac:dyDescent="0.2">
      <c r="A26" t="s">
        <v>22</v>
      </c>
      <c r="B26">
        <v>1.6201679096198294</v>
      </c>
      <c r="C26">
        <v>0</v>
      </c>
      <c r="D26">
        <v>1.5196168692311263E-2</v>
      </c>
      <c r="E26">
        <v>0</v>
      </c>
      <c r="F26">
        <v>2.0098338035681083E-2</v>
      </c>
      <c r="G26">
        <v>0</v>
      </c>
      <c r="H26">
        <v>0</v>
      </c>
      <c r="I26">
        <v>0</v>
      </c>
      <c r="J26">
        <v>0</v>
      </c>
      <c r="K26">
        <v>1.6214299612422316E-3</v>
      </c>
      <c r="L26">
        <v>1.4822989952790932E-4</v>
      </c>
      <c r="M26">
        <v>2.7102751901063992E-3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1.6599423513986984</v>
      </c>
    </row>
    <row r="27" spans="1:23" x14ac:dyDescent="0.2">
      <c r="A27" t="s">
        <v>23</v>
      </c>
      <c r="B27">
        <v>0.1409636259525324</v>
      </c>
      <c r="C27">
        <v>2.5426883022021451E-2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2.2333746022620271E-4</v>
      </c>
      <c r="L27">
        <v>9.2643687204943325E-6</v>
      </c>
      <c r="M27">
        <v>3.2107789708577558E-4</v>
      </c>
      <c r="N27">
        <v>0</v>
      </c>
      <c r="O27">
        <v>2.0086779577981623E-4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0.16714505649636616</v>
      </c>
    </row>
    <row r="28" spans="1:23" x14ac:dyDescent="0.2">
      <c r="A28" t="s">
        <v>24</v>
      </c>
      <c r="B28">
        <v>1.2967855457095586E-2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1.2967855457095586E-2</v>
      </c>
    </row>
    <row r="29" spans="1:23" x14ac:dyDescent="0.2">
      <c r="A29" t="s">
        <v>25</v>
      </c>
      <c r="B29">
        <v>8.3097396216083638E-3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1.4293597454476971E-4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8.4526755961531336E-3</v>
      </c>
    </row>
    <row r="30" spans="1:23" x14ac:dyDescent="0.2">
      <c r="A30" t="s">
        <v>26</v>
      </c>
      <c r="B30">
        <v>1.2095562347644983E-3</v>
      </c>
      <c r="C30">
        <v>0</v>
      </c>
      <c r="D30">
        <v>0</v>
      </c>
      <c r="E30">
        <v>1.5414776837324196E-5</v>
      </c>
      <c r="F30">
        <v>0</v>
      </c>
      <c r="G30">
        <v>0</v>
      </c>
      <c r="H30">
        <v>0</v>
      </c>
      <c r="I30">
        <v>0</v>
      </c>
      <c r="J30">
        <v>0</v>
      </c>
      <c r="K30">
        <v>4.9134241249764592E-5</v>
      </c>
      <c r="L30">
        <v>0</v>
      </c>
      <c r="M30">
        <v>9.4434675613463389E-6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1.2835487204129333E-3</v>
      </c>
    </row>
    <row r="31" spans="1:23" x14ac:dyDescent="0.2">
      <c r="A31" t="s">
        <v>27</v>
      </c>
      <c r="B31">
        <v>0.8181654741044585</v>
      </c>
      <c r="C31">
        <v>7.2370930848505155E-3</v>
      </c>
      <c r="D31">
        <v>0</v>
      </c>
      <c r="E31">
        <v>2.8788218178909541E-2</v>
      </c>
      <c r="F31">
        <v>3.8545960671314966E-3</v>
      </c>
      <c r="G31">
        <v>0</v>
      </c>
      <c r="H31">
        <v>0</v>
      </c>
      <c r="I31">
        <v>0</v>
      </c>
      <c r="J31">
        <v>0</v>
      </c>
      <c r="K31">
        <v>9.6928457738171964E-4</v>
      </c>
      <c r="L31">
        <v>0</v>
      </c>
      <c r="M31">
        <v>2.4175276957046628E-3</v>
      </c>
      <c r="N31">
        <v>3.2010588536793283E-3</v>
      </c>
      <c r="O31">
        <v>0</v>
      </c>
      <c r="P31">
        <v>0</v>
      </c>
      <c r="Q31">
        <v>0</v>
      </c>
      <c r="R31">
        <v>1.9328823993443475E-2</v>
      </c>
      <c r="S31">
        <v>0</v>
      </c>
      <c r="T31">
        <v>0</v>
      </c>
      <c r="U31">
        <v>0</v>
      </c>
      <c r="V31">
        <v>0.85145800000000016</v>
      </c>
      <c r="W31">
        <v>1.7354200765555596</v>
      </c>
    </row>
    <row r="32" spans="1:23" x14ac:dyDescent="0.2">
      <c r="A32" t="s">
        <v>28</v>
      </c>
      <c r="B32">
        <v>1.8250855479904862</v>
      </c>
      <c r="C32">
        <v>6.4393219117289782</v>
      </c>
      <c r="D32">
        <v>0</v>
      </c>
      <c r="E32">
        <v>0</v>
      </c>
      <c r="F32">
        <v>11.47367933547436</v>
      </c>
      <c r="G32">
        <v>1.0133257913862792</v>
      </c>
      <c r="H32">
        <v>4.5051892293653539</v>
      </c>
      <c r="I32">
        <v>6.195138468065714E-2</v>
      </c>
      <c r="J32">
        <v>0</v>
      </c>
      <c r="K32">
        <v>4.7660214012271648E-3</v>
      </c>
      <c r="L32">
        <v>0</v>
      </c>
      <c r="M32">
        <v>6.2893493958566624E-2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25.386212715985906</v>
      </c>
    </row>
    <row r="33" spans="1:23" x14ac:dyDescent="0.2">
      <c r="A33" t="s">
        <v>29</v>
      </c>
      <c r="B33">
        <v>3.5018393542215268E-2</v>
      </c>
      <c r="C33">
        <v>0</v>
      </c>
      <c r="D33">
        <v>3.4367773202202828E-3</v>
      </c>
      <c r="E33">
        <v>2.0450769464275256E-3</v>
      </c>
      <c r="F33">
        <v>8.9169363006273164E-2</v>
      </c>
      <c r="G33">
        <v>0</v>
      </c>
      <c r="H33">
        <v>0</v>
      </c>
      <c r="I33">
        <v>0</v>
      </c>
      <c r="J33">
        <v>0</v>
      </c>
      <c r="K33">
        <v>6.2534488863336764E-4</v>
      </c>
      <c r="L33">
        <v>0</v>
      </c>
      <c r="M33">
        <v>8.2630341161780464E-4</v>
      </c>
      <c r="N33">
        <v>5.430195004051187E-3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0.13655145411943856</v>
      </c>
    </row>
    <row r="34" spans="1:23" x14ac:dyDescent="0.2">
      <c r="A34" t="s">
        <v>30</v>
      </c>
      <c r="B34">
        <v>2.8199423195791509E-2</v>
      </c>
      <c r="C34">
        <v>0</v>
      </c>
      <c r="D34">
        <v>0</v>
      </c>
      <c r="E34">
        <v>0</v>
      </c>
      <c r="F34">
        <v>4.2936161203355395E-2</v>
      </c>
      <c r="G34">
        <v>0</v>
      </c>
      <c r="H34">
        <v>0</v>
      </c>
      <c r="I34">
        <v>0</v>
      </c>
      <c r="J34">
        <v>0</v>
      </c>
      <c r="K34">
        <v>2.5013795545334697E-4</v>
      </c>
      <c r="L34">
        <v>0</v>
      </c>
      <c r="M34">
        <v>2.0303455256894632E-4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7.1588756907169204E-2</v>
      </c>
    </row>
    <row r="35" spans="1:23" x14ac:dyDescent="0.2">
      <c r="A35" t="s">
        <v>31</v>
      </c>
      <c r="B35">
        <v>4.8359884202042666E-2</v>
      </c>
      <c r="C35">
        <v>0</v>
      </c>
      <c r="D35">
        <v>0</v>
      </c>
      <c r="E35">
        <v>0</v>
      </c>
      <c r="F35">
        <v>8.0744568185287593E-2</v>
      </c>
      <c r="G35">
        <v>0</v>
      </c>
      <c r="H35">
        <v>0</v>
      </c>
      <c r="I35">
        <v>0</v>
      </c>
      <c r="J35">
        <v>0</v>
      </c>
      <c r="K35">
        <v>9.7821807579076764E-4</v>
      </c>
      <c r="L35">
        <v>6.948276540370752E-5</v>
      </c>
      <c r="M35">
        <v>1.1568247762649268E-3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0.13130897800478963</v>
      </c>
    </row>
    <row r="36" spans="1:23" x14ac:dyDescent="0.2">
      <c r="A36" t="s">
        <v>32</v>
      </c>
      <c r="B36">
        <v>2.2873085282451022E-3</v>
      </c>
      <c r="C36">
        <v>2.3149484468274655E-3</v>
      </c>
      <c r="D36">
        <v>0</v>
      </c>
      <c r="E36">
        <v>1.0523572413214082E-5</v>
      </c>
      <c r="F36">
        <v>3.4550878187158173E-3</v>
      </c>
      <c r="G36">
        <v>0</v>
      </c>
      <c r="H36">
        <v>0</v>
      </c>
      <c r="I36">
        <v>0</v>
      </c>
      <c r="J36">
        <v>0</v>
      </c>
      <c r="K36">
        <v>6.3427838704241564E-4</v>
      </c>
      <c r="L36">
        <v>4.6321843602471662E-6</v>
      </c>
      <c r="M36">
        <v>2.1247802013029261E-4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8.9192569577345535E-3</v>
      </c>
    </row>
    <row r="37" spans="1:23" x14ac:dyDescent="0.2">
      <c r="A37" t="s">
        <v>33</v>
      </c>
      <c r="B37">
        <v>1.5039362668958606E-2</v>
      </c>
      <c r="C37">
        <v>0</v>
      </c>
      <c r="D37">
        <v>0</v>
      </c>
      <c r="E37">
        <v>0</v>
      </c>
      <c r="F37">
        <v>6.6217394624765794E-2</v>
      </c>
      <c r="G37">
        <v>0</v>
      </c>
      <c r="H37">
        <v>0</v>
      </c>
      <c r="I37">
        <v>0</v>
      </c>
      <c r="J37">
        <v>0</v>
      </c>
      <c r="K37">
        <v>4.4220817124788136E-4</v>
      </c>
      <c r="L37">
        <v>0</v>
      </c>
      <c r="M37">
        <v>6.3271232661020471E-4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8.2331677791582486E-2</v>
      </c>
    </row>
    <row r="38" spans="1:23" x14ac:dyDescent="0.2">
      <c r="A38" t="s">
        <v>34</v>
      </c>
      <c r="B38">
        <v>1.5326203522230424E-2</v>
      </c>
      <c r="C38">
        <v>0</v>
      </c>
      <c r="D38">
        <v>0</v>
      </c>
      <c r="E38">
        <v>1.0144723806338376E-3</v>
      </c>
      <c r="F38">
        <v>4.6536125639628541E-4</v>
      </c>
      <c r="G38">
        <v>0</v>
      </c>
      <c r="H38">
        <v>0</v>
      </c>
      <c r="I38">
        <v>0</v>
      </c>
      <c r="J38">
        <v>0</v>
      </c>
      <c r="K38">
        <v>4.8240891408859787E-4</v>
      </c>
      <c r="L38">
        <v>0</v>
      </c>
      <c r="M38">
        <v>2.6913882549837071E-4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1.7557584898847515E-2</v>
      </c>
    </row>
    <row r="39" spans="1:23" x14ac:dyDescent="0.2">
      <c r="A39" t="s">
        <v>35</v>
      </c>
      <c r="B39">
        <v>8.964518494537263E-2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9.4248408215457519E-4</v>
      </c>
      <c r="L39">
        <v>1.3433334644716785E-4</v>
      </c>
      <c r="M39">
        <v>2.0397889932508091E-3</v>
      </c>
      <c r="N39">
        <v>0</v>
      </c>
      <c r="O39">
        <v>5.112563659252941E-3</v>
      </c>
      <c r="P39">
        <v>0</v>
      </c>
      <c r="Q39">
        <v>0</v>
      </c>
      <c r="R39">
        <v>0.40544352308431253</v>
      </c>
      <c r="S39">
        <v>0</v>
      </c>
      <c r="T39">
        <v>0</v>
      </c>
      <c r="U39">
        <v>0</v>
      </c>
      <c r="V39">
        <v>0</v>
      </c>
      <c r="W39">
        <v>0.50331787811079065</v>
      </c>
    </row>
    <row r="40" spans="1:23" x14ac:dyDescent="0.2">
      <c r="A40" t="s">
        <v>36</v>
      </c>
      <c r="B40">
        <v>0</v>
      </c>
      <c r="C40">
        <v>0</v>
      </c>
      <c r="D40">
        <v>0</v>
      </c>
      <c r="E40">
        <v>0</v>
      </c>
      <c r="F40">
        <v>1.4926681808937462E-4</v>
      </c>
      <c r="G40">
        <v>0</v>
      </c>
      <c r="H40">
        <v>0</v>
      </c>
      <c r="I40">
        <v>0</v>
      </c>
      <c r="J40">
        <v>0</v>
      </c>
      <c r="K40">
        <v>3.1267244431668371E-5</v>
      </c>
      <c r="L40">
        <v>0</v>
      </c>
      <c r="M40">
        <v>1.1804334451682926E-4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2.9857740703787222E-4</v>
      </c>
    </row>
    <row r="41" spans="1:23" x14ac:dyDescent="0.2">
      <c r="A41" t="s">
        <v>37</v>
      </c>
      <c r="B41">
        <v>1.1547817110167163E-3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8.933498409048107E-6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1.1637152094257643E-3</v>
      </c>
    </row>
    <row r="42" spans="1:23" x14ac:dyDescent="0.2">
      <c r="A42" t="s">
        <v>38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</row>
    <row r="43" spans="1:23" x14ac:dyDescent="0.2">
      <c r="A43" t="s">
        <v>39</v>
      </c>
      <c r="B43">
        <v>7.8352298062190648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2.9793217194175447E-3</v>
      </c>
      <c r="L43">
        <v>0</v>
      </c>
      <c r="M43">
        <v>2.364172103983056E-2</v>
      </c>
      <c r="N43">
        <v>2.5676166938122702E-3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7.8644184656721254</v>
      </c>
    </row>
    <row r="44" spans="1:23" x14ac:dyDescent="0.2">
      <c r="A44" t="s">
        <v>40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3.4393968874835216E-4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7.5863984957201341E-4</v>
      </c>
      <c r="S44">
        <v>0</v>
      </c>
      <c r="T44">
        <v>0</v>
      </c>
      <c r="U44">
        <v>0</v>
      </c>
      <c r="V44">
        <v>0</v>
      </c>
      <c r="W44">
        <v>1.1025795383203655E-3</v>
      </c>
    </row>
    <row r="45" spans="1:23" x14ac:dyDescent="0.2">
      <c r="A45" t="s">
        <v>41</v>
      </c>
      <c r="B45">
        <v>6.7195645959827743E-3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3.037389459076357E-4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7.02330354189041E-3</v>
      </c>
    </row>
    <row r="46" spans="1:23" x14ac:dyDescent="0.2">
      <c r="A46" t="s">
        <v>42</v>
      </c>
      <c r="B46">
        <v>3.7861899623818553E-3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1.9760972406000039E-3</v>
      </c>
      <c r="K46">
        <v>1.7332419026638421E-3</v>
      </c>
      <c r="L46">
        <v>9.9857558178163724E-6</v>
      </c>
      <c r="M46">
        <v>4.0715202076301929E-3</v>
      </c>
      <c r="N46">
        <v>0</v>
      </c>
      <c r="O46">
        <v>5.1503341373985826E-5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1.1628538410467695E-2</v>
      </c>
    </row>
    <row r="47" spans="1:23" x14ac:dyDescent="0.2">
      <c r="A47" t="s">
        <v>43</v>
      </c>
      <c r="B47">
        <v>2.5583052518995328E-2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7.3927364692116984E-2</v>
      </c>
      <c r="L47">
        <v>8.2562754869828642E-3</v>
      </c>
      <c r="M47">
        <v>6.6124817490279431E-2</v>
      </c>
      <c r="N47">
        <v>0</v>
      </c>
      <c r="O47">
        <v>2.4333276469959094E-5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0.17391584346484457</v>
      </c>
    </row>
    <row r="48" spans="1:23" x14ac:dyDescent="0.2">
      <c r="A48" t="s">
        <v>44</v>
      </c>
      <c r="B48">
        <v>1.4638490781516658E-3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1.4642604350454724E-2</v>
      </c>
      <c r="L48">
        <v>0</v>
      </c>
      <c r="M48">
        <v>1.2382782454595573E-2</v>
      </c>
      <c r="N48">
        <v>0</v>
      </c>
      <c r="O48">
        <v>9.0850024278332873E-4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2.9397736125985292E-2</v>
      </c>
    </row>
    <row r="49" spans="1:23" x14ac:dyDescent="0.2">
      <c r="A49" t="s">
        <v>45</v>
      </c>
      <c r="B49">
        <v>8.4185622347007923E-4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3.3683711754780236E-2</v>
      </c>
      <c r="L49">
        <v>0</v>
      </c>
      <c r="M49">
        <v>1.7803273965988262E-3</v>
      </c>
      <c r="N49">
        <v>0</v>
      </c>
      <c r="O49">
        <v>5.4049281833936779E-4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3.6846388193188508E-2</v>
      </c>
    </row>
    <row r="50" spans="1:23" x14ac:dyDescent="0.2">
      <c r="A50" t="s">
        <v>46</v>
      </c>
      <c r="B50">
        <v>0.1736940489355501</v>
      </c>
      <c r="C50">
        <v>0</v>
      </c>
      <c r="D50">
        <v>0</v>
      </c>
      <c r="E50">
        <v>0</v>
      </c>
      <c r="F50">
        <v>0</v>
      </c>
      <c r="G50">
        <v>2.6433828087019245E-3</v>
      </c>
      <c r="H50">
        <v>4.6355469729626774E-4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2.0470224397539333E-2</v>
      </c>
      <c r="P50">
        <v>0</v>
      </c>
      <c r="Q50">
        <v>0</v>
      </c>
      <c r="R50">
        <v>2.2292294367375495E-2</v>
      </c>
      <c r="S50">
        <v>0</v>
      </c>
      <c r="T50">
        <v>0</v>
      </c>
      <c r="U50">
        <v>0</v>
      </c>
      <c r="V50">
        <v>0</v>
      </c>
      <c r="W50">
        <v>0.21956350520646317</v>
      </c>
    </row>
    <row r="51" spans="1:23" x14ac:dyDescent="0.2">
      <c r="A51" t="s">
        <v>47</v>
      </c>
      <c r="B51">
        <v>0.50106397678017023</v>
      </c>
      <c r="C51">
        <v>0</v>
      </c>
      <c r="D51">
        <v>3.0821897733024909E-2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7.1692127038974641E-3</v>
      </c>
      <c r="M51">
        <v>0</v>
      </c>
      <c r="N51">
        <v>0</v>
      </c>
      <c r="O51">
        <v>9.2441277357483472E-3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0.54829921495284095</v>
      </c>
    </row>
  </sheetData>
  <phoneticPr fontId="6" type="noConversion"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000-000000000000}">
  <dimension ref="A1:W51"/>
  <sheetViews>
    <sheetView workbookViewId="0">
      <selection activeCell="B4" sqref="B4:W51"/>
    </sheetView>
  </sheetViews>
  <sheetFormatPr baseColWidth="10" defaultColWidth="8.83203125" defaultRowHeight="15" x14ac:dyDescent="0.2"/>
  <sheetData>
    <row r="1" spans="1:23" x14ac:dyDescent="0.2">
      <c r="B1" t="s">
        <v>49</v>
      </c>
      <c r="C1" t="s">
        <v>50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61</v>
      </c>
      <c r="O1" t="s">
        <v>62</v>
      </c>
      <c r="P1" t="s">
        <v>63</v>
      </c>
      <c r="Q1" t="s">
        <v>64</v>
      </c>
      <c r="R1" t="s">
        <v>65</v>
      </c>
      <c r="S1" t="s">
        <v>66</v>
      </c>
      <c r="T1" t="s">
        <v>67</v>
      </c>
      <c r="U1" t="s">
        <v>68</v>
      </c>
      <c r="V1" t="s">
        <v>69</v>
      </c>
      <c r="W1" t="s">
        <v>48</v>
      </c>
    </row>
    <row r="2" spans="1:23" x14ac:dyDescent="0.2">
      <c r="B2" t="s">
        <v>75</v>
      </c>
      <c r="C2" t="s">
        <v>75</v>
      </c>
      <c r="D2" t="s">
        <v>75</v>
      </c>
      <c r="E2" t="s">
        <v>75</v>
      </c>
      <c r="F2" t="s">
        <v>75</v>
      </c>
      <c r="G2" t="s">
        <v>75</v>
      </c>
      <c r="H2" t="s">
        <v>75</v>
      </c>
      <c r="I2" t="s">
        <v>75</v>
      </c>
      <c r="J2" t="s">
        <v>75</v>
      </c>
      <c r="K2" t="s">
        <v>75</v>
      </c>
      <c r="L2" t="s">
        <v>75</v>
      </c>
      <c r="M2" t="s">
        <v>75</v>
      </c>
      <c r="N2" t="s">
        <v>75</v>
      </c>
      <c r="O2" t="s">
        <v>75</v>
      </c>
      <c r="P2" t="s">
        <v>75</v>
      </c>
      <c r="Q2" t="s">
        <v>75</v>
      </c>
      <c r="R2" t="s">
        <v>75</v>
      </c>
      <c r="S2" t="s">
        <v>75</v>
      </c>
      <c r="T2" t="s">
        <v>75</v>
      </c>
      <c r="U2" t="s">
        <v>75</v>
      </c>
      <c r="V2" t="s">
        <v>75</v>
      </c>
      <c r="W2" t="s">
        <v>75</v>
      </c>
    </row>
    <row r="4" spans="1:23" x14ac:dyDescent="0.2">
      <c r="A4" t="s">
        <v>0</v>
      </c>
      <c r="B4">
        <v>16.305802984558959</v>
      </c>
      <c r="C4">
        <v>7.0038411808708982</v>
      </c>
      <c r="D4">
        <v>8.4935451259222916E-2</v>
      </c>
      <c r="E4">
        <v>2.8664356133937339E-2</v>
      </c>
      <c r="F4">
        <v>13.808501981670108</v>
      </c>
      <c r="G4">
        <v>0.96973359308875218</v>
      </c>
      <c r="H4">
        <v>4.6992752452347109</v>
      </c>
      <c r="I4">
        <v>0</v>
      </c>
      <c r="J4">
        <v>2.4097330352890896E-3</v>
      </c>
      <c r="K4">
        <v>0.13434294467627311</v>
      </c>
      <c r="L4">
        <v>1.4746600654615605E-2</v>
      </c>
      <c r="M4">
        <v>0.27485018836265873</v>
      </c>
      <c r="N4">
        <v>1.6855271256290627E-3</v>
      </c>
      <c r="O4">
        <v>5.454811973542352E-2</v>
      </c>
      <c r="P4">
        <v>0</v>
      </c>
      <c r="Q4">
        <v>0</v>
      </c>
      <c r="R4">
        <v>0.60293045742349216</v>
      </c>
      <c r="S4">
        <v>0</v>
      </c>
      <c r="T4">
        <v>0</v>
      </c>
      <c r="U4">
        <v>0</v>
      </c>
      <c r="V4">
        <v>0.77590200000000009</v>
      </c>
      <c r="W4">
        <v>44.762170363829952</v>
      </c>
    </row>
    <row r="5" spans="1:23" x14ac:dyDescent="0.2">
      <c r="A5" t="s">
        <v>1</v>
      </c>
      <c r="B5">
        <v>1.7825840123496063E-2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1.0471332462032794E-4</v>
      </c>
      <c r="M5">
        <v>9.1489408580327336E-2</v>
      </c>
      <c r="N5">
        <v>4.2161641035725256E-4</v>
      </c>
      <c r="O5">
        <v>8.8727084761347774E-3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0.11871428691493575</v>
      </c>
    </row>
    <row r="6" spans="1:23" x14ac:dyDescent="0.2">
      <c r="A6" t="s">
        <v>2</v>
      </c>
      <c r="B6">
        <v>1.2717558757516414</v>
      </c>
      <c r="C6">
        <v>0.3236645418212491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4.2955531630706596E-4</v>
      </c>
      <c r="L6">
        <v>4.1607686939771015E-6</v>
      </c>
      <c r="M6">
        <v>3.9052010334835923E-3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1.5997593346913754</v>
      </c>
    </row>
    <row r="7" spans="1:23" x14ac:dyDescent="0.2">
      <c r="A7" t="s">
        <v>3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  <row r="8" spans="1:23" x14ac:dyDescent="0.2">
      <c r="A8" t="s">
        <v>4</v>
      </c>
      <c r="B8">
        <v>1.1227159115460992E-2</v>
      </c>
      <c r="C8">
        <v>0</v>
      </c>
      <c r="D8">
        <v>0</v>
      </c>
      <c r="E8">
        <v>0</v>
      </c>
      <c r="F8">
        <v>3.5487865549829172E-3</v>
      </c>
      <c r="G8">
        <v>0</v>
      </c>
      <c r="H8">
        <v>0</v>
      </c>
      <c r="I8">
        <v>0</v>
      </c>
      <c r="J8">
        <v>0</v>
      </c>
      <c r="K8">
        <v>5.8682420260528138E-5</v>
      </c>
      <c r="L8">
        <v>0</v>
      </c>
      <c r="M8">
        <v>7.2471519179070508E-4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1.5559343282495143E-2</v>
      </c>
    </row>
    <row r="9" spans="1:23" x14ac:dyDescent="0.2">
      <c r="A9" t="s">
        <v>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</row>
    <row r="10" spans="1:23" x14ac:dyDescent="0.2">
      <c r="A10" t="s">
        <v>6</v>
      </c>
      <c r="B10">
        <v>1.2327420708776169E-3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3.7556748966738019E-5</v>
      </c>
      <c r="L10">
        <v>0</v>
      </c>
      <c r="M10">
        <v>7.5100019874684441E-5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1.3453988397190393E-3</v>
      </c>
    </row>
    <row r="11" spans="1:23" x14ac:dyDescent="0.2">
      <c r="A11" t="s">
        <v>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2">
      <c r="A12" t="s">
        <v>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x14ac:dyDescent="0.2">
      <c r="A13" t="s">
        <v>9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</row>
    <row r="14" spans="1:23" x14ac:dyDescent="0.2">
      <c r="A14" t="s">
        <v>10</v>
      </c>
      <c r="B14">
        <v>6.9580584976371623E-2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3.1453777259643088E-4</v>
      </c>
      <c r="L14">
        <v>0</v>
      </c>
      <c r="M14">
        <v>2.7787007353633251E-4</v>
      </c>
      <c r="N14">
        <v>0</v>
      </c>
      <c r="O14">
        <v>0</v>
      </c>
      <c r="P14">
        <v>0</v>
      </c>
      <c r="Q14">
        <v>0</v>
      </c>
      <c r="R14">
        <v>4.146890894438867E-3</v>
      </c>
      <c r="S14">
        <v>0</v>
      </c>
      <c r="T14">
        <v>0</v>
      </c>
      <c r="U14">
        <v>0</v>
      </c>
      <c r="V14">
        <v>0</v>
      </c>
      <c r="W14">
        <v>7.4319883716943258E-2</v>
      </c>
    </row>
    <row r="15" spans="1:23" x14ac:dyDescent="0.2">
      <c r="A15" t="s">
        <v>11</v>
      </c>
      <c r="B15">
        <v>4.5039922902142433E-2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1.2440673095231967E-4</v>
      </c>
      <c r="L15">
        <v>0</v>
      </c>
      <c r="M15">
        <v>7.5100019874684454E-6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4.5171839635082221E-2</v>
      </c>
    </row>
    <row r="16" spans="1:23" x14ac:dyDescent="0.2">
      <c r="A16" t="s">
        <v>12</v>
      </c>
      <c r="B16">
        <v>5.270615354477623E-2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2.7932832044011392E-4</v>
      </c>
      <c r="L16">
        <v>0</v>
      </c>
      <c r="M16">
        <v>2.3281006161152181E-4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5.3218291926827865E-2</v>
      </c>
    </row>
    <row r="17" spans="1:23" x14ac:dyDescent="0.2">
      <c r="A17" t="s">
        <v>13</v>
      </c>
      <c r="B17">
        <v>0.11109441029744753</v>
      </c>
      <c r="C17">
        <v>0</v>
      </c>
      <c r="D17">
        <v>2.3487171202400164E-2</v>
      </c>
      <c r="E17">
        <v>0</v>
      </c>
      <c r="F17">
        <v>7.0975731099658343E-5</v>
      </c>
      <c r="G17">
        <v>0</v>
      </c>
      <c r="H17">
        <v>0</v>
      </c>
      <c r="I17">
        <v>0</v>
      </c>
      <c r="J17">
        <v>0</v>
      </c>
      <c r="K17">
        <v>4.9293233018843634E-4</v>
      </c>
      <c r="L17">
        <v>3.7446918245793909E-5</v>
      </c>
      <c r="M17">
        <v>3.116650824799405E-4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0.13549460156186149</v>
      </c>
    </row>
    <row r="18" spans="1:23" x14ac:dyDescent="0.2">
      <c r="A18" t="s">
        <v>14</v>
      </c>
      <c r="B18">
        <v>7.9615988108378542E-4</v>
      </c>
      <c r="C18">
        <v>0</v>
      </c>
      <c r="D18">
        <v>0</v>
      </c>
      <c r="E18">
        <v>1.0977959087046642E-5</v>
      </c>
      <c r="F18">
        <v>0</v>
      </c>
      <c r="G18">
        <v>0</v>
      </c>
      <c r="H18">
        <v>0</v>
      </c>
      <c r="I18">
        <v>0</v>
      </c>
      <c r="J18">
        <v>0</v>
      </c>
      <c r="K18">
        <v>3.0514858535474636E-5</v>
      </c>
      <c r="L18">
        <v>0</v>
      </c>
      <c r="M18">
        <v>0</v>
      </c>
      <c r="N18">
        <v>4.3433357913120625E-6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8.4199603449761876E-4</v>
      </c>
    </row>
    <row r="19" spans="1:23" x14ac:dyDescent="0.2">
      <c r="A19" t="s">
        <v>15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</row>
    <row r="20" spans="1:23" x14ac:dyDescent="0.2">
      <c r="A20" t="s">
        <v>16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</row>
    <row r="21" spans="1:23" x14ac:dyDescent="0.2">
      <c r="A21" t="s">
        <v>17</v>
      </c>
      <c r="B21">
        <v>4.3620089005028763E-5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4.3620089005028763E-5</v>
      </c>
    </row>
    <row r="22" spans="1:23" x14ac:dyDescent="0.2">
      <c r="A22" t="s">
        <v>18</v>
      </c>
      <c r="B22">
        <v>9.772426640241616E-2</v>
      </c>
      <c r="C22">
        <v>0</v>
      </c>
      <c r="D22">
        <v>0</v>
      </c>
      <c r="E22">
        <v>0</v>
      </c>
      <c r="F22">
        <v>2.1687028947117827E-3</v>
      </c>
      <c r="G22">
        <v>0</v>
      </c>
      <c r="H22">
        <v>0</v>
      </c>
      <c r="I22">
        <v>0</v>
      </c>
      <c r="J22">
        <v>0</v>
      </c>
      <c r="K22">
        <v>2.0421482250663792E-4</v>
      </c>
      <c r="L22">
        <v>0</v>
      </c>
      <c r="M22">
        <v>1.6146504273057162E-4</v>
      </c>
      <c r="N22">
        <v>4.3433357913120625E-6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0.10026299249815647</v>
      </c>
    </row>
    <row r="23" spans="1:23" x14ac:dyDescent="0.2">
      <c r="A23" t="s">
        <v>19</v>
      </c>
      <c r="B23">
        <v>8.9224892059786339E-3</v>
      </c>
      <c r="C23">
        <v>0</v>
      </c>
      <c r="D23">
        <v>0</v>
      </c>
      <c r="E23">
        <v>0</v>
      </c>
      <c r="F23">
        <v>3.9430961722032414E-3</v>
      </c>
      <c r="G23">
        <v>0</v>
      </c>
      <c r="H23">
        <v>0</v>
      </c>
      <c r="I23">
        <v>0</v>
      </c>
      <c r="J23">
        <v>0</v>
      </c>
      <c r="K23">
        <v>2.4646616509421817E-4</v>
      </c>
      <c r="L23">
        <v>4.327199441736185E-4</v>
      </c>
      <c r="M23">
        <v>9.0120023849621356E-4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1.4445971725945927E-2</v>
      </c>
    </row>
    <row r="24" spans="1:23" x14ac:dyDescent="0.2">
      <c r="A24" t="s">
        <v>20</v>
      </c>
      <c r="B24">
        <v>1.9585419963257908E-3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1.9585419963257908E-3</v>
      </c>
    </row>
    <row r="25" spans="1:23" x14ac:dyDescent="0.2">
      <c r="A25" t="s">
        <v>21</v>
      </c>
      <c r="B25">
        <v>1.4505555505146155</v>
      </c>
      <c r="C25">
        <v>0.65028937143204435</v>
      </c>
      <c r="D25">
        <v>0</v>
      </c>
      <c r="E25">
        <v>0</v>
      </c>
      <c r="F25">
        <v>0.22080549945103717</v>
      </c>
      <c r="G25">
        <v>0</v>
      </c>
      <c r="H25">
        <v>0</v>
      </c>
      <c r="I25">
        <v>0</v>
      </c>
      <c r="J25">
        <v>0</v>
      </c>
      <c r="K25">
        <v>2.5820264914632379E-5</v>
      </c>
      <c r="L25">
        <v>0</v>
      </c>
      <c r="M25">
        <v>2.9439207790876308E-3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2.3246201624416996</v>
      </c>
    </row>
    <row r="26" spans="1:23" x14ac:dyDescent="0.2">
      <c r="A26" t="s">
        <v>22</v>
      </c>
      <c r="B26">
        <v>1.5742499745828686</v>
      </c>
      <c r="C26">
        <v>2.9281023931384086E-5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6.1733906114075604E-4</v>
      </c>
      <c r="L26">
        <v>2.4964612163862611E-5</v>
      </c>
      <c r="M26">
        <v>2.192920580340786E-3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1.5771144798604455</v>
      </c>
    </row>
    <row r="27" spans="1:23" x14ac:dyDescent="0.2">
      <c r="A27" t="s">
        <v>23</v>
      </c>
      <c r="B27">
        <v>0.17091230088911441</v>
      </c>
      <c r="C27">
        <v>0</v>
      </c>
      <c r="D27">
        <v>2.3523336608395878E-2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1.4083780862526754E-4</v>
      </c>
      <c r="L27">
        <v>0</v>
      </c>
      <c r="M27">
        <v>4.2807011328570136E-4</v>
      </c>
      <c r="N27">
        <v>0</v>
      </c>
      <c r="O27">
        <v>1.5021941857343491E-4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0.19515476483799465</v>
      </c>
    </row>
    <row r="28" spans="1:23" x14ac:dyDescent="0.2">
      <c r="A28" t="s">
        <v>24</v>
      </c>
      <c r="B28">
        <v>2.411458148159136E-2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2.411458148159136E-2</v>
      </c>
    </row>
    <row r="29" spans="1:23" x14ac:dyDescent="0.2">
      <c r="A29" t="s">
        <v>25</v>
      </c>
      <c r="B29">
        <v>3.0712121425298966E-3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4.4598639398001392E-5</v>
      </c>
      <c r="L29">
        <v>0</v>
      </c>
      <c r="M29">
        <v>3.7550009937342227E-6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3.1195657829216324E-3</v>
      </c>
    </row>
    <row r="30" spans="1:23" x14ac:dyDescent="0.2">
      <c r="A30" t="s">
        <v>26</v>
      </c>
      <c r="B30">
        <v>1.5945419119531555E-3</v>
      </c>
      <c r="C30">
        <v>0</v>
      </c>
      <c r="D30">
        <v>0</v>
      </c>
      <c r="E30">
        <v>2.3942847322659458E-2</v>
      </c>
      <c r="F30">
        <v>0</v>
      </c>
      <c r="G30">
        <v>0</v>
      </c>
      <c r="H30">
        <v>0</v>
      </c>
      <c r="I30">
        <v>0</v>
      </c>
      <c r="J30">
        <v>0</v>
      </c>
      <c r="K30">
        <v>7.5113497933476038E-5</v>
      </c>
      <c r="L30">
        <v>0</v>
      </c>
      <c r="M30">
        <v>1.5020003974936891E-5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2.5627522736521028E-2</v>
      </c>
    </row>
    <row r="31" spans="1:23" x14ac:dyDescent="0.2">
      <c r="A31" t="s">
        <v>27</v>
      </c>
      <c r="B31">
        <v>0.68745897024948721</v>
      </c>
      <c r="C31">
        <v>1.2078690860049137E-2</v>
      </c>
      <c r="D31">
        <v>0</v>
      </c>
      <c r="E31">
        <v>0</v>
      </c>
      <c r="F31">
        <v>3.0598426296297161E-3</v>
      </c>
      <c r="G31">
        <v>0</v>
      </c>
      <c r="H31">
        <v>0</v>
      </c>
      <c r="I31">
        <v>0</v>
      </c>
      <c r="J31">
        <v>0</v>
      </c>
      <c r="K31">
        <v>1.4154199766839388E-3</v>
      </c>
      <c r="L31">
        <v>0</v>
      </c>
      <c r="M31">
        <v>4.1680511030449882E-3</v>
      </c>
      <c r="N31">
        <v>0</v>
      </c>
      <c r="O31">
        <v>0</v>
      </c>
      <c r="P31">
        <v>0</v>
      </c>
      <c r="Q31">
        <v>0</v>
      </c>
      <c r="R31">
        <v>1.3003465018990452E-2</v>
      </c>
      <c r="S31">
        <v>0</v>
      </c>
      <c r="T31">
        <v>0</v>
      </c>
      <c r="U31">
        <v>0</v>
      </c>
      <c r="V31">
        <v>0.77590200000000009</v>
      </c>
      <c r="W31">
        <v>1.4970864398378854</v>
      </c>
    </row>
    <row r="32" spans="1:23" x14ac:dyDescent="0.2">
      <c r="A32" t="s">
        <v>28</v>
      </c>
      <c r="B32">
        <v>1.6139685552341618</v>
      </c>
      <c r="C32">
        <v>5.9874440222758771</v>
      </c>
      <c r="D32">
        <v>0</v>
      </c>
      <c r="E32">
        <v>0</v>
      </c>
      <c r="F32">
        <v>13.107186839578212</v>
      </c>
      <c r="G32">
        <v>0.96668940088564481</v>
      </c>
      <c r="H32">
        <v>4.6982855070227902</v>
      </c>
      <c r="I32">
        <v>0</v>
      </c>
      <c r="J32">
        <v>0</v>
      </c>
      <c r="K32">
        <v>5.4011299607790095E-3</v>
      </c>
      <c r="L32">
        <v>0</v>
      </c>
      <c r="M32">
        <v>6.2276691481082079E-2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26.441252146438547</v>
      </c>
    </row>
    <row r="33" spans="1:23" x14ac:dyDescent="0.2">
      <c r="A33" t="s">
        <v>29</v>
      </c>
      <c r="B33">
        <v>1.0955328247007987E-2</v>
      </c>
      <c r="C33">
        <v>3.0335273457747267E-2</v>
      </c>
      <c r="D33">
        <v>0</v>
      </c>
      <c r="E33">
        <v>0</v>
      </c>
      <c r="F33">
        <v>0.20038814747136871</v>
      </c>
      <c r="G33">
        <v>0</v>
      </c>
      <c r="H33">
        <v>0</v>
      </c>
      <c r="I33">
        <v>0</v>
      </c>
      <c r="J33">
        <v>0</v>
      </c>
      <c r="K33">
        <v>1.2910132457316192E-4</v>
      </c>
      <c r="L33">
        <v>0</v>
      </c>
      <c r="M33">
        <v>1.6897504471804004E-3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0.24349760094787753</v>
      </c>
    </row>
    <row r="34" spans="1:23" x14ac:dyDescent="0.2">
      <c r="A34" t="s">
        <v>30</v>
      </c>
      <c r="B34">
        <v>1.3117904463105632E-2</v>
      </c>
      <c r="C34">
        <v>0</v>
      </c>
      <c r="D34">
        <v>0</v>
      </c>
      <c r="E34">
        <v>0</v>
      </c>
      <c r="F34">
        <v>1.1608475130966342E-2</v>
      </c>
      <c r="G34">
        <v>0</v>
      </c>
      <c r="H34">
        <v>0</v>
      </c>
      <c r="I34">
        <v>0</v>
      </c>
      <c r="J34">
        <v>0</v>
      </c>
      <c r="K34">
        <v>1.4787969905653094E-4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2.4874259293128503E-2</v>
      </c>
    </row>
    <row r="35" spans="1:23" x14ac:dyDescent="0.2">
      <c r="A35" t="s">
        <v>31</v>
      </c>
      <c r="B35">
        <v>3.77322995291633E-2</v>
      </c>
      <c r="C35">
        <v>0</v>
      </c>
      <c r="D35">
        <v>0</v>
      </c>
      <c r="E35">
        <v>0</v>
      </c>
      <c r="F35">
        <v>8.6543074787516758E-2</v>
      </c>
      <c r="G35">
        <v>0</v>
      </c>
      <c r="H35">
        <v>0</v>
      </c>
      <c r="I35">
        <v>0</v>
      </c>
      <c r="J35">
        <v>0</v>
      </c>
      <c r="K35">
        <v>5.9856068665738703E-4</v>
      </c>
      <c r="L35">
        <v>9.1536911267496248E-5</v>
      </c>
      <c r="M35">
        <v>1.0589102802330509E-3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0.126024382194838</v>
      </c>
    </row>
    <row r="36" spans="1:23" x14ac:dyDescent="0.2">
      <c r="A36" t="s">
        <v>32</v>
      </c>
      <c r="B36">
        <v>1.2889129630782592E-2</v>
      </c>
      <c r="C36">
        <v>0</v>
      </c>
      <c r="D36">
        <v>0</v>
      </c>
      <c r="E36">
        <v>0</v>
      </c>
      <c r="F36">
        <v>1.3209372176880862E-3</v>
      </c>
      <c r="G36">
        <v>0</v>
      </c>
      <c r="H36">
        <v>0</v>
      </c>
      <c r="I36">
        <v>0</v>
      </c>
      <c r="J36">
        <v>0</v>
      </c>
      <c r="K36">
        <v>1.6196347991905767E-4</v>
      </c>
      <c r="L36">
        <v>4.1607686939771015E-6</v>
      </c>
      <c r="M36">
        <v>4.5060011924810686E-5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1.4421251109008524E-2</v>
      </c>
    </row>
    <row r="37" spans="1:23" x14ac:dyDescent="0.2">
      <c r="A37" t="s">
        <v>33</v>
      </c>
      <c r="B37">
        <v>0.16805399381772745</v>
      </c>
      <c r="C37">
        <v>0</v>
      </c>
      <c r="D37">
        <v>0</v>
      </c>
      <c r="E37">
        <v>0</v>
      </c>
      <c r="F37">
        <v>0.14811846461264255</v>
      </c>
      <c r="G37">
        <v>0</v>
      </c>
      <c r="H37">
        <v>0</v>
      </c>
      <c r="I37">
        <v>0</v>
      </c>
      <c r="J37">
        <v>0</v>
      </c>
      <c r="K37">
        <v>2.3942427466295486E-4</v>
      </c>
      <c r="L37">
        <v>0</v>
      </c>
      <c r="M37">
        <v>4.3558011527316989E-4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0.31684746282030612</v>
      </c>
    </row>
    <row r="38" spans="1:23" x14ac:dyDescent="0.2">
      <c r="A38" t="s">
        <v>34</v>
      </c>
      <c r="B38">
        <v>1.4648252613305395E-2</v>
      </c>
      <c r="C38">
        <v>0</v>
      </c>
      <c r="D38">
        <v>0</v>
      </c>
      <c r="E38">
        <v>4.7105308521908336E-3</v>
      </c>
      <c r="F38">
        <v>1.9739139438049433E-2</v>
      </c>
      <c r="G38">
        <v>0</v>
      </c>
      <c r="H38">
        <v>0</v>
      </c>
      <c r="I38">
        <v>0</v>
      </c>
      <c r="J38">
        <v>0</v>
      </c>
      <c r="K38">
        <v>2.8167561725053508E-4</v>
      </c>
      <c r="L38">
        <v>1.2482306081931305E-5</v>
      </c>
      <c r="M38">
        <v>8.26100218621529E-5</v>
      </c>
      <c r="N38">
        <v>0</v>
      </c>
      <c r="O38">
        <v>0</v>
      </c>
      <c r="P38">
        <v>0</v>
      </c>
      <c r="Q38">
        <v>0</v>
      </c>
      <c r="R38">
        <v>0.55550565595933232</v>
      </c>
      <c r="S38">
        <v>0</v>
      </c>
      <c r="T38">
        <v>0</v>
      </c>
      <c r="U38">
        <v>0</v>
      </c>
      <c r="V38">
        <v>0</v>
      </c>
      <c r="W38">
        <v>0.59498034680807266</v>
      </c>
    </row>
    <row r="39" spans="1:23" x14ac:dyDescent="0.2">
      <c r="A39" t="s">
        <v>35</v>
      </c>
      <c r="B39">
        <v>0.10217128433844551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4.4833369079043498E-4</v>
      </c>
      <c r="L39">
        <v>2.8293227119044289E-4</v>
      </c>
      <c r="M39">
        <v>2.1966755813345204E-3</v>
      </c>
      <c r="N39">
        <v>0</v>
      </c>
      <c r="O39">
        <v>1.4695751119869746E-2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0.11979497700163065</v>
      </c>
    </row>
    <row r="40" spans="1:23" x14ac:dyDescent="0.2">
      <c r="A40" t="s">
        <v>36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</row>
    <row r="41" spans="1:23" x14ac:dyDescent="0.2">
      <c r="A41" t="s">
        <v>37</v>
      </c>
      <c r="B41">
        <v>1.8190930841997144E-3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1.8190930841997144E-3</v>
      </c>
    </row>
    <row r="42" spans="1:23" x14ac:dyDescent="0.2">
      <c r="A42" t="s">
        <v>38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</row>
    <row r="43" spans="1:23" x14ac:dyDescent="0.2">
      <c r="A43" t="s">
        <v>39</v>
      </c>
      <c r="B43">
        <v>8.1063415371864362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1.7557780141950025E-3</v>
      </c>
      <c r="L43">
        <v>0</v>
      </c>
      <c r="M43">
        <v>1.5113878999780245E-2</v>
      </c>
      <c r="N43">
        <v>1.255224043689186E-3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8.1244664182441007</v>
      </c>
    </row>
    <row r="44" spans="1:23" x14ac:dyDescent="0.2">
      <c r="A44" t="s">
        <v>40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1.9247833845453235E-4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8.2937817888777371E-4</v>
      </c>
      <c r="S44">
        <v>0</v>
      </c>
      <c r="T44">
        <v>0</v>
      </c>
      <c r="U44">
        <v>0</v>
      </c>
      <c r="V44">
        <v>0</v>
      </c>
      <c r="W44">
        <v>1.021856517342306E-3</v>
      </c>
    </row>
    <row r="45" spans="1:23" x14ac:dyDescent="0.2">
      <c r="A45" t="s">
        <v>41</v>
      </c>
      <c r="B45">
        <v>6.3231360138276318E-3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1.6900537035032106E-4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6.4921413841779532E-3</v>
      </c>
    </row>
    <row r="46" spans="1:23" x14ac:dyDescent="0.2">
      <c r="A46" t="s">
        <v>42</v>
      </c>
      <c r="B46">
        <v>3.297881024844589E-3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2.4097330352890896E-3</v>
      </c>
      <c r="K46">
        <v>4.6968564380164211E-4</v>
      </c>
      <c r="L46">
        <v>1.2177035209672199E-5</v>
      </c>
      <c r="M46">
        <v>4.3443546088072268E-3</v>
      </c>
      <c r="N46">
        <v>0</v>
      </c>
      <c r="O46">
        <v>7.5366313308943171E-5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1.0609197661261163E-2</v>
      </c>
    </row>
    <row r="47" spans="1:23" x14ac:dyDescent="0.2">
      <c r="A47" t="s">
        <v>43</v>
      </c>
      <c r="B47">
        <v>7.7814597944680817E-3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7.2647367016153763E-2</v>
      </c>
      <c r="L47">
        <v>8.0719296684615277E-3</v>
      </c>
      <c r="M47">
        <v>6.143555614355295E-2</v>
      </c>
      <c r="N47">
        <v>0</v>
      </c>
      <c r="O47">
        <v>1.1101983180744698E-4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0.15004733245444377</v>
      </c>
    </row>
    <row r="48" spans="1:23" x14ac:dyDescent="0.2">
      <c r="A48" t="s">
        <v>44</v>
      </c>
      <c r="B48">
        <v>1.2812204224948412E-3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1.5378965505926847E-2</v>
      </c>
      <c r="L48">
        <v>1.727760322270794E-4</v>
      </c>
      <c r="M48">
        <v>1.5308556757634581E-2</v>
      </c>
      <c r="N48">
        <v>0</v>
      </c>
      <c r="O48">
        <v>8.2257565812578941E-4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3.2964094376409132E-2</v>
      </c>
    </row>
    <row r="49" spans="1:23" x14ac:dyDescent="0.2">
      <c r="A49" t="s">
        <v>45</v>
      </c>
      <c r="B49">
        <v>7.9438355289622421E-4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3.1784271319157911E-2</v>
      </c>
      <c r="L49">
        <v>9.888439965960238E-5</v>
      </c>
      <c r="M49">
        <v>3.0238810069473411E-3</v>
      </c>
      <c r="N49">
        <v>0</v>
      </c>
      <c r="O49">
        <v>5.1001417270223515E-4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3.6211434451363315E-2</v>
      </c>
    </row>
    <row r="50" spans="1:23" x14ac:dyDescent="0.2">
      <c r="A50" t="s">
        <v>46</v>
      </c>
      <c r="B50">
        <v>0.14329238877384806</v>
      </c>
      <c r="C50">
        <v>0</v>
      </c>
      <c r="D50">
        <v>0</v>
      </c>
      <c r="E50">
        <v>0</v>
      </c>
      <c r="F50">
        <v>0</v>
      </c>
      <c r="G50">
        <v>3.0441922031073133E-3</v>
      </c>
      <c r="H50">
        <v>9.8973821192020381E-4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2.1332709314274716E-2</v>
      </c>
      <c r="P50">
        <v>0</v>
      </c>
      <c r="Q50">
        <v>0</v>
      </c>
      <c r="R50">
        <v>2.9445067371842847E-2</v>
      </c>
      <c r="S50">
        <v>0</v>
      </c>
      <c r="T50">
        <v>0</v>
      </c>
      <c r="U50">
        <v>0</v>
      </c>
      <c r="V50">
        <v>0</v>
      </c>
      <c r="W50">
        <v>0.19810409587499314</v>
      </c>
    </row>
    <row r="51" spans="1:23" x14ac:dyDescent="0.2">
      <c r="A51" t="s">
        <v>47</v>
      </c>
      <c r="B51">
        <v>0.4594702387030602</v>
      </c>
      <c r="C51">
        <v>0</v>
      </c>
      <c r="D51">
        <v>3.7924943448426868E-2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5.3957156939262955E-3</v>
      </c>
      <c r="M51">
        <v>0</v>
      </c>
      <c r="N51">
        <v>0</v>
      </c>
      <c r="O51">
        <v>7.9777554306264438E-3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0.51076865327603971</v>
      </c>
    </row>
  </sheetData>
  <phoneticPr fontId="6" type="noConversion"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100-000000000000}">
  <dimension ref="A1:W51"/>
  <sheetViews>
    <sheetView workbookViewId="0">
      <selection activeCell="B4" sqref="B4:W51"/>
    </sheetView>
  </sheetViews>
  <sheetFormatPr baseColWidth="10" defaultColWidth="8.83203125" defaultRowHeight="15" x14ac:dyDescent="0.2"/>
  <sheetData>
    <row r="1" spans="1:23" x14ac:dyDescent="0.2">
      <c r="B1" t="s">
        <v>49</v>
      </c>
      <c r="C1" t="s">
        <v>50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61</v>
      </c>
      <c r="O1" t="s">
        <v>62</v>
      </c>
      <c r="P1" t="s">
        <v>63</v>
      </c>
      <c r="Q1" t="s">
        <v>64</v>
      </c>
      <c r="R1" t="s">
        <v>65</v>
      </c>
      <c r="S1" t="s">
        <v>66</v>
      </c>
      <c r="T1" t="s">
        <v>67</v>
      </c>
      <c r="U1" t="s">
        <v>68</v>
      </c>
      <c r="V1" t="s">
        <v>69</v>
      </c>
      <c r="W1" t="s">
        <v>48</v>
      </c>
    </row>
    <row r="2" spans="1:23" x14ac:dyDescent="0.2">
      <c r="B2" t="s">
        <v>75</v>
      </c>
      <c r="C2" t="s">
        <v>75</v>
      </c>
      <c r="D2" t="s">
        <v>75</v>
      </c>
      <c r="E2" t="s">
        <v>75</v>
      </c>
      <c r="F2" t="s">
        <v>75</v>
      </c>
      <c r="G2" t="s">
        <v>75</v>
      </c>
      <c r="H2" t="s">
        <v>75</v>
      </c>
      <c r="I2" t="s">
        <v>75</v>
      </c>
      <c r="J2" t="s">
        <v>75</v>
      </c>
      <c r="K2" t="s">
        <v>75</v>
      </c>
      <c r="L2" t="s">
        <v>75</v>
      </c>
      <c r="M2" t="s">
        <v>75</v>
      </c>
      <c r="N2" t="s">
        <v>75</v>
      </c>
      <c r="O2" t="s">
        <v>75</v>
      </c>
      <c r="P2" t="s">
        <v>75</v>
      </c>
      <c r="Q2" t="s">
        <v>75</v>
      </c>
      <c r="R2" t="s">
        <v>75</v>
      </c>
      <c r="S2" t="s">
        <v>75</v>
      </c>
      <c r="T2" t="s">
        <v>75</v>
      </c>
      <c r="U2" t="s">
        <v>75</v>
      </c>
      <c r="V2" t="s">
        <v>75</v>
      </c>
      <c r="W2" t="s">
        <v>75</v>
      </c>
    </row>
    <row r="4" spans="1:23" x14ac:dyDescent="0.2">
      <c r="A4" t="s">
        <v>0</v>
      </c>
      <c r="B4">
        <v>17.706817857680381</v>
      </c>
      <c r="C4">
        <v>8.2657261512304565</v>
      </c>
      <c r="D4">
        <v>7.163554142005181E-2</v>
      </c>
      <c r="E4">
        <v>3.6313379797459008E-2</v>
      </c>
      <c r="F4">
        <v>16.03382033560877</v>
      </c>
      <c r="G4">
        <v>1.0847260001206804</v>
      </c>
      <c r="H4">
        <v>5.6182932390749931</v>
      </c>
      <c r="I4">
        <v>0</v>
      </c>
      <c r="J4">
        <v>0</v>
      </c>
      <c r="K4">
        <v>0.23241536155547798</v>
      </c>
      <c r="L4">
        <v>1.4556105005635551E-2</v>
      </c>
      <c r="M4">
        <v>0.36930181864027561</v>
      </c>
      <c r="N4">
        <v>1.5431596693679965E-3</v>
      </c>
      <c r="O4">
        <v>5.980185864818454E-2</v>
      </c>
      <c r="P4">
        <v>0</v>
      </c>
      <c r="Q4">
        <v>0</v>
      </c>
      <c r="R4">
        <v>0.65647402110824471</v>
      </c>
      <c r="S4">
        <v>0</v>
      </c>
      <c r="T4">
        <v>0</v>
      </c>
      <c r="U4">
        <v>0</v>
      </c>
      <c r="V4">
        <v>0.51145600000000002</v>
      </c>
      <c r="W4">
        <v>50.662880829559981</v>
      </c>
    </row>
    <row r="5" spans="1:23" x14ac:dyDescent="0.2">
      <c r="A5" t="s">
        <v>1</v>
      </c>
      <c r="B5">
        <v>3.751242439008301E-2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6.8872129464365342E-2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0.10638455385444835</v>
      </c>
    </row>
    <row r="6" spans="1:23" x14ac:dyDescent="0.2">
      <c r="A6" t="s">
        <v>2</v>
      </c>
      <c r="B6">
        <v>0.63317315859036571</v>
      </c>
      <c r="C6">
        <v>0.31845874849125694</v>
      </c>
      <c r="D6">
        <v>0</v>
      </c>
      <c r="E6">
        <v>0</v>
      </c>
      <c r="F6">
        <v>4.7320937631301222E-5</v>
      </c>
      <c r="G6">
        <v>0</v>
      </c>
      <c r="H6">
        <v>0</v>
      </c>
      <c r="I6">
        <v>0</v>
      </c>
      <c r="J6">
        <v>0</v>
      </c>
      <c r="K6">
        <v>7.9842179259782028E-4</v>
      </c>
      <c r="L6">
        <v>2.1594389521741157E-3</v>
      </c>
      <c r="M6">
        <v>7.4144706053653597E-3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0.96205155936939113</v>
      </c>
    </row>
    <row r="7" spans="1:23" x14ac:dyDescent="0.2">
      <c r="A7" t="s">
        <v>3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  <row r="8" spans="1:23" x14ac:dyDescent="0.2">
      <c r="A8" t="s">
        <v>4</v>
      </c>
      <c r="B8">
        <v>1.0719691523442154E-2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1.2437726417352979E-4</v>
      </c>
      <c r="L8">
        <v>0</v>
      </c>
      <c r="M8">
        <v>1.7643411566344138E-3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1.2608409944250099E-2</v>
      </c>
    </row>
    <row r="9" spans="1:23" x14ac:dyDescent="0.2">
      <c r="A9" t="s">
        <v>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</row>
    <row r="10" spans="1:23" x14ac:dyDescent="0.2">
      <c r="A10" t="s">
        <v>6</v>
      </c>
      <c r="B10">
        <v>5.3890363754212767E-5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6.4194716992789592E-5</v>
      </c>
      <c r="L10">
        <v>0</v>
      </c>
      <c r="M10">
        <v>9.3306503475858448E-5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2.113915842228608E-4</v>
      </c>
    </row>
    <row r="11" spans="1:23" x14ac:dyDescent="0.2">
      <c r="A11" t="s">
        <v>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2">
      <c r="A12" t="s">
        <v>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x14ac:dyDescent="0.2">
      <c r="A13" t="s">
        <v>9</v>
      </c>
      <c r="B13">
        <v>1.1258344972197919E-2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5.617037736869088E-4</v>
      </c>
      <c r="L13">
        <v>0</v>
      </c>
      <c r="M13">
        <v>3.7322601390343379E-4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1.2193274759788261E-2</v>
      </c>
    </row>
    <row r="14" spans="1:23" x14ac:dyDescent="0.2">
      <c r="A14" t="s">
        <v>10</v>
      </c>
      <c r="B14">
        <v>1.0337961094191812E-2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4.8146037744592177E-5</v>
      </c>
      <c r="L14">
        <v>0</v>
      </c>
      <c r="M14">
        <v>2.9264312453791967E-4</v>
      </c>
      <c r="N14">
        <v>0</v>
      </c>
      <c r="O14">
        <v>3.0902280392249471E-3</v>
      </c>
      <c r="P14">
        <v>0</v>
      </c>
      <c r="Q14">
        <v>0</v>
      </c>
      <c r="R14">
        <v>4.9466484240806487E-3</v>
      </c>
      <c r="S14">
        <v>0</v>
      </c>
      <c r="T14">
        <v>0</v>
      </c>
      <c r="U14">
        <v>0</v>
      </c>
      <c r="V14">
        <v>0</v>
      </c>
      <c r="W14">
        <v>1.8715626719779922E-2</v>
      </c>
    </row>
    <row r="15" spans="1:23" x14ac:dyDescent="0.2">
      <c r="A15" t="s">
        <v>11</v>
      </c>
      <c r="B15">
        <v>6.0049595528772842E-2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1.2116752832389032E-3</v>
      </c>
      <c r="L15">
        <v>0</v>
      </c>
      <c r="M15">
        <v>1.374150323917188E-3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6.2635421135928931E-2</v>
      </c>
    </row>
    <row r="16" spans="1:23" x14ac:dyDescent="0.2">
      <c r="A16" t="s">
        <v>12</v>
      </c>
      <c r="B16">
        <v>5.3857723894508991E-2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4.2930216988928022E-4</v>
      </c>
      <c r="L16">
        <v>0</v>
      </c>
      <c r="M16">
        <v>5.6408022555859872E-4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5.4851106289956875E-2</v>
      </c>
    </row>
    <row r="17" spans="1:23" x14ac:dyDescent="0.2">
      <c r="A17" t="s">
        <v>13</v>
      </c>
      <c r="B17">
        <v>0.10939058354913378</v>
      </c>
      <c r="C17">
        <v>1.1801863574466987E-3</v>
      </c>
      <c r="D17">
        <v>3.4840809011879158E-2</v>
      </c>
      <c r="E17">
        <v>0</v>
      </c>
      <c r="F17">
        <v>8.6755052324052269E-5</v>
      </c>
      <c r="G17">
        <v>0</v>
      </c>
      <c r="H17">
        <v>0</v>
      </c>
      <c r="I17">
        <v>0</v>
      </c>
      <c r="J17">
        <v>0</v>
      </c>
      <c r="K17">
        <v>1.2758700002316928E-3</v>
      </c>
      <c r="L17">
        <v>0</v>
      </c>
      <c r="M17">
        <v>2.4598987279999038E-4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0.14702019384381537</v>
      </c>
    </row>
    <row r="18" spans="1:23" x14ac:dyDescent="0.2">
      <c r="A18" t="s">
        <v>14</v>
      </c>
      <c r="B18">
        <v>1.5588676663237143E-3</v>
      </c>
      <c r="C18">
        <v>0</v>
      </c>
      <c r="D18">
        <v>0</v>
      </c>
      <c r="E18">
        <v>9.4910002174171109E-6</v>
      </c>
      <c r="F18">
        <v>0</v>
      </c>
      <c r="G18">
        <v>0</v>
      </c>
      <c r="H18">
        <v>0</v>
      </c>
      <c r="I18">
        <v>0</v>
      </c>
      <c r="J18">
        <v>0</v>
      </c>
      <c r="K18">
        <v>6.820688680483893E-5</v>
      </c>
      <c r="L18">
        <v>0</v>
      </c>
      <c r="M18">
        <v>1.6964818813792444E-5</v>
      </c>
      <c r="N18">
        <v>1.737334316524825E-5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1.6709037153250111E-3</v>
      </c>
    </row>
    <row r="19" spans="1:23" x14ac:dyDescent="0.2">
      <c r="A19" t="s">
        <v>15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</row>
    <row r="20" spans="1:23" x14ac:dyDescent="0.2">
      <c r="A20" t="s">
        <v>16</v>
      </c>
      <c r="B20">
        <v>4.8418298795581925E-3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1.0030424530123372E-4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4.9421341248594266E-3</v>
      </c>
    </row>
    <row r="21" spans="1:23" x14ac:dyDescent="0.2">
      <c r="A21" t="s">
        <v>17</v>
      </c>
      <c r="B21">
        <v>1.1341223141307476E-4</v>
      </c>
      <c r="C21">
        <v>0</v>
      </c>
      <c r="D21">
        <v>0</v>
      </c>
      <c r="E21">
        <v>0</v>
      </c>
      <c r="F21">
        <v>1.1830234407825308E-4</v>
      </c>
      <c r="G21">
        <v>0</v>
      </c>
      <c r="H21">
        <v>0</v>
      </c>
      <c r="I21">
        <v>0</v>
      </c>
      <c r="J21">
        <v>0</v>
      </c>
      <c r="K21">
        <v>2.006084906024674E-5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2.5177542455157454E-4</v>
      </c>
    </row>
    <row r="22" spans="1:23" x14ac:dyDescent="0.2">
      <c r="A22" t="s">
        <v>18</v>
      </c>
      <c r="B22">
        <v>0.13523099993339013</v>
      </c>
      <c r="C22">
        <v>2.1072103086309846E-2</v>
      </c>
      <c r="D22">
        <v>0</v>
      </c>
      <c r="E22">
        <v>0</v>
      </c>
      <c r="F22">
        <v>1.4196281289390371E-2</v>
      </c>
      <c r="G22">
        <v>0</v>
      </c>
      <c r="H22">
        <v>0</v>
      </c>
      <c r="I22">
        <v>0</v>
      </c>
      <c r="J22">
        <v>0</v>
      </c>
      <c r="K22">
        <v>2.327058490988622E-4</v>
      </c>
      <c r="L22">
        <v>0</v>
      </c>
      <c r="M22">
        <v>1.6540698343447635E-4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0.17089749714162372</v>
      </c>
    </row>
    <row r="23" spans="1:23" x14ac:dyDescent="0.2">
      <c r="A23" t="s">
        <v>19</v>
      </c>
      <c r="B23">
        <v>5.6509825306014739E-3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1.6851113210607265E-4</v>
      </c>
      <c r="L23">
        <v>4.160768693977102E-5</v>
      </c>
      <c r="M23">
        <v>1.026371538234443E-3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6.8874728878817598E-3</v>
      </c>
    </row>
    <row r="24" spans="1:23" x14ac:dyDescent="0.2">
      <c r="A24" t="s">
        <v>20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</row>
    <row r="25" spans="1:23" x14ac:dyDescent="0.2">
      <c r="A25" t="s">
        <v>21</v>
      </c>
      <c r="B25">
        <v>4.7444065354175953</v>
      </c>
      <c r="C25">
        <v>0</v>
      </c>
      <c r="D25">
        <v>0</v>
      </c>
      <c r="E25">
        <v>0</v>
      </c>
      <c r="F25">
        <v>0</v>
      </c>
      <c r="G25">
        <v>1.8966780809057639E-4</v>
      </c>
      <c r="H25">
        <v>0</v>
      </c>
      <c r="I25">
        <v>0</v>
      </c>
      <c r="J25">
        <v>0</v>
      </c>
      <c r="K25">
        <v>0</v>
      </c>
      <c r="L25">
        <v>2.9707888474996501E-3</v>
      </c>
      <c r="M25">
        <v>6.3406010316549256E-3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4.7539075931048407</v>
      </c>
    </row>
    <row r="26" spans="1:23" x14ac:dyDescent="0.2">
      <c r="A26" t="s">
        <v>22</v>
      </c>
      <c r="B26">
        <v>0</v>
      </c>
      <c r="C26">
        <v>0</v>
      </c>
      <c r="D26">
        <v>0</v>
      </c>
      <c r="E26">
        <v>6.0131290226391214E-4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6.0131290226391214E-4</v>
      </c>
    </row>
    <row r="27" spans="1:23" x14ac:dyDescent="0.2">
      <c r="A27" t="s">
        <v>23</v>
      </c>
      <c r="B27">
        <v>0</v>
      </c>
      <c r="C27">
        <v>0</v>
      </c>
      <c r="D27">
        <v>2.6757304337156761E-3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2.6757304337156761E-3</v>
      </c>
    </row>
    <row r="28" spans="1:23" x14ac:dyDescent="0.2">
      <c r="A28" t="s">
        <v>24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</row>
    <row r="29" spans="1:23" x14ac:dyDescent="0.2">
      <c r="A29" t="s">
        <v>25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</row>
    <row r="30" spans="1:23" x14ac:dyDescent="0.2">
      <c r="A30" t="s">
        <v>26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8.6866715826241237E-5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8.6866715826241237E-5</v>
      </c>
    </row>
    <row r="31" spans="1:23" x14ac:dyDescent="0.2">
      <c r="A31" t="s">
        <v>27</v>
      </c>
      <c r="B31">
        <v>0.87364725898675188</v>
      </c>
      <c r="C31">
        <v>0</v>
      </c>
      <c r="D31">
        <v>0</v>
      </c>
      <c r="E31">
        <v>2.4538972527059805E-2</v>
      </c>
      <c r="F31">
        <v>0</v>
      </c>
      <c r="G31">
        <v>0</v>
      </c>
      <c r="H31">
        <v>0</v>
      </c>
      <c r="I31">
        <v>0</v>
      </c>
      <c r="J31">
        <v>0</v>
      </c>
      <c r="K31">
        <v>2.5276669815910897E-3</v>
      </c>
      <c r="L31">
        <v>1.6643074775908408E-4</v>
      </c>
      <c r="M31">
        <v>6.4593547633514737E-3</v>
      </c>
      <c r="N31">
        <v>0</v>
      </c>
      <c r="O31">
        <v>0</v>
      </c>
      <c r="P31">
        <v>0</v>
      </c>
      <c r="Q31">
        <v>0</v>
      </c>
      <c r="R31">
        <v>8.7973328260595989E-3</v>
      </c>
      <c r="S31">
        <v>0</v>
      </c>
      <c r="T31">
        <v>0</v>
      </c>
      <c r="U31">
        <v>0</v>
      </c>
      <c r="V31">
        <v>0.51145600000000002</v>
      </c>
      <c r="W31">
        <v>1.427593016832573</v>
      </c>
    </row>
    <row r="32" spans="1:23" x14ac:dyDescent="0.2">
      <c r="A32" t="s">
        <v>28</v>
      </c>
      <c r="B32">
        <v>1.7201623864114859</v>
      </c>
      <c r="C32">
        <v>7.8935190038945553</v>
      </c>
      <c r="D32">
        <v>0</v>
      </c>
      <c r="E32">
        <v>0</v>
      </c>
      <c r="F32">
        <v>15.166459096118775</v>
      </c>
      <c r="G32">
        <v>1.0845363323125898</v>
      </c>
      <c r="H32">
        <v>5.6171172905069771</v>
      </c>
      <c r="I32">
        <v>0</v>
      </c>
      <c r="J32">
        <v>0</v>
      </c>
      <c r="K32">
        <v>4.2729608498325551E-3</v>
      </c>
      <c r="L32">
        <v>0</v>
      </c>
      <c r="M32">
        <v>7.2503394405445454E-2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31.55857046449966</v>
      </c>
    </row>
    <row r="33" spans="1:23" x14ac:dyDescent="0.2">
      <c r="A33" t="s">
        <v>29</v>
      </c>
      <c r="B33">
        <v>2.4690025782448055E-2</v>
      </c>
      <c r="C33">
        <v>2.717570883465804E-2</v>
      </c>
      <c r="D33">
        <v>0</v>
      </c>
      <c r="E33">
        <v>5.996816366015437E-3</v>
      </c>
      <c r="F33">
        <v>0.17328533019435582</v>
      </c>
      <c r="G33">
        <v>0</v>
      </c>
      <c r="H33">
        <v>0</v>
      </c>
      <c r="I33">
        <v>0</v>
      </c>
      <c r="J33">
        <v>0</v>
      </c>
      <c r="K33">
        <v>4.0522915101698413E-4</v>
      </c>
      <c r="L33">
        <v>0</v>
      </c>
      <c r="M33">
        <v>4.0630741059032895E-3</v>
      </c>
      <c r="N33">
        <v>0</v>
      </c>
      <c r="O33">
        <v>0</v>
      </c>
      <c r="P33">
        <v>0</v>
      </c>
      <c r="Q33">
        <v>0</v>
      </c>
      <c r="R33">
        <v>3.5544779095190299E-3</v>
      </c>
      <c r="S33">
        <v>0</v>
      </c>
      <c r="T33">
        <v>0</v>
      </c>
      <c r="U33">
        <v>0</v>
      </c>
      <c r="V33">
        <v>0</v>
      </c>
      <c r="W33">
        <v>0.23917066234391665</v>
      </c>
    </row>
    <row r="34" spans="1:23" x14ac:dyDescent="0.2">
      <c r="A34" t="s">
        <v>30</v>
      </c>
      <c r="B34">
        <v>2.3375012964734796E-2</v>
      </c>
      <c r="C34">
        <v>0</v>
      </c>
      <c r="D34">
        <v>0</v>
      </c>
      <c r="E34">
        <v>0</v>
      </c>
      <c r="F34">
        <v>1.2082612741858914E-2</v>
      </c>
      <c r="G34">
        <v>0</v>
      </c>
      <c r="H34">
        <v>0</v>
      </c>
      <c r="I34">
        <v>0</v>
      </c>
      <c r="J34">
        <v>0</v>
      </c>
      <c r="K34">
        <v>3.9720481139288546E-4</v>
      </c>
      <c r="L34">
        <v>8.321537387954203E-6</v>
      </c>
      <c r="M34">
        <v>2.5447228220688666E-4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3.6117624337581436E-2</v>
      </c>
    </row>
    <row r="35" spans="1:23" x14ac:dyDescent="0.2">
      <c r="A35" t="s">
        <v>31</v>
      </c>
      <c r="B35">
        <v>4.0626412213793622E-2</v>
      </c>
      <c r="C35">
        <v>0</v>
      </c>
      <c r="D35">
        <v>3.2704822365096191E-3</v>
      </c>
      <c r="E35">
        <v>7.9401776099488692E-5</v>
      </c>
      <c r="F35">
        <v>0.12556216459318853</v>
      </c>
      <c r="G35">
        <v>0</v>
      </c>
      <c r="H35">
        <v>0</v>
      </c>
      <c r="I35">
        <v>0</v>
      </c>
      <c r="J35">
        <v>0</v>
      </c>
      <c r="K35">
        <v>1.3521012266606302E-3</v>
      </c>
      <c r="L35">
        <v>1.0817998604340466E-4</v>
      </c>
      <c r="M35">
        <v>1.4165623709516692E-3</v>
      </c>
      <c r="N35">
        <v>0</v>
      </c>
      <c r="O35">
        <v>0</v>
      </c>
      <c r="P35">
        <v>0</v>
      </c>
      <c r="Q35">
        <v>0</v>
      </c>
      <c r="R35">
        <v>1.4810324622995961E-4</v>
      </c>
      <c r="S35">
        <v>0</v>
      </c>
      <c r="T35">
        <v>0</v>
      </c>
      <c r="U35">
        <v>0</v>
      </c>
      <c r="V35">
        <v>0</v>
      </c>
      <c r="W35">
        <v>0.17256340764947692</v>
      </c>
    </row>
    <row r="36" spans="1:23" x14ac:dyDescent="0.2">
      <c r="A36" t="s">
        <v>32</v>
      </c>
      <c r="B36">
        <v>3.3023535990087123E-2</v>
      </c>
      <c r="C36">
        <v>0</v>
      </c>
      <c r="D36">
        <v>0</v>
      </c>
      <c r="E36">
        <v>9.4525923927962688E-6</v>
      </c>
      <c r="F36">
        <v>2.7603880284925716E-5</v>
      </c>
      <c r="G36">
        <v>0</v>
      </c>
      <c r="H36">
        <v>0</v>
      </c>
      <c r="I36">
        <v>0</v>
      </c>
      <c r="J36">
        <v>0</v>
      </c>
      <c r="K36">
        <v>4.2930216988928022E-4</v>
      </c>
      <c r="L36">
        <v>1.6643074775908406E-5</v>
      </c>
      <c r="M36">
        <v>1.9085421165516498E-4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3.3697391919085197E-2</v>
      </c>
    </row>
    <row r="37" spans="1:23" x14ac:dyDescent="0.2">
      <c r="A37" t="s">
        <v>33</v>
      </c>
      <c r="B37">
        <v>9.2847044085123884E-2</v>
      </c>
      <c r="C37">
        <v>0</v>
      </c>
      <c r="D37">
        <v>0</v>
      </c>
      <c r="E37">
        <v>0</v>
      </c>
      <c r="F37">
        <v>0.54092958147487369</v>
      </c>
      <c r="G37">
        <v>0</v>
      </c>
      <c r="H37">
        <v>0</v>
      </c>
      <c r="I37">
        <v>0</v>
      </c>
      <c r="J37">
        <v>0</v>
      </c>
      <c r="K37">
        <v>1.4002472644052224E-3</v>
      </c>
      <c r="L37">
        <v>0</v>
      </c>
      <c r="M37">
        <v>1.8067532036688953E-3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0.63698362602807168</v>
      </c>
    </row>
    <row r="38" spans="1:23" x14ac:dyDescent="0.2">
      <c r="A38" t="s">
        <v>34</v>
      </c>
      <c r="B38">
        <v>1.0599160192675259E-2</v>
      </c>
      <c r="C38">
        <v>0</v>
      </c>
      <c r="D38">
        <v>0</v>
      </c>
      <c r="E38">
        <v>5.0779326334101545E-3</v>
      </c>
      <c r="F38">
        <v>6.3488924655329159E-4</v>
      </c>
      <c r="G38">
        <v>0</v>
      </c>
      <c r="H38">
        <v>0</v>
      </c>
      <c r="I38">
        <v>0</v>
      </c>
      <c r="J38">
        <v>0</v>
      </c>
      <c r="K38">
        <v>9.4566842470003142E-3</v>
      </c>
      <c r="L38">
        <v>0</v>
      </c>
      <c r="M38">
        <v>1.4797563210330458E-2</v>
      </c>
      <c r="N38">
        <v>0</v>
      </c>
      <c r="O38">
        <v>0</v>
      </c>
      <c r="P38">
        <v>0</v>
      </c>
      <c r="Q38">
        <v>0</v>
      </c>
      <c r="R38">
        <v>3.5544779095190299E-4</v>
      </c>
      <c r="S38">
        <v>0</v>
      </c>
      <c r="T38">
        <v>0</v>
      </c>
      <c r="U38">
        <v>0</v>
      </c>
      <c r="V38">
        <v>0</v>
      </c>
      <c r="W38">
        <v>4.0921677320921383E-2</v>
      </c>
    </row>
    <row r="39" spans="1:23" x14ac:dyDescent="0.2">
      <c r="A39" t="s">
        <v>35</v>
      </c>
      <c r="B39">
        <v>0.10358391340016836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6.499715095519944E-4</v>
      </c>
      <c r="L39">
        <v>1.1650152343135883E-4</v>
      </c>
      <c r="M39">
        <v>2.8585719701240265E-3</v>
      </c>
      <c r="N39">
        <v>0</v>
      </c>
      <c r="O39">
        <v>1.8275265265305311E-2</v>
      </c>
      <c r="P39">
        <v>0</v>
      </c>
      <c r="Q39">
        <v>0</v>
      </c>
      <c r="R39">
        <v>0.59433832712082779</v>
      </c>
      <c r="S39">
        <v>0</v>
      </c>
      <c r="T39">
        <v>0</v>
      </c>
      <c r="U39">
        <v>0</v>
      </c>
      <c r="V39">
        <v>0</v>
      </c>
      <c r="W39">
        <v>0.71982255078940882</v>
      </c>
    </row>
    <row r="40" spans="1:23" x14ac:dyDescent="0.2">
      <c r="A40" t="s">
        <v>36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5.6170377368690881E-5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5.6170377368690881E-5</v>
      </c>
    </row>
    <row r="41" spans="1:23" x14ac:dyDescent="0.2">
      <c r="A41" t="s">
        <v>37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</row>
    <row r="42" spans="1:23" x14ac:dyDescent="0.2">
      <c r="A42" t="s">
        <v>38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</row>
    <row r="43" spans="1:23" x14ac:dyDescent="0.2">
      <c r="A43" t="s">
        <v>39</v>
      </c>
      <c r="B43">
        <v>8.3817116093024229</v>
      </c>
      <c r="C43">
        <v>0</v>
      </c>
      <c r="D43">
        <v>0</v>
      </c>
      <c r="E43">
        <v>0</v>
      </c>
      <c r="F43">
        <v>3.9039773545823518E-4</v>
      </c>
      <c r="G43">
        <v>0</v>
      </c>
      <c r="H43">
        <v>0</v>
      </c>
      <c r="I43">
        <v>0</v>
      </c>
      <c r="J43">
        <v>0</v>
      </c>
      <c r="K43">
        <v>2.7724093401260996E-3</v>
      </c>
      <c r="L43">
        <v>0</v>
      </c>
      <c r="M43">
        <v>1.7745200479226893E-2</v>
      </c>
      <c r="N43">
        <v>1.4202708037590439E-3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8.4040398876609945</v>
      </c>
    </row>
    <row r="44" spans="1:23" x14ac:dyDescent="0.2">
      <c r="A44" t="s">
        <v>40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2.8486405665550371E-4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6.5165428341182221E-4</v>
      </c>
      <c r="S44">
        <v>0</v>
      </c>
      <c r="T44">
        <v>0</v>
      </c>
      <c r="U44">
        <v>0</v>
      </c>
      <c r="V44">
        <v>0</v>
      </c>
      <c r="W44">
        <v>9.3651834006732598E-4</v>
      </c>
    </row>
    <row r="45" spans="1:23" x14ac:dyDescent="0.2">
      <c r="A45" t="s">
        <v>41</v>
      </c>
      <c r="B45">
        <v>3.9295056904113477E-3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2.0578418966001103E-2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2.4507924656412453E-2</v>
      </c>
    </row>
    <row r="46" spans="1:23" x14ac:dyDescent="0.2">
      <c r="A46" t="s">
        <v>42</v>
      </c>
      <c r="B46">
        <v>2.582200638263696E-3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9.8351507560881794E-4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3.5657157138725137E-3</v>
      </c>
    </row>
    <row r="47" spans="1:23" x14ac:dyDescent="0.2">
      <c r="A47" t="s">
        <v>43</v>
      </c>
      <c r="B47">
        <v>2.2819220175857363E-3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0.14115715747137039</v>
      </c>
      <c r="L47">
        <v>8.9681926496243021E-3</v>
      </c>
      <c r="M47">
        <v>0.1416851649501352</v>
      </c>
      <c r="N47">
        <v>1.8648806617463244E-5</v>
      </c>
      <c r="O47">
        <v>1.4558370321764761E-3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0.29556692292750958</v>
      </c>
    </row>
    <row r="48" spans="1:23" x14ac:dyDescent="0.2">
      <c r="A48" t="s">
        <v>44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1.44618501188021E-2</v>
      </c>
      <c r="L48">
        <v>0</v>
      </c>
      <c r="M48">
        <v>1.4111451206098424E-2</v>
      </c>
      <c r="N48">
        <v>0</v>
      </c>
      <c r="O48">
        <v>2.3800672367633204E-3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3.0953368561663846E-2</v>
      </c>
    </row>
    <row r="49" spans="1:23" x14ac:dyDescent="0.2">
      <c r="A49" t="s">
        <v>45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2.7109643012886341E-2</v>
      </c>
      <c r="L49">
        <v>0</v>
      </c>
      <c r="M49">
        <v>2.8657198184820648E-3</v>
      </c>
      <c r="N49">
        <v>0</v>
      </c>
      <c r="O49">
        <v>1.4500151154046206E-3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3.1425377946773025E-2</v>
      </c>
    </row>
    <row r="50" spans="1:23" x14ac:dyDescent="0.2">
      <c r="A50" t="s">
        <v>46</v>
      </c>
      <c r="B50">
        <v>0.12372318688951889</v>
      </c>
      <c r="C50">
        <v>4.3204005662288688E-3</v>
      </c>
      <c r="D50">
        <v>3.0848519737947361E-2</v>
      </c>
      <c r="E50">
        <v>0</v>
      </c>
      <c r="F50">
        <v>0</v>
      </c>
      <c r="G50">
        <v>0</v>
      </c>
      <c r="H50">
        <v>1.1759485680157685E-3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2.2695254371585212E-2</v>
      </c>
      <c r="P50">
        <v>0</v>
      </c>
      <c r="Q50">
        <v>0</v>
      </c>
      <c r="R50">
        <v>4.368202950716394E-2</v>
      </c>
      <c r="S50">
        <v>0</v>
      </c>
      <c r="T50">
        <v>0</v>
      </c>
      <c r="U50">
        <v>0</v>
      </c>
      <c r="V50">
        <v>0</v>
      </c>
      <c r="W50">
        <v>0.22644533964046001</v>
      </c>
    </row>
    <row r="51" spans="1:23" x14ac:dyDescent="0.2">
      <c r="A51" t="s">
        <v>47</v>
      </c>
      <c r="B51">
        <v>0.45187868154957483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9.4716765121158359E-3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0.46135035806169067</v>
      </c>
    </row>
  </sheetData>
  <phoneticPr fontId="6" type="noConversion"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200-000000000000}">
  <dimension ref="A1:W51"/>
  <sheetViews>
    <sheetView workbookViewId="0">
      <selection activeCell="B4" sqref="B4:W51"/>
    </sheetView>
  </sheetViews>
  <sheetFormatPr baseColWidth="10" defaultColWidth="8.83203125" defaultRowHeight="15" x14ac:dyDescent="0.2"/>
  <sheetData>
    <row r="1" spans="1:23" x14ac:dyDescent="0.2">
      <c r="B1" t="s">
        <v>49</v>
      </c>
      <c r="C1" t="s">
        <v>50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61</v>
      </c>
      <c r="O1" t="s">
        <v>62</v>
      </c>
      <c r="P1" t="s">
        <v>63</v>
      </c>
      <c r="Q1" t="s">
        <v>64</v>
      </c>
      <c r="R1" t="s">
        <v>65</v>
      </c>
      <c r="S1" t="s">
        <v>66</v>
      </c>
      <c r="T1" t="s">
        <v>67</v>
      </c>
      <c r="U1" t="s">
        <v>68</v>
      </c>
      <c r="V1" t="s">
        <v>69</v>
      </c>
      <c r="W1" t="s">
        <v>48</v>
      </c>
    </row>
    <row r="2" spans="1:23" x14ac:dyDescent="0.2">
      <c r="B2" t="s">
        <v>75</v>
      </c>
      <c r="C2" t="s">
        <v>75</v>
      </c>
      <c r="D2" t="s">
        <v>75</v>
      </c>
      <c r="E2" t="s">
        <v>75</v>
      </c>
      <c r="F2" t="s">
        <v>75</v>
      </c>
      <c r="G2" t="s">
        <v>75</v>
      </c>
      <c r="H2" t="s">
        <v>75</v>
      </c>
      <c r="I2" t="s">
        <v>75</v>
      </c>
      <c r="J2" t="s">
        <v>75</v>
      </c>
      <c r="K2" t="s">
        <v>75</v>
      </c>
      <c r="L2" t="s">
        <v>75</v>
      </c>
      <c r="M2" t="s">
        <v>75</v>
      </c>
      <c r="N2" t="s">
        <v>75</v>
      </c>
      <c r="O2" t="s">
        <v>75</v>
      </c>
      <c r="P2" t="s">
        <v>75</v>
      </c>
      <c r="Q2" t="s">
        <v>75</v>
      </c>
      <c r="R2" t="s">
        <v>75</v>
      </c>
      <c r="S2" t="s">
        <v>75</v>
      </c>
      <c r="T2" t="s">
        <v>75</v>
      </c>
      <c r="U2" t="s">
        <v>75</v>
      </c>
      <c r="V2" t="s">
        <v>75</v>
      </c>
      <c r="W2" t="s">
        <v>75</v>
      </c>
    </row>
    <row r="4" spans="1:23" x14ac:dyDescent="0.2">
      <c r="A4" t="s">
        <v>0</v>
      </c>
      <c r="B4">
        <v>36.640175282682797</v>
      </c>
      <c r="C4">
        <v>11.120228553784589</v>
      </c>
      <c r="D4">
        <v>0.10643811669827166</v>
      </c>
      <c r="E4">
        <v>1.4114400834275072E-2</v>
      </c>
      <c r="F4">
        <v>24.066544953415235</v>
      </c>
      <c r="G4">
        <v>1.5982805842377124</v>
      </c>
      <c r="H4">
        <v>9.9252295754709561</v>
      </c>
      <c r="I4">
        <v>0</v>
      </c>
      <c r="J4">
        <v>0</v>
      </c>
      <c r="K4">
        <v>0.21499208984031556</v>
      </c>
      <c r="L4">
        <v>1.7487915557537998E-2</v>
      </c>
      <c r="M4">
        <v>0.54586841778377215</v>
      </c>
      <c r="N4">
        <v>7.2911020296192422E-4</v>
      </c>
      <c r="O4">
        <v>3.6180964010714793E-2</v>
      </c>
      <c r="P4">
        <v>0</v>
      </c>
      <c r="Q4">
        <v>0</v>
      </c>
      <c r="R4">
        <v>0.6304868325670987</v>
      </c>
      <c r="S4">
        <v>0</v>
      </c>
      <c r="T4">
        <v>0</v>
      </c>
      <c r="U4">
        <v>0</v>
      </c>
      <c r="V4">
        <v>1.9682338000000001</v>
      </c>
      <c r="W4">
        <v>86.88499059708623</v>
      </c>
    </row>
    <row r="5" spans="1:23" x14ac:dyDescent="0.2">
      <c r="A5" t="s">
        <v>1</v>
      </c>
      <c r="B5">
        <v>8.2924444146686427E-2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8.8576014361597104E-3</v>
      </c>
      <c r="L5">
        <v>0</v>
      </c>
      <c r="M5">
        <v>0.15046723476284041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0.24224928034568655</v>
      </c>
    </row>
    <row r="6" spans="1:23" x14ac:dyDescent="0.2">
      <c r="A6" t="s">
        <v>2</v>
      </c>
      <c r="B6">
        <v>15.895239870821658</v>
      </c>
      <c r="C6">
        <v>1.772276597441043E-3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1.6448013524902536E-3</v>
      </c>
      <c r="L6">
        <v>1.6873393185029327E-3</v>
      </c>
      <c r="M6">
        <v>5.7369437673099087E-3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15.906081231857403</v>
      </c>
    </row>
    <row r="7" spans="1:23" x14ac:dyDescent="0.2">
      <c r="A7" t="s">
        <v>3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  <row r="8" spans="1:23" x14ac:dyDescent="0.2">
      <c r="A8" t="s">
        <v>4</v>
      </c>
      <c r="B8">
        <v>2.0830770796808264E-2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2.6940711808030009E-4</v>
      </c>
      <c r="L8">
        <v>0</v>
      </c>
      <c r="M8">
        <v>8.9183057911153382E-4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2.1992008494000098E-2</v>
      </c>
    </row>
    <row r="9" spans="1:23" x14ac:dyDescent="0.2">
      <c r="A9" t="s">
        <v>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</row>
    <row r="10" spans="1:23" x14ac:dyDescent="0.2">
      <c r="A10" t="s">
        <v>6</v>
      </c>
      <c r="B10">
        <v>6.5468136789968815E-5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7.44414405221882E-5</v>
      </c>
      <c r="L10">
        <v>0</v>
      </c>
      <c r="M10">
        <v>1.3115155575169619E-4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2.7106113306385319E-4</v>
      </c>
    </row>
    <row r="11" spans="1:23" x14ac:dyDescent="0.2">
      <c r="A11" t="s">
        <v>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2">
      <c r="A12" t="s">
        <v>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x14ac:dyDescent="0.2">
      <c r="A13" t="s">
        <v>9</v>
      </c>
      <c r="B13">
        <v>8.7911773181287137E-2</v>
      </c>
      <c r="C13">
        <v>0</v>
      </c>
      <c r="D13">
        <v>0</v>
      </c>
      <c r="E13">
        <v>5.4124832483203201E-5</v>
      </c>
      <c r="F13">
        <v>0</v>
      </c>
      <c r="G13">
        <v>0</v>
      </c>
      <c r="H13">
        <v>0</v>
      </c>
      <c r="I13">
        <v>0</v>
      </c>
      <c r="J13">
        <v>0</v>
      </c>
      <c r="K13">
        <v>1.2655044888771991E-3</v>
      </c>
      <c r="L13">
        <v>0</v>
      </c>
      <c r="M13">
        <v>1.3564818052032572E-3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9.0587884307850808E-2</v>
      </c>
    </row>
    <row r="14" spans="1:23" x14ac:dyDescent="0.2">
      <c r="A14" t="s">
        <v>10</v>
      </c>
      <c r="B14">
        <v>0.15448631729685178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3.4739338910354489E-4</v>
      </c>
      <c r="L14">
        <v>0</v>
      </c>
      <c r="M14">
        <v>5.5833090877150651E-4</v>
      </c>
      <c r="N14">
        <v>0</v>
      </c>
      <c r="O14">
        <v>2.6923564002680715E-4</v>
      </c>
      <c r="P14">
        <v>0</v>
      </c>
      <c r="Q14">
        <v>0</v>
      </c>
      <c r="R14">
        <v>7.1706958869162162E-3</v>
      </c>
      <c r="S14">
        <v>0</v>
      </c>
      <c r="T14">
        <v>0</v>
      </c>
      <c r="U14">
        <v>0</v>
      </c>
      <c r="V14">
        <v>0</v>
      </c>
      <c r="W14">
        <v>0.16283197312166986</v>
      </c>
    </row>
    <row r="15" spans="1:23" x14ac:dyDescent="0.2">
      <c r="A15" t="s">
        <v>11</v>
      </c>
      <c r="B15">
        <v>0.12274543071050829</v>
      </c>
      <c r="C15">
        <v>0</v>
      </c>
      <c r="D15">
        <v>0</v>
      </c>
      <c r="E15">
        <v>9.6014172532324707E-3</v>
      </c>
      <c r="F15">
        <v>0</v>
      </c>
      <c r="G15">
        <v>0</v>
      </c>
      <c r="H15">
        <v>0</v>
      </c>
      <c r="I15">
        <v>0</v>
      </c>
      <c r="J15">
        <v>0</v>
      </c>
      <c r="K15">
        <v>6.9833160870814634E-4</v>
      </c>
      <c r="L15">
        <v>0</v>
      </c>
      <c r="M15">
        <v>3.8221310533351449E-4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0.13342739267778242</v>
      </c>
    </row>
    <row r="16" spans="1:23" x14ac:dyDescent="0.2">
      <c r="A16" t="s">
        <v>12</v>
      </c>
      <c r="B16">
        <v>2.7052592689756922E-2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4.8564177864475158E-4</v>
      </c>
      <c r="L16">
        <v>0</v>
      </c>
      <c r="M16">
        <v>7.0447121375196776E-4</v>
      </c>
      <c r="N16">
        <v>0</v>
      </c>
      <c r="O16">
        <v>0</v>
      </c>
      <c r="P16">
        <v>0</v>
      </c>
      <c r="Q16">
        <v>0</v>
      </c>
      <c r="R16">
        <v>5.7051522019990319E-3</v>
      </c>
      <c r="S16">
        <v>0</v>
      </c>
      <c r="T16">
        <v>0</v>
      </c>
      <c r="U16">
        <v>0</v>
      </c>
      <c r="V16">
        <v>0</v>
      </c>
      <c r="W16">
        <v>3.3947857884152673E-2</v>
      </c>
    </row>
    <row r="17" spans="1:23" x14ac:dyDescent="0.2">
      <c r="A17" t="s">
        <v>13</v>
      </c>
      <c r="B17">
        <v>9.7564943093278955E-2</v>
      </c>
      <c r="C17">
        <v>0</v>
      </c>
      <c r="D17">
        <v>3.1211925014544162E-2</v>
      </c>
      <c r="E17">
        <v>0</v>
      </c>
      <c r="F17">
        <v>3.4840811604039852E-5</v>
      </c>
      <c r="G17">
        <v>0</v>
      </c>
      <c r="H17">
        <v>0</v>
      </c>
      <c r="I17">
        <v>0</v>
      </c>
      <c r="J17">
        <v>0</v>
      </c>
      <c r="K17">
        <v>9.7128355728950315E-4</v>
      </c>
      <c r="L17">
        <v>2.5732843637299627E-5</v>
      </c>
      <c r="M17">
        <v>1.8361217805237462E-4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0.12999233749840636</v>
      </c>
    </row>
    <row r="18" spans="1:23" x14ac:dyDescent="0.2">
      <c r="A18" t="s">
        <v>14</v>
      </c>
      <c r="B18">
        <v>2.2757797332728247E-3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1.7724152505282903E-4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2.4530212583256539E-3</v>
      </c>
    </row>
    <row r="19" spans="1:23" x14ac:dyDescent="0.2">
      <c r="A19" t="s">
        <v>15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</row>
    <row r="20" spans="1:23" x14ac:dyDescent="0.2">
      <c r="A20" t="s">
        <v>16</v>
      </c>
      <c r="B20">
        <v>6.3628222139452484E-3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1.134345760338106E-4</v>
      </c>
      <c r="L20">
        <v>0</v>
      </c>
      <c r="M20">
        <v>6.3702184222252424E-5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6.5399589742013119E-3</v>
      </c>
    </row>
    <row r="21" spans="1:23" x14ac:dyDescent="0.2">
      <c r="A21" t="s">
        <v>17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1.4179322004226325E-5</v>
      </c>
      <c r="L21">
        <v>0</v>
      </c>
      <c r="M21">
        <v>1.6862342882360934E-4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1.8280275082783567E-4</v>
      </c>
    </row>
    <row r="22" spans="1:23" x14ac:dyDescent="0.2">
      <c r="A22" t="s">
        <v>18</v>
      </c>
      <c r="B22">
        <v>0.23752480841300638</v>
      </c>
      <c r="C22">
        <v>0</v>
      </c>
      <c r="D22">
        <v>0</v>
      </c>
      <c r="E22">
        <v>1.1481025072194617E-4</v>
      </c>
      <c r="F22">
        <v>1.2263965684622027E-3</v>
      </c>
      <c r="G22">
        <v>0</v>
      </c>
      <c r="H22">
        <v>0</v>
      </c>
      <c r="I22">
        <v>0</v>
      </c>
      <c r="J22">
        <v>0</v>
      </c>
      <c r="K22">
        <v>3.4030372810143171E-4</v>
      </c>
      <c r="L22">
        <v>0</v>
      </c>
      <c r="M22">
        <v>3.1851092111126212E-4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0.23952482988140322</v>
      </c>
    </row>
    <row r="23" spans="1:23" x14ac:dyDescent="0.2">
      <c r="A23" t="s">
        <v>19</v>
      </c>
      <c r="B23">
        <v>7.1297523293753539E-4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2.977657620887528E-4</v>
      </c>
      <c r="L23">
        <v>1.470448207845693E-5</v>
      </c>
      <c r="M23">
        <v>6.0704434376499363E-4</v>
      </c>
      <c r="N23">
        <v>0</v>
      </c>
      <c r="O23">
        <v>0</v>
      </c>
      <c r="P23">
        <v>0</v>
      </c>
      <c r="Q23">
        <v>0</v>
      </c>
      <c r="R23">
        <v>9.4213522601818884E-4</v>
      </c>
      <c r="S23">
        <v>0</v>
      </c>
      <c r="T23">
        <v>0</v>
      </c>
      <c r="U23">
        <v>0</v>
      </c>
      <c r="V23">
        <v>0</v>
      </c>
      <c r="W23">
        <v>2.5746250468879277E-3</v>
      </c>
    </row>
    <row r="24" spans="1:23" x14ac:dyDescent="0.2">
      <c r="A24" t="s">
        <v>20</v>
      </c>
      <c r="B24">
        <v>2.7690416479222656E-3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2.7690416479222656E-3</v>
      </c>
    </row>
    <row r="25" spans="1:23" x14ac:dyDescent="0.2">
      <c r="A25" t="s">
        <v>21</v>
      </c>
      <c r="B25">
        <v>6.6135096781817841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3.0840025359192254E-4</v>
      </c>
      <c r="L25">
        <v>2.5365231585338201E-4</v>
      </c>
      <c r="M25">
        <v>3.1026710903544119E-3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6.6171744018415835</v>
      </c>
    </row>
    <row r="26" spans="1:23" x14ac:dyDescent="0.2">
      <c r="A26" t="s">
        <v>22</v>
      </c>
      <c r="B26">
        <v>1.4611994680203706</v>
      </c>
      <c r="C26">
        <v>0</v>
      </c>
      <c r="D26">
        <v>0</v>
      </c>
      <c r="E26">
        <v>1.7476043090187864E-6</v>
      </c>
      <c r="F26">
        <v>0</v>
      </c>
      <c r="G26">
        <v>0</v>
      </c>
      <c r="H26">
        <v>0</v>
      </c>
      <c r="I26">
        <v>0</v>
      </c>
      <c r="J26">
        <v>0</v>
      </c>
      <c r="K26">
        <v>9.9746554541857283E-4</v>
      </c>
      <c r="L26">
        <v>0</v>
      </c>
      <c r="M26">
        <v>3.6650661105136999E-4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1.4625651877811496</v>
      </c>
    </row>
    <row r="27" spans="1:23" x14ac:dyDescent="0.2">
      <c r="A27" t="s">
        <v>23</v>
      </c>
      <c r="B27">
        <v>8.5506880939253516E-2</v>
      </c>
      <c r="C27">
        <v>0</v>
      </c>
      <c r="D27">
        <v>4.5681298378855081E-3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5.2089867371858797E-3</v>
      </c>
      <c r="L27">
        <v>0</v>
      </c>
      <c r="M27">
        <v>1.0898159921283097E-4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9.5392979113537738E-2</v>
      </c>
    </row>
    <row r="28" spans="1:23" x14ac:dyDescent="0.2">
      <c r="A28" t="s">
        <v>24</v>
      </c>
      <c r="B28">
        <v>5.362935216899696E-2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5.362935216899696E-2</v>
      </c>
    </row>
    <row r="29" spans="1:23" x14ac:dyDescent="0.2">
      <c r="A29" t="s">
        <v>25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</row>
    <row r="30" spans="1:23" x14ac:dyDescent="0.2">
      <c r="A30" t="s">
        <v>26</v>
      </c>
      <c r="B30">
        <v>6.3594199991472318E-3</v>
      </c>
      <c r="C30">
        <v>4.7084050353202677E-4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3.1401693096510619E-4</v>
      </c>
      <c r="L30">
        <v>0</v>
      </c>
      <c r="M30">
        <v>5.9715944774153933E-6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7.150249028121781E-3</v>
      </c>
    </row>
    <row r="31" spans="1:23" x14ac:dyDescent="0.2">
      <c r="A31" t="s">
        <v>27</v>
      </c>
      <c r="B31">
        <v>0.76940344622574597</v>
      </c>
      <c r="C31">
        <v>0</v>
      </c>
      <c r="D31">
        <v>0</v>
      </c>
      <c r="E31">
        <v>0</v>
      </c>
      <c r="F31">
        <v>6.5298649108291501E-2</v>
      </c>
      <c r="G31">
        <v>1.5193486438346233E-2</v>
      </c>
      <c r="H31">
        <v>0</v>
      </c>
      <c r="I31">
        <v>0</v>
      </c>
      <c r="J31">
        <v>0</v>
      </c>
      <c r="K31">
        <v>1.5597254204648956E-3</v>
      </c>
      <c r="L31">
        <v>0</v>
      </c>
      <c r="M31">
        <v>8.1388908312195439E-3</v>
      </c>
      <c r="N31">
        <v>0</v>
      </c>
      <c r="O31">
        <v>0</v>
      </c>
      <c r="P31">
        <v>0</v>
      </c>
      <c r="Q31">
        <v>0</v>
      </c>
      <c r="R31">
        <v>1.0782214253319274E-2</v>
      </c>
      <c r="S31">
        <v>0</v>
      </c>
      <c r="T31">
        <v>0</v>
      </c>
      <c r="U31">
        <v>0</v>
      </c>
      <c r="V31">
        <v>1.9682338000000001</v>
      </c>
      <c r="W31">
        <v>2.8386102122773877</v>
      </c>
    </row>
    <row r="32" spans="1:23" x14ac:dyDescent="0.2">
      <c r="A32" t="s">
        <v>28</v>
      </c>
      <c r="B32">
        <v>4.1640252804340623</v>
      </c>
      <c r="C32">
        <v>9.2643948185286238</v>
      </c>
      <c r="D32">
        <v>0</v>
      </c>
      <c r="E32">
        <v>0</v>
      </c>
      <c r="F32">
        <v>21.436875468220606</v>
      </c>
      <c r="G32">
        <v>1.5749975808353673</v>
      </c>
      <c r="H32">
        <v>9.9148898254134572</v>
      </c>
      <c r="I32">
        <v>0</v>
      </c>
      <c r="J32">
        <v>0</v>
      </c>
      <c r="K32">
        <v>4.2573414317689535E-3</v>
      </c>
      <c r="L32">
        <v>0</v>
      </c>
      <c r="M32">
        <v>5.333746413056123E-2</v>
      </c>
      <c r="N32">
        <v>0</v>
      </c>
      <c r="O32">
        <v>0</v>
      </c>
      <c r="P32">
        <v>0</v>
      </c>
      <c r="Q32">
        <v>0</v>
      </c>
      <c r="R32">
        <v>2.3553380650454727E-3</v>
      </c>
      <c r="S32">
        <v>0</v>
      </c>
      <c r="T32">
        <v>0</v>
      </c>
      <c r="U32">
        <v>0</v>
      </c>
      <c r="V32">
        <v>0</v>
      </c>
      <c r="W32">
        <v>46.415133117059497</v>
      </c>
    </row>
    <row r="33" spans="1:23" x14ac:dyDescent="0.2">
      <c r="A33" t="s">
        <v>29</v>
      </c>
      <c r="B33">
        <v>2.6640628556794256E-2</v>
      </c>
      <c r="C33">
        <v>0.70439278712329367</v>
      </c>
      <c r="D33">
        <v>0</v>
      </c>
      <c r="E33">
        <v>7.7284831335733706E-4</v>
      </c>
      <c r="F33">
        <v>0.68324573596102345</v>
      </c>
      <c r="G33">
        <v>0</v>
      </c>
      <c r="H33">
        <v>0</v>
      </c>
      <c r="I33">
        <v>0</v>
      </c>
      <c r="J33">
        <v>0</v>
      </c>
      <c r="K33">
        <v>1.3044976243888214E-3</v>
      </c>
      <c r="L33">
        <v>1.1028361558842697E-5</v>
      </c>
      <c r="M33">
        <v>1.0117405729416558E-3</v>
      </c>
      <c r="N33">
        <v>0</v>
      </c>
      <c r="O33">
        <v>0</v>
      </c>
      <c r="P33">
        <v>0</v>
      </c>
      <c r="Q33">
        <v>0</v>
      </c>
      <c r="R33">
        <v>0.17756631968148365</v>
      </c>
      <c r="S33">
        <v>0</v>
      </c>
      <c r="T33">
        <v>0</v>
      </c>
      <c r="U33">
        <v>0</v>
      </c>
      <c r="V33">
        <v>0</v>
      </c>
      <c r="W33">
        <v>1.5949455861948416</v>
      </c>
    </row>
    <row r="34" spans="1:23" x14ac:dyDescent="0.2">
      <c r="A34" t="s">
        <v>30</v>
      </c>
      <c r="B34">
        <v>1.1087551160490861E-2</v>
      </c>
      <c r="C34">
        <v>6.6562782878734376E-3</v>
      </c>
      <c r="D34">
        <v>0</v>
      </c>
      <c r="E34">
        <v>1.6703100515540935E-4</v>
      </c>
      <c r="F34">
        <v>8.7624641184160194E-3</v>
      </c>
      <c r="G34">
        <v>0</v>
      </c>
      <c r="H34">
        <v>0</v>
      </c>
      <c r="I34">
        <v>0</v>
      </c>
      <c r="J34">
        <v>0</v>
      </c>
      <c r="K34">
        <v>2.6231745707818702E-4</v>
      </c>
      <c r="L34">
        <v>0</v>
      </c>
      <c r="M34">
        <v>1.4988749228765273E-5</v>
      </c>
      <c r="N34">
        <v>0</v>
      </c>
      <c r="O34">
        <v>3.0336410143865592E-5</v>
      </c>
      <c r="P34">
        <v>0</v>
      </c>
      <c r="Q34">
        <v>0</v>
      </c>
      <c r="R34">
        <v>5.2340845889899382E-5</v>
      </c>
      <c r="S34">
        <v>0</v>
      </c>
      <c r="T34">
        <v>0</v>
      </c>
      <c r="U34">
        <v>0</v>
      </c>
      <c r="V34">
        <v>0</v>
      </c>
      <c r="W34">
        <v>2.7033308034276442E-2</v>
      </c>
    </row>
    <row r="35" spans="1:23" x14ac:dyDescent="0.2">
      <c r="A35" t="s">
        <v>31</v>
      </c>
      <c r="B35">
        <v>7.2516509386481201E-2</v>
      </c>
      <c r="C35">
        <v>0</v>
      </c>
      <c r="D35">
        <v>0</v>
      </c>
      <c r="E35">
        <v>3.4575418067169731E-4</v>
      </c>
      <c r="F35">
        <v>0.27858016142358177</v>
      </c>
      <c r="G35">
        <v>0</v>
      </c>
      <c r="H35">
        <v>0</v>
      </c>
      <c r="I35">
        <v>0</v>
      </c>
      <c r="J35">
        <v>0</v>
      </c>
      <c r="K35">
        <v>2.3005949951857211E-3</v>
      </c>
      <c r="L35">
        <v>9.9255254029584258E-5</v>
      </c>
      <c r="M35">
        <v>1.6375208532426063E-3</v>
      </c>
      <c r="N35">
        <v>0</v>
      </c>
      <c r="O35">
        <v>0</v>
      </c>
      <c r="P35">
        <v>0</v>
      </c>
      <c r="Q35">
        <v>0</v>
      </c>
      <c r="R35">
        <v>5.2340845889899382E-5</v>
      </c>
      <c r="S35">
        <v>0</v>
      </c>
      <c r="T35">
        <v>0</v>
      </c>
      <c r="U35">
        <v>0</v>
      </c>
      <c r="V35">
        <v>0</v>
      </c>
      <c r="W35">
        <v>0.35553213693908248</v>
      </c>
    </row>
    <row r="36" spans="1:23" x14ac:dyDescent="0.2">
      <c r="A36" t="s">
        <v>32</v>
      </c>
      <c r="B36">
        <v>3.4944428940683316E-2</v>
      </c>
      <c r="C36">
        <v>0</v>
      </c>
      <c r="D36">
        <v>0</v>
      </c>
      <c r="E36">
        <v>1.6703100515540934E-5</v>
      </c>
      <c r="F36">
        <v>1.7378596828095078E-2</v>
      </c>
      <c r="G36">
        <v>0</v>
      </c>
      <c r="H36">
        <v>0</v>
      </c>
      <c r="I36">
        <v>0</v>
      </c>
      <c r="J36">
        <v>0</v>
      </c>
      <c r="K36">
        <v>5.7071771067010956E-4</v>
      </c>
      <c r="L36">
        <v>7.3522410392284651E-6</v>
      </c>
      <c r="M36">
        <v>4.5340966417014959E-4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5.3371208485173419E-2</v>
      </c>
    </row>
    <row r="37" spans="1:23" x14ac:dyDescent="0.2">
      <c r="A37" t="s">
        <v>33</v>
      </c>
      <c r="B37">
        <v>9.5955396299915327E-2</v>
      </c>
      <c r="C37">
        <v>0</v>
      </c>
      <c r="D37">
        <v>0</v>
      </c>
      <c r="E37">
        <v>3.0399642938284503E-3</v>
      </c>
      <c r="F37">
        <v>1.5608160986435791</v>
      </c>
      <c r="G37">
        <v>0</v>
      </c>
      <c r="H37">
        <v>0</v>
      </c>
      <c r="I37">
        <v>0</v>
      </c>
      <c r="J37">
        <v>0</v>
      </c>
      <c r="K37">
        <v>1.8149532165409696E-3</v>
      </c>
      <c r="L37">
        <v>0</v>
      </c>
      <c r="M37">
        <v>2.0422170824192691E-3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1.663668629536283</v>
      </c>
    </row>
    <row r="38" spans="1:23" x14ac:dyDescent="0.2">
      <c r="A38" t="s">
        <v>34</v>
      </c>
      <c r="B38">
        <v>4.7588162060513868E-3</v>
      </c>
      <c r="C38">
        <v>0</v>
      </c>
      <c r="D38">
        <v>0</v>
      </c>
      <c r="E38">
        <v>0</v>
      </c>
      <c r="F38">
        <v>1.4326541731581186E-2</v>
      </c>
      <c r="G38">
        <v>0</v>
      </c>
      <c r="H38">
        <v>0</v>
      </c>
      <c r="I38">
        <v>0</v>
      </c>
      <c r="J38">
        <v>0</v>
      </c>
      <c r="K38">
        <v>3.8284169411411073E-4</v>
      </c>
      <c r="L38">
        <v>1.1028361558842697E-5</v>
      </c>
      <c r="M38">
        <v>2.9228060996092288E-4</v>
      </c>
      <c r="N38">
        <v>0</v>
      </c>
      <c r="O38">
        <v>0</v>
      </c>
      <c r="P38">
        <v>0</v>
      </c>
      <c r="Q38">
        <v>0</v>
      </c>
      <c r="R38">
        <v>2.878746523944466E-4</v>
      </c>
      <c r="S38">
        <v>0</v>
      </c>
      <c r="T38">
        <v>0</v>
      </c>
      <c r="U38">
        <v>0</v>
      </c>
      <c r="V38">
        <v>0</v>
      </c>
      <c r="W38">
        <v>2.0059383255660899E-2</v>
      </c>
    </row>
    <row r="39" spans="1:23" x14ac:dyDescent="0.2">
      <c r="A39" t="s">
        <v>35</v>
      </c>
      <c r="B39">
        <v>3.5089646424909214E-2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3.6866237210988442E-4</v>
      </c>
      <c r="L39">
        <v>2.2056723117685394E-5</v>
      </c>
      <c r="M39">
        <v>1.7799139709158765E-3</v>
      </c>
      <c r="N39">
        <v>0</v>
      </c>
      <c r="O39">
        <v>6.8256922823697603E-5</v>
      </c>
      <c r="P39">
        <v>0</v>
      </c>
      <c r="Q39">
        <v>0</v>
      </c>
      <c r="R39">
        <v>0.38093667638668771</v>
      </c>
      <c r="S39">
        <v>0</v>
      </c>
      <c r="T39">
        <v>0</v>
      </c>
      <c r="U39">
        <v>0</v>
      </c>
      <c r="V39">
        <v>0</v>
      </c>
      <c r="W39">
        <v>0.41826521280056406</v>
      </c>
    </row>
    <row r="40" spans="1:23" x14ac:dyDescent="0.2">
      <c r="A40" t="s">
        <v>36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</row>
    <row r="41" spans="1:23" x14ac:dyDescent="0.2">
      <c r="A41" t="s">
        <v>37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</row>
    <row r="42" spans="1:23" x14ac:dyDescent="0.2">
      <c r="A42" t="s">
        <v>38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</row>
    <row r="43" spans="1:23" x14ac:dyDescent="0.2">
      <c r="A43" t="s">
        <v>39</v>
      </c>
      <c r="B43">
        <v>5.6470660985222771</v>
      </c>
      <c r="C43">
        <v>0</v>
      </c>
      <c r="D43">
        <v>2.6986274216852214E-2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2.9989266038938671E-3</v>
      </c>
      <c r="L43">
        <v>0</v>
      </c>
      <c r="M43">
        <v>2.5705704927332438E-3</v>
      </c>
      <c r="N43">
        <v>7.2911020296192422E-4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5.6803509800387184</v>
      </c>
    </row>
    <row r="44" spans="1:23" x14ac:dyDescent="0.2">
      <c r="A44" t="s">
        <v>40</v>
      </c>
      <c r="B44">
        <v>0</v>
      </c>
      <c r="C44">
        <v>1.1396121780222321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3.0131059258980931E-4</v>
      </c>
      <c r="L44">
        <v>0</v>
      </c>
      <c r="M44">
        <v>1.0866843190854823E-3</v>
      </c>
      <c r="N44">
        <v>0</v>
      </c>
      <c r="O44">
        <v>0</v>
      </c>
      <c r="P44">
        <v>0</v>
      </c>
      <c r="Q44">
        <v>0</v>
      </c>
      <c r="R44">
        <v>1.1776690325227364E-3</v>
      </c>
      <c r="S44">
        <v>0</v>
      </c>
      <c r="T44">
        <v>0</v>
      </c>
      <c r="U44">
        <v>0</v>
      </c>
      <c r="V44">
        <v>0</v>
      </c>
      <c r="W44">
        <v>1.1421778419664301</v>
      </c>
    </row>
    <row r="45" spans="1:23" x14ac:dyDescent="0.2">
      <c r="A45" t="s">
        <v>41</v>
      </c>
      <c r="B45">
        <v>3.1742126928469734E-3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1.7724152505282903E-4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3.3514542178998026E-3</v>
      </c>
    </row>
    <row r="46" spans="1:23" x14ac:dyDescent="0.2">
      <c r="A46" t="s">
        <v>42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5.3302109626563966E-3</v>
      </c>
      <c r="L46">
        <v>0</v>
      </c>
      <c r="M46">
        <v>1.3147134680182256E-2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1.8477345642838653E-2</v>
      </c>
    </row>
    <row r="47" spans="1:23" x14ac:dyDescent="0.2">
      <c r="A47" t="s">
        <v>43</v>
      </c>
      <c r="B47">
        <v>9.9937414075183025E-3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0.14494997142323862</v>
      </c>
      <c r="L47">
        <v>1.4938547757304806E-2</v>
      </c>
      <c r="M47">
        <v>0.28003088582528873</v>
      </c>
      <c r="N47">
        <v>0</v>
      </c>
      <c r="O47">
        <v>0</v>
      </c>
      <c r="P47">
        <v>0</v>
      </c>
      <c r="Q47">
        <v>0</v>
      </c>
      <c r="R47">
        <v>1.4760307154704157E-4</v>
      </c>
      <c r="S47">
        <v>0</v>
      </c>
      <c r="T47">
        <v>0</v>
      </c>
      <c r="U47">
        <v>0</v>
      </c>
      <c r="V47">
        <v>0</v>
      </c>
      <c r="W47">
        <v>0.45006074948489749</v>
      </c>
    </row>
    <row r="48" spans="1:23" x14ac:dyDescent="0.2">
      <c r="A48" t="s">
        <v>44</v>
      </c>
      <c r="B48">
        <v>1.7955546250765543E-2</v>
      </c>
      <c r="C48">
        <v>0</v>
      </c>
      <c r="D48">
        <v>0</v>
      </c>
      <c r="E48">
        <v>0</v>
      </c>
      <c r="F48">
        <v>0</v>
      </c>
      <c r="G48">
        <v>0</v>
      </c>
      <c r="H48">
        <v>7.021506450375335E-4</v>
      </c>
      <c r="I48">
        <v>0</v>
      </c>
      <c r="J48">
        <v>0</v>
      </c>
      <c r="K48">
        <v>8.6210841345438927E-3</v>
      </c>
      <c r="L48">
        <v>4.1721789885693897E-4</v>
      </c>
      <c r="M48">
        <v>9.1132191041468618E-3</v>
      </c>
      <c r="N48">
        <v>0</v>
      </c>
      <c r="O48">
        <v>9.4528871942943255E-3</v>
      </c>
      <c r="P48">
        <v>0</v>
      </c>
      <c r="Q48">
        <v>0</v>
      </c>
      <c r="R48">
        <v>5.4099851962201573E-3</v>
      </c>
      <c r="S48">
        <v>0</v>
      </c>
      <c r="T48">
        <v>0</v>
      </c>
      <c r="U48">
        <v>0</v>
      </c>
      <c r="V48">
        <v>0</v>
      </c>
      <c r="W48">
        <v>5.1672090423865252E-2</v>
      </c>
    </row>
    <row r="49" spans="1:23" x14ac:dyDescent="0.2">
      <c r="A49" t="s">
        <v>45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1.4325278938719741E-2</v>
      </c>
      <c r="L49">
        <v>0</v>
      </c>
      <c r="M49">
        <v>6.0572152485311656E-3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2.0382494187250907E-2</v>
      </c>
    </row>
    <row r="50" spans="1:23" x14ac:dyDescent="0.2">
      <c r="A50" t="s">
        <v>46</v>
      </c>
      <c r="B50">
        <v>0.16320543647619989</v>
      </c>
      <c r="C50">
        <v>2.9293747215919895E-3</v>
      </c>
      <c r="D50">
        <v>4.3671787628989767E-2</v>
      </c>
      <c r="E50">
        <v>0</v>
      </c>
      <c r="F50">
        <v>0</v>
      </c>
      <c r="G50">
        <v>8.0895169639987625E-3</v>
      </c>
      <c r="H50">
        <v>9.6375994124603022E-3</v>
      </c>
      <c r="I50">
        <v>0</v>
      </c>
      <c r="J50">
        <v>0</v>
      </c>
      <c r="K50">
        <v>3.0802131869806315E-3</v>
      </c>
      <c r="L50">
        <v>0</v>
      </c>
      <c r="M50">
        <v>0</v>
      </c>
      <c r="N50">
        <v>0</v>
      </c>
      <c r="O50">
        <v>2.63602478434261E-2</v>
      </c>
      <c r="P50">
        <v>0</v>
      </c>
      <c r="Q50">
        <v>0</v>
      </c>
      <c r="R50">
        <v>3.7900487221164993E-2</v>
      </c>
      <c r="S50">
        <v>0</v>
      </c>
      <c r="T50">
        <v>0</v>
      </c>
      <c r="U50">
        <v>0</v>
      </c>
      <c r="V50">
        <v>0</v>
      </c>
      <c r="W50">
        <v>0.29487466345481245</v>
      </c>
    </row>
    <row r="51" spans="1:23" x14ac:dyDescent="0.2">
      <c r="A51" t="s">
        <v>47</v>
      </c>
      <c r="B51">
        <v>0.6256867062737943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0.6256867062737943</v>
      </c>
    </row>
  </sheetData>
  <phoneticPr fontId="6" type="noConversion"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300-000000000000}">
  <dimension ref="A1:W51"/>
  <sheetViews>
    <sheetView workbookViewId="0">
      <selection activeCell="B4" sqref="B4:W51"/>
    </sheetView>
  </sheetViews>
  <sheetFormatPr baseColWidth="10" defaultColWidth="8.83203125" defaultRowHeight="15" x14ac:dyDescent="0.2"/>
  <sheetData>
    <row r="1" spans="1:23" x14ac:dyDescent="0.2">
      <c r="B1" t="s">
        <v>49</v>
      </c>
      <c r="C1" t="s">
        <v>50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61</v>
      </c>
      <c r="O1" t="s">
        <v>62</v>
      </c>
      <c r="P1" t="s">
        <v>63</v>
      </c>
      <c r="Q1" t="s">
        <v>64</v>
      </c>
      <c r="R1" t="s">
        <v>65</v>
      </c>
      <c r="S1" t="s">
        <v>66</v>
      </c>
      <c r="T1" t="s">
        <v>67</v>
      </c>
      <c r="U1" t="s">
        <v>68</v>
      </c>
      <c r="V1" t="s">
        <v>69</v>
      </c>
      <c r="W1" t="s">
        <v>48</v>
      </c>
    </row>
    <row r="2" spans="1:23" x14ac:dyDescent="0.2">
      <c r="B2" t="s">
        <v>75</v>
      </c>
      <c r="C2" t="s">
        <v>75</v>
      </c>
      <c r="D2" t="s">
        <v>75</v>
      </c>
      <c r="E2" t="s">
        <v>75</v>
      </c>
      <c r="F2" t="s">
        <v>75</v>
      </c>
      <c r="G2" t="s">
        <v>75</v>
      </c>
      <c r="H2" t="s">
        <v>75</v>
      </c>
      <c r="I2" t="s">
        <v>75</v>
      </c>
      <c r="J2" t="s">
        <v>75</v>
      </c>
      <c r="K2" t="s">
        <v>75</v>
      </c>
      <c r="L2" t="s">
        <v>75</v>
      </c>
      <c r="M2" t="s">
        <v>75</v>
      </c>
      <c r="N2" t="s">
        <v>75</v>
      </c>
      <c r="O2" t="s">
        <v>75</v>
      </c>
      <c r="P2" t="s">
        <v>75</v>
      </c>
      <c r="Q2" t="s">
        <v>75</v>
      </c>
      <c r="R2" t="s">
        <v>75</v>
      </c>
      <c r="S2" t="s">
        <v>75</v>
      </c>
      <c r="T2" t="s">
        <v>75</v>
      </c>
      <c r="U2" t="s">
        <v>75</v>
      </c>
      <c r="V2" t="s">
        <v>75</v>
      </c>
      <c r="W2" t="s">
        <v>75</v>
      </c>
    </row>
    <row r="4" spans="1:23" x14ac:dyDescent="0.2">
      <c r="A4" t="s">
        <v>0</v>
      </c>
      <c r="B4">
        <v>36.645452611170356</v>
      </c>
      <c r="C4">
        <v>11.030491459702986</v>
      </c>
      <c r="D4">
        <v>0.12302209775795106</v>
      </c>
      <c r="E4">
        <v>1.41325431969716E-2</v>
      </c>
      <c r="F4">
        <v>23.801992417870153</v>
      </c>
      <c r="G4">
        <v>1.7570497718813631</v>
      </c>
      <c r="H4">
        <v>9.5429890901598178</v>
      </c>
      <c r="I4">
        <v>0</v>
      </c>
      <c r="J4">
        <v>0</v>
      </c>
      <c r="K4">
        <v>0.2422363936465709</v>
      </c>
      <c r="L4">
        <v>2.3392943437374494E-2</v>
      </c>
      <c r="M4">
        <v>0.80291070780872209</v>
      </c>
      <c r="N4">
        <v>3.7124739675804269E-6</v>
      </c>
      <c r="O4">
        <v>3.8308876815809328E-2</v>
      </c>
      <c r="P4">
        <v>0</v>
      </c>
      <c r="Q4">
        <v>0</v>
      </c>
      <c r="R4">
        <v>0.53292490171443452</v>
      </c>
      <c r="S4">
        <v>0</v>
      </c>
      <c r="T4">
        <v>0</v>
      </c>
      <c r="U4">
        <v>0</v>
      </c>
      <c r="V4">
        <v>2.8439112758000005</v>
      </c>
      <c r="W4">
        <v>87.398818803436512</v>
      </c>
    </row>
    <row r="5" spans="1:23" x14ac:dyDescent="0.2">
      <c r="A5" t="s">
        <v>1</v>
      </c>
      <c r="B5">
        <v>8.0461945416628086E-2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9.4445811367758446E-3</v>
      </c>
      <c r="L5">
        <v>0</v>
      </c>
      <c r="M5">
        <v>0.18303496693569232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0.27294149348909624</v>
      </c>
    </row>
    <row r="6" spans="1:23" x14ac:dyDescent="0.2">
      <c r="A6" t="s">
        <v>2</v>
      </c>
      <c r="B6">
        <v>3.9939648715063294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1.5535223946475676E-3</v>
      </c>
      <c r="L6">
        <v>6.2237427305805585E-4</v>
      </c>
      <c r="M6">
        <v>5.0281208307268333E-3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4.0011688890047621</v>
      </c>
    </row>
    <row r="7" spans="1:23" x14ac:dyDescent="0.2">
      <c r="A7" t="s">
        <v>3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  <row r="8" spans="1:23" x14ac:dyDescent="0.2">
      <c r="A8" t="s">
        <v>4</v>
      </c>
      <c r="B8">
        <v>5.4505826728805343E-2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1.8518810002421339E-4</v>
      </c>
      <c r="L8">
        <v>0</v>
      </c>
      <c r="M8">
        <v>7.3953615679039203E-4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5.5430550985619949E-2</v>
      </c>
    </row>
    <row r="9" spans="1:23" x14ac:dyDescent="0.2">
      <c r="A9" t="s">
        <v>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</row>
    <row r="10" spans="1:23" x14ac:dyDescent="0.2">
      <c r="A10" t="s">
        <v>6</v>
      </c>
      <c r="B10">
        <v>1.9192868315365097E-5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2.4005864817953586E-5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4.3198733133318684E-5</v>
      </c>
    </row>
    <row r="11" spans="1:23" x14ac:dyDescent="0.2">
      <c r="A11" t="s">
        <v>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2">
      <c r="A12" t="s">
        <v>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x14ac:dyDescent="0.2">
      <c r="A13" t="s">
        <v>9</v>
      </c>
      <c r="B13">
        <v>0.1226804200005432</v>
      </c>
      <c r="C13">
        <v>0</v>
      </c>
      <c r="D13">
        <v>3.1567135608133844E-5</v>
      </c>
      <c r="E13">
        <v>4.6015533919111023E-5</v>
      </c>
      <c r="F13">
        <v>0</v>
      </c>
      <c r="G13">
        <v>0</v>
      </c>
      <c r="H13">
        <v>0</v>
      </c>
      <c r="I13">
        <v>0</v>
      </c>
      <c r="J13">
        <v>0</v>
      </c>
      <c r="K13">
        <v>1.776433996528565E-3</v>
      </c>
      <c r="L13">
        <v>0</v>
      </c>
      <c r="M13">
        <v>2.4034925095687745E-3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0.12693792917616778</v>
      </c>
    </row>
    <row r="14" spans="1:23" x14ac:dyDescent="0.2">
      <c r="A14" t="s">
        <v>10</v>
      </c>
      <c r="B14">
        <v>0.11630852485767519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3.3265269819164248E-4</v>
      </c>
      <c r="L14">
        <v>0</v>
      </c>
      <c r="M14">
        <v>1.3956932370799066E-3</v>
      </c>
      <c r="N14">
        <v>0</v>
      </c>
      <c r="O14">
        <v>1.2473173392811698E-4</v>
      </c>
      <c r="P14">
        <v>0</v>
      </c>
      <c r="Q14">
        <v>0</v>
      </c>
      <c r="R14">
        <v>8.6082228347399425E-3</v>
      </c>
      <c r="S14">
        <v>0</v>
      </c>
      <c r="T14">
        <v>0</v>
      </c>
      <c r="U14">
        <v>0</v>
      </c>
      <c r="V14">
        <v>0</v>
      </c>
      <c r="W14">
        <v>0.1267698253616148</v>
      </c>
    </row>
    <row r="15" spans="1:23" x14ac:dyDescent="0.2">
      <c r="A15" t="s">
        <v>11</v>
      </c>
      <c r="B15">
        <v>0.17409180801985666</v>
      </c>
      <c r="C15">
        <v>0</v>
      </c>
      <c r="D15">
        <v>0</v>
      </c>
      <c r="E15">
        <v>1.0691471294723108E-2</v>
      </c>
      <c r="F15">
        <v>0</v>
      </c>
      <c r="G15">
        <v>0</v>
      </c>
      <c r="H15">
        <v>0</v>
      </c>
      <c r="I15">
        <v>0</v>
      </c>
      <c r="J15">
        <v>0</v>
      </c>
      <c r="K15">
        <v>7.9219353899246823E-4</v>
      </c>
      <c r="L15">
        <v>0</v>
      </c>
      <c r="M15">
        <v>7.6491239746457218E-4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0.1863403852510368</v>
      </c>
    </row>
    <row r="16" spans="1:23" x14ac:dyDescent="0.2">
      <c r="A16" t="s">
        <v>12</v>
      </c>
      <c r="B16">
        <v>3.1952686585359079E-3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4.4239379450228744E-4</v>
      </c>
      <c r="L16">
        <v>0</v>
      </c>
      <c r="M16">
        <v>6.561570802895145E-4</v>
      </c>
      <c r="N16">
        <v>0</v>
      </c>
      <c r="O16">
        <v>0</v>
      </c>
      <c r="P16">
        <v>0</v>
      </c>
      <c r="Q16">
        <v>0</v>
      </c>
      <c r="R16">
        <v>1.6608806410557064E-2</v>
      </c>
      <c r="S16">
        <v>0</v>
      </c>
      <c r="T16">
        <v>0</v>
      </c>
      <c r="U16">
        <v>0</v>
      </c>
      <c r="V16">
        <v>0</v>
      </c>
      <c r="W16">
        <v>2.0902625943884773E-2</v>
      </c>
    </row>
    <row r="17" spans="1:23" x14ac:dyDescent="0.2">
      <c r="A17" t="s">
        <v>13</v>
      </c>
      <c r="B17">
        <v>8.9773236953719027E-2</v>
      </c>
      <c r="C17">
        <v>0</v>
      </c>
      <c r="D17">
        <v>2.6427509943751589E-2</v>
      </c>
      <c r="E17">
        <v>0</v>
      </c>
      <c r="F17">
        <v>7.2131652008558045E-4</v>
      </c>
      <c r="G17">
        <v>0</v>
      </c>
      <c r="H17">
        <v>0</v>
      </c>
      <c r="I17">
        <v>0</v>
      </c>
      <c r="J17">
        <v>0</v>
      </c>
      <c r="K17">
        <v>8.333464501089603E-4</v>
      </c>
      <c r="L17">
        <v>0</v>
      </c>
      <c r="M17">
        <v>2.1026027987177811E-4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0.11796567014753695</v>
      </c>
    </row>
    <row r="18" spans="1:23" x14ac:dyDescent="0.2">
      <c r="A18" t="s">
        <v>14</v>
      </c>
      <c r="B18">
        <v>2.2855528422870601E-3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9.6023459271814344E-5</v>
      </c>
      <c r="L18">
        <v>0</v>
      </c>
      <c r="M18">
        <v>3.6251772391685878E-5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2.4178280739505604E-3</v>
      </c>
    </row>
    <row r="19" spans="1:23" x14ac:dyDescent="0.2">
      <c r="A19" t="s">
        <v>15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</row>
    <row r="20" spans="1:23" x14ac:dyDescent="0.2">
      <c r="A20" t="s">
        <v>16</v>
      </c>
      <c r="B20">
        <v>6.6030581029954405E-3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2.4348805743924348E-4</v>
      </c>
      <c r="L20">
        <v>0</v>
      </c>
      <c r="M20">
        <v>1.8307145057801372E-3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8.677260666214822E-3</v>
      </c>
    </row>
    <row r="21" spans="1:23" x14ac:dyDescent="0.2">
      <c r="A21" t="s">
        <v>17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6.8588185194153098E-6</v>
      </c>
      <c r="L21">
        <v>0</v>
      </c>
      <c r="M21">
        <v>3.7121814929086342E-3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3.7190403114280494E-3</v>
      </c>
    </row>
    <row r="22" spans="1:23" x14ac:dyDescent="0.2">
      <c r="A22" t="s">
        <v>18</v>
      </c>
      <c r="B22">
        <v>0.27319360608739973</v>
      </c>
      <c r="C22">
        <v>0</v>
      </c>
      <c r="D22">
        <v>0</v>
      </c>
      <c r="E22">
        <v>0</v>
      </c>
      <c r="F22">
        <v>2.4504537855243782E-3</v>
      </c>
      <c r="G22">
        <v>0</v>
      </c>
      <c r="H22">
        <v>0</v>
      </c>
      <c r="I22">
        <v>0</v>
      </c>
      <c r="J22">
        <v>0</v>
      </c>
      <c r="K22">
        <v>3.8752324634696504E-4</v>
      </c>
      <c r="L22">
        <v>0</v>
      </c>
      <c r="M22">
        <v>3.3351630600351014E-4</v>
      </c>
      <c r="N22">
        <v>3.7124739675804269E-6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0.27636881189924217</v>
      </c>
    </row>
    <row r="23" spans="1:23" x14ac:dyDescent="0.2">
      <c r="A23" t="s">
        <v>19</v>
      </c>
      <c r="B23">
        <v>6.5620453197470221E-4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4.4925261302170287E-4</v>
      </c>
      <c r="L23">
        <v>1.7782122087373021E-5</v>
      </c>
      <c r="M23">
        <v>1.8234641513018002E-3</v>
      </c>
      <c r="N23">
        <v>0</v>
      </c>
      <c r="O23">
        <v>0</v>
      </c>
      <c r="P23">
        <v>0</v>
      </c>
      <c r="Q23">
        <v>0</v>
      </c>
      <c r="R23">
        <v>9.11458888384229E-4</v>
      </c>
      <c r="S23">
        <v>0</v>
      </c>
      <c r="T23">
        <v>0</v>
      </c>
      <c r="U23">
        <v>0</v>
      </c>
      <c r="V23">
        <v>0</v>
      </c>
      <c r="W23">
        <v>3.8581623067698071E-3</v>
      </c>
    </row>
    <row r="24" spans="1:23" x14ac:dyDescent="0.2">
      <c r="A24" t="s">
        <v>20</v>
      </c>
      <c r="B24">
        <v>3.2978006166569547E-3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3.2978006166569547E-3</v>
      </c>
    </row>
    <row r="25" spans="1:23" x14ac:dyDescent="0.2">
      <c r="A25" t="s">
        <v>21</v>
      </c>
      <c r="B25">
        <v>20.174340804704595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7.6818767417451475E-4</v>
      </c>
      <c r="L25">
        <v>1.3870055228150961E-3</v>
      </c>
      <c r="M25">
        <v>1.1096667529095048E-2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20.187592665430682</v>
      </c>
    </row>
    <row r="26" spans="1:23" x14ac:dyDescent="0.2">
      <c r="A26" t="s">
        <v>22</v>
      </c>
      <c r="B26">
        <v>0.95169900883015435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8.0248351792879078E-4</v>
      </c>
      <c r="L26">
        <v>0</v>
      </c>
      <c r="M26">
        <v>7.8561855506687536E-4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0.95328711090314999</v>
      </c>
    </row>
    <row r="27" spans="1:23" x14ac:dyDescent="0.2">
      <c r="A27" t="s">
        <v>23</v>
      </c>
      <c r="B27">
        <v>7.9196613553099621E-2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3.2337702158120574E-3</v>
      </c>
      <c r="L27">
        <v>0</v>
      </c>
      <c r="M27">
        <v>1.0612741884236736E-4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8.2536511187754041E-2</v>
      </c>
    </row>
    <row r="28" spans="1:23" x14ac:dyDescent="0.2">
      <c r="A28" t="s">
        <v>24</v>
      </c>
      <c r="B28">
        <v>8.2531774387653838E-3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8.2531774387653838E-3</v>
      </c>
    </row>
    <row r="29" spans="1:23" x14ac:dyDescent="0.2">
      <c r="A29" t="s">
        <v>25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</row>
    <row r="30" spans="1:23" x14ac:dyDescent="0.2">
      <c r="A30" t="s">
        <v>26</v>
      </c>
      <c r="B30">
        <v>4.6897584359168031E-3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5.1115286785563226E-4</v>
      </c>
      <c r="L30">
        <v>0</v>
      </c>
      <c r="M30">
        <v>1.4334092934553512E-4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5.3442522331179701E-3</v>
      </c>
    </row>
    <row r="31" spans="1:23" x14ac:dyDescent="0.2">
      <c r="A31" t="s">
        <v>27</v>
      </c>
      <c r="B31">
        <v>0.98875507786052352</v>
      </c>
      <c r="C31">
        <v>0</v>
      </c>
      <c r="D31">
        <v>1.9928154444231308E-2</v>
      </c>
      <c r="E31">
        <v>0</v>
      </c>
      <c r="F31">
        <v>7.6250571576523374E-2</v>
      </c>
      <c r="G31">
        <v>2.7141405040154908E-2</v>
      </c>
      <c r="H31">
        <v>0</v>
      </c>
      <c r="I31">
        <v>0</v>
      </c>
      <c r="J31">
        <v>0</v>
      </c>
      <c r="K31">
        <v>1.5672400316863984E-3</v>
      </c>
      <c r="L31">
        <v>0</v>
      </c>
      <c r="M31">
        <v>6.5905722208084942E-3</v>
      </c>
      <c r="N31">
        <v>0</v>
      </c>
      <c r="O31">
        <v>0</v>
      </c>
      <c r="P31">
        <v>0</v>
      </c>
      <c r="Q31">
        <v>0</v>
      </c>
      <c r="R31">
        <v>1.1114734777796573E-2</v>
      </c>
      <c r="S31">
        <v>0</v>
      </c>
      <c r="T31">
        <v>0</v>
      </c>
      <c r="U31">
        <v>0</v>
      </c>
      <c r="V31">
        <v>2.8439112758000005</v>
      </c>
      <c r="W31">
        <v>3.9752590317517251</v>
      </c>
    </row>
    <row r="32" spans="1:23" x14ac:dyDescent="0.2">
      <c r="A32" t="s">
        <v>28</v>
      </c>
      <c r="B32">
        <v>3.4812400972333619</v>
      </c>
      <c r="C32">
        <v>9.3465802212507629</v>
      </c>
      <c r="D32">
        <v>0</v>
      </c>
      <c r="E32">
        <v>0</v>
      </c>
      <c r="F32">
        <v>19.888809848750544</v>
      </c>
      <c r="G32">
        <v>1.7121376523389307</v>
      </c>
      <c r="H32">
        <v>9.5402794088002043</v>
      </c>
      <c r="I32">
        <v>0</v>
      </c>
      <c r="J32">
        <v>0</v>
      </c>
      <c r="K32">
        <v>3.6180267689915756E-3</v>
      </c>
      <c r="L32">
        <v>0</v>
      </c>
      <c r="M32">
        <v>4.9701179949001355E-2</v>
      </c>
      <c r="N32">
        <v>0</v>
      </c>
      <c r="O32">
        <v>0</v>
      </c>
      <c r="P32">
        <v>0</v>
      </c>
      <c r="Q32">
        <v>0</v>
      </c>
      <c r="R32">
        <v>2.4052387332361607E-3</v>
      </c>
      <c r="S32">
        <v>0</v>
      </c>
      <c r="T32">
        <v>0</v>
      </c>
      <c r="U32">
        <v>0</v>
      </c>
      <c r="V32">
        <v>0</v>
      </c>
      <c r="W32">
        <v>44.024771673825036</v>
      </c>
    </row>
    <row r="33" spans="1:23" x14ac:dyDescent="0.2">
      <c r="A33" t="s">
        <v>29</v>
      </c>
      <c r="B33">
        <v>1.3745764143624279</v>
      </c>
      <c r="C33">
        <v>0</v>
      </c>
      <c r="D33">
        <v>0</v>
      </c>
      <c r="E33">
        <v>0</v>
      </c>
      <c r="F33">
        <v>0.30012160256271059</v>
      </c>
      <c r="G33">
        <v>0</v>
      </c>
      <c r="H33">
        <v>0</v>
      </c>
      <c r="I33">
        <v>0</v>
      </c>
      <c r="J33">
        <v>0</v>
      </c>
      <c r="K33">
        <v>4.0124088338579564E-4</v>
      </c>
      <c r="L33">
        <v>1.7782122087373021E-5</v>
      </c>
      <c r="M33">
        <v>1.8814669871284975E-3</v>
      </c>
      <c r="N33">
        <v>0</v>
      </c>
      <c r="O33">
        <v>0</v>
      </c>
      <c r="P33">
        <v>0</v>
      </c>
      <c r="Q33">
        <v>0</v>
      </c>
      <c r="R33">
        <v>0.14796015954770655</v>
      </c>
      <c r="S33">
        <v>0</v>
      </c>
      <c r="T33">
        <v>0</v>
      </c>
      <c r="U33">
        <v>0</v>
      </c>
      <c r="V33">
        <v>0</v>
      </c>
      <c r="W33">
        <v>1.8249586664654467</v>
      </c>
    </row>
    <row r="34" spans="1:23" x14ac:dyDescent="0.2">
      <c r="A34" t="s">
        <v>30</v>
      </c>
      <c r="B34">
        <v>1.5155740497570812E-2</v>
      </c>
      <c r="C34">
        <v>0</v>
      </c>
      <c r="D34">
        <v>0</v>
      </c>
      <c r="E34">
        <v>0</v>
      </c>
      <c r="F34">
        <v>1.9313755420983063E-2</v>
      </c>
      <c r="G34">
        <v>0</v>
      </c>
      <c r="H34">
        <v>0</v>
      </c>
      <c r="I34">
        <v>0</v>
      </c>
      <c r="J34">
        <v>0</v>
      </c>
      <c r="K34">
        <v>1.7832928150479806E-4</v>
      </c>
      <c r="L34">
        <v>0</v>
      </c>
      <c r="M34">
        <v>3.2626595152517291E-5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3.468045179521119E-2</v>
      </c>
    </row>
    <row r="35" spans="1:23" x14ac:dyDescent="0.2">
      <c r="A35" t="s">
        <v>31</v>
      </c>
      <c r="B35">
        <v>7.2744896485709754E-2</v>
      </c>
      <c r="C35">
        <v>0</v>
      </c>
      <c r="D35">
        <v>1.0063621762689027E-4</v>
      </c>
      <c r="E35">
        <v>1.1796245354024031E-4</v>
      </c>
      <c r="F35">
        <v>0.81450454733233768</v>
      </c>
      <c r="G35">
        <v>0</v>
      </c>
      <c r="H35">
        <v>0</v>
      </c>
      <c r="I35">
        <v>0</v>
      </c>
      <c r="J35">
        <v>0</v>
      </c>
      <c r="K35">
        <v>2.5994922188584024E-3</v>
      </c>
      <c r="L35">
        <v>3.5564244174746042E-5</v>
      </c>
      <c r="M35">
        <v>1.9757215953468809E-3</v>
      </c>
      <c r="N35">
        <v>0</v>
      </c>
      <c r="O35">
        <v>0</v>
      </c>
      <c r="P35">
        <v>0</v>
      </c>
      <c r="Q35">
        <v>0</v>
      </c>
      <c r="R35">
        <v>1.0127320982046991E-4</v>
      </c>
      <c r="S35">
        <v>0</v>
      </c>
      <c r="T35">
        <v>0</v>
      </c>
      <c r="U35">
        <v>0</v>
      </c>
      <c r="V35">
        <v>0</v>
      </c>
      <c r="W35">
        <v>0.89218009375741492</v>
      </c>
    </row>
    <row r="36" spans="1:23" x14ac:dyDescent="0.2">
      <c r="A36" t="s">
        <v>32</v>
      </c>
      <c r="B36">
        <v>5.1464588927489612E-2</v>
      </c>
      <c r="C36">
        <v>0</v>
      </c>
      <c r="D36">
        <v>0</v>
      </c>
      <c r="E36">
        <v>2.0522235067959614E-4</v>
      </c>
      <c r="F36">
        <v>1.4069042779613145E-2</v>
      </c>
      <c r="G36">
        <v>0</v>
      </c>
      <c r="H36">
        <v>0</v>
      </c>
      <c r="I36">
        <v>0</v>
      </c>
      <c r="J36">
        <v>0</v>
      </c>
      <c r="K36">
        <v>7.5789944639539182E-4</v>
      </c>
      <c r="L36">
        <v>3.5564244174746047E-6</v>
      </c>
      <c r="M36">
        <v>4.7127304109191652E-4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6.6971582969687124E-2</v>
      </c>
    </row>
    <row r="37" spans="1:23" x14ac:dyDescent="0.2">
      <c r="A37" t="s">
        <v>33</v>
      </c>
      <c r="B37">
        <v>0.20563812949203059</v>
      </c>
      <c r="C37">
        <v>0</v>
      </c>
      <c r="D37">
        <v>0</v>
      </c>
      <c r="E37">
        <v>3.0654078680251479E-3</v>
      </c>
      <c r="F37">
        <v>2.6674183793626436</v>
      </c>
      <c r="G37">
        <v>0</v>
      </c>
      <c r="H37">
        <v>0</v>
      </c>
      <c r="I37">
        <v>0</v>
      </c>
      <c r="J37">
        <v>0</v>
      </c>
      <c r="K37">
        <v>2.8155450022199846E-3</v>
      </c>
      <c r="L37">
        <v>0</v>
      </c>
      <c r="M37">
        <v>2.6608800935497435E-3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2.881598341818469</v>
      </c>
    </row>
    <row r="38" spans="1:23" x14ac:dyDescent="0.2">
      <c r="A38" t="s">
        <v>34</v>
      </c>
      <c r="B38">
        <v>4.6285475802427221E-3</v>
      </c>
      <c r="C38">
        <v>0</v>
      </c>
      <c r="D38">
        <v>0</v>
      </c>
      <c r="E38">
        <v>6.4636960843967285E-6</v>
      </c>
      <c r="F38">
        <v>1.8332899779184449E-2</v>
      </c>
      <c r="G38">
        <v>0</v>
      </c>
      <c r="H38">
        <v>0</v>
      </c>
      <c r="I38">
        <v>0</v>
      </c>
      <c r="J38">
        <v>0</v>
      </c>
      <c r="K38">
        <v>1.2414461520141712E-3</v>
      </c>
      <c r="L38">
        <v>1.4225697669898419E-5</v>
      </c>
      <c r="M38">
        <v>4.1290768754130222E-3</v>
      </c>
      <c r="N38">
        <v>0</v>
      </c>
      <c r="O38">
        <v>5.5762422226687597E-4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2.8910284002875535E-2</v>
      </c>
    </row>
    <row r="39" spans="1:23" x14ac:dyDescent="0.2">
      <c r="A39" t="s">
        <v>35</v>
      </c>
      <c r="B39">
        <v>2.4950111689725118E-2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3.6694679078871901E-4</v>
      </c>
      <c r="L39">
        <v>3.9120668592220655E-5</v>
      </c>
      <c r="M39">
        <v>1.8850921643676661E-3</v>
      </c>
      <c r="N39">
        <v>0</v>
      </c>
      <c r="O39">
        <v>0</v>
      </c>
      <c r="P39">
        <v>0</v>
      </c>
      <c r="Q39">
        <v>0</v>
      </c>
      <c r="R39">
        <v>0.32202348892663912</v>
      </c>
      <c r="S39">
        <v>0</v>
      </c>
      <c r="T39">
        <v>0</v>
      </c>
      <c r="U39">
        <v>0</v>
      </c>
      <c r="V39">
        <v>0</v>
      </c>
      <c r="W39">
        <v>0.34926476024011283</v>
      </c>
    </row>
    <row r="40" spans="1:23" x14ac:dyDescent="0.2">
      <c r="A40" t="s">
        <v>36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</row>
    <row r="41" spans="1:23" x14ac:dyDescent="0.2">
      <c r="A41" t="s">
        <v>37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</row>
    <row r="42" spans="1:23" x14ac:dyDescent="0.2">
      <c r="A42" t="s">
        <v>38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</row>
    <row r="43" spans="1:23" x14ac:dyDescent="0.2">
      <c r="A43" t="s">
        <v>39</v>
      </c>
      <c r="B43">
        <v>3.4560138263747628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2.6303569021957716E-3</v>
      </c>
      <c r="L43">
        <v>0</v>
      </c>
      <c r="M43">
        <v>2.1497301028269729E-3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3.4607939133797854</v>
      </c>
    </row>
    <row r="44" spans="1:23" x14ac:dyDescent="0.2">
      <c r="A44" t="s">
        <v>40</v>
      </c>
      <c r="B44">
        <v>0</v>
      </c>
      <c r="C44">
        <v>1.6714881305117693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2.9149978707515063E-4</v>
      </c>
      <c r="L44">
        <v>0</v>
      </c>
      <c r="M44">
        <v>1.6385801121042022E-3</v>
      </c>
      <c r="N44">
        <v>0</v>
      </c>
      <c r="O44">
        <v>0</v>
      </c>
      <c r="P44">
        <v>0</v>
      </c>
      <c r="Q44">
        <v>0</v>
      </c>
      <c r="R44">
        <v>1.5190981473070487E-3</v>
      </c>
      <c r="S44">
        <v>0</v>
      </c>
      <c r="T44">
        <v>0</v>
      </c>
      <c r="U44">
        <v>0</v>
      </c>
      <c r="V44">
        <v>0</v>
      </c>
      <c r="W44">
        <v>1.6749373085582555</v>
      </c>
    </row>
    <row r="45" spans="1:23" x14ac:dyDescent="0.2">
      <c r="A45" t="s">
        <v>41</v>
      </c>
      <c r="B45">
        <v>3.162984698372168E-3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2.4348805743924348E-4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3.4064727558114115E-3</v>
      </c>
    </row>
    <row r="46" spans="1:23" x14ac:dyDescent="0.2">
      <c r="A46" t="s">
        <v>42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1.1187858114543158E-3</v>
      </c>
      <c r="L46">
        <v>0</v>
      </c>
      <c r="M46">
        <v>1.8866111234786733E-2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1.9984897046241047E-2</v>
      </c>
    </row>
    <row r="47" spans="1:23" x14ac:dyDescent="0.2">
      <c r="A47" t="s">
        <v>43</v>
      </c>
      <c r="B47">
        <v>1.1120445490310538E-2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0.17792019276622981</v>
      </c>
      <c r="L47">
        <v>2.1255532362472254E-2</v>
      </c>
      <c r="M47">
        <v>0.46943963002420419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0.67973580064321681</v>
      </c>
    </row>
    <row r="48" spans="1:23" x14ac:dyDescent="0.2">
      <c r="A48" t="s">
        <v>44</v>
      </c>
      <c r="B48">
        <v>3.2858689875332157E-2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7.8444777445505487E-3</v>
      </c>
      <c r="L48">
        <v>0</v>
      </c>
      <c r="M48">
        <v>1.8530234869249006E-2</v>
      </c>
      <c r="N48">
        <v>0</v>
      </c>
      <c r="O48">
        <v>1.4064068901181543E-2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7.3297471390313257E-2</v>
      </c>
    </row>
    <row r="49" spans="1:23" x14ac:dyDescent="0.2">
      <c r="A49" t="s">
        <v>45</v>
      </c>
      <c r="B49">
        <v>3.9119795173781502E-3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1.675836755682119E-2</v>
      </c>
      <c r="L49">
        <v>0</v>
      </c>
      <c r="M49">
        <v>8.8575098554711986E-3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2.952785692967054E-2</v>
      </c>
    </row>
    <row r="50" spans="1:23" x14ac:dyDescent="0.2">
      <c r="A50" t="s">
        <v>46</v>
      </c>
      <c r="B50">
        <v>0.14673716560639632</v>
      </c>
      <c r="C50">
        <v>0</v>
      </c>
      <c r="D50">
        <v>0</v>
      </c>
      <c r="E50">
        <v>0</v>
      </c>
      <c r="F50">
        <v>0</v>
      </c>
      <c r="G50">
        <v>1.7770714502277709E-2</v>
      </c>
      <c r="H50">
        <v>2.7096813596136412E-3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2.09353204614703E-2</v>
      </c>
      <c r="P50">
        <v>0</v>
      </c>
      <c r="Q50">
        <v>0</v>
      </c>
      <c r="R50">
        <v>2.167242023824734E-2</v>
      </c>
      <c r="S50">
        <v>0</v>
      </c>
      <c r="T50">
        <v>0</v>
      </c>
      <c r="U50">
        <v>0</v>
      </c>
      <c r="V50">
        <v>0</v>
      </c>
      <c r="W50">
        <v>0.20982530216800532</v>
      </c>
    </row>
    <row r="51" spans="1:23" x14ac:dyDescent="0.2">
      <c r="A51" t="s">
        <v>47</v>
      </c>
      <c r="B51">
        <v>0.63327723532447477</v>
      </c>
      <c r="C51">
        <v>1.2423107940454602E-2</v>
      </c>
      <c r="D51">
        <v>7.6534230016733137E-2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2.6271314969624924E-3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0.72486170477862499</v>
      </c>
    </row>
  </sheetData>
  <phoneticPr fontId="6" type="noConversion"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400-000000000000}">
  <dimension ref="A1:W51"/>
  <sheetViews>
    <sheetView workbookViewId="0">
      <selection activeCell="B4" sqref="B4:W51"/>
    </sheetView>
  </sheetViews>
  <sheetFormatPr baseColWidth="10" defaultColWidth="8.83203125" defaultRowHeight="15" x14ac:dyDescent="0.2"/>
  <sheetData>
    <row r="1" spans="1:23" x14ac:dyDescent="0.2">
      <c r="B1" t="s">
        <v>49</v>
      </c>
      <c r="C1" t="s">
        <v>50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61</v>
      </c>
      <c r="O1" t="s">
        <v>62</v>
      </c>
      <c r="P1" t="s">
        <v>63</v>
      </c>
      <c r="Q1" t="s">
        <v>64</v>
      </c>
      <c r="R1" t="s">
        <v>65</v>
      </c>
      <c r="S1" t="s">
        <v>66</v>
      </c>
      <c r="T1" t="s">
        <v>67</v>
      </c>
      <c r="U1" t="s">
        <v>68</v>
      </c>
      <c r="V1" t="s">
        <v>69</v>
      </c>
      <c r="W1" t="s">
        <v>48</v>
      </c>
    </row>
    <row r="2" spans="1:23" x14ac:dyDescent="0.2">
      <c r="B2" t="s">
        <v>75</v>
      </c>
      <c r="C2" t="s">
        <v>75</v>
      </c>
      <c r="D2" t="s">
        <v>75</v>
      </c>
      <c r="E2" t="s">
        <v>75</v>
      </c>
      <c r="F2" t="s">
        <v>75</v>
      </c>
      <c r="G2" t="s">
        <v>75</v>
      </c>
      <c r="H2" t="s">
        <v>75</v>
      </c>
      <c r="I2" t="s">
        <v>75</v>
      </c>
      <c r="J2" t="s">
        <v>75</v>
      </c>
      <c r="K2" t="s">
        <v>75</v>
      </c>
      <c r="L2" t="s">
        <v>75</v>
      </c>
      <c r="M2" t="s">
        <v>75</v>
      </c>
      <c r="N2" t="s">
        <v>75</v>
      </c>
      <c r="O2" t="s">
        <v>75</v>
      </c>
      <c r="P2" t="s">
        <v>75</v>
      </c>
      <c r="Q2" t="s">
        <v>75</v>
      </c>
      <c r="R2" t="s">
        <v>75</v>
      </c>
      <c r="S2" t="s">
        <v>75</v>
      </c>
      <c r="T2" t="s">
        <v>75</v>
      </c>
      <c r="U2" t="s">
        <v>75</v>
      </c>
      <c r="V2" t="s">
        <v>75</v>
      </c>
      <c r="W2" t="s">
        <v>75</v>
      </c>
    </row>
    <row r="4" spans="1:23" x14ac:dyDescent="0.2">
      <c r="A4" t="s">
        <v>0</v>
      </c>
      <c r="B4">
        <v>39.555826133608925</v>
      </c>
      <c r="C4">
        <v>12.45732826430792</v>
      </c>
      <c r="D4">
        <v>0.11802067927590235</v>
      </c>
      <c r="E4">
        <v>9.5743137719132218E-3</v>
      </c>
      <c r="F4">
        <v>23.827648571167124</v>
      </c>
      <c r="G4">
        <v>1.7468723392521173</v>
      </c>
      <c r="H4">
        <v>11.582087893811982</v>
      </c>
      <c r="I4">
        <v>8.8610906970520625E-2</v>
      </c>
      <c r="J4">
        <v>0</v>
      </c>
      <c r="K4">
        <v>0.24249348756443262</v>
      </c>
      <c r="L4">
        <v>3.6451937851864936E-2</v>
      </c>
      <c r="M4">
        <v>0.79272591713421903</v>
      </c>
      <c r="N4">
        <v>1.3835253048286645E-3</v>
      </c>
      <c r="O4">
        <v>3.5999050964864845E-2</v>
      </c>
      <c r="P4">
        <v>0</v>
      </c>
      <c r="Q4">
        <v>0</v>
      </c>
      <c r="R4">
        <v>0.29105150827871196</v>
      </c>
      <c r="S4">
        <v>0</v>
      </c>
      <c r="T4">
        <v>0</v>
      </c>
      <c r="U4">
        <v>0</v>
      </c>
      <c r="V4">
        <v>3.7882616000000002</v>
      </c>
      <c r="W4">
        <v>94.574336129265333</v>
      </c>
    </row>
    <row r="5" spans="1:23" x14ac:dyDescent="0.2">
      <c r="A5" t="s">
        <v>1</v>
      </c>
      <c r="B5">
        <v>9.4442461774579267E-2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0.17772950959660033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0.2721719713711796</v>
      </c>
    </row>
    <row r="6" spans="1:23" x14ac:dyDescent="0.2">
      <c r="A6" t="s">
        <v>2</v>
      </c>
      <c r="B6">
        <v>2.8832306363428781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8.8647058653373899E-4</v>
      </c>
      <c r="L6">
        <v>2.6056729421471017E-4</v>
      </c>
      <c r="M6">
        <v>1.9860309809976813E-3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2.8863637052046243</v>
      </c>
    </row>
    <row r="7" spans="1:23" x14ac:dyDescent="0.2">
      <c r="A7" t="s">
        <v>3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  <row r="8" spans="1:23" x14ac:dyDescent="0.2">
      <c r="A8" t="s">
        <v>4</v>
      </c>
      <c r="B8">
        <v>5.7087365124101314E-2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1.7209679412419704E-4</v>
      </c>
      <c r="L8">
        <v>0</v>
      </c>
      <c r="M8">
        <v>1.3709198741964209E-3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5.8630381792421936E-2</v>
      </c>
    </row>
    <row r="9" spans="1:23" x14ac:dyDescent="0.2">
      <c r="A9" t="s">
        <v>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</row>
    <row r="10" spans="1:23" x14ac:dyDescent="0.2">
      <c r="A10" t="s">
        <v>6</v>
      </c>
      <c r="B10">
        <v>1.0787265560402194E-2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1.2735162765190582E-5</v>
      </c>
      <c r="L10">
        <v>0</v>
      </c>
      <c r="M10">
        <v>5.8214703116172766E-6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1.0805822193479002E-2</v>
      </c>
    </row>
    <row r="11" spans="1:23" x14ac:dyDescent="0.2">
      <c r="A11" t="s">
        <v>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2">
      <c r="A12" t="s">
        <v>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x14ac:dyDescent="0.2">
      <c r="A13" t="s">
        <v>9</v>
      </c>
      <c r="B13">
        <v>8.8244736525063483E-2</v>
      </c>
      <c r="C13">
        <v>0</v>
      </c>
      <c r="D13">
        <v>0</v>
      </c>
      <c r="E13">
        <v>6.6886615004986963E-6</v>
      </c>
      <c r="F13">
        <v>0</v>
      </c>
      <c r="G13">
        <v>0</v>
      </c>
      <c r="H13">
        <v>0</v>
      </c>
      <c r="I13">
        <v>0</v>
      </c>
      <c r="J13">
        <v>0</v>
      </c>
      <c r="K13">
        <v>1.6941552607174207E-3</v>
      </c>
      <c r="L13">
        <v>0</v>
      </c>
      <c r="M13">
        <v>1.1420997067604142E-3</v>
      </c>
      <c r="N13">
        <v>0</v>
      </c>
      <c r="O13">
        <v>9.2528173841333939E-5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9.118020832788315E-2</v>
      </c>
    </row>
    <row r="14" spans="1:23" x14ac:dyDescent="0.2">
      <c r="A14" t="s">
        <v>10</v>
      </c>
      <c r="B14">
        <v>3.6877939371064275E-2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3.737598174789311E-4</v>
      </c>
      <c r="L14">
        <v>0</v>
      </c>
      <c r="M14">
        <v>5.6351832616455223E-4</v>
      </c>
      <c r="N14">
        <v>0</v>
      </c>
      <c r="O14">
        <v>0</v>
      </c>
      <c r="P14">
        <v>0</v>
      </c>
      <c r="Q14">
        <v>0</v>
      </c>
      <c r="R14">
        <v>5.1507656660599952E-3</v>
      </c>
      <c r="S14">
        <v>0</v>
      </c>
      <c r="T14">
        <v>0</v>
      </c>
      <c r="U14">
        <v>0</v>
      </c>
      <c r="V14">
        <v>0</v>
      </c>
      <c r="W14">
        <v>4.2965983180767754E-2</v>
      </c>
    </row>
    <row r="15" spans="1:23" x14ac:dyDescent="0.2">
      <c r="A15" t="s">
        <v>11</v>
      </c>
      <c r="B15">
        <v>4.2254896355567811E-2</v>
      </c>
      <c r="C15">
        <v>0</v>
      </c>
      <c r="D15">
        <v>0</v>
      </c>
      <c r="E15">
        <v>9.5536381765456389E-3</v>
      </c>
      <c r="F15">
        <v>0</v>
      </c>
      <c r="G15">
        <v>0</v>
      </c>
      <c r="H15">
        <v>0</v>
      </c>
      <c r="I15">
        <v>0</v>
      </c>
      <c r="J15">
        <v>0</v>
      </c>
      <c r="K15">
        <v>1.9875802946991766E-3</v>
      </c>
      <c r="L15">
        <v>0</v>
      </c>
      <c r="M15">
        <v>9.0778552671781892E-4</v>
      </c>
      <c r="N15">
        <v>0</v>
      </c>
      <c r="O15">
        <v>0</v>
      </c>
      <c r="P15">
        <v>0</v>
      </c>
      <c r="Q15">
        <v>0</v>
      </c>
      <c r="R15">
        <v>2.7138715990883449E-4</v>
      </c>
      <c r="S15">
        <v>0</v>
      </c>
      <c r="T15">
        <v>0</v>
      </c>
      <c r="U15">
        <v>0</v>
      </c>
      <c r="V15">
        <v>0</v>
      </c>
      <c r="W15">
        <v>5.4975287513439282E-2</v>
      </c>
    </row>
    <row r="16" spans="1:23" x14ac:dyDescent="0.2">
      <c r="A16" t="s">
        <v>12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3.5503568627821857E-4</v>
      </c>
      <c r="L16">
        <v>0</v>
      </c>
      <c r="M16">
        <v>4.0888552101221845E-4</v>
      </c>
      <c r="N16">
        <v>0</v>
      </c>
      <c r="O16">
        <v>0</v>
      </c>
      <c r="P16">
        <v>0</v>
      </c>
      <c r="Q16">
        <v>0</v>
      </c>
      <c r="R16">
        <v>1.1902918861844216E-2</v>
      </c>
      <c r="S16">
        <v>0</v>
      </c>
      <c r="T16">
        <v>0</v>
      </c>
      <c r="U16">
        <v>0</v>
      </c>
      <c r="V16">
        <v>0</v>
      </c>
      <c r="W16">
        <v>1.2666840069134653E-2</v>
      </c>
    </row>
    <row r="17" spans="1:23" x14ac:dyDescent="0.2">
      <c r="A17" t="s">
        <v>13</v>
      </c>
      <c r="B17">
        <v>4.6244016974536485E-2</v>
      </c>
      <c r="C17">
        <v>0</v>
      </c>
      <c r="D17">
        <v>2.9469279581446996E-2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6.683551096607317E-4</v>
      </c>
      <c r="L17">
        <v>0</v>
      </c>
      <c r="M17">
        <v>9.4780813511018773E-5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7.647643247915524E-2</v>
      </c>
    </row>
    <row r="18" spans="1:23" x14ac:dyDescent="0.2">
      <c r="A18" t="s">
        <v>14</v>
      </c>
      <c r="B18">
        <v>3.1146549682700307E-3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2.1993970289072378E-4</v>
      </c>
      <c r="L18">
        <v>0</v>
      </c>
      <c r="M18">
        <v>4.366102733712957E-5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3.3782556984978838E-3</v>
      </c>
    </row>
    <row r="19" spans="1:23" x14ac:dyDescent="0.2">
      <c r="A19" t="s">
        <v>15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</row>
    <row r="20" spans="1:23" x14ac:dyDescent="0.2">
      <c r="A20" t="s">
        <v>16</v>
      </c>
      <c r="B20">
        <v>1.1306615302858522E-3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3.614032676608137E-4</v>
      </c>
      <c r="L20">
        <v>0</v>
      </c>
      <c r="M20">
        <v>1.2698082117215184E-3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2.7618730096681844E-3</v>
      </c>
    </row>
    <row r="21" spans="1:23" x14ac:dyDescent="0.2">
      <c r="A21" t="s">
        <v>17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6.8002050077579294E-4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6.8002050077579294E-4</v>
      </c>
    </row>
    <row r="22" spans="1:23" x14ac:dyDescent="0.2">
      <c r="A22" t="s">
        <v>18</v>
      </c>
      <c r="B22">
        <v>4.9628987408294266E-2</v>
      </c>
      <c r="C22">
        <v>0</v>
      </c>
      <c r="D22">
        <v>0</v>
      </c>
      <c r="E22">
        <v>0</v>
      </c>
      <c r="F22">
        <v>2.1921515305229262E-3</v>
      </c>
      <c r="G22">
        <v>0</v>
      </c>
      <c r="H22">
        <v>0</v>
      </c>
      <c r="I22">
        <v>0</v>
      </c>
      <c r="J22">
        <v>0</v>
      </c>
      <c r="K22">
        <v>5.4850690223264096E-4</v>
      </c>
      <c r="L22">
        <v>0</v>
      </c>
      <c r="M22">
        <v>3.6456957826503197E-4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5.2734215419314869E-2</v>
      </c>
    </row>
    <row r="23" spans="1:23" x14ac:dyDescent="0.2">
      <c r="A23" t="s">
        <v>19</v>
      </c>
      <c r="B23">
        <v>7.6188213657520923E-4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3.7579055964959661E-4</v>
      </c>
      <c r="L23">
        <v>1.784707494621302E-5</v>
      </c>
      <c r="M23">
        <v>7.1676853211787722E-4</v>
      </c>
      <c r="N23">
        <v>0</v>
      </c>
      <c r="O23">
        <v>0</v>
      </c>
      <c r="P23">
        <v>0</v>
      </c>
      <c r="Q23">
        <v>0</v>
      </c>
      <c r="R23">
        <v>1.0011848408621798E-3</v>
      </c>
      <c r="S23">
        <v>0</v>
      </c>
      <c r="T23">
        <v>0</v>
      </c>
      <c r="U23">
        <v>0</v>
      </c>
      <c r="V23">
        <v>0</v>
      </c>
      <c r="W23">
        <v>2.8734731441510757E-3</v>
      </c>
    </row>
    <row r="24" spans="1:23" x14ac:dyDescent="0.2">
      <c r="A24" t="s">
        <v>20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</row>
    <row r="25" spans="1:23" x14ac:dyDescent="0.2">
      <c r="A25" t="s">
        <v>21</v>
      </c>
      <c r="B25">
        <v>21.708469861159809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7.1014021127408661E-4</v>
      </c>
      <c r="L25">
        <v>8.6379842739671062E-4</v>
      </c>
      <c r="M25">
        <v>8.3428946403365095E-3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21.718386694438816</v>
      </c>
    </row>
    <row r="26" spans="1:23" x14ac:dyDescent="0.2">
      <c r="A26" t="s">
        <v>22</v>
      </c>
      <c r="B26">
        <v>0.76457237003718237</v>
      </c>
      <c r="C26">
        <v>0</v>
      </c>
      <c r="D26">
        <v>4.9124290241287488E-3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4.7525136847166317E-4</v>
      </c>
      <c r="L26">
        <v>0</v>
      </c>
      <c r="M26">
        <v>1.9769293350404811E-3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0.77193697976482323</v>
      </c>
    </row>
    <row r="27" spans="1:23" x14ac:dyDescent="0.2">
      <c r="A27" t="s">
        <v>23</v>
      </c>
      <c r="B27">
        <v>2.4214049782429675E-2</v>
      </c>
      <c r="C27">
        <v>0</v>
      </c>
      <c r="D27">
        <v>3.5064579586022442E-3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2.3878196117728799E-4</v>
      </c>
      <c r="L27">
        <v>0</v>
      </c>
      <c r="M27">
        <v>2.6610014030420138E-4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2.8225389842513406E-2</v>
      </c>
    </row>
    <row r="28" spans="1:23" x14ac:dyDescent="0.2">
      <c r="A28" t="s">
        <v>24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</row>
    <row r="29" spans="1:23" x14ac:dyDescent="0.2">
      <c r="A29" t="s">
        <v>25</v>
      </c>
      <c r="B29">
        <v>1.1328903510843151E-4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2.5150818937766567E-5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1.3843985404619807E-4</v>
      </c>
    </row>
    <row r="30" spans="1:23" x14ac:dyDescent="0.2">
      <c r="A30" t="s">
        <v>26</v>
      </c>
      <c r="B30">
        <v>7.6496532806383244E-3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1.5208273610112637E-4</v>
      </c>
      <c r="L30">
        <v>0</v>
      </c>
      <c r="M30">
        <v>4.7054293102572202E-4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8.2722789477651729E-3</v>
      </c>
    </row>
    <row r="31" spans="1:23" x14ac:dyDescent="0.2">
      <c r="A31" t="s">
        <v>27</v>
      </c>
      <c r="B31">
        <v>1.6446431573273492</v>
      </c>
      <c r="C31">
        <v>0</v>
      </c>
      <c r="D31">
        <v>0</v>
      </c>
      <c r="E31">
        <v>0</v>
      </c>
      <c r="F31">
        <v>2.344857888683119E-2</v>
      </c>
      <c r="G31">
        <v>2.1576843519333849E-2</v>
      </c>
      <c r="H31">
        <v>0</v>
      </c>
      <c r="I31">
        <v>8.8610906970520625E-2</v>
      </c>
      <c r="J31">
        <v>0</v>
      </c>
      <c r="K31">
        <v>2.3862941473261155E-3</v>
      </c>
      <c r="L31">
        <v>7.1388299784852104E-6</v>
      </c>
      <c r="M31">
        <v>6.6603805677107721E-3</v>
      </c>
      <c r="N31">
        <v>0</v>
      </c>
      <c r="O31">
        <v>0</v>
      </c>
      <c r="P31">
        <v>0</v>
      </c>
      <c r="Q31">
        <v>0</v>
      </c>
      <c r="R31">
        <v>1.1166514377372492E-2</v>
      </c>
      <c r="S31">
        <v>0</v>
      </c>
      <c r="T31">
        <v>0</v>
      </c>
      <c r="U31">
        <v>0</v>
      </c>
      <c r="V31">
        <v>3.7882616000000002</v>
      </c>
      <c r="W31">
        <v>5.5867614146264231</v>
      </c>
    </row>
    <row r="32" spans="1:23" x14ac:dyDescent="0.2">
      <c r="A32" t="s">
        <v>28</v>
      </c>
      <c r="B32">
        <v>4.3533311212905916</v>
      </c>
      <c r="C32">
        <v>9.3077811990414006</v>
      </c>
      <c r="D32">
        <v>0</v>
      </c>
      <c r="E32">
        <v>0</v>
      </c>
      <c r="F32">
        <v>20.627879799382168</v>
      </c>
      <c r="G32">
        <v>1.7054212101344361</v>
      </c>
      <c r="H32">
        <v>11.579365100911808</v>
      </c>
      <c r="I32">
        <v>0</v>
      </c>
      <c r="J32">
        <v>0</v>
      </c>
      <c r="K32">
        <v>2.8058661314009086E-3</v>
      </c>
      <c r="L32">
        <v>0</v>
      </c>
      <c r="M32">
        <v>4.093905335617512E-2</v>
      </c>
      <c r="N32">
        <v>0</v>
      </c>
      <c r="O32">
        <v>0</v>
      </c>
      <c r="P32">
        <v>0</v>
      </c>
      <c r="Q32">
        <v>0</v>
      </c>
      <c r="R32">
        <v>6.3526956907498707E-3</v>
      </c>
      <c r="S32">
        <v>0</v>
      </c>
      <c r="T32">
        <v>0</v>
      </c>
      <c r="U32">
        <v>0</v>
      </c>
      <c r="V32">
        <v>0</v>
      </c>
      <c r="W32">
        <v>47.623876045938736</v>
      </c>
    </row>
    <row r="33" spans="1:23" x14ac:dyDescent="0.2">
      <c r="A33" t="s">
        <v>29</v>
      </c>
      <c r="B33">
        <v>2.5001215990830862E-2</v>
      </c>
      <c r="C33">
        <v>1.1619341032636074E-2</v>
      </c>
      <c r="D33">
        <v>0</v>
      </c>
      <c r="E33">
        <v>0</v>
      </c>
      <c r="F33">
        <v>0.19141173659798166</v>
      </c>
      <c r="G33">
        <v>0</v>
      </c>
      <c r="H33">
        <v>0</v>
      </c>
      <c r="I33">
        <v>0</v>
      </c>
      <c r="J33">
        <v>0</v>
      </c>
      <c r="K33">
        <v>3.3421197418919064E-4</v>
      </c>
      <c r="L33">
        <v>4.5902676761659898E-5</v>
      </c>
      <c r="M33">
        <v>3.9307659069723272E-3</v>
      </c>
      <c r="N33">
        <v>0</v>
      </c>
      <c r="O33">
        <v>0</v>
      </c>
      <c r="P33">
        <v>0</v>
      </c>
      <c r="Q33">
        <v>0</v>
      </c>
      <c r="R33">
        <v>1.8544789260437025E-2</v>
      </c>
      <c r="S33">
        <v>0</v>
      </c>
      <c r="T33">
        <v>0</v>
      </c>
      <c r="U33">
        <v>0</v>
      </c>
      <c r="V33">
        <v>0</v>
      </c>
      <c r="W33">
        <v>0.25088796343980885</v>
      </c>
    </row>
    <row r="34" spans="1:23" x14ac:dyDescent="0.2">
      <c r="A34" t="s">
        <v>30</v>
      </c>
      <c r="B34">
        <v>6.6728387887725962E-3</v>
      </c>
      <c r="C34">
        <v>0</v>
      </c>
      <c r="D34">
        <v>0</v>
      </c>
      <c r="E34">
        <v>0</v>
      </c>
      <c r="F34">
        <v>4.9776724722398663E-2</v>
      </c>
      <c r="G34">
        <v>0</v>
      </c>
      <c r="H34">
        <v>0</v>
      </c>
      <c r="I34">
        <v>0</v>
      </c>
      <c r="J34">
        <v>0</v>
      </c>
      <c r="K34">
        <v>5.2317425413755893E-5</v>
      </c>
      <c r="L34">
        <v>0</v>
      </c>
      <c r="M34">
        <v>2.0375146090660469E-4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5.6705632397491622E-2</v>
      </c>
    </row>
    <row r="35" spans="1:23" x14ac:dyDescent="0.2">
      <c r="A35" t="s">
        <v>31</v>
      </c>
      <c r="B35">
        <v>5.8229150059600325E-2</v>
      </c>
      <c r="C35">
        <v>0</v>
      </c>
      <c r="D35">
        <v>0</v>
      </c>
      <c r="E35">
        <v>0</v>
      </c>
      <c r="F35">
        <v>0.39456542163781932</v>
      </c>
      <c r="G35">
        <v>0</v>
      </c>
      <c r="H35">
        <v>0</v>
      </c>
      <c r="I35">
        <v>0</v>
      </c>
      <c r="J35">
        <v>0</v>
      </c>
      <c r="K35">
        <v>3.7472011759014413E-3</v>
      </c>
      <c r="L35">
        <v>9.4982132863745714E-5</v>
      </c>
      <c r="M35">
        <v>2.3193101563377706E-3</v>
      </c>
      <c r="N35">
        <v>0</v>
      </c>
      <c r="O35">
        <v>1.8409903271256253E-5</v>
      </c>
      <c r="P35">
        <v>0</v>
      </c>
      <c r="Q35">
        <v>0</v>
      </c>
      <c r="R35">
        <v>2.6495823186979562E-3</v>
      </c>
      <c r="S35">
        <v>0</v>
      </c>
      <c r="T35">
        <v>0</v>
      </c>
      <c r="U35">
        <v>0</v>
      </c>
      <c r="V35">
        <v>0</v>
      </c>
      <c r="W35">
        <v>0.4616240573844918</v>
      </c>
    </row>
    <row r="36" spans="1:23" x14ac:dyDescent="0.2">
      <c r="A36" t="s">
        <v>32</v>
      </c>
      <c r="B36">
        <v>0.12128517103527905</v>
      </c>
      <c r="C36">
        <v>0</v>
      </c>
      <c r="D36">
        <v>0</v>
      </c>
      <c r="E36">
        <v>4.2167489415842352E-6</v>
      </c>
      <c r="F36">
        <v>3.2537212068780103E-2</v>
      </c>
      <c r="G36">
        <v>0</v>
      </c>
      <c r="H36">
        <v>0</v>
      </c>
      <c r="I36">
        <v>0</v>
      </c>
      <c r="J36">
        <v>0</v>
      </c>
      <c r="K36">
        <v>8.7896716630992398E-4</v>
      </c>
      <c r="L36">
        <v>1.8560957944061543E-6</v>
      </c>
      <c r="M36">
        <v>4.7172101618823742E-4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0.15517914413129327</v>
      </c>
    </row>
    <row r="37" spans="1:23" x14ac:dyDescent="0.2">
      <c r="A37" t="s">
        <v>33</v>
      </c>
      <c r="B37">
        <v>0.23545252668488609</v>
      </c>
      <c r="C37">
        <v>0</v>
      </c>
      <c r="D37">
        <v>0</v>
      </c>
      <c r="E37">
        <v>0</v>
      </c>
      <c r="F37">
        <v>2.4934854579870831</v>
      </c>
      <c r="G37">
        <v>0</v>
      </c>
      <c r="H37">
        <v>0</v>
      </c>
      <c r="I37">
        <v>0</v>
      </c>
      <c r="J37">
        <v>0</v>
      </c>
      <c r="K37">
        <v>2.7358915749100105E-3</v>
      </c>
      <c r="L37">
        <v>0</v>
      </c>
      <c r="M37">
        <v>4.5298315862271933E-3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2.7362037078331061</v>
      </c>
    </row>
    <row r="38" spans="1:23" x14ac:dyDescent="0.2">
      <c r="A38" t="s">
        <v>34</v>
      </c>
      <c r="B38">
        <v>1.3360921069923884E-3</v>
      </c>
      <c r="C38">
        <v>0</v>
      </c>
      <c r="D38">
        <v>0</v>
      </c>
      <c r="E38">
        <v>0</v>
      </c>
      <c r="F38">
        <v>4.9763192922827528E-4</v>
      </c>
      <c r="G38">
        <v>1.3477900118279299E-3</v>
      </c>
      <c r="H38">
        <v>0</v>
      </c>
      <c r="I38">
        <v>0</v>
      </c>
      <c r="J38">
        <v>0</v>
      </c>
      <c r="K38">
        <v>7.2032834148623914E-4</v>
      </c>
      <c r="L38">
        <v>8.2096544752579906E-6</v>
      </c>
      <c r="M38">
        <v>2.60146954550397E-4</v>
      </c>
      <c r="N38">
        <v>0</v>
      </c>
      <c r="O38">
        <v>5.3020521421218015E-6</v>
      </c>
      <c r="P38">
        <v>0</v>
      </c>
      <c r="Q38">
        <v>0</v>
      </c>
      <c r="R38">
        <v>6.3476135341972704E-4</v>
      </c>
      <c r="S38">
        <v>0</v>
      </c>
      <c r="T38">
        <v>0</v>
      </c>
      <c r="U38">
        <v>0</v>
      </c>
      <c r="V38">
        <v>0</v>
      </c>
      <c r="W38">
        <v>4.8102624041223363E-3</v>
      </c>
    </row>
    <row r="39" spans="1:23" x14ac:dyDescent="0.2">
      <c r="A39" t="s">
        <v>35</v>
      </c>
      <c r="B39">
        <v>2.8618780440183192E-2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3.1789719810621674E-4</v>
      </c>
      <c r="L39">
        <v>3.8835235082959545E-5</v>
      </c>
      <c r="M39">
        <v>1.5538231945495466E-3</v>
      </c>
      <c r="N39">
        <v>0</v>
      </c>
      <c r="O39">
        <v>0</v>
      </c>
      <c r="P39">
        <v>0</v>
      </c>
      <c r="Q39">
        <v>0</v>
      </c>
      <c r="R39">
        <v>0.18958121052859972</v>
      </c>
      <c r="S39">
        <v>0</v>
      </c>
      <c r="T39">
        <v>0</v>
      </c>
      <c r="U39">
        <v>0</v>
      </c>
      <c r="V39">
        <v>0</v>
      </c>
      <c r="W39">
        <v>0.22011054659652163</v>
      </c>
    </row>
    <row r="40" spans="1:23" x14ac:dyDescent="0.2">
      <c r="A40" t="s">
        <v>36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</row>
    <row r="41" spans="1:23" x14ac:dyDescent="0.2">
      <c r="A41" t="s">
        <v>37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</row>
    <row r="42" spans="1:23" x14ac:dyDescent="0.2">
      <c r="A42" t="s">
        <v>38</v>
      </c>
      <c r="B42">
        <v>8.4008503754372885E-3</v>
      </c>
      <c r="C42">
        <v>3.5812119527756884E-4</v>
      </c>
      <c r="D42">
        <v>0</v>
      </c>
      <c r="E42">
        <v>0</v>
      </c>
      <c r="F42">
        <v>1.1853856424309157E-2</v>
      </c>
      <c r="G42">
        <v>0</v>
      </c>
      <c r="H42">
        <v>0</v>
      </c>
      <c r="I42">
        <v>0</v>
      </c>
      <c r="J42">
        <v>0</v>
      </c>
      <c r="K42">
        <v>1.3802162888760603E-4</v>
      </c>
      <c r="L42">
        <v>0</v>
      </c>
      <c r="M42">
        <v>1.9574693922813093E-3</v>
      </c>
      <c r="N42">
        <v>0</v>
      </c>
      <c r="O42">
        <v>0</v>
      </c>
      <c r="P42">
        <v>0</v>
      </c>
      <c r="Q42">
        <v>0</v>
      </c>
      <c r="R42">
        <v>2.0328626210399585E-3</v>
      </c>
      <c r="S42">
        <v>0</v>
      </c>
      <c r="T42">
        <v>0</v>
      </c>
      <c r="U42">
        <v>0</v>
      </c>
      <c r="V42">
        <v>0</v>
      </c>
      <c r="W42">
        <v>2.4741181637232889E-2</v>
      </c>
    </row>
    <row r="43" spans="1:23" x14ac:dyDescent="0.2">
      <c r="A43" t="s">
        <v>39</v>
      </c>
      <c r="B43">
        <v>6.4020121707906412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3.3529962592805558E-3</v>
      </c>
      <c r="L43">
        <v>0</v>
      </c>
      <c r="M43">
        <v>3.550041748592558E-3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6.4089152087985148</v>
      </c>
    </row>
    <row r="44" spans="1:23" x14ac:dyDescent="0.2">
      <c r="A44" t="s">
        <v>40</v>
      </c>
      <c r="B44">
        <v>0</v>
      </c>
      <c r="C44">
        <v>3.1345942299058382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2.0410679783129768E-4</v>
      </c>
      <c r="L44">
        <v>0</v>
      </c>
      <c r="M44">
        <v>6.7128829530836709E-3</v>
      </c>
      <c r="N44">
        <v>0</v>
      </c>
      <c r="O44">
        <v>0</v>
      </c>
      <c r="P44">
        <v>0</v>
      </c>
      <c r="Q44">
        <v>0</v>
      </c>
      <c r="R44">
        <v>7.1150191736398557E-4</v>
      </c>
      <c r="S44">
        <v>0</v>
      </c>
      <c r="T44">
        <v>0</v>
      </c>
      <c r="U44">
        <v>0</v>
      </c>
      <c r="V44">
        <v>0</v>
      </c>
      <c r="W44">
        <v>3.1422227215741172</v>
      </c>
    </row>
    <row r="45" spans="1:23" x14ac:dyDescent="0.2">
      <c r="A45" t="s">
        <v>41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1.8238818241282401E-4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1.8238818241282401E-4</v>
      </c>
    </row>
    <row r="46" spans="1:23" x14ac:dyDescent="0.2">
      <c r="A46" t="s">
        <v>42</v>
      </c>
      <c r="B46">
        <v>0</v>
      </c>
      <c r="C46">
        <v>0</v>
      </c>
      <c r="D46">
        <v>0</v>
      </c>
      <c r="E46">
        <v>9.7701849255004308E-6</v>
      </c>
      <c r="F46">
        <v>0</v>
      </c>
      <c r="G46">
        <v>0</v>
      </c>
      <c r="H46">
        <v>4.1608649275510958E-5</v>
      </c>
      <c r="I46">
        <v>0</v>
      </c>
      <c r="J46">
        <v>0</v>
      </c>
      <c r="K46">
        <v>1.4549738469306996E-2</v>
      </c>
      <c r="L46">
        <v>5.721807263210616E-4</v>
      </c>
      <c r="M46">
        <v>2.5921872360941921E-2</v>
      </c>
      <c r="N46">
        <v>2.2121740534312512E-4</v>
      </c>
      <c r="O46">
        <v>2.186018936704964E-5</v>
      </c>
      <c r="P46">
        <v>0</v>
      </c>
      <c r="Q46">
        <v>0</v>
      </c>
      <c r="R46">
        <v>2.7155822791762128E-3</v>
      </c>
      <c r="S46">
        <v>0</v>
      </c>
      <c r="T46">
        <v>0</v>
      </c>
      <c r="U46">
        <v>0</v>
      </c>
      <c r="V46">
        <v>0</v>
      </c>
      <c r="W46">
        <v>4.4053830264657368E-2</v>
      </c>
    </row>
    <row r="47" spans="1:23" x14ac:dyDescent="0.2">
      <c r="A47" t="s">
        <v>43</v>
      </c>
      <c r="B47">
        <v>1.2351307339206072E-2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0.19357716972965805</v>
      </c>
      <c r="L47">
        <v>3.3949808634504294E-2</v>
      </c>
      <c r="M47">
        <v>0.48147654361456849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0.72135482931793693</v>
      </c>
    </row>
    <row r="48" spans="1:23" x14ac:dyDescent="0.2">
      <c r="A48" t="s">
        <v>44</v>
      </c>
      <c r="B48">
        <v>4.2716296837931801E-2</v>
      </c>
      <c r="C48">
        <v>2.0148887444528334E-3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7.2528551213581881E-3</v>
      </c>
      <c r="L48">
        <v>5.9081106952542926E-4</v>
      </c>
      <c r="M48">
        <v>1.3897676151936753E-2</v>
      </c>
      <c r="N48">
        <v>1.1623078994855394E-3</v>
      </c>
      <c r="O48">
        <v>1.2446700977545664E-2</v>
      </c>
      <c r="P48">
        <v>0</v>
      </c>
      <c r="Q48">
        <v>0</v>
      </c>
      <c r="R48">
        <v>1.1323855429070195E-2</v>
      </c>
      <c r="S48">
        <v>0</v>
      </c>
      <c r="T48">
        <v>0</v>
      </c>
      <c r="U48">
        <v>0</v>
      </c>
      <c r="V48">
        <v>0</v>
      </c>
      <c r="W48">
        <v>9.1405392231306393E-2</v>
      </c>
    </row>
    <row r="49" spans="1:23" x14ac:dyDescent="0.2">
      <c r="A49" t="s">
        <v>45</v>
      </c>
      <c r="B49">
        <v>0</v>
      </c>
      <c r="C49">
        <v>9.6048438831326636E-4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9.6048438831326636E-4</v>
      </c>
    </row>
    <row r="50" spans="1:23" x14ac:dyDescent="0.2">
      <c r="A50" t="s">
        <v>46</v>
      </c>
      <c r="B50">
        <v>0.14289796332802995</v>
      </c>
      <c r="C50">
        <v>0</v>
      </c>
      <c r="D50">
        <v>0</v>
      </c>
      <c r="E50">
        <v>0</v>
      </c>
      <c r="F50">
        <v>0</v>
      </c>
      <c r="G50">
        <v>1.8526495586519417E-2</v>
      </c>
      <c r="H50">
        <v>2.6811842508987129E-3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2.0123287027073899E-2</v>
      </c>
      <c r="P50">
        <v>0</v>
      </c>
      <c r="Q50">
        <v>0</v>
      </c>
      <c r="R50">
        <v>2.7011895974109534E-2</v>
      </c>
      <c r="S50">
        <v>0</v>
      </c>
      <c r="T50">
        <v>0</v>
      </c>
      <c r="U50">
        <v>0</v>
      </c>
      <c r="V50">
        <v>0</v>
      </c>
      <c r="W50">
        <v>0.21124082616663151</v>
      </c>
    </row>
    <row r="51" spans="1:23" x14ac:dyDescent="0.2">
      <c r="A51" t="s">
        <v>47</v>
      </c>
      <c r="B51">
        <v>0.65405276384640476</v>
      </c>
      <c r="C51">
        <v>0</v>
      </c>
      <c r="D51">
        <v>8.0132512711724363E-2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3.2909626416235183E-3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0.73747623919975269</v>
      </c>
    </row>
  </sheetData>
  <phoneticPr fontId="6" type="noConversion"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500-000000000000}">
  <dimension ref="A1:W51"/>
  <sheetViews>
    <sheetView workbookViewId="0">
      <selection activeCell="B4" sqref="B4:W51"/>
    </sheetView>
  </sheetViews>
  <sheetFormatPr baseColWidth="10" defaultColWidth="8.83203125" defaultRowHeight="15" x14ac:dyDescent="0.2"/>
  <sheetData>
    <row r="1" spans="1:23" x14ac:dyDescent="0.2">
      <c r="B1" t="s">
        <v>49</v>
      </c>
      <c r="C1" t="s">
        <v>50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61</v>
      </c>
      <c r="O1" t="s">
        <v>62</v>
      </c>
      <c r="P1" t="s">
        <v>63</v>
      </c>
      <c r="Q1" t="s">
        <v>64</v>
      </c>
      <c r="R1" t="s">
        <v>65</v>
      </c>
      <c r="S1" t="s">
        <v>66</v>
      </c>
      <c r="T1" t="s">
        <v>67</v>
      </c>
      <c r="U1" t="s">
        <v>68</v>
      </c>
      <c r="V1" t="s">
        <v>69</v>
      </c>
      <c r="W1" t="s">
        <v>48</v>
      </c>
    </row>
    <row r="2" spans="1:23" x14ac:dyDescent="0.2">
      <c r="B2" t="s">
        <v>75</v>
      </c>
      <c r="C2" t="s">
        <v>75</v>
      </c>
      <c r="D2" t="s">
        <v>75</v>
      </c>
      <c r="E2" t="s">
        <v>75</v>
      </c>
      <c r="F2" t="s">
        <v>75</v>
      </c>
      <c r="G2" t="s">
        <v>75</v>
      </c>
      <c r="H2" t="s">
        <v>75</v>
      </c>
      <c r="I2" t="s">
        <v>75</v>
      </c>
      <c r="J2" t="s">
        <v>75</v>
      </c>
      <c r="K2" t="s">
        <v>75</v>
      </c>
      <c r="L2" t="s">
        <v>75</v>
      </c>
      <c r="M2" t="s">
        <v>75</v>
      </c>
      <c r="N2" t="s">
        <v>75</v>
      </c>
      <c r="O2" t="s">
        <v>75</v>
      </c>
      <c r="P2" t="s">
        <v>75</v>
      </c>
      <c r="Q2" t="s">
        <v>75</v>
      </c>
      <c r="R2" t="s">
        <v>75</v>
      </c>
      <c r="S2" t="s">
        <v>75</v>
      </c>
      <c r="T2" t="s">
        <v>75</v>
      </c>
      <c r="U2" t="s">
        <v>75</v>
      </c>
      <c r="V2" t="s">
        <v>75</v>
      </c>
      <c r="W2" t="s">
        <v>75</v>
      </c>
    </row>
    <row r="4" spans="1:23" x14ac:dyDescent="0.2">
      <c r="A4" t="s">
        <v>0</v>
      </c>
      <c r="B4">
        <v>22.890839077698683</v>
      </c>
      <c r="C4">
        <v>26.831606480098799</v>
      </c>
      <c r="D4">
        <v>5.2425375768737688E-2</v>
      </c>
      <c r="E4">
        <v>0.16153452721831452</v>
      </c>
      <c r="F4">
        <v>21.35266701454956</v>
      </c>
      <c r="G4">
        <v>1.5561080355056576</v>
      </c>
      <c r="H4">
        <v>8.8835250460372368</v>
      </c>
      <c r="I4">
        <v>0.12179070779188501</v>
      </c>
      <c r="J4">
        <v>0</v>
      </c>
      <c r="K4">
        <v>0.44813052993750657</v>
      </c>
      <c r="L4">
        <v>6.204507458422194E-2</v>
      </c>
      <c r="M4">
        <v>0.97381211522495537</v>
      </c>
      <c r="N4">
        <v>0</v>
      </c>
      <c r="O4">
        <v>9.9769764669285957E-2</v>
      </c>
      <c r="P4">
        <v>0</v>
      </c>
      <c r="Q4">
        <v>0</v>
      </c>
      <c r="R4">
        <v>0.46362359703252831</v>
      </c>
      <c r="S4">
        <v>0</v>
      </c>
      <c r="T4">
        <v>0</v>
      </c>
      <c r="U4">
        <v>0</v>
      </c>
      <c r="V4">
        <v>0.11166566540000002</v>
      </c>
      <c r="W4">
        <v>84.009543011517351</v>
      </c>
    </row>
    <row r="5" spans="1:23" x14ac:dyDescent="0.2">
      <c r="A5" t="s">
        <v>1</v>
      </c>
      <c r="B5">
        <v>0.11531618220408124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2.2558786489394286E-2</v>
      </c>
      <c r="L5">
        <v>0</v>
      </c>
      <c r="M5">
        <v>0.13814024242434048</v>
      </c>
      <c r="N5">
        <v>0</v>
      </c>
      <c r="O5">
        <v>0</v>
      </c>
      <c r="P5">
        <v>0</v>
      </c>
      <c r="Q5">
        <v>0</v>
      </c>
      <c r="R5">
        <v>5.9287782508428821E-3</v>
      </c>
      <c r="S5">
        <v>0</v>
      </c>
      <c r="T5">
        <v>0</v>
      </c>
      <c r="U5">
        <v>0</v>
      </c>
      <c r="V5">
        <v>0</v>
      </c>
      <c r="W5">
        <v>0.28194398936865889</v>
      </c>
    </row>
    <row r="6" spans="1:23" x14ac:dyDescent="0.2">
      <c r="A6" t="s">
        <v>2</v>
      </c>
      <c r="B6">
        <v>4.3835703950343126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1.1120842020987183E-3</v>
      </c>
      <c r="L6">
        <v>0</v>
      </c>
      <c r="M6">
        <v>2.9442693377832929E-3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4.3876267485741947</v>
      </c>
    </row>
    <row r="7" spans="1:23" x14ac:dyDescent="0.2">
      <c r="A7" t="s">
        <v>3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  <row r="8" spans="1:23" x14ac:dyDescent="0.2">
      <c r="A8" t="s">
        <v>4</v>
      </c>
      <c r="B8">
        <v>2.3759722273282637E-2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1.8384525657199274E-4</v>
      </c>
      <c r="L8">
        <v>0</v>
      </c>
      <c r="M8">
        <v>1.2067724491342273E-3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2.5150339978988856E-2</v>
      </c>
    </row>
    <row r="9" spans="1:23" x14ac:dyDescent="0.2">
      <c r="A9" t="s">
        <v>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</row>
    <row r="10" spans="1:23" x14ac:dyDescent="0.2">
      <c r="A10" t="s">
        <v>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7.8370979710973803E-6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7.8370979710973803E-6</v>
      </c>
    </row>
    <row r="11" spans="1:23" x14ac:dyDescent="0.2">
      <c r="A11" t="s">
        <v>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2">
      <c r="A12" t="s">
        <v>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x14ac:dyDescent="0.2">
      <c r="A13" t="s">
        <v>9</v>
      </c>
      <c r="B13">
        <v>7.7549938074749497E-2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9.6135068445461205E-4</v>
      </c>
      <c r="L13">
        <v>0</v>
      </c>
      <c r="M13">
        <v>7.5198906763126821E-4</v>
      </c>
      <c r="N13">
        <v>0</v>
      </c>
      <c r="O13">
        <v>1.9603807214251732E-4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7.9459315898977909E-2</v>
      </c>
    </row>
    <row r="14" spans="1:23" x14ac:dyDescent="0.2">
      <c r="A14" t="s">
        <v>10</v>
      </c>
      <c r="B14">
        <v>3.0712404746373222E-2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2.6714707708978201E-4</v>
      </c>
      <c r="L14">
        <v>0</v>
      </c>
      <c r="M14">
        <v>5.1129043239634374E-4</v>
      </c>
      <c r="N14">
        <v>0</v>
      </c>
      <c r="O14">
        <v>0</v>
      </c>
      <c r="P14">
        <v>0</v>
      </c>
      <c r="Q14">
        <v>0</v>
      </c>
      <c r="R14">
        <v>8.7253706473023624E-3</v>
      </c>
      <c r="S14">
        <v>0</v>
      </c>
      <c r="T14">
        <v>0</v>
      </c>
      <c r="U14">
        <v>0</v>
      </c>
      <c r="V14">
        <v>0</v>
      </c>
      <c r="W14">
        <v>4.0216212903161706E-2</v>
      </c>
    </row>
    <row r="15" spans="1:23" x14ac:dyDescent="0.2">
      <c r="A15" t="s">
        <v>11</v>
      </c>
      <c r="B15">
        <v>3.7747367300700607E-2</v>
      </c>
      <c r="C15">
        <v>0</v>
      </c>
      <c r="D15">
        <v>0</v>
      </c>
      <c r="E15">
        <v>1.2443642444242746E-2</v>
      </c>
      <c r="F15">
        <v>0</v>
      </c>
      <c r="G15">
        <v>0</v>
      </c>
      <c r="H15">
        <v>0</v>
      </c>
      <c r="I15">
        <v>0</v>
      </c>
      <c r="J15">
        <v>0</v>
      </c>
      <c r="K15">
        <v>3.2369500440873754E-3</v>
      </c>
      <c r="L15">
        <v>0</v>
      </c>
      <c r="M15">
        <v>7.783958446217627E-4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5.4206355633652489E-2</v>
      </c>
    </row>
    <row r="16" spans="1:23" x14ac:dyDescent="0.2">
      <c r="A16" t="s">
        <v>12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3.5844926845306636E-4</v>
      </c>
      <c r="L16">
        <v>0</v>
      </c>
      <c r="M16">
        <v>3.0013977246058659E-4</v>
      </c>
      <c r="N16">
        <v>0</v>
      </c>
      <c r="O16">
        <v>0</v>
      </c>
      <c r="P16">
        <v>0</v>
      </c>
      <c r="Q16">
        <v>0</v>
      </c>
      <c r="R16">
        <v>1.0662922215074281E-2</v>
      </c>
      <c r="S16">
        <v>0</v>
      </c>
      <c r="T16">
        <v>0</v>
      </c>
      <c r="U16">
        <v>0</v>
      </c>
      <c r="V16">
        <v>0</v>
      </c>
      <c r="W16">
        <v>1.1321511255987935E-2</v>
      </c>
    </row>
    <row r="17" spans="1:23" x14ac:dyDescent="0.2">
      <c r="A17" t="s">
        <v>13</v>
      </c>
      <c r="B17">
        <v>3.3298592827427698E-2</v>
      </c>
      <c r="C17">
        <v>0</v>
      </c>
      <c r="D17">
        <v>2.1829978315487622E-2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8.5499473407184441E-4</v>
      </c>
      <c r="L17">
        <v>0</v>
      </c>
      <c r="M17">
        <v>5.5229860372275847E-5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5.603879573735944E-2</v>
      </c>
    </row>
    <row r="18" spans="1:23" x14ac:dyDescent="0.2">
      <c r="A18" t="s">
        <v>14</v>
      </c>
      <c r="B18">
        <v>2.8787237087446256E-3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1.7502852135450815E-4</v>
      </c>
      <c r="L18">
        <v>0</v>
      </c>
      <c r="M18">
        <v>4.1422395279206899E-5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3.0951746253783407E-3</v>
      </c>
    </row>
    <row r="19" spans="1:23" x14ac:dyDescent="0.2">
      <c r="A19" t="s">
        <v>15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</row>
    <row r="20" spans="1:23" x14ac:dyDescent="0.2">
      <c r="A20" t="s">
        <v>16</v>
      </c>
      <c r="B20">
        <v>4.4767862841461041E-4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3.7618070261267425E-4</v>
      </c>
      <c r="L20">
        <v>0</v>
      </c>
      <c r="M20">
        <v>7.4905498129899115E-4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1.5729143123262759E-3</v>
      </c>
    </row>
    <row r="21" spans="1:23" x14ac:dyDescent="0.2">
      <c r="A21" t="s">
        <v>17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6.2133592918810332E-5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6.2133592918810332E-5</v>
      </c>
    </row>
    <row r="22" spans="1:23" x14ac:dyDescent="0.2">
      <c r="A22" t="s">
        <v>18</v>
      </c>
      <c r="B22">
        <v>4.520986117007024E-2</v>
      </c>
      <c r="C22">
        <v>0</v>
      </c>
      <c r="D22">
        <v>0</v>
      </c>
      <c r="E22">
        <v>0</v>
      </c>
      <c r="F22">
        <v>1.7010328202054947E-4</v>
      </c>
      <c r="G22">
        <v>0</v>
      </c>
      <c r="H22">
        <v>0</v>
      </c>
      <c r="I22">
        <v>0</v>
      </c>
      <c r="J22">
        <v>0</v>
      </c>
      <c r="K22">
        <v>5.8151266945542573E-4</v>
      </c>
      <c r="L22">
        <v>0</v>
      </c>
      <c r="M22">
        <v>3.8315715633266379E-4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4.6344634277878882E-2</v>
      </c>
    </row>
    <row r="23" spans="1:23" x14ac:dyDescent="0.2">
      <c r="A23" t="s">
        <v>19</v>
      </c>
      <c r="B23">
        <v>5.215225258850618E-4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2.4980749782872898E-4</v>
      </c>
      <c r="L23">
        <v>1.5238801610467125E-5</v>
      </c>
      <c r="M23">
        <v>6.9382512092671527E-4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1.4803939462509732E-3</v>
      </c>
    </row>
    <row r="24" spans="1:23" x14ac:dyDescent="0.2">
      <c r="A24" t="s">
        <v>20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</row>
    <row r="25" spans="1:23" x14ac:dyDescent="0.2">
      <c r="A25" t="s">
        <v>21</v>
      </c>
      <c r="B25">
        <v>3.7284287002235157</v>
      </c>
      <c r="C25">
        <v>17.792628518684527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7.6738250966995191E-4</v>
      </c>
      <c r="L25">
        <v>9.8205610378565913E-4</v>
      </c>
      <c r="M25">
        <v>1.1798478922027429E-2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21.534605136443528</v>
      </c>
    </row>
    <row r="26" spans="1:23" x14ac:dyDescent="0.2">
      <c r="A26" t="s">
        <v>22</v>
      </c>
      <c r="B26">
        <v>1.600396511043457</v>
      </c>
      <c r="C26">
        <v>0</v>
      </c>
      <c r="D26">
        <v>7.9385937970052126E-3</v>
      </c>
      <c r="E26">
        <v>0</v>
      </c>
      <c r="F26">
        <v>8.8114430840451896E-2</v>
      </c>
      <c r="G26">
        <v>0</v>
      </c>
      <c r="H26">
        <v>0</v>
      </c>
      <c r="I26">
        <v>0</v>
      </c>
      <c r="J26">
        <v>0</v>
      </c>
      <c r="K26">
        <v>1.1955264458972912E-3</v>
      </c>
      <c r="L26">
        <v>1.743996184309016E-5</v>
      </c>
      <c r="M26">
        <v>5.4025159042905583E-3</v>
      </c>
      <c r="N26">
        <v>0</v>
      </c>
      <c r="O26">
        <v>0</v>
      </c>
      <c r="P26">
        <v>0</v>
      </c>
      <c r="Q26">
        <v>0</v>
      </c>
      <c r="R26">
        <v>1.2897724135348726E-3</v>
      </c>
      <c r="S26">
        <v>0</v>
      </c>
      <c r="T26">
        <v>0</v>
      </c>
      <c r="U26">
        <v>0</v>
      </c>
      <c r="V26">
        <v>0</v>
      </c>
      <c r="W26">
        <v>1.70435479040648</v>
      </c>
    </row>
    <row r="27" spans="1:23" x14ac:dyDescent="0.2">
      <c r="A27" t="s">
        <v>23</v>
      </c>
      <c r="B27">
        <v>5.5037302445511832E-2</v>
      </c>
      <c r="C27">
        <v>0</v>
      </c>
      <c r="D27">
        <v>8.2936791185692065E-3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3.7165563466888844E-4</v>
      </c>
      <c r="L27">
        <v>0</v>
      </c>
      <c r="M27">
        <v>1.2806423873821461E-4</v>
      </c>
      <c r="N27">
        <v>0</v>
      </c>
      <c r="O27">
        <v>0</v>
      </c>
      <c r="P27">
        <v>0</v>
      </c>
      <c r="Q27">
        <v>0</v>
      </c>
      <c r="R27">
        <v>1.3681230741701682E-3</v>
      </c>
      <c r="S27">
        <v>0</v>
      </c>
      <c r="T27">
        <v>0</v>
      </c>
      <c r="U27">
        <v>0</v>
      </c>
      <c r="V27">
        <v>0</v>
      </c>
      <c r="W27">
        <v>6.5198824511658315E-2</v>
      </c>
    </row>
    <row r="28" spans="1:23" x14ac:dyDescent="0.2">
      <c r="A28" t="s">
        <v>24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</row>
    <row r="29" spans="1:23" x14ac:dyDescent="0.2">
      <c r="A29" t="s">
        <v>25</v>
      </c>
      <c r="B29">
        <v>1.4563725567924785E-4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1.7301152657911739E-5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1.6293840833715958E-4</v>
      </c>
    </row>
    <row r="30" spans="1:23" x14ac:dyDescent="0.2">
      <c r="A30" t="s">
        <v>26</v>
      </c>
      <c r="B30">
        <v>8.4923542597379591E-3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2.4238410956666634E-4</v>
      </c>
      <c r="L30">
        <v>0</v>
      </c>
      <c r="M30">
        <v>9.3200389378215477E-4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9.6667422630867805E-3</v>
      </c>
    </row>
    <row r="31" spans="1:23" x14ac:dyDescent="0.2">
      <c r="A31" t="s">
        <v>27</v>
      </c>
      <c r="B31">
        <v>1.8781021548048471</v>
      </c>
      <c r="C31">
        <v>6.0717568566515286E-4</v>
      </c>
      <c r="D31">
        <v>0</v>
      </c>
      <c r="E31">
        <v>0</v>
      </c>
      <c r="F31">
        <v>2.2895324050706264E-2</v>
      </c>
      <c r="G31">
        <v>3.2013429721665793E-2</v>
      </c>
      <c r="H31">
        <v>0</v>
      </c>
      <c r="I31">
        <v>0.12179070779188501</v>
      </c>
      <c r="J31">
        <v>0</v>
      </c>
      <c r="K31">
        <v>2.3820859283150493E-3</v>
      </c>
      <c r="L31">
        <v>0</v>
      </c>
      <c r="M31">
        <v>1.0092221423151432E-2</v>
      </c>
      <c r="N31">
        <v>0</v>
      </c>
      <c r="O31">
        <v>0</v>
      </c>
      <c r="P31">
        <v>0</v>
      </c>
      <c r="Q31">
        <v>0</v>
      </c>
      <c r="R31">
        <v>5.9029869880543616E-2</v>
      </c>
      <c r="S31">
        <v>0</v>
      </c>
      <c r="T31">
        <v>0</v>
      </c>
      <c r="U31">
        <v>0</v>
      </c>
      <c r="V31">
        <v>0.11166566540000002</v>
      </c>
      <c r="W31">
        <v>2.2385786346867795</v>
      </c>
    </row>
    <row r="32" spans="1:23" x14ac:dyDescent="0.2">
      <c r="A32" t="s">
        <v>28</v>
      </c>
      <c r="B32">
        <v>3.3878553300797289</v>
      </c>
      <c r="C32">
        <v>9.0314015034680253</v>
      </c>
      <c r="D32">
        <v>0</v>
      </c>
      <c r="E32">
        <v>0</v>
      </c>
      <c r="F32">
        <v>18.525077516054093</v>
      </c>
      <c r="G32">
        <v>1.5218049367507362</v>
      </c>
      <c r="H32">
        <v>8.8835250460372368</v>
      </c>
      <c r="I32">
        <v>0</v>
      </c>
      <c r="J32">
        <v>0</v>
      </c>
      <c r="K32">
        <v>2.7076520398643857E-3</v>
      </c>
      <c r="L32">
        <v>0</v>
      </c>
      <c r="M32">
        <v>3.4702302018410222E-2</v>
      </c>
      <c r="N32">
        <v>0</v>
      </c>
      <c r="O32">
        <v>0</v>
      </c>
      <c r="P32">
        <v>0</v>
      </c>
      <c r="Q32">
        <v>0</v>
      </c>
      <c r="R32">
        <v>2.0154200704956136E-2</v>
      </c>
      <c r="S32">
        <v>0</v>
      </c>
      <c r="T32">
        <v>0</v>
      </c>
      <c r="U32">
        <v>0</v>
      </c>
      <c r="V32">
        <v>0</v>
      </c>
      <c r="W32">
        <v>41.407228487153048</v>
      </c>
    </row>
    <row r="33" spans="1:23" x14ac:dyDescent="0.2">
      <c r="A33" t="s">
        <v>29</v>
      </c>
      <c r="B33">
        <v>4.7684216190028376E-2</v>
      </c>
      <c r="C33">
        <v>0</v>
      </c>
      <c r="D33">
        <v>0</v>
      </c>
      <c r="E33">
        <v>0</v>
      </c>
      <c r="F33">
        <v>0.13627310919734373</v>
      </c>
      <c r="G33">
        <v>0</v>
      </c>
      <c r="H33">
        <v>0</v>
      </c>
      <c r="I33">
        <v>0</v>
      </c>
      <c r="J33">
        <v>0</v>
      </c>
      <c r="K33">
        <v>2.5526081183361758E-4</v>
      </c>
      <c r="L33">
        <v>5.2793981579373901E-5</v>
      </c>
      <c r="M33">
        <v>4.094293105385006E-3</v>
      </c>
      <c r="N33">
        <v>0</v>
      </c>
      <c r="O33">
        <v>0</v>
      </c>
      <c r="P33">
        <v>0</v>
      </c>
      <c r="Q33">
        <v>0</v>
      </c>
      <c r="R33">
        <v>2.2063546034899354E-2</v>
      </c>
      <c r="S33">
        <v>0</v>
      </c>
      <c r="T33">
        <v>0</v>
      </c>
      <c r="U33">
        <v>0</v>
      </c>
      <c r="V33">
        <v>0</v>
      </c>
      <c r="W33">
        <v>0.21042321932106944</v>
      </c>
    </row>
    <row r="34" spans="1:23" x14ac:dyDescent="0.2">
      <c r="A34" t="s">
        <v>30</v>
      </c>
      <c r="B34">
        <v>1.8927028276216928E-3</v>
      </c>
      <c r="C34">
        <v>0</v>
      </c>
      <c r="D34">
        <v>0</v>
      </c>
      <c r="E34">
        <v>0</v>
      </c>
      <c r="F34">
        <v>2.0913075200866035E-2</v>
      </c>
      <c r="G34">
        <v>0</v>
      </c>
      <c r="H34">
        <v>0</v>
      </c>
      <c r="I34">
        <v>0</v>
      </c>
      <c r="J34">
        <v>0</v>
      </c>
      <c r="K34">
        <v>4.9308408068154343E-5</v>
      </c>
      <c r="L34">
        <v>0</v>
      </c>
      <c r="M34">
        <v>1.0355598819801725E-5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2.2865442035375685E-2</v>
      </c>
    </row>
    <row r="35" spans="1:23" x14ac:dyDescent="0.2">
      <c r="A35" t="s">
        <v>31</v>
      </c>
      <c r="B35">
        <v>8.4344767383039046E-2</v>
      </c>
      <c r="C35">
        <v>0</v>
      </c>
      <c r="D35">
        <v>0</v>
      </c>
      <c r="E35">
        <v>0</v>
      </c>
      <c r="F35">
        <v>0.56213999514372093</v>
      </c>
      <c r="G35">
        <v>0</v>
      </c>
      <c r="H35">
        <v>0</v>
      </c>
      <c r="I35">
        <v>0</v>
      </c>
      <c r="J35">
        <v>0</v>
      </c>
      <c r="K35">
        <v>2.9866527276354521E-3</v>
      </c>
      <c r="L35">
        <v>7.8056528249170507E-5</v>
      </c>
      <c r="M35">
        <v>2.1977342188637863E-3</v>
      </c>
      <c r="N35">
        <v>0</v>
      </c>
      <c r="O35">
        <v>2.4452361101169302E-6</v>
      </c>
      <c r="P35">
        <v>0</v>
      </c>
      <c r="Q35">
        <v>0</v>
      </c>
      <c r="R35">
        <v>2.3244832918323812E-3</v>
      </c>
      <c r="S35">
        <v>0</v>
      </c>
      <c r="T35">
        <v>0</v>
      </c>
      <c r="U35">
        <v>0</v>
      </c>
      <c r="V35">
        <v>0</v>
      </c>
      <c r="W35">
        <v>0.65407413452945107</v>
      </c>
    </row>
    <row r="36" spans="1:23" x14ac:dyDescent="0.2">
      <c r="A36" t="s">
        <v>32</v>
      </c>
      <c r="B36">
        <v>0.11793111349091774</v>
      </c>
      <c r="C36">
        <v>0</v>
      </c>
      <c r="D36">
        <v>0</v>
      </c>
      <c r="E36">
        <v>0</v>
      </c>
      <c r="F36">
        <v>4.4175501391147974E-2</v>
      </c>
      <c r="G36">
        <v>0</v>
      </c>
      <c r="H36">
        <v>0</v>
      </c>
      <c r="I36">
        <v>0</v>
      </c>
      <c r="J36">
        <v>0</v>
      </c>
      <c r="K36">
        <v>6.1178346036878928E-4</v>
      </c>
      <c r="L36">
        <v>0</v>
      </c>
      <c r="M36">
        <v>1.7573451197203517E-4</v>
      </c>
      <c r="N36">
        <v>0</v>
      </c>
      <c r="O36">
        <v>0</v>
      </c>
      <c r="P36">
        <v>0</v>
      </c>
      <c r="Q36">
        <v>0</v>
      </c>
      <c r="R36">
        <v>3.2786737988923864E-3</v>
      </c>
      <c r="S36">
        <v>0</v>
      </c>
      <c r="T36">
        <v>0</v>
      </c>
      <c r="U36">
        <v>0</v>
      </c>
      <c r="V36">
        <v>0</v>
      </c>
      <c r="W36">
        <v>0.16617280665329889</v>
      </c>
    </row>
    <row r="37" spans="1:23" x14ac:dyDescent="0.2">
      <c r="A37" t="s">
        <v>33</v>
      </c>
      <c r="B37">
        <v>0.2493757997780181</v>
      </c>
      <c r="C37">
        <v>0</v>
      </c>
      <c r="D37">
        <v>0</v>
      </c>
      <c r="E37">
        <v>0</v>
      </c>
      <c r="F37">
        <v>1.9525709623210554</v>
      </c>
      <c r="G37">
        <v>0</v>
      </c>
      <c r="H37">
        <v>0</v>
      </c>
      <c r="I37">
        <v>0</v>
      </c>
      <c r="J37">
        <v>0</v>
      </c>
      <c r="K37">
        <v>1.703523862317534E-3</v>
      </c>
      <c r="L37">
        <v>0</v>
      </c>
      <c r="M37">
        <v>1.7548252573408674E-3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2.2054051112187318</v>
      </c>
    </row>
    <row r="38" spans="1:23" x14ac:dyDescent="0.2">
      <c r="A38" t="s">
        <v>34</v>
      </c>
      <c r="B38">
        <v>6.3668570762976143E-4</v>
      </c>
      <c r="C38">
        <v>0</v>
      </c>
      <c r="D38">
        <v>0</v>
      </c>
      <c r="E38">
        <v>0</v>
      </c>
      <c r="F38">
        <v>3.3699706815391877E-4</v>
      </c>
      <c r="G38">
        <v>2.2896690332553627E-3</v>
      </c>
      <c r="H38">
        <v>0</v>
      </c>
      <c r="I38">
        <v>0</v>
      </c>
      <c r="J38">
        <v>0</v>
      </c>
      <c r="K38">
        <v>6.3846224804539999E-4</v>
      </c>
      <c r="L38">
        <v>6.0955206441868506E-6</v>
      </c>
      <c r="M38">
        <v>2.2782317403563786E-4</v>
      </c>
      <c r="N38">
        <v>0</v>
      </c>
      <c r="O38">
        <v>0</v>
      </c>
      <c r="P38">
        <v>0</v>
      </c>
      <c r="Q38">
        <v>0</v>
      </c>
      <c r="R38">
        <v>5.8823265215422217E-4</v>
      </c>
      <c r="S38">
        <v>0</v>
      </c>
      <c r="T38">
        <v>0</v>
      </c>
      <c r="U38">
        <v>0</v>
      </c>
      <c r="V38">
        <v>0</v>
      </c>
      <c r="W38">
        <v>4.7239654039184899E-3</v>
      </c>
    </row>
    <row r="39" spans="1:23" x14ac:dyDescent="0.2">
      <c r="A39" t="s">
        <v>35</v>
      </c>
      <c r="B39">
        <v>8.3870778193542959E-3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4.2114605222184546E-4</v>
      </c>
      <c r="L39">
        <v>3.6911763900909257E-5</v>
      </c>
      <c r="M39">
        <v>1.5321108453896649E-3</v>
      </c>
      <c r="N39">
        <v>0</v>
      </c>
      <c r="O39">
        <v>0</v>
      </c>
      <c r="P39">
        <v>0</v>
      </c>
      <c r="Q39">
        <v>0</v>
      </c>
      <c r="R39">
        <v>0.18255294093799102</v>
      </c>
      <c r="S39">
        <v>0</v>
      </c>
      <c r="T39">
        <v>0</v>
      </c>
      <c r="U39">
        <v>0</v>
      </c>
      <c r="V39">
        <v>0</v>
      </c>
      <c r="W39">
        <v>0.19293018741885773</v>
      </c>
    </row>
    <row r="40" spans="1:23" x14ac:dyDescent="0.2">
      <c r="A40" t="s">
        <v>36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</row>
    <row r="41" spans="1:23" x14ac:dyDescent="0.2">
      <c r="A41" t="s">
        <v>37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</row>
    <row r="42" spans="1:23" x14ac:dyDescent="0.2">
      <c r="A42" t="s">
        <v>38</v>
      </c>
      <c r="B42">
        <v>1.5031117937977314E-2</v>
      </c>
      <c r="C42">
        <v>6.1642034552480181E-4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9.3065538406781402E-5</v>
      </c>
      <c r="L42">
        <v>0</v>
      </c>
      <c r="M42">
        <v>1.0597229458930428E-3</v>
      </c>
      <c r="N42">
        <v>0</v>
      </c>
      <c r="O42">
        <v>3.5665515263276943E-4</v>
      </c>
      <c r="P42">
        <v>0</v>
      </c>
      <c r="Q42">
        <v>0</v>
      </c>
      <c r="R42">
        <v>3.4956448591132068E-3</v>
      </c>
      <c r="S42">
        <v>0</v>
      </c>
      <c r="T42">
        <v>0</v>
      </c>
      <c r="U42">
        <v>0</v>
      </c>
      <c r="V42">
        <v>0</v>
      </c>
      <c r="W42">
        <v>2.0652626779547916E-2</v>
      </c>
    </row>
    <row r="43" spans="1:23" x14ac:dyDescent="0.2">
      <c r="A43" t="s">
        <v>39</v>
      </c>
      <c r="B43">
        <v>6.1799505327760267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2.5124429912343023E-3</v>
      </c>
      <c r="L43">
        <v>0</v>
      </c>
      <c r="M43">
        <v>7.1798818483958596E-3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6.1896428576156568</v>
      </c>
    </row>
    <row r="44" spans="1:23" x14ac:dyDescent="0.2">
      <c r="A44" t="s">
        <v>40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2.5470568406066486E-4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6.5091318066245877E-4</v>
      </c>
      <c r="S44">
        <v>0</v>
      </c>
      <c r="T44">
        <v>0</v>
      </c>
      <c r="U44">
        <v>0</v>
      </c>
      <c r="V44">
        <v>0</v>
      </c>
      <c r="W44">
        <v>9.0561886472312358E-4</v>
      </c>
    </row>
    <row r="45" spans="1:23" x14ac:dyDescent="0.2">
      <c r="A45" t="s">
        <v>41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1.3551648575022555E-4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1.3551648575022555E-4</v>
      </c>
    </row>
    <row r="46" spans="1:23" x14ac:dyDescent="0.2">
      <c r="A46" t="s">
        <v>42</v>
      </c>
      <c r="B46">
        <v>2.1137961634554663E-2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1.3294031075139356E-2</v>
      </c>
      <c r="L46">
        <v>0</v>
      </c>
      <c r="M46">
        <v>3.8130260140727346E-2</v>
      </c>
      <c r="N46">
        <v>0</v>
      </c>
      <c r="O46">
        <v>1.7065407459137275E-4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7.2732906925012733E-2</v>
      </c>
    </row>
    <row r="47" spans="1:23" x14ac:dyDescent="0.2">
      <c r="A47" t="s">
        <v>43</v>
      </c>
      <c r="B47">
        <v>2.2062215398264959E-2</v>
      </c>
      <c r="C47">
        <v>9.5856230984327413E-4</v>
      </c>
      <c r="D47">
        <v>0</v>
      </c>
      <c r="E47">
        <v>6.4753169093421312E-3</v>
      </c>
      <c r="F47">
        <v>0</v>
      </c>
      <c r="G47">
        <v>0</v>
      </c>
      <c r="H47">
        <v>0</v>
      </c>
      <c r="I47">
        <v>0</v>
      </c>
      <c r="J47">
        <v>0</v>
      </c>
      <c r="K47">
        <v>0.2587331426856932</v>
      </c>
      <c r="L47">
        <v>6.0244800343521011E-2</v>
      </c>
      <c r="M47">
        <v>0.62617692683810355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0.97465096448476807</v>
      </c>
    </row>
    <row r="48" spans="1:23" x14ac:dyDescent="0.2">
      <c r="A48" t="s">
        <v>44</v>
      </c>
      <c r="B48">
        <v>4.6067976948636668E-3</v>
      </c>
      <c r="C48">
        <v>5.8045474685999821E-4</v>
      </c>
      <c r="D48">
        <v>2.7811458901841331E-3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1.4745895210158897E-2</v>
      </c>
      <c r="L48">
        <v>6.1168157908807284E-4</v>
      </c>
      <c r="M48">
        <v>2.8837180788810764E-2</v>
      </c>
      <c r="N48">
        <v>0</v>
      </c>
      <c r="O48">
        <v>3.7463942974096665E-2</v>
      </c>
      <c r="P48">
        <v>0</v>
      </c>
      <c r="Q48">
        <v>0</v>
      </c>
      <c r="R48">
        <v>3.9463392935379836E-2</v>
      </c>
      <c r="S48">
        <v>0</v>
      </c>
      <c r="T48">
        <v>0</v>
      </c>
      <c r="U48">
        <v>0</v>
      </c>
      <c r="V48">
        <v>0</v>
      </c>
      <c r="W48">
        <v>0.12909049181944204</v>
      </c>
    </row>
    <row r="49" spans="1:23" x14ac:dyDescent="0.2">
      <c r="A49" t="s">
        <v>45</v>
      </c>
      <c r="B49">
        <v>0</v>
      </c>
      <c r="C49">
        <v>4.8138448583509921E-3</v>
      </c>
      <c r="D49">
        <v>1.1581978647491513E-2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2.9973309813910456E-2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4.4256795615826683E-2</v>
      </c>
      <c r="S49">
        <v>0</v>
      </c>
      <c r="T49">
        <v>0</v>
      </c>
      <c r="U49">
        <v>0</v>
      </c>
      <c r="V49">
        <v>0</v>
      </c>
      <c r="W49">
        <v>9.0625928935579636E-2</v>
      </c>
    </row>
    <row r="50" spans="1:23" x14ac:dyDescent="0.2">
      <c r="A50" t="s">
        <v>46</v>
      </c>
      <c r="B50">
        <v>0.10104420241254704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5.1688956145562355E-2</v>
      </c>
      <c r="L50">
        <v>0</v>
      </c>
      <c r="M50">
        <v>7.5835322286238781E-3</v>
      </c>
      <c r="N50">
        <v>0</v>
      </c>
      <c r="O50">
        <v>3.6255216756485888E-2</v>
      </c>
      <c r="P50">
        <v>0</v>
      </c>
      <c r="Q50">
        <v>0</v>
      </c>
      <c r="R50">
        <v>5.7789936539352466E-2</v>
      </c>
      <c r="S50">
        <v>0</v>
      </c>
      <c r="T50">
        <v>0</v>
      </c>
      <c r="U50">
        <v>0</v>
      </c>
      <c r="V50">
        <v>0</v>
      </c>
      <c r="W50">
        <v>0.25436184408257162</v>
      </c>
    </row>
    <row r="51" spans="1:23" x14ac:dyDescent="0.2">
      <c r="A51" t="s">
        <v>47</v>
      </c>
      <c r="B51">
        <v>0.62728350804132416</v>
      </c>
      <c r="C51">
        <v>0</v>
      </c>
      <c r="D51">
        <v>0</v>
      </c>
      <c r="E51">
        <v>0.14261556786472965</v>
      </c>
      <c r="F51">
        <v>0</v>
      </c>
      <c r="G51">
        <v>0</v>
      </c>
      <c r="H51">
        <v>0</v>
      </c>
      <c r="I51">
        <v>0</v>
      </c>
      <c r="J51">
        <v>0</v>
      </c>
      <c r="K51">
        <v>3.1425364671015331E-2</v>
      </c>
      <c r="L51">
        <v>0</v>
      </c>
      <c r="M51">
        <v>4.5178224886697427E-2</v>
      </c>
      <c r="N51">
        <v>0</v>
      </c>
      <c r="O51">
        <v>2.5324812403226635E-2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0.87182747786699311</v>
      </c>
    </row>
  </sheetData>
  <phoneticPr fontId="6" type="noConversion"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600-000000000000}">
  <dimension ref="A1:W51"/>
  <sheetViews>
    <sheetView workbookViewId="0">
      <selection activeCell="B4" sqref="B4:W51"/>
    </sheetView>
  </sheetViews>
  <sheetFormatPr baseColWidth="10" defaultColWidth="8.83203125" defaultRowHeight="15" x14ac:dyDescent="0.2"/>
  <sheetData>
    <row r="1" spans="1:23" x14ac:dyDescent="0.2">
      <c r="B1" t="s">
        <v>49</v>
      </c>
      <c r="C1" t="s">
        <v>50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61</v>
      </c>
      <c r="O1" t="s">
        <v>62</v>
      </c>
      <c r="P1" t="s">
        <v>63</v>
      </c>
      <c r="Q1" t="s">
        <v>64</v>
      </c>
      <c r="R1" t="s">
        <v>65</v>
      </c>
      <c r="S1" t="s">
        <v>66</v>
      </c>
      <c r="T1" t="s">
        <v>67</v>
      </c>
      <c r="U1" t="s">
        <v>68</v>
      </c>
      <c r="V1" t="s">
        <v>69</v>
      </c>
      <c r="W1" t="s">
        <v>48</v>
      </c>
    </row>
    <row r="2" spans="1:23" x14ac:dyDescent="0.2">
      <c r="B2" t="s">
        <v>75</v>
      </c>
      <c r="C2" t="s">
        <v>75</v>
      </c>
      <c r="D2" t="s">
        <v>75</v>
      </c>
      <c r="E2" t="s">
        <v>75</v>
      </c>
      <c r="F2" t="s">
        <v>75</v>
      </c>
      <c r="G2" t="s">
        <v>75</v>
      </c>
      <c r="H2" t="s">
        <v>75</v>
      </c>
      <c r="I2" t="s">
        <v>75</v>
      </c>
      <c r="J2" t="s">
        <v>75</v>
      </c>
      <c r="K2" t="s">
        <v>75</v>
      </c>
      <c r="L2" t="s">
        <v>75</v>
      </c>
      <c r="M2" t="s">
        <v>75</v>
      </c>
      <c r="N2" t="s">
        <v>75</v>
      </c>
      <c r="O2" t="s">
        <v>75</v>
      </c>
      <c r="P2" t="s">
        <v>75</v>
      </c>
      <c r="Q2" t="s">
        <v>75</v>
      </c>
      <c r="R2" t="s">
        <v>75</v>
      </c>
      <c r="S2" t="s">
        <v>75</v>
      </c>
      <c r="T2" t="s">
        <v>75</v>
      </c>
      <c r="U2" t="s">
        <v>75</v>
      </c>
      <c r="V2" t="s">
        <v>75</v>
      </c>
      <c r="W2" t="s">
        <v>75</v>
      </c>
    </row>
    <row r="4" spans="1:23" x14ac:dyDescent="0.2">
      <c r="A4" t="s">
        <v>0</v>
      </c>
      <c r="B4">
        <v>19.161554423699585</v>
      </c>
      <c r="C4">
        <v>28.879905301279329</v>
      </c>
      <c r="D4">
        <v>7.1409848459715514E-2</v>
      </c>
      <c r="E4">
        <v>0.16162662766446212</v>
      </c>
      <c r="F4">
        <v>19.60259995442782</v>
      </c>
      <c r="G4">
        <v>1.1841950401121686</v>
      </c>
      <c r="H4">
        <v>7.2194022863282905</v>
      </c>
      <c r="I4">
        <v>3.7254295008903218E-2</v>
      </c>
      <c r="J4">
        <v>0</v>
      </c>
      <c r="K4">
        <v>0.51424428662986732</v>
      </c>
      <c r="L4">
        <v>6.2050631221354437E-2</v>
      </c>
      <c r="M4">
        <v>1.0352892942711207</v>
      </c>
      <c r="N4">
        <v>0</v>
      </c>
      <c r="O4">
        <v>0.1785225630588165</v>
      </c>
      <c r="P4">
        <v>3.8763351440490606E-4</v>
      </c>
      <c r="Q4">
        <v>0</v>
      </c>
      <c r="R4">
        <v>0.53823792908443491</v>
      </c>
      <c r="S4">
        <v>0</v>
      </c>
      <c r="T4">
        <v>0</v>
      </c>
      <c r="U4">
        <v>0</v>
      </c>
      <c r="V4">
        <v>4.297974</v>
      </c>
      <c r="W4">
        <v>82.944654114760283</v>
      </c>
    </row>
    <row r="5" spans="1:23" x14ac:dyDescent="0.2">
      <c r="A5" t="s">
        <v>1</v>
      </c>
      <c r="B5">
        <v>0.10570026837232921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3.0542919883424915E-2</v>
      </c>
      <c r="L5">
        <v>0</v>
      </c>
      <c r="M5">
        <v>0.14605781250799016</v>
      </c>
      <c r="N5">
        <v>0</v>
      </c>
      <c r="O5">
        <v>1.3287028157908762E-2</v>
      </c>
      <c r="P5">
        <v>0</v>
      </c>
      <c r="Q5">
        <v>0</v>
      </c>
      <c r="R5">
        <v>3.2212748398576297E-3</v>
      </c>
      <c r="S5">
        <v>0</v>
      </c>
      <c r="T5">
        <v>0</v>
      </c>
      <c r="U5">
        <v>0</v>
      </c>
      <c r="V5">
        <v>0</v>
      </c>
      <c r="W5">
        <v>0.29880930376151071</v>
      </c>
    </row>
    <row r="6" spans="1:23" x14ac:dyDescent="0.2">
      <c r="A6" t="s">
        <v>2</v>
      </c>
      <c r="B6">
        <v>0.78045438517466026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1.0573045558138778E-3</v>
      </c>
      <c r="L6">
        <v>0</v>
      </c>
      <c r="M6">
        <v>2.4319471833626834E-3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0.78394363691383684</v>
      </c>
    </row>
    <row r="7" spans="1:23" x14ac:dyDescent="0.2">
      <c r="A7" t="s">
        <v>3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  <row r="8" spans="1:23" x14ac:dyDescent="0.2">
      <c r="A8" t="s">
        <v>4</v>
      </c>
      <c r="B8">
        <v>1.9990842822852149E-2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1.9906042563162509E-4</v>
      </c>
      <c r="L8">
        <v>0</v>
      </c>
      <c r="M8">
        <v>1.2659923635377377E-3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2.1455895612021512E-2</v>
      </c>
    </row>
    <row r="9" spans="1:23" x14ac:dyDescent="0.2">
      <c r="A9" t="s">
        <v>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</row>
    <row r="10" spans="1:23" x14ac:dyDescent="0.2">
      <c r="A10" t="s">
        <v>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4.5685999325291009E-5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4.5685999325291009E-5</v>
      </c>
    </row>
    <row r="11" spans="1:23" x14ac:dyDescent="0.2">
      <c r="A11" t="s">
        <v>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2">
      <c r="A12" t="s">
        <v>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x14ac:dyDescent="0.2">
      <c r="A13" t="s">
        <v>9</v>
      </c>
      <c r="B13">
        <v>4.6378957811631309E-2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1.9840776849840668E-3</v>
      </c>
      <c r="L13">
        <v>0</v>
      </c>
      <c r="M13">
        <v>7.8650206781091022E-4</v>
      </c>
      <c r="N13">
        <v>0</v>
      </c>
      <c r="O13">
        <v>2.4436098089726987E-4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4.9393898545323556E-2</v>
      </c>
    </row>
    <row r="14" spans="1:23" x14ac:dyDescent="0.2">
      <c r="A14" t="s">
        <v>10</v>
      </c>
      <c r="B14">
        <v>2.2952661507924937E-2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1.4684785497414969E-4</v>
      </c>
      <c r="L14">
        <v>0</v>
      </c>
      <c r="M14">
        <v>5.6572955754819864E-4</v>
      </c>
      <c r="N14">
        <v>0</v>
      </c>
      <c r="O14">
        <v>0</v>
      </c>
      <c r="P14">
        <v>0</v>
      </c>
      <c r="Q14">
        <v>0</v>
      </c>
      <c r="R14">
        <v>1.4406933278115647E-2</v>
      </c>
      <c r="S14">
        <v>0</v>
      </c>
      <c r="T14">
        <v>0</v>
      </c>
      <c r="U14">
        <v>0</v>
      </c>
      <c r="V14">
        <v>0</v>
      </c>
      <c r="W14">
        <v>3.8072172198562931E-2</v>
      </c>
    </row>
    <row r="15" spans="1:23" x14ac:dyDescent="0.2">
      <c r="A15" t="s">
        <v>11</v>
      </c>
      <c r="B15">
        <v>1.6511583067916013E-2</v>
      </c>
      <c r="C15">
        <v>0</v>
      </c>
      <c r="D15">
        <v>1.3637250121005036E-2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1.7980704020168104E-3</v>
      </c>
      <c r="L15">
        <v>0</v>
      </c>
      <c r="M15">
        <v>8.4169519537658822E-4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3.2788598786314446E-2</v>
      </c>
    </row>
    <row r="16" spans="1:23" x14ac:dyDescent="0.2">
      <c r="A16" t="s">
        <v>12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6.85289989879365E-5</v>
      </c>
      <c r="L16">
        <v>0</v>
      </c>
      <c r="M16">
        <v>5.5193127565677922E-5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1.2372212655361442E-4</v>
      </c>
    </row>
    <row r="17" spans="1:23" x14ac:dyDescent="0.2">
      <c r="A17" t="s">
        <v>13</v>
      </c>
      <c r="B17">
        <v>2.8477870657094381E-2</v>
      </c>
      <c r="C17">
        <v>13.148074156660492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9.0393012950754363E-4</v>
      </c>
      <c r="L17">
        <v>0</v>
      </c>
      <c r="M17">
        <v>4.1394845674258442E-5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13.177497352292766</v>
      </c>
    </row>
    <row r="18" spans="1:23" x14ac:dyDescent="0.2">
      <c r="A18" t="s">
        <v>14</v>
      </c>
      <c r="B18">
        <v>2.0496811364660284E-3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8.1582141652305383E-5</v>
      </c>
      <c r="L18">
        <v>0</v>
      </c>
      <c r="M18">
        <v>3.7945275201403566E-5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2.1692085533197374E-3</v>
      </c>
    </row>
    <row r="19" spans="1:23" x14ac:dyDescent="0.2">
      <c r="A19" t="s">
        <v>15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</row>
    <row r="20" spans="1:23" x14ac:dyDescent="0.2">
      <c r="A20" t="s">
        <v>16</v>
      </c>
      <c r="B20">
        <v>3.2994783526347002E-4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2.8064256728393044E-4</v>
      </c>
      <c r="L20">
        <v>0</v>
      </c>
      <c r="M20">
        <v>1.0693668465850098E-3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1.6799572491324102E-3</v>
      </c>
    </row>
    <row r="21" spans="1:23" x14ac:dyDescent="0.2">
      <c r="A21" t="s">
        <v>17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4.1394845674258442E-5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4.1394845674258442E-5</v>
      </c>
    </row>
    <row r="22" spans="1:23" x14ac:dyDescent="0.2">
      <c r="A22" t="s">
        <v>18</v>
      </c>
      <c r="B22">
        <v>1.6933774384005833E-2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4.5033342192072565E-4</v>
      </c>
      <c r="L22">
        <v>0</v>
      </c>
      <c r="M22">
        <v>3.6910404059547109E-4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1.7753211846522027E-2</v>
      </c>
    </row>
    <row r="23" spans="1:23" x14ac:dyDescent="0.2">
      <c r="A23" t="s">
        <v>19</v>
      </c>
      <c r="B23">
        <v>5.1443479691616275E-4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2.4800971062300834E-4</v>
      </c>
      <c r="L23">
        <v>0</v>
      </c>
      <c r="M23">
        <v>7.244097992995227E-4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1.4868543068386939E-3</v>
      </c>
    </row>
    <row r="24" spans="1:23" x14ac:dyDescent="0.2">
      <c r="A24" t="s">
        <v>20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</row>
    <row r="25" spans="1:23" x14ac:dyDescent="0.2">
      <c r="A25" t="s">
        <v>21</v>
      </c>
      <c r="B25">
        <v>2.7852228198292988</v>
      </c>
      <c r="C25">
        <v>0</v>
      </c>
      <c r="D25">
        <v>0</v>
      </c>
      <c r="E25">
        <v>0</v>
      </c>
      <c r="F25">
        <v>0</v>
      </c>
      <c r="G25">
        <v>0</v>
      </c>
      <c r="H25">
        <v>3.9315616213419446E-2</v>
      </c>
      <c r="I25">
        <v>0</v>
      </c>
      <c r="J25">
        <v>0</v>
      </c>
      <c r="K25">
        <v>9.8551227115984893E-4</v>
      </c>
      <c r="L25">
        <v>1.1844518343593965E-3</v>
      </c>
      <c r="M25">
        <v>1.3398131716568317E-2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2.840106531864806</v>
      </c>
    </row>
    <row r="26" spans="1:23" x14ac:dyDescent="0.2">
      <c r="A26" t="s">
        <v>22</v>
      </c>
      <c r="B26">
        <v>2.0795756541190444</v>
      </c>
      <c r="C26">
        <v>15.731831144618839</v>
      </c>
      <c r="D26">
        <v>0</v>
      </c>
      <c r="E26">
        <v>0</v>
      </c>
      <c r="F26">
        <v>0.10016910028542307</v>
      </c>
      <c r="G26">
        <v>1.5722247319219052E-2</v>
      </c>
      <c r="H26">
        <v>0</v>
      </c>
      <c r="I26">
        <v>0</v>
      </c>
      <c r="J26">
        <v>0</v>
      </c>
      <c r="K26">
        <v>2.2875632519306428E-3</v>
      </c>
      <c r="L26">
        <v>1.692074049084852E-5</v>
      </c>
      <c r="M26">
        <v>7.7373865706134737E-3</v>
      </c>
      <c r="N26">
        <v>0</v>
      </c>
      <c r="O26">
        <v>0</v>
      </c>
      <c r="P26">
        <v>0</v>
      </c>
      <c r="Q26">
        <v>0</v>
      </c>
      <c r="R26">
        <v>1.5659710084908313E-3</v>
      </c>
      <c r="S26">
        <v>0</v>
      </c>
      <c r="T26">
        <v>0</v>
      </c>
      <c r="U26">
        <v>0</v>
      </c>
      <c r="V26">
        <v>0</v>
      </c>
      <c r="W26">
        <v>17.938905987914055</v>
      </c>
    </row>
    <row r="27" spans="1:23" x14ac:dyDescent="0.2">
      <c r="A27" t="s">
        <v>23</v>
      </c>
      <c r="B27">
        <v>5.7877823378814225E-2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1.6642756897070293E-4</v>
      </c>
      <c r="L27">
        <v>0</v>
      </c>
      <c r="M27">
        <v>1.2763410749563016E-4</v>
      </c>
      <c r="N27">
        <v>0</v>
      </c>
      <c r="O27">
        <v>0</v>
      </c>
      <c r="P27">
        <v>0</v>
      </c>
      <c r="Q27">
        <v>0</v>
      </c>
      <c r="R27">
        <v>1.6141547318290108E-3</v>
      </c>
      <c r="S27">
        <v>0</v>
      </c>
      <c r="T27">
        <v>0</v>
      </c>
      <c r="U27">
        <v>0</v>
      </c>
      <c r="V27">
        <v>0</v>
      </c>
      <c r="W27">
        <v>5.9786039787109571E-2</v>
      </c>
    </row>
    <row r="28" spans="1:23" x14ac:dyDescent="0.2">
      <c r="A28" t="s">
        <v>24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</row>
    <row r="29" spans="1:23" x14ac:dyDescent="0.2">
      <c r="A29" t="s">
        <v>25</v>
      </c>
      <c r="B29">
        <v>2.0819836860900649E-3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3.7527785160060474E-4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2.4572615376906694E-3</v>
      </c>
    </row>
    <row r="30" spans="1:23" x14ac:dyDescent="0.2">
      <c r="A30" t="s">
        <v>26</v>
      </c>
      <c r="B30">
        <v>2.0819836860900649E-3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3.7527785160060474E-4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2.4572615376906694E-3</v>
      </c>
    </row>
    <row r="31" spans="1:23" x14ac:dyDescent="0.2">
      <c r="A31" t="s">
        <v>27</v>
      </c>
      <c r="B31">
        <v>1.7861978283884019</v>
      </c>
      <c r="C31">
        <v>0</v>
      </c>
      <c r="D31">
        <v>5.7772598338710485E-2</v>
      </c>
      <c r="E31">
        <v>0</v>
      </c>
      <c r="F31">
        <v>2.546644860126987E-2</v>
      </c>
      <c r="G31">
        <v>1.0400080197259371E-2</v>
      </c>
      <c r="H31">
        <v>0</v>
      </c>
      <c r="I31">
        <v>3.7254295008903218E-2</v>
      </c>
      <c r="J31">
        <v>0</v>
      </c>
      <c r="K31">
        <v>2.2125076816105222E-3</v>
      </c>
      <c r="L31">
        <v>6.0914665767054666E-5</v>
      </c>
      <c r="M31">
        <v>7.6407985973735385E-3</v>
      </c>
      <c r="N31">
        <v>0</v>
      </c>
      <c r="O31">
        <v>0</v>
      </c>
      <c r="P31">
        <v>0</v>
      </c>
      <c r="Q31">
        <v>0</v>
      </c>
      <c r="R31">
        <v>0.28132066870996059</v>
      </c>
      <c r="S31">
        <v>0</v>
      </c>
      <c r="T31">
        <v>0</v>
      </c>
      <c r="U31">
        <v>0</v>
      </c>
      <c r="V31">
        <v>4.297974</v>
      </c>
      <c r="W31">
        <v>6.5063001401892571</v>
      </c>
    </row>
    <row r="32" spans="1:23" x14ac:dyDescent="0.2">
      <c r="A32" t="s">
        <v>28</v>
      </c>
      <c r="B32">
        <v>2.9131498256682367</v>
      </c>
      <c r="C32">
        <v>0</v>
      </c>
      <c r="D32">
        <v>0</v>
      </c>
      <c r="E32">
        <v>0</v>
      </c>
      <c r="F32">
        <v>17.838515966816612</v>
      </c>
      <c r="G32">
        <v>1.1560286918894302</v>
      </c>
      <c r="H32">
        <v>7.1800866701148713</v>
      </c>
      <c r="I32">
        <v>0</v>
      </c>
      <c r="J32">
        <v>0</v>
      </c>
      <c r="K32">
        <v>3.468872663056025E-3</v>
      </c>
      <c r="L32">
        <v>0</v>
      </c>
      <c r="M32">
        <v>3.0849508738741097E-2</v>
      </c>
      <c r="N32">
        <v>0</v>
      </c>
      <c r="O32">
        <v>0</v>
      </c>
      <c r="P32">
        <v>0</v>
      </c>
      <c r="Q32">
        <v>0</v>
      </c>
      <c r="R32">
        <v>2.0984011513777139E-2</v>
      </c>
      <c r="S32">
        <v>0</v>
      </c>
      <c r="T32">
        <v>0</v>
      </c>
      <c r="U32">
        <v>0</v>
      </c>
      <c r="V32">
        <v>0</v>
      </c>
      <c r="W32">
        <v>29.143083547404729</v>
      </c>
    </row>
    <row r="33" spans="1:23" x14ac:dyDescent="0.2">
      <c r="A33" t="s">
        <v>29</v>
      </c>
      <c r="B33">
        <v>0.11664056432346914</v>
      </c>
      <c r="C33">
        <v>0</v>
      </c>
      <c r="D33">
        <v>0</v>
      </c>
      <c r="E33">
        <v>0</v>
      </c>
      <c r="F33">
        <v>0.10413981355599893</v>
      </c>
      <c r="G33">
        <v>0</v>
      </c>
      <c r="H33">
        <v>0</v>
      </c>
      <c r="I33">
        <v>0</v>
      </c>
      <c r="J33">
        <v>0</v>
      </c>
      <c r="K33">
        <v>2.0558699696380953E-4</v>
      </c>
      <c r="L33">
        <v>5.4146369570715264E-5</v>
      </c>
      <c r="M33">
        <v>2.5112873042383455E-3</v>
      </c>
      <c r="N33">
        <v>0</v>
      </c>
      <c r="O33">
        <v>0</v>
      </c>
      <c r="P33">
        <v>0</v>
      </c>
      <c r="Q33">
        <v>0</v>
      </c>
      <c r="R33">
        <v>8.9959011472381001E-2</v>
      </c>
      <c r="S33">
        <v>0</v>
      </c>
      <c r="T33">
        <v>0</v>
      </c>
      <c r="U33">
        <v>0</v>
      </c>
      <c r="V33">
        <v>0</v>
      </c>
      <c r="W33">
        <v>0.31351041002262192</v>
      </c>
    </row>
    <row r="34" spans="1:23" x14ac:dyDescent="0.2">
      <c r="A34" t="s">
        <v>30</v>
      </c>
      <c r="B34">
        <v>5.4105776617234336E-3</v>
      </c>
      <c r="C34">
        <v>0</v>
      </c>
      <c r="D34">
        <v>0</v>
      </c>
      <c r="E34">
        <v>0</v>
      </c>
      <c r="F34">
        <v>9.7292097212962253E-2</v>
      </c>
      <c r="G34">
        <v>0</v>
      </c>
      <c r="H34">
        <v>0</v>
      </c>
      <c r="I34">
        <v>0</v>
      </c>
      <c r="J34">
        <v>0</v>
      </c>
      <c r="K34">
        <v>8.4845427318397604E-5</v>
      </c>
      <c r="L34">
        <v>0</v>
      </c>
      <c r="M34">
        <v>3.7945275201403566E-5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0.1028254655772055</v>
      </c>
    </row>
    <row r="35" spans="1:23" x14ac:dyDescent="0.2">
      <c r="A35" t="s">
        <v>31</v>
      </c>
      <c r="B35">
        <v>1.4860571567725198E-2</v>
      </c>
      <c r="C35">
        <v>0</v>
      </c>
      <c r="D35">
        <v>0</v>
      </c>
      <c r="E35">
        <v>0</v>
      </c>
      <c r="F35">
        <v>2.8914361982424169E-2</v>
      </c>
      <c r="G35">
        <v>0</v>
      </c>
      <c r="H35">
        <v>0</v>
      </c>
      <c r="I35">
        <v>0</v>
      </c>
      <c r="J35">
        <v>0</v>
      </c>
      <c r="K35">
        <v>3.018539241135299E-3</v>
      </c>
      <c r="L35">
        <v>5.0762221472545557E-5</v>
      </c>
      <c r="M35">
        <v>8.1064906112089446E-4</v>
      </c>
      <c r="N35">
        <v>0</v>
      </c>
      <c r="O35">
        <v>0</v>
      </c>
      <c r="P35">
        <v>0</v>
      </c>
      <c r="Q35">
        <v>0</v>
      </c>
      <c r="R35">
        <v>2.7223803686071378E-3</v>
      </c>
      <c r="S35">
        <v>0</v>
      </c>
      <c r="T35">
        <v>0</v>
      </c>
      <c r="U35">
        <v>0</v>
      </c>
      <c r="V35">
        <v>0</v>
      </c>
      <c r="W35">
        <v>5.0377264442485248E-2</v>
      </c>
    </row>
    <row r="36" spans="1:23" x14ac:dyDescent="0.2">
      <c r="A36" t="s">
        <v>32</v>
      </c>
      <c r="B36">
        <v>2.8711289074380811E-2</v>
      </c>
      <c r="C36">
        <v>0</v>
      </c>
      <c r="D36">
        <v>0</v>
      </c>
      <c r="E36">
        <v>0</v>
      </c>
      <c r="F36">
        <v>0.10095169643891301</v>
      </c>
      <c r="G36">
        <v>0</v>
      </c>
      <c r="H36">
        <v>0</v>
      </c>
      <c r="I36">
        <v>0</v>
      </c>
      <c r="J36">
        <v>0</v>
      </c>
      <c r="K36">
        <v>9.0719341517363564E-4</v>
      </c>
      <c r="L36">
        <v>0</v>
      </c>
      <c r="M36">
        <v>3.1046134255693823E-5</v>
      </c>
      <c r="N36">
        <v>0</v>
      </c>
      <c r="O36">
        <v>0</v>
      </c>
      <c r="P36">
        <v>0</v>
      </c>
      <c r="Q36">
        <v>0</v>
      </c>
      <c r="R36">
        <v>1.4696035618144726E-3</v>
      </c>
      <c r="S36">
        <v>0</v>
      </c>
      <c r="T36">
        <v>0</v>
      </c>
      <c r="U36">
        <v>0</v>
      </c>
      <c r="V36">
        <v>0</v>
      </c>
      <c r="W36">
        <v>0.13207082862453765</v>
      </c>
    </row>
    <row r="37" spans="1:23" x14ac:dyDescent="0.2">
      <c r="A37" t="s">
        <v>33</v>
      </c>
      <c r="B37">
        <v>6.0822480372255273E-2</v>
      </c>
      <c r="C37">
        <v>0</v>
      </c>
      <c r="D37">
        <v>0</v>
      </c>
      <c r="E37">
        <v>0</v>
      </c>
      <c r="F37">
        <v>1.306993308831268</v>
      </c>
      <c r="G37">
        <v>0</v>
      </c>
      <c r="H37">
        <v>0</v>
      </c>
      <c r="I37">
        <v>0</v>
      </c>
      <c r="J37">
        <v>0</v>
      </c>
      <c r="K37">
        <v>1.6577491183748453E-3</v>
      </c>
      <c r="L37">
        <v>0</v>
      </c>
      <c r="M37">
        <v>1.0935138398949938E-3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1.3705670521617932</v>
      </c>
    </row>
    <row r="38" spans="1:23" x14ac:dyDescent="0.2">
      <c r="A38" t="s">
        <v>34</v>
      </c>
      <c r="B38">
        <v>1.3585156599719608E-3</v>
      </c>
      <c r="C38">
        <v>0</v>
      </c>
      <c r="D38">
        <v>0</v>
      </c>
      <c r="E38">
        <v>0</v>
      </c>
      <c r="F38">
        <v>1.5716070295494002E-4</v>
      </c>
      <c r="G38">
        <v>2.0440207062598762E-3</v>
      </c>
      <c r="H38">
        <v>0</v>
      </c>
      <c r="I38">
        <v>0</v>
      </c>
      <c r="J38">
        <v>0</v>
      </c>
      <c r="K38">
        <v>1.2041524107880273E-3</v>
      </c>
      <c r="L38">
        <v>3.384148098169704E-6</v>
      </c>
      <c r="M38">
        <v>1.2073496654992042E-4</v>
      </c>
      <c r="N38">
        <v>0</v>
      </c>
      <c r="O38">
        <v>0</v>
      </c>
      <c r="P38">
        <v>0</v>
      </c>
      <c r="Q38">
        <v>0</v>
      </c>
      <c r="R38">
        <v>4.8183723338179429E-4</v>
      </c>
      <c r="S38">
        <v>0</v>
      </c>
      <c r="T38">
        <v>0</v>
      </c>
      <c r="U38">
        <v>0</v>
      </c>
      <c r="V38">
        <v>0</v>
      </c>
      <c r="W38">
        <v>5.3698058280046892E-3</v>
      </c>
    </row>
    <row r="39" spans="1:23" x14ac:dyDescent="0.2">
      <c r="A39" t="s">
        <v>35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1.2074156964541192E-4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1.2074156964541192E-4</v>
      </c>
    </row>
    <row r="40" spans="1:23" x14ac:dyDescent="0.2">
      <c r="A40" t="s">
        <v>36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</row>
    <row r="41" spans="1:23" x14ac:dyDescent="0.2">
      <c r="A41" t="s">
        <v>37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</row>
    <row r="42" spans="1:23" x14ac:dyDescent="0.2">
      <c r="A42" t="s">
        <v>38</v>
      </c>
      <c r="B42">
        <v>4.1190669811262612E-3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3.9159427993106581E-5</v>
      </c>
      <c r="L42">
        <v>0</v>
      </c>
      <c r="M42">
        <v>3.4495704728548705E-5</v>
      </c>
      <c r="N42">
        <v>0</v>
      </c>
      <c r="O42">
        <v>9.3555346972097619E-4</v>
      </c>
      <c r="P42">
        <v>0</v>
      </c>
      <c r="Q42">
        <v>0</v>
      </c>
      <c r="R42">
        <v>1.3804636736388409E-2</v>
      </c>
      <c r="S42">
        <v>0</v>
      </c>
      <c r="T42">
        <v>0</v>
      </c>
      <c r="U42">
        <v>0</v>
      </c>
      <c r="V42">
        <v>0</v>
      </c>
      <c r="W42">
        <v>1.89329123199573E-2</v>
      </c>
    </row>
    <row r="43" spans="1:23" x14ac:dyDescent="0.2">
      <c r="A43" t="s">
        <v>39</v>
      </c>
      <c r="B43">
        <v>7.336042895004633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2.6824208175278007E-3</v>
      </c>
      <c r="L43">
        <v>0</v>
      </c>
      <c r="M43">
        <v>6.8094521134155137E-3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7.3455347679355762</v>
      </c>
    </row>
    <row r="44" spans="1:23" x14ac:dyDescent="0.2">
      <c r="A44" t="s">
        <v>40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3.0348556694657599E-4</v>
      </c>
      <c r="L44">
        <v>0</v>
      </c>
      <c r="M44">
        <v>6.8991409457097403E-6</v>
      </c>
      <c r="N44">
        <v>0</v>
      </c>
      <c r="O44">
        <v>0</v>
      </c>
      <c r="P44">
        <v>0</v>
      </c>
      <c r="Q44">
        <v>0</v>
      </c>
      <c r="R44">
        <v>7.2275585007269144E-4</v>
      </c>
      <c r="S44">
        <v>0</v>
      </c>
      <c r="T44">
        <v>0</v>
      </c>
      <c r="U44">
        <v>0</v>
      </c>
      <c r="V44">
        <v>0</v>
      </c>
      <c r="W44">
        <v>1.0331405579649773E-3</v>
      </c>
    </row>
    <row r="45" spans="1:23" x14ac:dyDescent="0.2">
      <c r="A45" t="s">
        <v>41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1.37057997975873E-4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1.37057997975873E-4</v>
      </c>
    </row>
    <row r="46" spans="1:23" x14ac:dyDescent="0.2">
      <c r="A46" t="s">
        <v>42</v>
      </c>
      <c r="B46">
        <v>1.8911503999367717E-2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1.3466922948833391E-2</v>
      </c>
      <c r="L46">
        <v>0</v>
      </c>
      <c r="M46">
        <v>3.9148127814803764E-2</v>
      </c>
      <c r="N46">
        <v>0</v>
      </c>
      <c r="O46">
        <v>0</v>
      </c>
      <c r="P46">
        <v>0</v>
      </c>
      <c r="Q46">
        <v>0</v>
      </c>
      <c r="R46">
        <v>1.2427782838734153E-2</v>
      </c>
      <c r="S46">
        <v>0</v>
      </c>
      <c r="T46">
        <v>0</v>
      </c>
      <c r="U46">
        <v>0</v>
      </c>
      <c r="V46">
        <v>0</v>
      </c>
      <c r="W46">
        <v>8.3954337601739024E-2</v>
      </c>
    </row>
    <row r="47" spans="1:23" x14ac:dyDescent="0.2">
      <c r="A47" t="s">
        <v>43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0.26402165152593254</v>
      </c>
      <c r="L47">
        <v>6.0680051241595707E-2</v>
      </c>
      <c r="M47">
        <v>0.67887568993481151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1.0035773927023397</v>
      </c>
    </row>
    <row r="48" spans="1:23" x14ac:dyDescent="0.2">
      <c r="A48" t="s">
        <v>44</v>
      </c>
      <c r="B48">
        <v>5.5882762449480103E-3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3.4861408959303661E-2</v>
      </c>
      <c r="L48">
        <v>0</v>
      </c>
      <c r="M48">
        <v>2.9953168549456857E-2</v>
      </c>
      <c r="N48">
        <v>0</v>
      </c>
      <c r="O48">
        <v>4.372245919978586E-2</v>
      </c>
      <c r="P48">
        <v>0</v>
      </c>
      <c r="Q48">
        <v>0</v>
      </c>
      <c r="R48">
        <v>2.7892461739725847E-2</v>
      </c>
      <c r="S48">
        <v>0</v>
      </c>
      <c r="T48">
        <v>0</v>
      </c>
      <c r="U48">
        <v>0</v>
      </c>
      <c r="V48">
        <v>0</v>
      </c>
      <c r="W48">
        <v>0.14201777469322024</v>
      </c>
    </row>
    <row r="49" spans="1:23" x14ac:dyDescent="0.2">
      <c r="A49" t="s">
        <v>45</v>
      </c>
      <c r="B49">
        <v>3.8129400629411746E-2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2.9762223782768077E-2</v>
      </c>
      <c r="L49">
        <v>0</v>
      </c>
      <c r="M49">
        <v>2.1506680812298791E-4</v>
      </c>
      <c r="N49">
        <v>0</v>
      </c>
      <c r="O49">
        <v>8.0371985099008409E-3</v>
      </c>
      <c r="P49">
        <v>0</v>
      </c>
      <c r="Q49">
        <v>0</v>
      </c>
      <c r="R49">
        <v>5.3643943620605358E-3</v>
      </c>
      <c r="S49">
        <v>0</v>
      </c>
      <c r="T49">
        <v>0</v>
      </c>
      <c r="U49">
        <v>0</v>
      </c>
      <c r="V49">
        <v>0</v>
      </c>
      <c r="W49">
        <v>8.1508284092264183E-2</v>
      </c>
    </row>
    <row r="50" spans="1:23" x14ac:dyDescent="0.2">
      <c r="A50" t="s">
        <v>46</v>
      </c>
      <c r="B50">
        <v>0.10708553795187788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5.982306889022506E-2</v>
      </c>
      <c r="L50">
        <v>0</v>
      </c>
      <c r="M50">
        <v>8.5456853279828465E-3</v>
      </c>
      <c r="N50">
        <v>0</v>
      </c>
      <c r="O50">
        <v>4.6137081496590231E-2</v>
      </c>
      <c r="P50">
        <v>3.8763351440490606E-4</v>
      </c>
      <c r="Q50">
        <v>0</v>
      </c>
      <c r="R50">
        <v>6.0280050839237938E-2</v>
      </c>
      <c r="S50">
        <v>0</v>
      </c>
      <c r="T50">
        <v>0</v>
      </c>
      <c r="U50">
        <v>0</v>
      </c>
      <c r="V50">
        <v>0</v>
      </c>
      <c r="W50">
        <v>0.28225905802031886</v>
      </c>
    </row>
    <row r="51" spans="1:23" x14ac:dyDescent="0.2">
      <c r="A51" t="s">
        <v>47</v>
      </c>
      <c r="B51">
        <v>0.75739141790565601</v>
      </c>
      <c r="C51">
        <v>0</v>
      </c>
      <c r="D51">
        <v>0</v>
      </c>
      <c r="E51">
        <v>0.16162662766446212</v>
      </c>
      <c r="F51">
        <v>0</v>
      </c>
      <c r="G51">
        <v>0</v>
      </c>
      <c r="H51">
        <v>0</v>
      </c>
      <c r="I51">
        <v>0</v>
      </c>
      <c r="J51">
        <v>0</v>
      </c>
      <c r="K51">
        <v>5.426964561688661E-2</v>
      </c>
      <c r="L51">
        <v>0</v>
      </c>
      <c r="M51">
        <v>5.3053584908577769E-2</v>
      </c>
      <c r="N51">
        <v>0</v>
      </c>
      <c r="O51">
        <v>6.6158881244012563E-2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1.0925001573395952</v>
      </c>
    </row>
  </sheetData>
  <phoneticPr fontId="6" type="noConversion"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700-000000000000}">
  <dimension ref="A1:W51"/>
  <sheetViews>
    <sheetView workbookViewId="0">
      <selection activeCell="B4" sqref="B4:W51"/>
    </sheetView>
  </sheetViews>
  <sheetFormatPr baseColWidth="10" defaultColWidth="8.83203125" defaultRowHeight="15" x14ac:dyDescent="0.2"/>
  <sheetData>
    <row r="1" spans="1:23" x14ac:dyDescent="0.2">
      <c r="B1" t="s">
        <v>49</v>
      </c>
      <c r="C1" t="s">
        <v>50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61</v>
      </c>
      <c r="O1" t="s">
        <v>62</v>
      </c>
      <c r="P1" t="s">
        <v>63</v>
      </c>
      <c r="Q1" t="s">
        <v>64</v>
      </c>
      <c r="R1" t="s">
        <v>65</v>
      </c>
      <c r="S1" t="s">
        <v>66</v>
      </c>
      <c r="T1" t="s">
        <v>67</v>
      </c>
      <c r="U1" t="s">
        <v>68</v>
      </c>
      <c r="V1" t="s">
        <v>69</v>
      </c>
      <c r="W1" t="s">
        <v>48</v>
      </c>
    </row>
    <row r="2" spans="1:23" x14ac:dyDescent="0.2">
      <c r="B2" t="s">
        <v>75</v>
      </c>
      <c r="C2" t="s">
        <v>75</v>
      </c>
      <c r="D2" t="s">
        <v>75</v>
      </c>
      <c r="E2" t="s">
        <v>75</v>
      </c>
      <c r="F2" t="s">
        <v>75</v>
      </c>
      <c r="G2" t="s">
        <v>75</v>
      </c>
      <c r="H2" t="s">
        <v>75</v>
      </c>
      <c r="I2" t="s">
        <v>75</v>
      </c>
      <c r="J2" t="s">
        <v>75</v>
      </c>
      <c r="K2" t="s">
        <v>75</v>
      </c>
      <c r="L2" t="s">
        <v>75</v>
      </c>
      <c r="M2" t="s">
        <v>75</v>
      </c>
      <c r="N2" t="s">
        <v>75</v>
      </c>
      <c r="O2" t="s">
        <v>75</v>
      </c>
      <c r="P2" t="s">
        <v>75</v>
      </c>
      <c r="Q2" t="s">
        <v>75</v>
      </c>
      <c r="R2" t="s">
        <v>75</v>
      </c>
      <c r="S2" t="s">
        <v>75</v>
      </c>
      <c r="T2" t="s">
        <v>75</v>
      </c>
      <c r="U2" t="s">
        <v>75</v>
      </c>
      <c r="V2" t="s">
        <v>75</v>
      </c>
      <c r="W2" t="s">
        <v>75</v>
      </c>
    </row>
    <row r="4" spans="1:23" x14ac:dyDescent="0.2">
      <c r="A4" t="s">
        <v>0</v>
      </c>
      <c r="B4">
        <v>21.09842249743269</v>
      </c>
      <c r="C4">
        <v>37.920958020161834</v>
      </c>
      <c r="D4">
        <v>1.1828306674767784E-2</v>
      </c>
      <c r="E4">
        <v>3.7474885703417608E-2</v>
      </c>
      <c r="F4">
        <v>22.181476660155777</v>
      </c>
      <c r="G4">
        <v>1.7047496988346205</v>
      </c>
      <c r="H4">
        <v>9.9204393861287379</v>
      </c>
      <c r="I4">
        <v>6.2679079265473461E-2</v>
      </c>
      <c r="J4">
        <v>0</v>
      </c>
      <c r="K4">
        <v>0.68287252007474131</v>
      </c>
      <c r="L4">
        <v>6.7375644391089409E-2</v>
      </c>
      <c r="M4">
        <v>1.0979879095910328</v>
      </c>
      <c r="N4">
        <v>5.2492945829700426E-2</v>
      </c>
      <c r="O4">
        <v>0.19524359044805534</v>
      </c>
      <c r="P4">
        <v>4.1107025989058418E-4</v>
      </c>
      <c r="Q4">
        <v>0</v>
      </c>
      <c r="R4">
        <v>0.39088011777333842</v>
      </c>
      <c r="S4">
        <v>0</v>
      </c>
      <c r="T4">
        <v>0</v>
      </c>
      <c r="U4">
        <v>0</v>
      </c>
      <c r="V4">
        <v>4.1061780000000008</v>
      </c>
      <c r="W4">
        <v>99.531470332725149</v>
      </c>
    </row>
    <row r="5" spans="1:23" x14ac:dyDescent="0.2">
      <c r="A5" t="s">
        <v>1</v>
      </c>
      <c r="B5">
        <v>6.2918850785546571E-2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3.6044766416772164E-2</v>
      </c>
      <c r="L5">
        <v>0</v>
      </c>
      <c r="M5">
        <v>0.14345319685733901</v>
      </c>
      <c r="N5">
        <v>0</v>
      </c>
      <c r="O5">
        <v>1.5967242933786083E-2</v>
      </c>
      <c r="P5">
        <v>0</v>
      </c>
      <c r="Q5">
        <v>0</v>
      </c>
      <c r="R5">
        <v>3.4986274673252083E-3</v>
      </c>
      <c r="S5">
        <v>0</v>
      </c>
      <c r="T5">
        <v>0</v>
      </c>
      <c r="U5">
        <v>0</v>
      </c>
      <c r="V5">
        <v>0</v>
      </c>
      <c r="W5">
        <v>0.26188268446076907</v>
      </c>
    </row>
    <row r="6" spans="1:23" x14ac:dyDescent="0.2">
      <c r="A6" t="s">
        <v>2</v>
      </c>
      <c r="B6">
        <v>3.6742108061925562</v>
      </c>
      <c r="C6">
        <v>0</v>
      </c>
      <c r="D6">
        <v>1.323755097614375E-6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9.9431255033396158E-4</v>
      </c>
      <c r="L6">
        <v>0</v>
      </c>
      <c r="M6">
        <v>1.9975106241346503E-3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3.6772039531221226</v>
      </c>
    </row>
    <row r="7" spans="1:23" x14ac:dyDescent="0.2">
      <c r="A7" t="s">
        <v>3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  <row r="8" spans="1:23" x14ac:dyDescent="0.2">
      <c r="A8" t="s">
        <v>4</v>
      </c>
      <c r="B8">
        <v>4.3956432725185755E-2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2.3983143843881951E-4</v>
      </c>
      <c r="L8">
        <v>0</v>
      </c>
      <c r="M8">
        <v>1.1974807386807859E-3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4.5393744902305362E-2</v>
      </c>
    </row>
    <row r="9" spans="1:23" x14ac:dyDescent="0.2">
      <c r="A9" t="s">
        <v>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</row>
    <row r="10" spans="1:23" x14ac:dyDescent="0.2">
      <c r="A10" t="s">
        <v>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4.1765689212386514E-5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4.1765689212386514E-5</v>
      </c>
    </row>
    <row r="11" spans="1:23" x14ac:dyDescent="0.2">
      <c r="A11" t="s">
        <v>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2">
      <c r="A12" t="s">
        <v>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x14ac:dyDescent="0.2">
      <c r="A13" t="s">
        <v>9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</row>
    <row r="14" spans="1:23" x14ac:dyDescent="0.2">
      <c r="A14" t="s">
        <v>10</v>
      </c>
      <c r="B14">
        <v>4.6713763804419009E-2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1.7423039166745639E-3</v>
      </c>
      <c r="L14">
        <v>0</v>
      </c>
      <c r="M14">
        <v>1.1364859738858145E-3</v>
      </c>
      <c r="N14">
        <v>0</v>
      </c>
      <c r="O14">
        <v>1.8215072165829287E-4</v>
      </c>
      <c r="P14">
        <v>0</v>
      </c>
      <c r="Q14">
        <v>0</v>
      </c>
      <c r="R14">
        <v>5.6687782495356024E-4</v>
      </c>
      <c r="S14">
        <v>0</v>
      </c>
      <c r="T14">
        <v>0</v>
      </c>
      <c r="U14">
        <v>0</v>
      </c>
      <c r="V14">
        <v>0</v>
      </c>
      <c r="W14">
        <v>5.0341582241591236E-2</v>
      </c>
    </row>
    <row r="15" spans="1:23" x14ac:dyDescent="0.2">
      <c r="A15" t="s">
        <v>11</v>
      </c>
      <c r="B15">
        <v>2.1084764109868051E-2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8.889666311590268E-5</v>
      </c>
      <c r="L15">
        <v>0</v>
      </c>
      <c r="M15">
        <v>5.3659091523415808E-4</v>
      </c>
      <c r="N15">
        <v>0</v>
      </c>
      <c r="O15">
        <v>0</v>
      </c>
      <c r="P15">
        <v>0</v>
      </c>
      <c r="Q15">
        <v>0</v>
      </c>
      <c r="R15">
        <v>1.0792025537818828E-2</v>
      </c>
      <c r="S15">
        <v>0</v>
      </c>
      <c r="T15">
        <v>0</v>
      </c>
      <c r="U15">
        <v>0</v>
      </c>
      <c r="V15">
        <v>0</v>
      </c>
      <c r="W15">
        <v>3.2502277226036942E-2</v>
      </c>
    </row>
    <row r="16" spans="1:23" x14ac:dyDescent="0.2">
      <c r="A16" t="s">
        <v>12</v>
      </c>
      <c r="B16">
        <v>1.2831091022546226E-2</v>
      </c>
      <c r="C16">
        <v>0</v>
      </c>
      <c r="D16">
        <v>0</v>
      </c>
      <c r="E16">
        <v>8.2693716639451516E-3</v>
      </c>
      <c r="F16">
        <v>0</v>
      </c>
      <c r="G16">
        <v>0</v>
      </c>
      <c r="H16">
        <v>0</v>
      </c>
      <c r="I16">
        <v>0</v>
      </c>
      <c r="J16">
        <v>0</v>
      </c>
      <c r="K16">
        <v>1.3324218682348506E-3</v>
      </c>
      <c r="L16">
        <v>8.3293397289659701E-6</v>
      </c>
      <c r="M16">
        <v>5.7326928159193613E-4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2.3014483176047131E-2</v>
      </c>
    </row>
    <row r="17" spans="1:23" x14ac:dyDescent="0.2">
      <c r="A17" t="s">
        <v>13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9.6382359720891935E-5</v>
      </c>
      <c r="L17">
        <v>0</v>
      </c>
      <c r="M17">
        <v>4.4149885430658575E-5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1.405322451515505E-4</v>
      </c>
    </row>
    <row r="18" spans="1:23" x14ac:dyDescent="0.2">
      <c r="A18" t="s">
        <v>14</v>
      </c>
      <c r="B18">
        <v>2.5774228785788434E-2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8.6638103153109788E-4</v>
      </c>
      <c r="L18">
        <v>0</v>
      </c>
      <c r="M18">
        <v>4.0753740397530999E-5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2.6681363557717063E-2</v>
      </c>
    </row>
    <row r="19" spans="1:23" x14ac:dyDescent="0.2">
      <c r="A19" t="s">
        <v>15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</row>
    <row r="20" spans="1:23" x14ac:dyDescent="0.2">
      <c r="A20" t="s">
        <v>16</v>
      </c>
      <c r="B20">
        <v>2.1096989186383339E-3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1.4264589238692011E-4</v>
      </c>
      <c r="L20">
        <v>0</v>
      </c>
      <c r="M20">
        <v>4.0753740397530999E-5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2.2930985514227854E-3</v>
      </c>
    </row>
    <row r="21" spans="1:23" x14ac:dyDescent="0.2">
      <c r="A21" t="s">
        <v>17</v>
      </c>
      <c r="B21">
        <v>9.6054172620122812E-5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9.2559192785296576E-5</v>
      </c>
      <c r="L21">
        <v>0</v>
      </c>
      <c r="M21">
        <v>1.0256358000045303E-3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1.2142491654099498E-3</v>
      </c>
    </row>
    <row r="22" spans="1:23" x14ac:dyDescent="0.2">
      <c r="A22" t="s">
        <v>18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</row>
    <row r="23" spans="1:23" x14ac:dyDescent="0.2">
      <c r="A23" t="s">
        <v>19</v>
      </c>
      <c r="B23">
        <v>1.6011357356023385E-2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4.1476542133223835E-4</v>
      </c>
      <c r="L23">
        <v>0</v>
      </c>
      <c r="M23">
        <v>2.054667745042188E-4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1.6631589551859841E-2</v>
      </c>
    </row>
    <row r="24" spans="1:23" x14ac:dyDescent="0.2">
      <c r="A24" t="s">
        <v>20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</row>
    <row r="25" spans="1:23" x14ac:dyDescent="0.2">
      <c r="A25" t="s">
        <v>21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3.0231933499119776E-4</v>
      </c>
      <c r="L25">
        <v>0</v>
      </c>
      <c r="M25">
        <v>7.5801957139407655E-4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1.0603389063852742E-3</v>
      </c>
    </row>
    <row r="26" spans="1:23" x14ac:dyDescent="0.2">
      <c r="A26" t="s">
        <v>22</v>
      </c>
      <c r="B26">
        <v>2.0274824155892146</v>
      </c>
      <c r="C26">
        <v>27.796127763891022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1.3846932346568144E-3</v>
      </c>
      <c r="L26">
        <v>6.2636634761824089E-4</v>
      </c>
      <c r="M26">
        <v>1.1506139372236254E-2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29.837127378434747</v>
      </c>
    </row>
    <row r="27" spans="1:23" x14ac:dyDescent="0.2">
      <c r="A27" t="s">
        <v>23</v>
      </c>
      <c r="B27">
        <v>1.9448992840025778</v>
      </c>
      <c r="C27">
        <v>0</v>
      </c>
      <c r="D27">
        <v>1.182698291967017E-2</v>
      </c>
      <c r="E27">
        <v>0</v>
      </c>
      <c r="F27">
        <v>0.11080639715254557</v>
      </c>
      <c r="G27">
        <v>2.9109665132307706E-2</v>
      </c>
      <c r="H27">
        <v>0</v>
      </c>
      <c r="I27">
        <v>0</v>
      </c>
      <c r="J27">
        <v>0</v>
      </c>
      <c r="K27">
        <v>2.0881880782596049E-3</v>
      </c>
      <c r="L27">
        <v>1.6358823227689168E-5</v>
      </c>
      <c r="M27">
        <v>1.0413056131873811E-2</v>
      </c>
      <c r="N27">
        <v>0</v>
      </c>
      <c r="O27">
        <v>0</v>
      </c>
      <c r="P27">
        <v>0</v>
      </c>
      <c r="Q27">
        <v>0</v>
      </c>
      <c r="R27">
        <v>2.5658930168818471E-3</v>
      </c>
      <c r="S27">
        <v>0</v>
      </c>
      <c r="T27">
        <v>0</v>
      </c>
      <c r="U27">
        <v>0</v>
      </c>
      <c r="V27">
        <v>0</v>
      </c>
      <c r="W27">
        <v>2.1117258252573441</v>
      </c>
    </row>
    <row r="28" spans="1:23" x14ac:dyDescent="0.2">
      <c r="A28" t="s">
        <v>24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</row>
    <row r="29" spans="1:23" x14ac:dyDescent="0.2">
      <c r="A29" t="s">
        <v>25</v>
      </c>
      <c r="B29">
        <v>5.3811559796540266E-2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1.9832276885235531E-4</v>
      </c>
      <c r="L29">
        <v>0</v>
      </c>
      <c r="M29">
        <v>1.0018627847726372E-4</v>
      </c>
      <c r="N29">
        <v>0</v>
      </c>
      <c r="O29">
        <v>0</v>
      </c>
      <c r="P29">
        <v>0</v>
      </c>
      <c r="Q29">
        <v>0</v>
      </c>
      <c r="R29">
        <v>9.9476384847499259E-4</v>
      </c>
      <c r="S29">
        <v>0</v>
      </c>
      <c r="T29">
        <v>0</v>
      </c>
      <c r="U29">
        <v>0</v>
      </c>
      <c r="V29">
        <v>0</v>
      </c>
      <c r="W29">
        <v>5.5104832692344882E-2</v>
      </c>
    </row>
    <row r="30" spans="1:23" x14ac:dyDescent="0.2">
      <c r="A30" t="s">
        <v>26</v>
      </c>
      <c r="B30">
        <v>4.0888298900310788E-3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1.0904057629756909E-3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5.1792356530067692E-3</v>
      </c>
    </row>
    <row r="31" spans="1:23" x14ac:dyDescent="0.2">
      <c r="A31" t="s">
        <v>27</v>
      </c>
      <c r="B31">
        <v>5.15617192703438E-3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1.0904057629756909E-3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4.1061780000000008</v>
      </c>
      <c r="W31">
        <v>4.1124245776900112</v>
      </c>
    </row>
    <row r="32" spans="1:23" x14ac:dyDescent="0.2">
      <c r="A32" t="s">
        <v>28</v>
      </c>
      <c r="B32">
        <v>1.442991587742888</v>
      </c>
      <c r="C32">
        <v>0</v>
      </c>
      <c r="D32">
        <v>0</v>
      </c>
      <c r="E32">
        <v>2.9205514039472458E-2</v>
      </c>
      <c r="F32">
        <v>1.8357055926775126E-2</v>
      </c>
      <c r="G32">
        <v>2.4907748252339809E-2</v>
      </c>
      <c r="H32">
        <v>0</v>
      </c>
      <c r="I32">
        <v>6.2651462883596257E-2</v>
      </c>
      <c r="J32">
        <v>0</v>
      </c>
      <c r="K32">
        <v>2.2022084098094201E-3</v>
      </c>
      <c r="L32">
        <v>5.6772779592632059E-5</v>
      </c>
      <c r="M32">
        <v>7.3747629008868807E-3</v>
      </c>
      <c r="N32">
        <v>0</v>
      </c>
      <c r="O32">
        <v>0</v>
      </c>
      <c r="P32">
        <v>0</v>
      </c>
      <c r="Q32">
        <v>0</v>
      </c>
      <c r="R32">
        <v>0.20260996182175955</v>
      </c>
      <c r="S32">
        <v>0</v>
      </c>
      <c r="T32">
        <v>0</v>
      </c>
      <c r="U32">
        <v>0</v>
      </c>
      <c r="V32">
        <v>0</v>
      </c>
      <c r="W32">
        <v>1.7903570747571205</v>
      </c>
    </row>
    <row r="33" spans="1:23" x14ac:dyDescent="0.2">
      <c r="A33" t="s">
        <v>29</v>
      </c>
      <c r="B33">
        <v>3.6640419895113872</v>
      </c>
      <c r="C33">
        <v>10.124830256270808</v>
      </c>
      <c r="D33">
        <v>0</v>
      </c>
      <c r="E33">
        <v>0</v>
      </c>
      <c r="F33">
        <v>20.544291317280653</v>
      </c>
      <c r="G33">
        <v>1.6507322854499729</v>
      </c>
      <c r="H33">
        <v>9.9204393861287379</v>
      </c>
      <c r="I33">
        <v>0</v>
      </c>
      <c r="J33">
        <v>0</v>
      </c>
      <c r="K33">
        <v>2.7078623963584601E-3</v>
      </c>
      <c r="L33">
        <v>0</v>
      </c>
      <c r="M33">
        <v>3.2618954199680507E-2</v>
      </c>
      <c r="N33">
        <v>0</v>
      </c>
      <c r="O33">
        <v>0</v>
      </c>
      <c r="P33">
        <v>0</v>
      </c>
      <c r="Q33">
        <v>0</v>
      </c>
      <c r="R33">
        <v>1.5091758261985409E-2</v>
      </c>
      <c r="S33">
        <v>0</v>
      </c>
      <c r="T33">
        <v>0</v>
      </c>
      <c r="U33">
        <v>0</v>
      </c>
      <c r="V33">
        <v>0</v>
      </c>
      <c r="W33">
        <v>45.954753809499593</v>
      </c>
    </row>
    <row r="34" spans="1:23" x14ac:dyDescent="0.2">
      <c r="A34" t="s">
        <v>30</v>
      </c>
      <c r="B34">
        <v>4.9799622034691887E-3</v>
      </c>
      <c r="C34">
        <v>0</v>
      </c>
      <c r="D34">
        <v>0</v>
      </c>
      <c r="E34">
        <v>0</v>
      </c>
      <c r="F34">
        <v>7.8812711707571301E-2</v>
      </c>
      <c r="G34">
        <v>0</v>
      </c>
      <c r="H34">
        <v>0</v>
      </c>
      <c r="I34">
        <v>0</v>
      </c>
      <c r="J34">
        <v>0</v>
      </c>
      <c r="K34">
        <v>8.2888829359967079E-5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8.3875562740400464E-2</v>
      </c>
    </row>
    <row r="35" spans="1:23" x14ac:dyDescent="0.2">
      <c r="A35" t="s">
        <v>31</v>
      </c>
      <c r="B35">
        <v>1.2241814230885151E-2</v>
      </c>
      <c r="C35">
        <v>0</v>
      </c>
      <c r="D35">
        <v>0</v>
      </c>
      <c r="E35">
        <v>0</v>
      </c>
      <c r="F35">
        <v>2.7253555069049598E-2</v>
      </c>
      <c r="G35">
        <v>0</v>
      </c>
      <c r="H35">
        <v>0</v>
      </c>
      <c r="I35">
        <v>2.7616381877198464E-5</v>
      </c>
      <c r="J35">
        <v>0</v>
      </c>
      <c r="K35">
        <v>3.3004211439225033E-3</v>
      </c>
      <c r="L35">
        <v>2.8986102256801574E-5</v>
      </c>
      <c r="M35">
        <v>6.0539681360532299E-4</v>
      </c>
      <c r="N35">
        <v>0</v>
      </c>
      <c r="O35">
        <v>0</v>
      </c>
      <c r="P35">
        <v>0</v>
      </c>
      <c r="Q35">
        <v>0</v>
      </c>
      <c r="R35">
        <v>5.4379949341884018E-3</v>
      </c>
      <c r="S35">
        <v>0</v>
      </c>
      <c r="T35">
        <v>0</v>
      </c>
      <c r="U35">
        <v>0</v>
      </c>
      <c r="V35">
        <v>0</v>
      </c>
      <c r="W35">
        <v>4.8895784675784974E-2</v>
      </c>
    </row>
    <row r="36" spans="1:23" x14ac:dyDescent="0.2">
      <c r="A36" t="s">
        <v>32</v>
      </c>
      <c r="B36">
        <v>2.5189715959905042E-2</v>
      </c>
      <c r="C36">
        <v>0</v>
      </c>
      <c r="D36">
        <v>0</v>
      </c>
      <c r="E36">
        <v>0</v>
      </c>
      <c r="F36">
        <v>0.10057233334212691</v>
      </c>
      <c r="G36">
        <v>0</v>
      </c>
      <c r="H36">
        <v>0</v>
      </c>
      <c r="I36">
        <v>0</v>
      </c>
      <c r="J36">
        <v>0</v>
      </c>
      <c r="K36">
        <v>1.0932651063140773E-3</v>
      </c>
      <c r="L36">
        <v>0</v>
      </c>
      <c r="M36">
        <v>4.5824184931990484E-4</v>
      </c>
      <c r="N36">
        <v>0</v>
      </c>
      <c r="O36">
        <v>0</v>
      </c>
      <c r="P36">
        <v>0</v>
      </c>
      <c r="Q36">
        <v>0</v>
      </c>
      <c r="R36">
        <v>5.7992313054872578E-4</v>
      </c>
      <c r="S36">
        <v>0</v>
      </c>
      <c r="T36">
        <v>0</v>
      </c>
      <c r="U36">
        <v>0</v>
      </c>
      <c r="V36">
        <v>0</v>
      </c>
      <c r="W36">
        <v>0.12789347938821466</v>
      </c>
    </row>
    <row r="37" spans="1:23" x14ac:dyDescent="0.2">
      <c r="A37" t="s">
        <v>33</v>
      </c>
      <c r="B37">
        <v>1.7440539059721025E-2</v>
      </c>
      <c r="C37">
        <v>0</v>
      </c>
      <c r="D37">
        <v>0</v>
      </c>
      <c r="E37">
        <v>0</v>
      </c>
      <c r="F37">
        <v>1.1899106205516592</v>
      </c>
      <c r="G37">
        <v>0</v>
      </c>
      <c r="H37">
        <v>0</v>
      </c>
      <c r="I37">
        <v>0</v>
      </c>
      <c r="J37">
        <v>0</v>
      </c>
      <c r="K37">
        <v>9.776062746490071E-4</v>
      </c>
      <c r="L37">
        <v>0</v>
      </c>
      <c r="M37">
        <v>3.9993003910110425E-4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1.2087286959251302</v>
      </c>
    </row>
    <row r="38" spans="1:23" x14ac:dyDescent="0.2">
      <c r="A38" t="s">
        <v>34</v>
      </c>
      <c r="B38">
        <v>1.5332947912895674E-2</v>
      </c>
      <c r="C38">
        <v>0</v>
      </c>
      <c r="D38">
        <v>0</v>
      </c>
      <c r="E38">
        <v>0</v>
      </c>
      <c r="F38">
        <v>0.11147266912539294</v>
      </c>
      <c r="G38">
        <v>0</v>
      </c>
      <c r="H38">
        <v>0</v>
      </c>
      <c r="I38">
        <v>0</v>
      </c>
      <c r="J38">
        <v>0</v>
      </c>
      <c r="K38">
        <v>8.7707947346011688E-5</v>
      </c>
      <c r="L38">
        <v>0</v>
      </c>
      <c r="M38">
        <v>9.0677072384506456E-5</v>
      </c>
      <c r="N38">
        <v>0</v>
      </c>
      <c r="O38">
        <v>0</v>
      </c>
      <c r="P38">
        <v>0</v>
      </c>
      <c r="Q38">
        <v>0</v>
      </c>
      <c r="R38">
        <v>3.1071546053939914E-3</v>
      </c>
      <c r="S38">
        <v>0</v>
      </c>
      <c r="T38">
        <v>0</v>
      </c>
      <c r="U38">
        <v>0</v>
      </c>
      <c r="V38">
        <v>0</v>
      </c>
      <c r="W38">
        <v>0.13009115666341309</v>
      </c>
    </row>
    <row r="39" spans="1:23" x14ac:dyDescent="0.2">
      <c r="A39" t="s">
        <v>35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1.2288750864413724E-4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1.2288750864413724E-4</v>
      </c>
    </row>
    <row r="40" spans="1:23" x14ac:dyDescent="0.2">
      <c r="A40" t="s">
        <v>36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</row>
    <row r="41" spans="1:23" x14ac:dyDescent="0.2">
      <c r="A41" t="s">
        <v>37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</row>
    <row r="42" spans="1:23" x14ac:dyDescent="0.2">
      <c r="A42" t="s">
        <v>38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</row>
    <row r="43" spans="1:23" x14ac:dyDescent="0.2">
      <c r="A43" t="s">
        <v>39</v>
      </c>
      <c r="B43">
        <v>7.3757811006814213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7.3757811006814213</v>
      </c>
    </row>
    <row r="44" spans="1:23" x14ac:dyDescent="0.2">
      <c r="A44" t="s">
        <v>40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1.9030375652357714E-3</v>
      </c>
      <c r="L44">
        <v>0</v>
      </c>
      <c r="M44">
        <v>4.7188076777294526E-3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6.6218452429652238E-3</v>
      </c>
    </row>
    <row r="45" spans="1:23" x14ac:dyDescent="0.2">
      <c r="A45" t="s">
        <v>41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4.7741395515081808E-4</v>
      </c>
      <c r="L45">
        <v>0</v>
      </c>
      <c r="M45">
        <v>3.2127532013386944E-5</v>
      </c>
      <c r="N45">
        <v>0</v>
      </c>
      <c r="O45">
        <v>0</v>
      </c>
      <c r="P45">
        <v>0</v>
      </c>
      <c r="Q45">
        <v>0</v>
      </c>
      <c r="R45">
        <v>2.3955924820213215E-3</v>
      </c>
      <c r="S45">
        <v>0</v>
      </c>
      <c r="T45">
        <v>0</v>
      </c>
      <c r="U45">
        <v>0</v>
      </c>
      <c r="V45">
        <v>0</v>
      </c>
      <c r="W45">
        <v>2.9051339691855264E-3</v>
      </c>
    </row>
    <row r="46" spans="1:23" x14ac:dyDescent="0.2">
      <c r="A46" t="s">
        <v>42</v>
      </c>
      <c r="B46">
        <v>2.4237596847037496E-2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3.3926785122069744E-2</v>
      </c>
      <c r="L46">
        <v>0</v>
      </c>
      <c r="M46">
        <v>3.5739646891696321E-2</v>
      </c>
      <c r="N46">
        <v>0</v>
      </c>
      <c r="O46">
        <v>0</v>
      </c>
      <c r="P46">
        <v>0</v>
      </c>
      <c r="Q46">
        <v>0</v>
      </c>
      <c r="R46">
        <v>1.3592423961583446E-2</v>
      </c>
      <c r="S46">
        <v>0</v>
      </c>
      <c r="T46">
        <v>0</v>
      </c>
      <c r="U46">
        <v>0</v>
      </c>
      <c r="V46">
        <v>0</v>
      </c>
      <c r="W46">
        <v>0.10749645282238701</v>
      </c>
    </row>
    <row r="47" spans="1:23" x14ac:dyDescent="0.2">
      <c r="A47" t="s">
        <v>43</v>
      </c>
      <c r="B47">
        <v>6.1676885224089496E-3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0.36118900757868472</v>
      </c>
      <c r="L47">
        <v>6.6638830998665077E-2</v>
      </c>
      <c r="M47">
        <v>0.68529550935906292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1.1192910364588218</v>
      </c>
    </row>
    <row r="48" spans="1:23" x14ac:dyDescent="0.2">
      <c r="A48" t="s">
        <v>44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5.1225075666014294E-2</v>
      </c>
      <c r="L48">
        <v>0</v>
      </c>
      <c r="M48">
        <v>3.2403860666897571E-2</v>
      </c>
      <c r="N48">
        <v>0</v>
      </c>
      <c r="O48">
        <v>6.1753415533622735E-2</v>
      </c>
      <c r="P48">
        <v>0</v>
      </c>
      <c r="Q48">
        <v>0</v>
      </c>
      <c r="R48">
        <v>5.51121983974876E-2</v>
      </c>
      <c r="S48">
        <v>0</v>
      </c>
      <c r="T48">
        <v>0</v>
      </c>
      <c r="U48">
        <v>0</v>
      </c>
      <c r="V48">
        <v>0</v>
      </c>
      <c r="W48">
        <v>0.20049455026402219</v>
      </c>
    </row>
    <row r="49" spans="1:23" x14ac:dyDescent="0.2">
      <c r="A49" t="s">
        <v>45</v>
      </c>
      <c r="B49">
        <v>7.1617091917866291E-2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7.7007910422480549E-2</v>
      </c>
      <c r="L49">
        <v>0</v>
      </c>
      <c r="M49">
        <v>3.7189138434109564E-2</v>
      </c>
      <c r="N49">
        <v>0</v>
      </c>
      <c r="O49">
        <v>1.5989455251427684E-2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0.2018035960258841</v>
      </c>
    </row>
    <row r="50" spans="1:23" x14ac:dyDescent="0.2">
      <c r="A50" t="s">
        <v>46</v>
      </c>
      <c r="B50">
        <v>6.1630186464882407E-2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4.239727284981526E-2</v>
      </c>
      <c r="L50">
        <v>0</v>
      </c>
      <c r="M50">
        <v>1.6477030532352749E-2</v>
      </c>
      <c r="N50">
        <v>0</v>
      </c>
      <c r="O50">
        <v>3.3919705201709817E-2</v>
      </c>
      <c r="P50">
        <v>4.1107025989058418E-4</v>
      </c>
      <c r="Q50">
        <v>0</v>
      </c>
      <c r="R50">
        <v>5.8113316840578452E-2</v>
      </c>
      <c r="S50">
        <v>0</v>
      </c>
      <c r="T50">
        <v>0</v>
      </c>
      <c r="U50">
        <v>0</v>
      </c>
      <c r="V50">
        <v>0</v>
      </c>
      <c r="W50">
        <v>0.21294858214922929</v>
      </c>
    </row>
    <row r="51" spans="1:23" x14ac:dyDescent="0.2">
      <c r="A51" t="s">
        <v>47</v>
      </c>
      <c r="B51">
        <v>0.43562496729933176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5.5919801915636044E-2</v>
      </c>
      <c r="L51">
        <v>0</v>
      </c>
      <c r="M51">
        <v>7.1555129936610437E-2</v>
      </c>
      <c r="N51">
        <v>5.2492945829700426E-2</v>
      </c>
      <c r="O51">
        <v>6.7431620805850717E-2</v>
      </c>
      <c r="P51">
        <v>0</v>
      </c>
      <c r="Q51">
        <v>0</v>
      </c>
      <c r="R51">
        <v>1.6421605642337092E-2</v>
      </c>
      <c r="S51">
        <v>0</v>
      </c>
      <c r="T51">
        <v>0</v>
      </c>
      <c r="U51">
        <v>0</v>
      </c>
      <c r="V51">
        <v>0</v>
      </c>
      <c r="W51">
        <v>0.69944607142946646</v>
      </c>
    </row>
  </sheetData>
  <phoneticPr fontId="6" type="noConversion"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800-000000000000}">
  <dimension ref="A1:W51"/>
  <sheetViews>
    <sheetView workbookViewId="0">
      <selection activeCell="B4" sqref="B4:W51"/>
    </sheetView>
  </sheetViews>
  <sheetFormatPr baseColWidth="10" defaultColWidth="8.83203125" defaultRowHeight="15" x14ac:dyDescent="0.2"/>
  <sheetData>
    <row r="1" spans="1:23" x14ac:dyDescent="0.2">
      <c r="B1" t="s">
        <v>49</v>
      </c>
      <c r="C1" t="s">
        <v>50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61</v>
      </c>
      <c r="O1" t="s">
        <v>62</v>
      </c>
      <c r="P1" t="s">
        <v>63</v>
      </c>
      <c r="Q1" t="s">
        <v>64</v>
      </c>
      <c r="R1" t="s">
        <v>65</v>
      </c>
      <c r="S1" t="s">
        <v>66</v>
      </c>
      <c r="T1" t="s">
        <v>67</v>
      </c>
      <c r="U1" t="s">
        <v>68</v>
      </c>
      <c r="V1" t="s">
        <v>69</v>
      </c>
      <c r="W1" t="s">
        <v>48</v>
      </c>
    </row>
    <row r="2" spans="1:23" x14ac:dyDescent="0.2">
      <c r="B2" t="s">
        <v>75</v>
      </c>
      <c r="C2" t="s">
        <v>75</v>
      </c>
      <c r="D2" t="s">
        <v>75</v>
      </c>
      <c r="E2" t="s">
        <v>75</v>
      </c>
      <c r="F2" t="s">
        <v>75</v>
      </c>
      <c r="G2" t="s">
        <v>75</v>
      </c>
      <c r="H2" t="s">
        <v>75</v>
      </c>
      <c r="I2" t="s">
        <v>75</v>
      </c>
      <c r="J2" t="s">
        <v>75</v>
      </c>
      <c r="K2" t="s">
        <v>75</v>
      </c>
      <c r="L2" t="s">
        <v>75</v>
      </c>
      <c r="M2" t="s">
        <v>75</v>
      </c>
      <c r="N2" t="s">
        <v>75</v>
      </c>
      <c r="O2" t="s">
        <v>75</v>
      </c>
      <c r="P2" t="s">
        <v>75</v>
      </c>
      <c r="Q2" t="s">
        <v>75</v>
      </c>
      <c r="R2" t="s">
        <v>75</v>
      </c>
      <c r="S2" t="s">
        <v>75</v>
      </c>
      <c r="T2" t="s">
        <v>75</v>
      </c>
      <c r="U2" t="s">
        <v>75</v>
      </c>
      <c r="V2" t="s">
        <v>75</v>
      </c>
      <c r="W2" t="s">
        <v>75</v>
      </c>
    </row>
    <row r="4" spans="1:23" x14ac:dyDescent="0.2">
      <c r="A4" t="s">
        <v>0</v>
      </c>
      <c r="B4">
        <v>21.463864701265827</v>
      </c>
      <c r="C4">
        <v>42.17491087185708</v>
      </c>
      <c r="D4">
        <v>1.5832169826121237E-2</v>
      </c>
      <c r="E4">
        <v>6.0506536126013297E-2</v>
      </c>
      <c r="F4">
        <v>21.782030329519412</v>
      </c>
      <c r="G4">
        <v>2.5068777526790416</v>
      </c>
      <c r="H4">
        <v>11.714034413870184</v>
      </c>
      <c r="I4">
        <v>0.20240006052594184</v>
      </c>
      <c r="J4">
        <v>0</v>
      </c>
      <c r="K4">
        <v>0.51806796606152272</v>
      </c>
      <c r="L4">
        <v>5.5467892001323002E-2</v>
      </c>
      <c r="M4">
        <v>0.88507344566468193</v>
      </c>
      <c r="N4">
        <v>1.5159862489151349E-2</v>
      </c>
      <c r="O4">
        <v>0.1876222257076155</v>
      </c>
      <c r="P4">
        <v>0</v>
      </c>
      <c r="Q4">
        <v>0</v>
      </c>
      <c r="R4">
        <v>0.6904152537130771</v>
      </c>
      <c r="S4">
        <v>0</v>
      </c>
      <c r="T4">
        <v>0</v>
      </c>
      <c r="U4">
        <v>0</v>
      </c>
      <c r="V4">
        <v>3.8912827872000002</v>
      </c>
      <c r="W4">
        <v>106.16354626850698</v>
      </c>
    </row>
    <row r="5" spans="1:23" x14ac:dyDescent="0.2">
      <c r="A5" t="s">
        <v>1</v>
      </c>
      <c r="B5">
        <v>4.9054955585796041E-2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3.4733662027292805E-2</v>
      </c>
      <c r="L5">
        <v>0</v>
      </c>
      <c r="M5">
        <v>0.10466281960733997</v>
      </c>
      <c r="N5">
        <v>0</v>
      </c>
      <c r="O5">
        <v>1.1677609312437283E-2</v>
      </c>
      <c r="P5">
        <v>0</v>
      </c>
      <c r="Q5">
        <v>0</v>
      </c>
      <c r="R5">
        <v>4.3959125851103266E-3</v>
      </c>
      <c r="S5">
        <v>0</v>
      </c>
      <c r="T5">
        <v>0</v>
      </c>
      <c r="U5">
        <v>0</v>
      </c>
      <c r="V5">
        <v>0</v>
      </c>
      <c r="W5">
        <v>0.20452495911797641</v>
      </c>
    </row>
    <row r="6" spans="1:23" x14ac:dyDescent="0.2">
      <c r="A6" t="s">
        <v>2</v>
      </c>
      <c r="B6">
        <v>4.3551624383486622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8.9867178707203361E-4</v>
      </c>
      <c r="L6">
        <v>0</v>
      </c>
      <c r="M6">
        <v>1.7642346536926312E-3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4.3578253447894264</v>
      </c>
    </row>
    <row r="7" spans="1:23" x14ac:dyDescent="0.2">
      <c r="A7" t="s">
        <v>3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  <row r="8" spans="1:23" x14ac:dyDescent="0.2">
      <c r="A8" t="s">
        <v>4</v>
      </c>
      <c r="B8">
        <v>2.5871201851194892E-2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2.1182977838126504E-4</v>
      </c>
      <c r="L8">
        <v>0</v>
      </c>
      <c r="M8">
        <v>1.0246132027214897E-3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2.7107644832297648E-2</v>
      </c>
    </row>
    <row r="9" spans="1:23" x14ac:dyDescent="0.2">
      <c r="A9" t="s">
        <v>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</row>
    <row r="10" spans="1:23" x14ac:dyDescent="0.2">
      <c r="A10" t="s">
        <v>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4.4933589353601679E-5</v>
      </c>
      <c r="L10">
        <v>0</v>
      </c>
      <c r="M10">
        <v>4.4105866342315783E-5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8.9039455695917455E-5</v>
      </c>
    </row>
    <row r="11" spans="1:23" x14ac:dyDescent="0.2">
      <c r="A11" t="s">
        <v>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2">
      <c r="A12" t="s">
        <v>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x14ac:dyDescent="0.2">
      <c r="A13" t="s">
        <v>9</v>
      </c>
      <c r="B13">
        <v>4.7827412760728071E-2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8.0238552417145859E-4</v>
      </c>
      <c r="L13">
        <v>0</v>
      </c>
      <c r="M13">
        <v>1.5810256704245501E-3</v>
      </c>
      <c r="N13">
        <v>0</v>
      </c>
      <c r="O13">
        <v>0</v>
      </c>
      <c r="P13">
        <v>0</v>
      </c>
      <c r="Q13">
        <v>0</v>
      </c>
      <c r="R13">
        <v>4.8337981512487091E-3</v>
      </c>
      <c r="S13">
        <v>0</v>
      </c>
      <c r="T13">
        <v>0</v>
      </c>
      <c r="U13">
        <v>0</v>
      </c>
      <c r="V13">
        <v>0</v>
      </c>
      <c r="W13">
        <v>5.5044622106572787E-2</v>
      </c>
    </row>
    <row r="14" spans="1:23" x14ac:dyDescent="0.2">
      <c r="A14" t="s">
        <v>10</v>
      </c>
      <c r="B14">
        <v>9.5190735790512682E-3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1.6047710483429174E-5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7.677208828453832E-3</v>
      </c>
      <c r="S14">
        <v>0</v>
      </c>
      <c r="T14">
        <v>0</v>
      </c>
      <c r="U14">
        <v>0</v>
      </c>
      <c r="V14">
        <v>0</v>
      </c>
      <c r="W14">
        <v>1.721233011798853E-2</v>
      </c>
    </row>
    <row r="15" spans="1:23" x14ac:dyDescent="0.2">
      <c r="A15" t="s">
        <v>11</v>
      </c>
      <c r="B15">
        <v>1.0623467562837823E-2</v>
      </c>
      <c r="C15">
        <v>0</v>
      </c>
      <c r="D15">
        <v>0</v>
      </c>
      <c r="E15">
        <v>8.6962355720499648E-3</v>
      </c>
      <c r="F15">
        <v>0</v>
      </c>
      <c r="G15">
        <v>0</v>
      </c>
      <c r="H15">
        <v>0</v>
      </c>
      <c r="I15">
        <v>0</v>
      </c>
      <c r="J15">
        <v>0</v>
      </c>
      <c r="K15">
        <v>1.2292546230306745E-3</v>
      </c>
      <c r="L15">
        <v>0</v>
      </c>
      <c r="M15">
        <v>5.3605591400660718E-4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2.1085013671925071E-2</v>
      </c>
    </row>
    <row r="16" spans="1:23" x14ac:dyDescent="0.2">
      <c r="A16" t="s">
        <v>12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8.6657636610517537E-5</v>
      </c>
      <c r="L16">
        <v>0</v>
      </c>
      <c r="M16">
        <v>4.7498625291724674E-5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1.3415626190224221E-4</v>
      </c>
    </row>
    <row r="17" spans="1:23" x14ac:dyDescent="0.2">
      <c r="A17" t="s">
        <v>13</v>
      </c>
      <c r="B17">
        <v>1.3272990369786844E-2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4.8143131450287523E-4</v>
      </c>
      <c r="L17">
        <v>0</v>
      </c>
      <c r="M17">
        <v>4.4105866342315783E-5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1.3798527550632036E-2</v>
      </c>
    </row>
    <row r="18" spans="1:23" x14ac:dyDescent="0.2">
      <c r="A18" t="s">
        <v>14</v>
      </c>
      <c r="B18">
        <v>2.2888772371554462E-3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1.4121985225417673E-4</v>
      </c>
      <c r="L18">
        <v>0</v>
      </c>
      <c r="M18">
        <v>3.7320348443497968E-5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2.4674174378531209E-3</v>
      </c>
    </row>
    <row r="19" spans="1:23" x14ac:dyDescent="0.2">
      <c r="A19" t="s">
        <v>15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</row>
    <row r="20" spans="1:23" x14ac:dyDescent="0.2">
      <c r="A20" t="s">
        <v>16</v>
      </c>
      <c r="B20">
        <v>1.6923572895307423E-4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1.0591488919063252E-4</v>
      </c>
      <c r="L20">
        <v>0</v>
      </c>
      <c r="M20">
        <v>1.5369198040822343E-3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1.8120704222259411E-3</v>
      </c>
    </row>
    <row r="21" spans="1:23" x14ac:dyDescent="0.2">
      <c r="A21" t="s">
        <v>17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</row>
    <row r="22" spans="1:23" x14ac:dyDescent="0.2">
      <c r="A22" t="s">
        <v>18</v>
      </c>
      <c r="B22">
        <v>3.5679078939075955E-3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5.5846032482333532E-4</v>
      </c>
      <c r="L22">
        <v>0</v>
      </c>
      <c r="M22">
        <v>2.6463519805389467E-4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4.3910034167848255E-3</v>
      </c>
    </row>
    <row r="23" spans="1:23" x14ac:dyDescent="0.2">
      <c r="A23" t="s">
        <v>19</v>
      </c>
      <c r="B23">
        <v>4.169828785544818E-3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1.4121985225417673E-4</v>
      </c>
      <c r="L23">
        <v>0</v>
      </c>
      <c r="M23">
        <v>1.4928139377399187E-4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4.4603300315729866E-3</v>
      </c>
    </row>
    <row r="24" spans="1:23" x14ac:dyDescent="0.2">
      <c r="A24" t="s">
        <v>20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</row>
    <row r="25" spans="1:23" x14ac:dyDescent="0.2">
      <c r="A25" t="s">
        <v>21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</row>
    <row r="26" spans="1:23" x14ac:dyDescent="0.2">
      <c r="A26" t="s">
        <v>22</v>
      </c>
      <c r="B26">
        <v>1.9782499370513633</v>
      </c>
      <c r="C26">
        <v>31.337491510466958</v>
      </c>
      <c r="D26">
        <v>0</v>
      </c>
      <c r="E26">
        <v>0</v>
      </c>
      <c r="F26">
        <v>0</v>
      </c>
      <c r="G26">
        <v>0.74331384577721382</v>
      </c>
      <c r="H26">
        <v>0</v>
      </c>
      <c r="I26">
        <v>0</v>
      </c>
      <c r="J26">
        <v>0</v>
      </c>
      <c r="K26">
        <v>8.9139514477745024E-4</v>
      </c>
      <c r="L26">
        <v>4.3602223743124594E-4</v>
      </c>
      <c r="M26">
        <v>7.1522743734207753E-3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34.067534985051161</v>
      </c>
    </row>
    <row r="27" spans="1:23" x14ac:dyDescent="0.2">
      <c r="A27" t="s">
        <v>23</v>
      </c>
      <c r="B27">
        <v>1.6293045506711978</v>
      </c>
      <c r="C27">
        <v>0</v>
      </c>
      <c r="D27">
        <v>1.5034591857800867E-2</v>
      </c>
      <c r="E27">
        <v>1.0137097003840946E-2</v>
      </c>
      <c r="F27">
        <v>0</v>
      </c>
      <c r="G27">
        <v>2.2025425153411458E-2</v>
      </c>
      <c r="H27">
        <v>0</v>
      </c>
      <c r="I27">
        <v>0</v>
      </c>
      <c r="J27">
        <v>0</v>
      </c>
      <c r="K27">
        <v>1.1678927128334186E-3</v>
      </c>
      <c r="L27">
        <v>1.9970484157156298E-5</v>
      </c>
      <c r="M27">
        <v>1.1461034613348724E-2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1.6891505624965906</v>
      </c>
    </row>
    <row r="28" spans="1:23" x14ac:dyDescent="0.2">
      <c r="A28" t="s">
        <v>24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</row>
    <row r="29" spans="1:23" x14ac:dyDescent="0.2">
      <c r="A29" t="s">
        <v>25</v>
      </c>
      <c r="B29">
        <v>4.4278815641703974E-2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1.1967805184512065E-4</v>
      </c>
      <c r="L29">
        <v>0</v>
      </c>
      <c r="M29">
        <v>9.3668700867998917E-5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4.4492162394417098E-2</v>
      </c>
    </row>
    <row r="30" spans="1:23" x14ac:dyDescent="0.2">
      <c r="A30" t="s">
        <v>26</v>
      </c>
      <c r="B30">
        <v>2.6617780845595474E-3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8.0473172792408718E-5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2.742251257351956E-3</v>
      </c>
    </row>
    <row r="31" spans="1:23" x14ac:dyDescent="0.2">
      <c r="A31" t="s">
        <v>27</v>
      </c>
      <c r="B31">
        <v>1.678996350326627</v>
      </c>
      <c r="C31">
        <v>0</v>
      </c>
      <c r="D31">
        <v>0</v>
      </c>
      <c r="E31">
        <v>2.4951084416188388E-2</v>
      </c>
      <c r="F31">
        <v>1.7264790539876285E-2</v>
      </c>
      <c r="G31">
        <v>3.383469443773196E-2</v>
      </c>
      <c r="H31">
        <v>0</v>
      </c>
      <c r="I31">
        <v>2.4554074106578016E-2</v>
      </c>
      <c r="J31">
        <v>0</v>
      </c>
      <c r="K31">
        <v>1.6143996746329744E-3</v>
      </c>
      <c r="L31">
        <v>9.3195592733396075E-5</v>
      </c>
      <c r="M31">
        <v>7.0874734453152044E-3</v>
      </c>
      <c r="N31">
        <v>0</v>
      </c>
      <c r="O31">
        <v>0</v>
      </c>
      <c r="P31">
        <v>0</v>
      </c>
      <c r="Q31">
        <v>0</v>
      </c>
      <c r="R31">
        <v>0.43139278990997054</v>
      </c>
      <c r="S31">
        <v>0</v>
      </c>
      <c r="T31">
        <v>0</v>
      </c>
      <c r="U31">
        <v>0</v>
      </c>
      <c r="V31">
        <v>3.8912827872000002</v>
      </c>
      <c r="W31">
        <v>6.1110716396496532</v>
      </c>
    </row>
    <row r="32" spans="1:23" x14ac:dyDescent="0.2">
      <c r="A32" t="s">
        <v>28</v>
      </c>
      <c r="B32">
        <v>3.9531270991814385</v>
      </c>
      <c r="C32">
        <v>10.613714619853504</v>
      </c>
      <c r="D32">
        <v>0</v>
      </c>
      <c r="E32">
        <v>0</v>
      </c>
      <c r="F32">
        <v>21.140983647369826</v>
      </c>
      <c r="G32">
        <v>1.7067681492731688</v>
      </c>
      <c r="H32">
        <v>11.710336917820381</v>
      </c>
      <c r="I32">
        <v>0.17784598641936383</v>
      </c>
      <c r="J32">
        <v>0</v>
      </c>
      <c r="K32">
        <v>2.4488806197712912E-3</v>
      </c>
      <c r="L32">
        <v>0</v>
      </c>
      <c r="M32">
        <v>2.7165820907917113E-2</v>
      </c>
      <c r="N32">
        <v>0</v>
      </c>
      <c r="O32">
        <v>0</v>
      </c>
      <c r="P32">
        <v>0</v>
      </c>
      <c r="Q32">
        <v>0</v>
      </c>
      <c r="R32">
        <v>1.331664000491066E-2</v>
      </c>
      <c r="S32">
        <v>0</v>
      </c>
      <c r="T32">
        <v>0</v>
      </c>
      <c r="U32">
        <v>0</v>
      </c>
      <c r="V32">
        <v>0</v>
      </c>
      <c r="W32">
        <v>49.345707761450285</v>
      </c>
    </row>
    <row r="33" spans="1:23" x14ac:dyDescent="0.2">
      <c r="A33" t="s">
        <v>29</v>
      </c>
      <c r="B33">
        <v>2.8574850210944847E-2</v>
      </c>
      <c r="C33">
        <v>0</v>
      </c>
      <c r="D33">
        <v>0</v>
      </c>
      <c r="E33">
        <v>0</v>
      </c>
      <c r="F33">
        <v>0.10832686043108929</v>
      </c>
      <c r="G33">
        <v>0</v>
      </c>
      <c r="H33">
        <v>0</v>
      </c>
      <c r="I33">
        <v>0</v>
      </c>
      <c r="J33">
        <v>0</v>
      </c>
      <c r="K33">
        <v>2.5034428354149508E-4</v>
      </c>
      <c r="L33">
        <v>3.9940968314312597E-5</v>
      </c>
      <c r="M33">
        <v>1.8388753505796268E-3</v>
      </c>
      <c r="N33">
        <v>0</v>
      </c>
      <c r="O33">
        <v>0</v>
      </c>
      <c r="P33">
        <v>0</v>
      </c>
      <c r="Q33">
        <v>0</v>
      </c>
      <c r="R33">
        <v>4.7508653398302271E-2</v>
      </c>
      <c r="S33">
        <v>0</v>
      </c>
      <c r="T33">
        <v>0</v>
      </c>
      <c r="U33">
        <v>0</v>
      </c>
      <c r="V33">
        <v>0</v>
      </c>
      <c r="W33">
        <v>0.18653952464277182</v>
      </c>
    </row>
    <row r="34" spans="1:23" x14ac:dyDescent="0.2">
      <c r="A34" t="s">
        <v>30</v>
      </c>
      <c r="B34">
        <v>5.3303539229443194E-3</v>
      </c>
      <c r="C34">
        <v>0</v>
      </c>
      <c r="D34">
        <v>0</v>
      </c>
      <c r="E34">
        <v>0</v>
      </c>
      <c r="F34">
        <v>3.9504288677301422E-2</v>
      </c>
      <c r="G34">
        <v>0</v>
      </c>
      <c r="H34">
        <v>0</v>
      </c>
      <c r="I34">
        <v>0</v>
      </c>
      <c r="J34">
        <v>0</v>
      </c>
      <c r="K34">
        <v>6.4190841933716694E-5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4.4898833442179459E-2</v>
      </c>
    </row>
    <row r="35" spans="1:23" x14ac:dyDescent="0.2">
      <c r="A35" t="s">
        <v>31</v>
      </c>
      <c r="B35">
        <v>6.5989781566050685E-3</v>
      </c>
      <c r="C35">
        <v>0</v>
      </c>
      <c r="D35">
        <v>0</v>
      </c>
      <c r="E35">
        <v>0</v>
      </c>
      <c r="F35">
        <v>1.1766429511006495E-3</v>
      </c>
      <c r="G35">
        <v>0</v>
      </c>
      <c r="H35">
        <v>0</v>
      </c>
      <c r="I35">
        <v>0</v>
      </c>
      <c r="J35">
        <v>0</v>
      </c>
      <c r="K35">
        <v>1.4892275328622271E-3</v>
      </c>
      <c r="L35">
        <v>2.3298898183349019E-5</v>
      </c>
      <c r="M35">
        <v>8.4818973735222654E-4</v>
      </c>
      <c r="N35">
        <v>0</v>
      </c>
      <c r="O35">
        <v>0</v>
      </c>
      <c r="P35">
        <v>0</v>
      </c>
      <c r="Q35">
        <v>0</v>
      </c>
      <c r="R35">
        <v>9.6912913914741269E-3</v>
      </c>
      <c r="S35">
        <v>0</v>
      </c>
      <c r="T35">
        <v>0</v>
      </c>
      <c r="U35">
        <v>0</v>
      </c>
      <c r="V35">
        <v>0</v>
      </c>
      <c r="W35">
        <v>1.9827628667577646E-2</v>
      </c>
    </row>
    <row r="36" spans="1:23" x14ac:dyDescent="0.2">
      <c r="A36" t="s">
        <v>32</v>
      </c>
      <c r="B36">
        <v>2.6250216285859794E-2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1.0077962183593519E-3</v>
      </c>
      <c r="L36">
        <v>0</v>
      </c>
      <c r="M36">
        <v>5.8694729824774073E-4</v>
      </c>
      <c r="N36">
        <v>0</v>
      </c>
      <c r="O36">
        <v>0</v>
      </c>
      <c r="P36">
        <v>0</v>
      </c>
      <c r="Q36">
        <v>0</v>
      </c>
      <c r="R36">
        <v>5.9237722441773412E-4</v>
      </c>
      <c r="S36">
        <v>0</v>
      </c>
      <c r="T36">
        <v>0</v>
      </c>
      <c r="U36">
        <v>0</v>
      </c>
      <c r="V36">
        <v>0</v>
      </c>
      <c r="W36">
        <v>2.843733702688462E-2</v>
      </c>
    </row>
    <row r="37" spans="1:23" x14ac:dyDescent="0.2">
      <c r="A37" t="s">
        <v>33</v>
      </c>
      <c r="B37">
        <v>1.18422696321413E-2</v>
      </c>
      <c r="C37">
        <v>0</v>
      </c>
      <c r="D37">
        <v>0</v>
      </c>
      <c r="E37">
        <v>0</v>
      </c>
      <c r="F37">
        <v>0.40155070019961114</v>
      </c>
      <c r="G37">
        <v>0</v>
      </c>
      <c r="H37">
        <v>0</v>
      </c>
      <c r="I37">
        <v>0</v>
      </c>
      <c r="J37">
        <v>0</v>
      </c>
      <c r="K37">
        <v>1.4089889804450809E-3</v>
      </c>
      <c r="L37">
        <v>0</v>
      </c>
      <c r="M37">
        <v>2.6802795700330359E-4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0.41506998676920082</v>
      </c>
    </row>
    <row r="38" spans="1:23" x14ac:dyDescent="0.2">
      <c r="A38" t="s">
        <v>34</v>
      </c>
      <c r="B38">
        <v>1.1865367832474058E-2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2.3429657305806592E-4</v>
      </c>
      <c r="L38">
        <v>0</v>
      </c>
      <c r="M38">
        <v>1.967800190657165E-4</v>
      </c>
      <c r="N38">
        <v>0</v>
      </c>
      <c r="O38">
        <v>0</v>
      </c>
      <c r="P38">
        <v>0</v>
      </c>
      <c r="Q38">
        <v>0</v>
      </c>
      <c r="R38">
        <v>2.8197155882284143E-3</v>
      </c>
      <c r="S38">
        <v>0</v>
      </c>
      <c r="T38">
        <v>0</v>
      </c>
      <c r="U38">
        <v>0</v>
      </c>
      <c r="V38">
        <v>0</v>
      </c>
      <c r="W38">
        <v>1.5116160012826256E-2</v>
      </c>
    </row>
    <row r="39" spans="1:23" x14ac:dyDescent="0.2">
      <c r="A39" t="s">
        <v>35</v>
      </c>
      <c r="B39">
        <v>0</v>
      </c>
      <c r="C39">
        <v>0</v>
      </c>
      <c r="D39">
        <v>0</v>
      </c>
      <c r="E39">
        <v>0</v>
      </c>
      <c r="F39">
        <v>0</v>
      </c>
      <c r="G39">
        <v>9.3563803751575692E-4</v>
      </c>
      <c r="H39">
        <v>0</v>
      </c>
      <c r="I39">
        <v>0</v>
      </c>
      <c r="J39">
        <v>0</v>
      </c>
      <c r="K39">
        <v>1.765248153177209E-4</v>
      </c>
      <c r="L39">
        <v>0</v>
      </c>
      <c r="M39">
        <v>1.79816224318672E-4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1.2919790771521496E-3</v>
      </c>
    </row>
    <row r="40" spans="1:23" x14ac:dyDescent="0.2">
      <c r="A40" t="s">
        <v>36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1.5405802064092009E-4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1.5405802064092009E-4</v>
      </c>
    </row>
    <row r="41" spans="1:23" x14ac:dyDescent="0.2">
      <c r="A41" t="s">
        <v>37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</row>
    <row r="42" spans="1:23" x14ac:dyDescent="0.2">
      <c r="A42" t="s">
        <v>38</v>
      </c>
      <c r="B42">
        <v>3.6726098421080932E-3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4.4933589353601679E-5</v>
      </c>
      <c r="L42">
        <v>0</v>
      </c>
      <c r="M42">
        <v>5.0891384241133578E-5</v>
      </c>
      <c r="N42">
        <v>0</v>
      </c>
      <c r="O42">
        <v>2.3175311251933902E-3</v>
      </c>
      <c r="P42">
        <v>0</v>
      </c>
      <c r="Q42">
        <v>0</v>
      </c>
      <c r="R42">
        <v>8.1985007859414379E-3</v>
      </c>
      <c r="S42">
        <v>0</v>
      </c>
      <c r="T42">
        <v>0</v>
      </c>
      <c r="U42">
        <v>0</v>
      </c>
      <c r="V42">
        <v>0</v>
      </c>
      <c r="W42">
        <v>1.4284466726837657E-2</v>
      </c>
    </row>
    <row r="43" spans="1:23" x14ac:dyDescent="0.2">
      <c r="A43" t="s">
        <v>39</v>
      </c>
      <c r="B43">
        <v>7.1388682316339871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1.5790947115694304E-3</v>
      </c>
      <c r="L43">
        <v>0</v>
      </c>
      <c r="M43">
        <v>3.6065027632216674E-3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7.1440538291087785</v>
      </c>
    </row>
    <row r="44" spans="1:23" x14ac:dyDescent="0.2">
      <c r="A44" t="s">
        <v>40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6.2907025095042355E-4</v>
      </c>
      <c r="L44">
        <v>0</v>
      </c>
      <c r="M44">
        <v>2.0356553696453439E-5</v>
      </c>
      <c r="N44">
        <v>0</v>
      </c>
      <c r="O44">
        <v>0</v>
      </c>
      <c r="P44">
        <v>0</v>
      </c>
      <c r="Q44">
        <v>0</v>
      </c>
      <c r="R44">
        <v>2.6301548764147385E-3</v>
      </c>
      <c r="S44">
        <v>0</v>
      </c>
      <c r="T44">
        <v>0</v>
      </c>
      <c r="U44">
        <v>0</v>
      </c>
      <c r="V44">
        <v>0</v>
      </c>
      <c r="W44">
        <v>3.2795816810616153E-3</v>
      </c>
    </row>
    <row r="45" spans="1:23" x14ac:dyDescent="0.2">
      <c r="A45" t="s">
        <v>41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1.3159122596411924E-4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1.3159122596411924E-4</v>
      </c>
    </row>
    <row r="46" spans="1:23" x14ac:dyDescent="0.2">
      <c r="A46" t="s">
        <v>42</v>
      </c>
      <c r="B46">
        <v>2.1154380096207594E-2</v>
      </c>
      <c r="C46">
        <v>6.478187317383434E-2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2.7835799767370956E-2</v>
      </c>
      <c r="L46">
        <v>0</v>
      </c>
      <c r="M46">
        <v>1.4989343180823799E-2</v>
      </c>
      <c r="N46">
        <v>0</v>
      </c>
      <c r="O46">
        <v>4.3789856048507304E-3</v>
      </c>
      <c r="P46">
        <v>0</v>
      </c>
      <c r="Q46">
        <v>0</v>
      </c>
      <c r="R46">
        <v>1.2088434174545311E-2</v>
      </c>
      <c r="S46">
        <v>0</v>
      </c>
      <c r="T46">
        <v>0</v>
      </c>
      <c r="U46">
        <v>0</v>
      </c>
      <c r="V46">
        <v>0</v>
      </c>
      <c r="W46">
        <v>0.14522881599763271</v>
      </c>
    </row>
    <row r="47" spans="1:23" x14ac:dyDescent="0.2">
      <c r="A47" t="s">
        <v>43</v>
      </c>
      <c r="B47">
        <v>3.6518562938849543E-3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0.25797805218863862</v>
      </c>
      <c r="L47">
        <v>5.485546382050354E-2</v>
      </c>
      <c r="M47">
        <v>0.52478475315471629</v>
      </c>
      <c r="N47">
        <v>4.0247973948618352E-3</v>
      </c>
      <c r="O47">
        <v>1.043583101831046E-3</v>
      </c>
      <c r="P47">
        <v>0</v>
      </c>
      <c r="Q47">
        <v>0</v>
      </c>
      <c r="R47">
        <v>5.2575866550406143E-2</v>
      </c>
      <c r="S47">
        <v>0</v>
      </c>
      <c r="T47">
        <v>0</v>
      </c>
      <c r="U47">
        <v>0</v>
      </c>
      <c r="V47">
        <v>0</v>
      </c>
      <c r="W47">
        <v>0.89891437250484252</v>
      </c>
    </row>
    <row r="48" spans="1:23" x14ac:dyDescent="0.2">
      <c r="A48" t="s">
        <v>44</v>
      </c>
      <c r="B48">
        <v>0</v>
      </c>
      <c r="C48">
        <v>4.8286757789849401E-2</v>
      </c>
      <c r="D48">
        <v>7.975779683203711E-4</v>
      </c>
      <c r="E48">
        <v>0</v>
      </c>
      <c r="F48">
        <v>7.3223399350609314E-2</v>
      </c>
      <c r="G48">
        <v>0</v>
      </c>
      <c r="H48">
        <v>0</v>
      </c>
      <c r="I48">
        <v>0</v>
      </c>
      <c r="J48">
        <v>0</v>
      </c>
      <c r="K48">
        <v>3.3863700676796053E-2</v>
      </c>
      <c r="L48">
        <v>0</v>
      </c>
      <c r="M48">
        <v>5.4411153524956096E-2</v>
      </c>
      <c r="N48">
        <v>1.7596235062724435E-3</v>
      </c>
      <c r="O48">
        <v>4.926653872742609E-2</v>
      </c>
      <c r="P48">
        <v>0</v>
      </c>
      <c r="Q48">
        <v>0</v>
      </c>
      <c r="R48">
        <v>9.2002049679326368E-3</v>
      </c>
      <c r="S48">
        <v>0</v>
      </c>
      <c r="T48">
        <v>0</v>
      </c>
      <c r="U48">
        <v>0</v>
      </c>
      <c r="V48">
        <v>0</v>
      </c>
      <c r="W48">
        <v>0.27080895651216241</v>
      </c>
    </row>
    <row r="49" spans="1:23" x14ac:dyDescent="0.2">
      <c r="A49" t="s">
        <v>45</v>
      </c>
      <c r="B49">
        <v>0</v>
      </c>
      <c r="C49">
        <v>0.11063611057294132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6.724589894203685E-2</v>
      </c>
      <c r="L49">
        <v>0</v>
      </c>
      <c r="M49">
        <v>5.3458546227590366E-2</v>
      </c>
      <c r="N49">
        <v>0</v>
      </c>
      <c r="O49">
        <v>1.7616908393646949E-2</v>
      </c>
      <c r="P49">
        <v>0</v>
      </c>
      <c r="Q49">
        <v>0</v>
      </c>
      <c r="R49">
        <v>5.4711516268666103E-3</v>
      </c>
      <c r="S49">
        <v>0</v>
      </c>
      <c r="T49">
        <v>0</v>
      </c>
      <c r="U49">
        <v>0</v>
      </c>
      <c r="V49">
        <v>0</v>
      </c>
      <c r="W49">
        <v>0.25442861576308212</v>
      </c>
    </row>
    <row r="50" spans="1:23" x14ac:dyDescent="0.2">
      <c r="A50" t="s">
        <v>46</v>
      </c>
      <c r="B50">
        <v>5.9350290350683566E-2</v>
      </c>
      <c r="C50">
        <v>0</v>
      </c>
      <c r="D50">
        <v>0</v>
      </c>
      <c r="E50">
        <v>0</v>
      </c>
      <c r="F50">
        <v>0</v>
      </c>
      <c r="G50">
        <v>0</v>
      </c>
      <c r="H50">
        <v>3.697496049803674E-3</v>
      </c>
      <c r="I50">
        <v>0</v>
      </c>
      <c r="J50">
        <v>0</v>
      </c>
      <c r="K50">
        <v>2.7937396895393238E-2</v>
      </c>
      <c r="L50">
        <v>0</v>
      </c>
      <c r="M50">
        <v>1.4766102217183661E-2</v>
      </c>
      <c r="N50">
        <v>9.3754415880170708E-3</v>
      </c>
      <c r="O50">
        <v>2.3983342259953931E-2</v>
      </c>
      <c r="P50">
        <v>0</v>
      </c>
      <c r="Q50">
        <v>0</v>
      </c>
      <c r="R50">
        <v>6.3422933465647632E-2</v>
      </c>
      <c r="S50">
        <v>0</v>
      </c>
      <c r="T50">
        <v>0</v>
      </c>
      <c r="U50">
        <v>0</v>
      </c>
      <c r="V50">
        <v>0</v>
      </c>
      <c r="W50">
        <v>0.2025330028266828</v>
      </c>
    </row>
    <row r="51" spans="1:23" x14ac:dyDescent="0.2">
      <c r="A51" t="s">
        <v>47</v>
      </c>
      <c r="B51">
        <v>0.33855937634747973</v>
      </c>
      <c r="C51">
        <v>0</v>
      </c>
      <c r="D51">
        <v>0</v>
      </c>
      <c r="E51">
        <v>1.6722119133934E-2</v>
      </c>
      <c r="F51">
        <v>0</v>
      </c>
      <c r="G51">
        <v>0</v>
      </c>
      <c r="H51">
        <v>0</v>
      </c>
      <c r="I51">
        <v>0</v>
      </c>
      <c r="J51">
        <v>0</v>
      </c>
      <c r="K51">
        <v>5.0262592261217147E-2</v>
      </c>
      <c r="L51">
        <v>0</v>
      </c>
      <c r="M51">
        <v>5.0414271880300128E-2</v>
      </c>
      <c r="N51">
        <v>0</v>
      </c>
      <c r="O51">
        <v>7.7337727182276078E-2</v>
      </c>
      <c r="P51">
        <v>0</v>
      </c>
      <c r="Q51">
        <v>0</v>
      </c>
      <c r="R51">
        <v>1.4599620183205979E-2</v>
      </c>
      <c r="S51">
        <v>0</v>
      </c>
      <c r="T51">
        <v>0</v>
      </c>
      <c r="U51">
        <v>0</v>
      </c>
      <c r="V51">
        <v>0</v>
      </c>
      <c r="W51">
        <v>0.54789570698841306</v>
      </c>
    </row>
  </sheetData>
  <phoneticPr fontId="6" type="noConversion"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900-000000000000}">
  <dimension ref="A1:W51"/>
  <sheetViews>
    <sheetView workbookViewId="0">
      <selection activeCell="B4" sqref="B4:W51"/>
    </sheetView>
  </sheetViews>
  <sheetFormatPr baseColWidth="10" defaultColWidth="8.83203125" defaultRowHeight="15" x14ac:dyDescent="0.2"/>
  <sheetData>
    <row r="1" spans="1:23" x14ac:dyDescent="0.2">
      <c r="B1" t="s">
        <v>49</v>
      </c>
      <c r="C1" t="s">
        <v>50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61</v>
      </c>
      <c r="O1" t="s">
        <v>62</v>
      </c>
      <c r="P1" t="s">
        <v>63</v>
      </c>
      <c r="Q1" t="s">
        <v>64</v>
      </c>
      <c r="R1" t="s">
        <v>65</v>
      </c>
      <c r="S1" t="s">
        <v>66</v>
      </c>
      <c r="T1" t="s">
        <v>67</v>
      </c>
      <c r="U1" t="s">
        <v>68</v>
      </c>
      <c r="V1" t="s">
        <v>69</v>
      </c>
      <c r="W1" t="s">
        <v>48</v>
      </c>
    </row>
    <row r="2" spans="1:23" x14ac:dyDescent="0.2">
      <c r="B2" t="s">
        <v>75</v>
      </c>
      <c r="C2" t="s">
        <v>75</v>
      </c>
      <c r="D2" t="s">
        <v>75</v>
      </c>
      <c r="E2" t="s">
        <v>75</v>
      </c>
      <c r="F2" t="s">
        <v>75</v>
      </c>
      <c r="G2" t="s">
        <v>75</v>
      </c>
      <c r="H2" t="s">
        <v>75</v>
      </c>
      <c r="I2" t="s">
        <v>75</v>
      </c>
      <c r="J2" t="s">
        <v>75</v>
      </c>
      <c r="K2" t="s">
        <v>75</v>
      </c>
      <c r="L2" t="s">
        <v>75</v>
      </c>
      <c r="M2" t="s">
        <v>75</v>
      </c>
      <c r="N2" t="s">
        <v>75</v>
      </c>
      <c r="O2" t="s">
        <v>75</v>
      </c>
      <c r="P2" t="s">
        <v>75</v>
      </c>
      <c r="Q2" t="s">
        <v>75</v>
      </c>
      <c r="R2" t="s">
        <v>75</v>
      </c>
      <c r="S2" t="s">
        <v>75</v>
      </c>
      <c r="T2" t="s">
        <v>75</v>
      </c>
      <c r="U2" t="s">
        <v>75</v>
      </c>
      <c r="V2" t="s">
        <v>75</v>
      </c>
      <c r="W2" t="s">
        <v>75</v>
      </c>
    </row>
    <row r="4" spans="1:23" x14ac:dyDescent="0.2">
      <c r="A4" t="s">
        <v>0</v>
      </c>
      <c r="B4">
        <v>17.486895889594191</v>
      </c>
      <c r="C4">
        <v>36.675817949255524</v>
      </c>
      <c r="D4">
        <v>1.0301297087340268E-2</v>
      </c>
      <c r="E4">
        <v>1.5038079538578948E-2</v>
      </c>
      <c r="F4">
        <v>20.494392751984638</v>
      </c>
      <c r="G4">
        <v>2.1785568899718841</v>
      </c>
      <c r="H4">
        <v>10.310078283887277</v>
      </c>
      <c r="I4">
        <v>0.15342829105740188</v>
      </c>
      <c r="J4">
        <v>0</v>
      </c>
      <c r="K4">
        <v>0.65355957961944955</v>
      </c>
      <c r="L4">
        <v>7.6926409291120337E-2</v>
      </c>
      <c r="M4">
        <v>0.8805636380374241</v>
      </c>
      <c r="N4">
        <v>4.3300740481402235E-2</v>
      </c>
      <c r="O4">
        <v>0.14451383527916359</v>
      </c>
      <c r="P4">
        <v>0</v>
      </c>
      <c r="Q4">
        <v>0</v>
      </c>
      <c r="R4">
        <v>0.17455439940767409</v>
      </c>
      <c r="S4">
        <v>0</v>
      </c>
      <c r="T4">
        <v>0</v>
      </c>
      <c r="U4">
        <v>0</v>
      </c>
      <c r="V4">
        <v>3.0832660000000001</v>
      </c>
      <c r="W4">
        <v>92.381194034493063</v>
      </c>
    </row>
    <row r="5" spans="1:23" x14ac:dyDescent="0.2">
      <c r="A5" t="s">
        <v>1</v>
      </c>
      <c r="B5">
        <v>4.8802324148003909E-2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4.9151806510286375E-2</v>
      </c>
      <c r="L5">
        <v>0</v>
      </c>
      <c r="M5">
        <v>0.10853282790060033</v>
      </c>
      <c r="N5">
        <v>0</v>
      </c>
      <c r="O5">
        <v>1.1651068913555589E-2</v>
      </c>
      <c r="P5">
        <v>0</v>
      </c>
      <c r="Q5">
        <v>0</v>
      </c>
      <c r="R5">
        <v>5.2797105741742801E-3</v>
      </c>
      <c r="S5">
        <v>0</v>
      </c>
      <c r="T5">
        <v>0</v>
      </c>
      <c r="U5">
        <v>0</v>
      </c>
      <c r="V5">
        <v>0</v>
      </c>
      <c r="W5">
        <v>0.22341773804662046</v>
      </c>
    </row>
    <row r="6" spans="1:23" x14ac:dyDescent="0.2">
      <c r="A6" t="s">
        <v>2</v>
      </c>
      <c r="B6">
        <v>0</v>
      </c>
      <c r="C6">
        <v>0</v>
      </c>
      <c r="D6">
        <v>6.0560814532286573E-6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5.1725489447907661E-4</v>
      </c>
      <c r="L6">
        <v>0</v>
      </c>
      <c r="M6">
        <v>1.117990129647063E-3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1.6413011055793681E-3</v>
      </c>
    </row>
    <row r="7" spans="1:23" x14ac:dyDescent="0.2">
      <c r="A7" t="s">
        <v>3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  <row r="8" spans="1:23" x14ac:dyDescent="0.2">
      <c r="A8" t="s">
        <v>4</v>
      </c>
      <c r="B8">
        <v>4.0263903927290857E-3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1.9688999908460379E-4</v>
      </c>
      <c r="L8">
        <v>0</v>
      </c>
      <c r="M8">
        <v>3.2004720220580181E-4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4.5433275940194914E-3</v>
      </c>
    </row>
    <row r="9" spans="1:23" x14ac:dyDescent="0.2">
      <c r="A9" t="s">
        <v>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</row>
    <row r="10" spans="1:23" x14ac:dyDescent="0.2">
      <c r="A10" t="s">
        <v>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</row>
    <row r="11" spans="1:23" x14ac:dyDescent="0.2">
      <c r="A11" t="s">
        <v>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2">
      <c r="A12" t="s">
        <v>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x14ac:dyDescent="0.2">
      <c r="A13" t="s">
        <v>9</v>
      </c>
      <c r="B13">
        <v>3.7099742843898532E-2</v>
      </c>
      <c r="C13">
        <v>0</v>
      </c>
      <c r="D13">
        <v>0</v>
      </c>
      <c r="E13">
        <v>0</v>
      </c>
      <c r="F13">
        <v>0</v>
      </c>
      <c r="G13">
        <v>0</v>
      </c>
      <c r="H13">
        <v>5.6208637265941442E-6</v>
      </c>
      <c r="I13">
        <v>0</v>
      </c>
      <c r="J13">
        <v>0</v>
      </c>
      <c r="K13">
        <v>8.7932146512750625E-4</v>
      </c>
      <c r="L13">
        <v>1.2803653591379912E-4</v>
      </c>
      <c r="M13">
        <v>1.2323370912118547E-3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3.9345058799878291E-2</v>
      </c>
    </row>
    <row r="14" spans="1:23" x14ac:dyDescent="0.2">
      <c r="A14" t="s">
        <v>10</v>
      </c>
      <c r="B14">
        <v>9.1867079991287629E-3</v>
      </c>
      <c r="C14">
        <v>0</v>
      </c>
      <c r="D14">
        <v>0</v>
      </c>
      <c r="E14">
        <v>0</v>
      </c>
      <c r="F14">
        <v>1.0170113759138142E-4</v>
      </c>
      <c r="G14">
        <v>0</v>
      </c>
      <c r="H14">
        <v>2.7874159055113353E-3</v>
      </c>
      <c r="I14">
        <v>0</v>
      </c>
      <c r="J14">
        <v>0</v>
      </c>
      <c r="K14">
        <v>1.5204661979587795E-5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1.2091029704211068E-2</v>
      </c>
    </row>
    <row r="15" spans="1:23" x14ac:dyDescent="0.2">
      <c r="A15" t="s">
        <v>11</v>
      </c>
      <c r="B15">
        <v>9.2487090898169168E-3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5.2970315574891449E-4</v>
      </c>
      <c r="L15">
        <v>0</v>
      </c>
      <c r="M15">
        <v>2.6473807405761473E-4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1.0043150319623446E-2</v>
      </c>
    </row>
    <row r="16" spans="1:23" x14ac:dyDescent="0.2">
      <c r="A16" t="s">
        <v>12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</row>
    <row r="17" spans="1:23" x14ac:dyDescent="0.2">
      <c r="A17" t="s">
        <v>13</v>
      </c>
      <c r="B17">
        <v>1.0099709802527139E-2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3.3711077067413568E-4</v>
      </c>
      <c r="L17">
        <v>0</v>
      </c>
      <c r="M17">
        <v>4.0394307074518679E-5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1.0477214880275794E-2</v>
      </c>
    </row>
    <row r="18" spans="1:23" x14ac:dyDescent="0.2">
      <c r="A18" t="s">
        <v>14</v>
      </c>
      <c r="B18">
        <v>1.7042269699625964E-3</v>
      </c>
      <c r="C18">
        <v>0</v>
      </c>
      <c r="D18">
        <v>0</v>
      </c>
      <c r="E18">
        <v>0</v>
      </c>
      <c r="F18">
        <v>0</v>
      </c>
      <c r="G18">
        <v>0</v>
      </c>
      <c r="H18">
        <v>3.9038377755861239E-4</v>
      </c>
      <c r="I18">
        <v>0</v>
      </c>
      <c r="J18">
        <v>0</v>
      </c>
      <c r="K18">
        <v>1.2581635497729086E-4</v>
      </c>
      <c r="L18">
        <v>0</v>
      </c>
      <c r="M18">
        <v>3.4801249171893013E-5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2.2552283516703926E-3</v>
      </c>
    </row>
    <row r="19" spans="1:23" x14ac:dyDescent="0.2">
      <c r="A19" t="s">
        <v>15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</row>
    <row r="20" spans="1:23" x14ac:dyDescent="0.2">
      <c r="A20" t="s">
        <v>16</v>
      </c>
      <c r="B20">
        <v>2.4704558299970552E-4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1.1855486923655203E-4</v>
      </c>
      <c r="L20">
        <v>0</v>
      </c>
      <c r="M20">
        <v>1.4573023090730199E-3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1.8229027613092775E-3</v>
      </c>
    </row>
    <row r="21" spans="1:23" x14ac:dyDescent="0.2">
      <c r="A21" t="s">
        <v>17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</row>
    <row r="22" spans="1:23" x14ac:dyDescent="0.2">
      <c r="A22" t="s">
        <v>18</v>
      </c>
      <c r="B22">
        <v>1.7035918242948639E-3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3.1022845407474754E-4</v>
      </c>
      <c r="L22">
        <v>0</v>
      </c>
      <c r="M22">
        <v>1.5930893259312101E-4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2.1731292109627327E-3</v>
      </c>
    </row>
    <row r="23" spans="1:23" x14ac:dyDescent="0.2">
      <c r="A23" t="s">
        <v>19</v>
      </c>
      <c r="B23">
        <v>3.7296532388183222E-3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5.6076453148889116E-5</v>
      </c>
      <c r="L23">
        <v>0</v>
      </c>
      <c r="M23">
        <v>4.3563706552673224E-5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3.8292933985198843E-3</v>
      </c>
    </row>
    <row r="24" spans="1:23" x14ac:dyDescent="0.2">
      <c r="A24" t="s">
        <v>20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</row>
    <row r="25" spans="1:23" x14ac:dyDescent="0.2">
      <c r="A25" t="s">
        <v>21</v>
      </c>
      <c r="B25">
        <v>4.4283474225495914</v>
      </c>
      <c r="C25">
        <v>27.023003521057291</v>
      </c>
      <c r="D25">
        <v>0</v>
      </c>
      <c r="E25">
        <v>0</v>
      </c>
      <c r="F25">
        <v>0</v>
      </c>
      <c r="G25">
        <v>0.55596325801528923</v>
      </c>
      <c r="H25">
        <v>0</v>
      </c>
      <c r="I25">
        <v>0</v>
      </c>
      <c r="J25">
        <v>0</v>
      </c>
      <c r="K25">
        <v>7.824621369612435E-4</v>
      </c>
      <c r="L25">
        <v>8.7491632874429372E-4</v>
      </c>
      <c r="M25">
        <v>5.0772536738279642E-3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32.014048833761706</v>
      </c>
    </row>
    <row r="26" spans="1:23" x14ac:dyDescent="0.2">
      <c r="A26" t="s">
        <v>22</v>
      </c>
      <c r="B26">
        <v>1.016499276404323</v>
      </c>
      <c r="C26">
        <v>0</v>
      </c>
      <c r="D26">
        <v>9.4642415270580309E-3</v>
      </c>
      <c r="E26">
        <v>0</v>
      </c>
      <c r="F26">
        <v>0</v>
      </c>
      <c r="G26">
        <v>4.1735749169678656E-2</v>
      </c>
      <c r="H26">
        <v>0</v>
      </c>
      <c r="I26">
        <v>0</v>
      </c>
      <c r="J26">
        <v>0</v>
      </c>
      <c r="K26">
        <v>1.7656062997248321E-3</v>
      </c>
      <c r="L26">
        <v>1.350592348886794E-5</v>
      </c>
      <c r="M26">
        <v>6.7342936131520046E-3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1.0762126729374255</v>
      </c>
    </row>
    <row r="27" spans="1:23" x14ac:dyDescent="0.2">
      <c r="A27" t="s">
        <v>23</v>
      </c>
      <c r="B27">
        <v>2.8877103274692999E-2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2.3432830067495657E-4</v>
      </c>
      <c r="L27">
        <v>0</v>
      </c>
      <c r="M27">
        <v>8.9864341021341691E-5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2.9201295916389296E-2</v>
      </c>
    </row>
    <row r="28" spans="1:23" x14ac:dyDescent="0.2">
      <c r="A28" t="s">
        <v>24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</row>
    <row r="29" spans="1:23" x14ac:dyDescent="0.2">
      <c r="A29" t="s">
        <v>25</v>
      </c>
      <c r="B29">
        <v>5.1573841100775177E-4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8.2993037463482969E-5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5.9873144847123478E-4</v>
      </c>
    </row>
    <row r="30" spans="1:23" x14ac:dyDescent="0.2">
      <c r="A30" t="s">
        <v>26</v>
      </c>
      <c r="B30">
        <v>5.1573841100775177E-4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8.2993037463482969E-5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5.9873144847123478E-4</v>
      </c>
    </row>
    <row r="31" spans="1:23" x14ac:dyDescent="0.2">
      <c r="A31" t="s">
        <v>27</v>
      </c>
      <c r="B31">
        <v>1.555635355856986</v>
      </c>
      <c r="C31">
        <v>0</v>
      </c>
      <c r="D31">
        <v>0</v>
      </c>
      <c r="E31">
        <v>0</v>
      </c>
      <c r="F31">
        <v>1.3819219917601629E-2</v>
      </c>
      <c r="G31">
        <v>4.6252103824555101E-2</v>
      </c>
      <c r="H31">
        <v>9.080830768739119E-2</v>
      </c>
      <c r="I31">
        <v>1.0355064094488265E-2</v>
      </c>
      <c r="J31">
        <v>0</v>
      </c>
      <c r="K31">
        <v>1.6603016662232926E-3</v>
      </c>
      <c r="L31">
        <v>5.5421529116973045E-5</v>
      </c>
      <c r="M31">
        <v>7.2182140938652582E-3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3.0832660000000001</v>
      </c>
      <c r="W31">
        <v>4.8090699886702275</v>
      </c>
    </row>
    <row r="32" spans="1:23" x14ac:dyDescent="0.2">
      <c r="A32" t="s">
        <v>28</v>
      </c>
      <c r="B32">
        <v>3.7582656334211015</v>
      </c>
      <c r="C32">
        <v>9.4934973031099545</v>
      </c>
      <c r="D32">
        <v>0</v>
      </c>
      <c r="E32">
        <v>0</v>
      </c>
      <c r="F32">
        <v>20.232431766660529</v>
      </c>
      <c r="G32">
        <v>1.5346057789623613</v>
      </c>
      <c r="H32">
        <v>10.19702407674469</v>
      </c>
      <c r="I32">
        <v>0.14307322696291361</v>
      </c>
      <c r="J32">
        <v>0</v>
      </c>
      <c r="K32">
        <v>1.9961676107704447E-3</v>
      </c>
      <c r="L32">
        <v>0</v>
      </c>
      <c r="M32">
        <v>2.3860606463479147E-2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45.384754559935793</v>
      </c>
    </row>
    <row r="33" spans="1:23" x14ac:dyDescent="0.2">
      <c r="A33" t="s">
        <v>29</v>
      </c>
      <c r="B33">
        <v>2.6259873402818545E-2</v>
      </c>
      <c r="C33">
        <v>0</v>
      </c>
      <c r="D33">
        <v>0</v>
      </c>
      <c r="E33">
        <v>0</v>
      </c>
      <c r="F33">
        <v>9.4315468074599576E-2</v>
      </c>
      <c r="G33">
        <v>0</v>
      </c>
      <c r="H33">
        <v>1.4266876310841258E-2</v>
      </c>
      <c r="I33">
        <v>0</v>
      </c>
      <c r="J33">
        <v>0</v>
      </c>
      <c r="K33">
        <v>2.685564175380994E-4</v>
      </c>
      <c r="L33">
        <v>4.2252056851553699E-5</v>
      </c>
      <c r="M33">
        <v>1.4906742212253536E-3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0.13664370048387436</v>
      </c>
    </row>
    <row r="34" spans="1:23" x14ac:dyDescent="0.2">
      <c r="A34" t="s">
        <v>30</v>
      </c>
      <c r="B34">
        <v>5.044797833987532E-3</v>
      </c>
      <c r="C34">
        <v>0</v>
      </c>
      <c r="D34">
        <v>0</v>
      </c>
      <c r="E34">
        <v>0</v>
      </c>
      <c r="F34">
        <v>7.4556612797974958E-2</v>
      </c>
      <c r="G34">
        <v>0</v>
      </c>
      <c r="H34">
        <v>0</v>
      </c>
      <c r="I34">
        <v>0</v>
      </c>
      <c r="J34">
        <v>0</v>
      </c>
      <c r="K34">
        <v>8.3877569984860563E-5</v>
      </c>
      <c r="L34">
        <v>0</v>
      </c>
      <c r="M34">
        <v>4.2569385147761989E-5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7.9727857587095122E-2</v>
      </c>
    </row>
    <row r="35" spans="1:23" x14ac:dyDescent="0.2">
      <c r="A35" t="s">
        <v>31</v>
      </c>
      <c r="B35">
        <v>3.780799326369857E-3</v>
      </c>
      <c r="C35">
        <v>0</v>
      </c>
      <c r="D35">
        <v>0</v>
      </c>
      <c r="E35">
        <v>0</v>
      </c>
      <c r="F35">
        <v>2.1617270211895335E-4</v>
      </c>
      <c r="G35">
        <v>0</v>
      </c>
      <c r="H35">
        <v>1.5222482311348857E-3</v>
      </c>
      <c r="I35">
        <v>0</v>
      </c>
      <c r="J35">
        <v>0</v>
      </c>
      <c r="K35">
        <v>1.1654536420299246E-3</v>
      </c>
      <c r="L35">
        <v>1.2895108259889766E-5</v>
      </c>
      <c r="M35">
        <v>3.2228442536685209E-4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7.0198534352803616E-3</v>
      </c>
    </row>
    <row r="36" spans="1:23" x14ac:dyDescent="0.2">
      <c r="A36" t="s">
        <v>32</v>
      </c>
      <c r="B36">
        <v>1.8750048930205657E-2</v>
      </c>
      <c r="C36">
        <v>0</v>
      </c>
      <c r="D36">
        <v>0</v>
      </c>
      <c r="E36">
        <v>0</v>
      </c>
      <c r="F36">
        <v>0</v>
      </c>
      <c r="G36">
        <v>0</v>
      </c>
      <c r="H36">
        <v>1.5430750104165821E-4</v>
      </c>
      <c r="I36">
        <v>0</v>
      </c>
      <c r="J36">
        <v>0</v>
      </c>
      <c r="K36">
        <v>9.9111870681757477E-4</v>
      </c>
      <c r="L36">
        <v>0</v>
      </c>
      <c r="M36">
        <v>5.2695927205904795E-4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2.0422434410123941E-2</v>
      </c>
    </row>
    <row r="37" spans="1:23" x14ac:dyDescent="0.2">
      <c r="A37" t="s">
        <v>33</v>
      </c>
      <c r="B37">
        <v>2.1115408172689813E-2</v>
      </c>
      <c r="C37">
        <v>0</v>
      </c>
      <c r="D37">
        <v>0</v>
      </c>
      <c r="E37">
        <v>0</v>
      </c>
      <c r="F37">
        <v>2.2180093552884007E-2</v>
      </c>
      <c r="G37">
        <v>0</v>
      </c>
      <c r="H37">
        <v>8.1898942845806471E-4</v>
      </c>
      <c r="I37">
        <v>0</v>
      </c>
      <c r="J37">
        <v>0</v>
      </c>
      <c r="K37">
        <v>1.0645041708750008E-3</v>
      </c>
      <c r="L37">
        <v>1.2193955801314199E-5</v>
      </c>
      <c r="M37">
        <v>2.6772103827234846E-4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4.5458910318980555E-2</v>
      </c>
    </row>
    <row r="38" spans="1:23" x14ac:dyDescent="0.2">
      <c r="A38" t="s">
        <v>34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2.0302521356759535E-4</v>
      </c>
      <c r="L38">
        <v>0</v>
      </c>
      <c r="M38">
        <v>4.3501561464866274E-5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2.4652677503246161E-4</v>
      </c>
    </row>
    <row r="39" spans="1:23" x14ac:dyDescent="0.2">
      <c r="A39" t="s">
        <v>35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1.8307835681854551E-4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1.8307835681854551E-4</v>
      </c>
    </row>
    <row r="40" spans="1:23" x14ac:dyDescent="0.2">
      <c r="A40" t="s">
        <v>36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</row>
    <row r="41" spans="1:23" x14ac:dyDescent="0.2">
      <c r="A41" t="s">
        <v>37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</row>
    <row r="42" spans="1:23" x14ac:dyDescent="0.2">
      <c r="A42" t="s">
        <v>38</v>
      </c>
      <c r="B42">
        <v>3.5423275119222625E-3</v>
      </c>
      <c r="C42">
        <v>0</v>
      </c>
      <c r="D42">
        <v>0</v>
      </c>
      <c r="E42">
        <v>0</v>
      </c>
      <c r="F42">
        <v>0</v>
      </c>
      <c r="G42">
        <v>0</v>
      </c>
      <c r="H42">
        <v>2.0708445308504752E-3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3.2452546564612915E-3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8.8584266992340292E-3</v>
      </c>
    </row>
    <row r="43" spans="1:23" x14ac:dyDescent="0.2">
      <c r="A43" t="s">
        <v>39</v>
      </c>
      <c r="B43">
        <v>5.9939389189388432</v>
      </c>
      <c r="C43">
        <v>0</v>
      </c>
      <c r="D43">
        <v>0</v>
      </c>
      <c r="E43">
        <v>0</v>
      </c>
      <c r="F43">
        <v>0</v>
      </c>
      <c r="G43">
        <v>0</v>
      </c>
      <c r="H43">
        <v>2.2921290607184972E-4</v>
      </c>
      <c r="I43">
        <v>0</v>
      </c>
      <c r="J43">
        <v>0</v>
      </c>
      <c r="K43">
        <v>2.0269325993373302E-3</v>
      </c>
      <c r="L43">
        <v>0</v>
      </c>
      <c r="M43">
        <v>1.7372348570994347E-3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5.9979322993013513</v>
      </c>
    </row>
    <row r="44" spans="1:23" x14ac:dyDescent="0.2">
      <c r="A44" t="s">
        <v>40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</row>
    <row r="45" spans="1:23" x14ac:dyDescent="0.2">
      <c r="A45" t="s">
        <v>41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</row>
    <row r="46" spans="1:23" x14ac:dyDescent="0.2">
      <c r="A46" t="s">
        <v>42</v>
      </c>
      <c r="B46">
        <v>4.4364298366599206E-2</v>
      </c>
      <c r="C46">
        <v>0</v>
      </c>
      <c r="D46">
        <v>0</v>
      </c>
      <c r="E46">
        <v>0</v>
      </c>
      <c r="F46">
        <v>2.5076345030787539E-3</v>
      </c>
      <c r="G46">
        <v>0</v>
      </c>
      <c r="H46">
        <v>0</v>
      </c>
      <c r="I46">
        <v>0</v>
      </c>
      <c r="J46">
        <v>0</v>
      </c>
      <c r="K46">
        <v>5.1572738808914949E-2</v>
      </c>
      <c r="L46">
        <v>1.6640585017511562E-3</v>
      </c>
      <c r="M46">
        <v>1.7352413384606354E-2</v>
      </c>
      <c r="N46">
        <v>3.3681872927598749E-2</v>
      </c>
      <c r="O46">
        <v>6.2138622297012404E-3</v>
      </c>
      <c r="P46">
        <v>0</v>
      </c>
      <c r="Q46">
        <v>0</v>
      </c>
      <c r="R46">
        <v>1.9072844442234081E-2</v>
      </c>
      <c r="S46">
        <v>0</v>
      </c>
      <c r="T46">
        <v>0</v>
      </c>
      <c r="U46">
        <v>0</v>
      </c>
      <c r="V46">
        <v>0</v>
      </c>
      <c r="W46">
        <v>0.17642972316448452</v>
      </c>
    </row>
    <row r="47" spans="1:23" x14ac:dyDescent="0.2">
      <c r="A47" t="s">
        <v>43</v>
      </c>
      <c r="B47">
        <v>4.5311208785067114E-3</v>
      </c>
      <c r="C47">
        <v>0</v>
      </c>
      <c r="D47">
        <v>8.3099947882900814E-4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0.29243936358083078</v>
      </c>
      <c r="L47">
        <v>7.4027704235989644E-2</v>
      </c>
      <c r="M47">
        <v>0.52702387020795494</v>
      </c>
      <c r="N47">
        <v>6.3743559361744608E-3</v>
      </c>
      <c r="O47">
        <v>0</v>
      </c>
      <c r="P47">
        <v>0</v>
      </c>
      <c r="Q47">
        <v>0</v>
      </c>
      <c r="R47">
        <v>5.7111556573029097E-2</v>
      </c>
      <c r="S47">
        <v>0</v>
      </c>
      <c r="T47">
        <v>0</v>
      </c>
      <c r="U47">
        <v>0</v>
      </c>
      <c r="V47">
        <v>0</v>
      </c>
      <c r="W47">
        <v>0.96233897089131459</v>
      </c>
    </row>
    <row r="48" spans="1:23" x14ac:dyDescent="0.2">
      <c r="A48" t="s">
        <v>44</v>
      </c>
      <c r="B48">
        <v>4.8426809096655914E-3</v>
      </c>
      <c r="C48">
        <v>3.6097247024130537E-2</v>
      </c>
      <c r="D48">
        <v>0</v>
      </c>
      <c r="E48">
        <v>0</v>
      </c>
      <c r="F48">
        <v>5.4264082638262157E-2</v>
      </c>
      <c r="G48">
        <v>0</v>
      </c>
      <c r="H48">
        <v>0</v>
      </c>
      <c r="I48">
        <v>0</v>
      </c>
      <c r="J48">
        <v>0</v>
      </c>
      <c r="K48">
        <v>6.3084277817232928E-2</v>
      </c>
      <c r="L48">
        <v>9.5425115202840515E-5</v>
      </c>
      <c r="M48">
        <v>4.5133221627340687E-2</v>
      </c>
      <c r="N48">
        <v>3.2445116176290211E-3</v>
      </c>
      <c r="O48">
        <v>1.1390272940844759E-3</v>
      </c>
      <c r="P48">
        <v>0</v>
      </c>
      <c r="Q48">
        <v>0</v>
      </c>
      <c r="R48">
        <v>9.0254445387155189E-3</v>
      </c>
      <c r="S48">
        <v>0</v>
      </c>
      <c r="T48">
        <v>0</v>
      </c>
      <c r="U48">
        <v>0</v>
      </c>
      <c r="V48">
        <v>0</v>
      </c>
      <c r="W48">
        <v>0.2169259185822637</v>
      </c>
    </row>
    <row r="49" spans="1:23" x14ac:dyDescent="0.2">
      <c r="A49" t="s">
        <v>45</v>
      </c>
      <c r="B49">
        <v>0</v>
      </c>
      <c r="C49">
        <v>0.12321987806414672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0.10514092168039502</v>
      </c>
      <c r="L49">
        <v>0</v>
      </c>
      <c r="M49">
        <v>5.9545507542947143E-2</v>
      </c>
      <c r="N49">
        <v>0</v>
      </c>
      <c r="O49">
        <v>1.9615603525324637E-2</v>
      </c>
      <c r="P49">
        <v>0</v>
      </c>
      <c r="Q49">
        <v>0</v>
      </c>
      <c r="R49">
        <v>6.0888270284836206E-3</v>
      </c>
      <c r="S49">
        <v>0</v>
      </c>
      <c r="T49">
        <v>0</v>
      </c>
      <c r="U49">
        <v>0</v>
      </c>
      <c r="V49">
        <v>0</v>
      </c>
      <c r="W49">
        <v>0.31361073784129717</v>
      </c>
    </row>
    <row r="50" spans="1:23" x14ac:dyDescent="0.2">
      <c r="A50" t="s">
        <v>46</v>
      </c>
      <c r="B50">
        <v>6.3672190573841936E-2</v>
      </c>
      <c r="C50">
        <v>0</v>
      </c>
      <c r="D50">
        <v>0</v>
      </c>
      <c r="E50">
        <v>2.8879324169223518E-3</v>
      </c>
      <c r="F50">
        <v>0</v>
      </c>
      <c r="G50">
        <v>0</v>
      </c>
      <c r="H50">
        <v>0</v>
      </c>
      <c r="I50">
        <v>0</v>
      </c>
      <c r="J50">
        <v>0</v>
      </c>
      <c r="K50">
        <v>3.0052606293075185E-2</v>
      </c>
      <c r="L50">
        <v>0</v>
      </c>
      <c r="M50">
        <v>1.5172218533170462E-2</v>
      </c>
      <c r="N50">
        <v>0</v>
      </c>
      <c r="O50">
        <v>2.6930202309230968E-2</v>
      </c>
      <c r="P50">
        <v>0</v>
      </c>
      <c r="Q50">
        <v>0</v>
      </c>
      <c r="R50">
        <v>6.1787041454403079E-2</v>
      </c>
      <c r="S50">
        <v>0</v>
      </c>
      <c r="T50">
        <v>0</v>
      </c>
      <c r="U50">
        <v>0</v>
      </c>
      <c r="V50">
        <v>0</v>
      </c>
      <c r="W50">
        <v>0.200502191580644</v>
      </c>
    </row>
    <row r="51" spans="1:23" x14ac:dyDescent="0.2">
      <c r="A51" t="s">
        <v>47</v>
      </c>
      <c r="B51">
        <v>0.38254905452784527</v>
      </c>
      <c r="C51">
        <v>0</v>
      </c>
      <c r="D51">
        <v>0</v>
      </c>
      <c r="E51">
        <v>1.2150147121656596E-2</v>
      </c>
      <c r="F51">
        <v>0</v>
      </c>
      <c r="G51">
        <v>0</v>
      </c>
      <c r="H51">
        <v>0</v>
      </c>
      <c r="I51">
        <v>0</v>
      </c>
      <c r="J51">
        <v>0</v>
      </c>
      <c r="K51">
        <v>4.6440305083932404E-2</v>
      </c>
      <c r="L51">
        <v>0</v>
      </c>
      <c r="M51">
        <v>5.5721918893235155E-2</v>
      </c>
      <c r="N51">
        <v>0</v>
      </c>
      <c r="O51">
        <v>7.5718816350805379E-2</v>
      </c>
      <c r="P51">
        <v>0</v>
      </c>
      <c r="Q51">
        <v>0</v>
      </c>
      <c r="R51">
        <v>1.6188974796634396E-2</v>
      </c>
      <c r="S51">
        <v>0</v>
      </c>
      <c r="T51">
        <v>0</v>
      </c>
      <c r="U51">
        <v>0</v>
      </c>
      <c r="V51">
        <v>0</v>
      </c>
      <c r="W51">
        <v>0.58876921677410921</v>
      </c>
    </row>
  </sheetData>
  <phoneticPr fontId="6" type="noConversion"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A00-000000000000}">
  <dimension ref="A1:W51"/>
  <sheetViews>
    <sheetView workbookViewId="0">
      <selection activeCell="B4" sqref="B4:W51"/>
    </sheetView>
  </sheetViews>
  <sheetFormatPr baseColWidth="10" defaultColWidth="8.83203125" defaultRowHeight="15" x14ac:dyDescent="0.2"/>
  <sheetData>
    <row r="1" spans="1:23" x14ac:dyDescent="0.2">
      <c r="B1" t="s">
        <v>49</v>
      </c>
      <c r="C1" t="s">
        <v>50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61</v>
      </c>
      <c r="O1" t="s">
        <v>62</v>
      </c>
      <c r="P1" t="s">
        <v>63</v>
      </c>
      <c r="Q1" t="s">
        <v>64</v>
      </c>
      <c r="R1" t="s">
        <v>65</v>
      </c>
      <c r="S1" t="s">
        <v>66</v>
      </c>
      <c r="T1" t="s">
        <v>67</v>
      </c>
      <c r="U1" t="s">
        <v>68</v>
      </c>
      <c r="V1" t="s">
        <v>69</v>
      </c>
      <c r="W1" t="s">
        <v>48</v>
      </c>
    </row>
    <row r="2" spans="1:23" x14ac:dyDescent="0.2">
      <c r="B2" t="s">
        <v>75</v>
      </c>
      <c r="C2" t="s">
        <v>75</v>
      </c>
      <c r="D2" t="s">
        <v>75</v>
      </c>
      <c r="E2" t="s">
        <v>75</v>
      </c>
      <c r="F2" t="s">
        <v>75</v>
      </c>
      <c r="G2" t="s">
        <v>75</v>
      </c>
      <c r="H2" t="s">
        <v>75</v>
      </c>
      <c r="I2" t="s">
        <v>75</v>
      </c>
      <c r="J2" t="s">
        <v>75</v>
      </c>
      <c r="K2" t="s">
        <v>75</v>
      </c>
      <c r="L2" t="s">
        <v>75</v>
      </c>
      <c r="M2" t="s">
        <v>75</v>
      </c>
      <c r="N2" t="s">
        <v>75</v>
      </c>
      <c r="O2" t="s">
        <v>75</v>
      </c>
      <c r="P2" t="s">
        <v>75</v>
      </c>
      <c r="Q2" t="s">
        <v>75</v>
      </c>
      <c r="R2" t="s">
        <v>75</v>
      </c>
      <c r="S2" t="s">
        <v>75</v>
      </c>
      <c r="T2" t="s">
        <v>75</v>
      </c>
      <c r="U2" t="s">
        <v>75</v>
      </c>
      <c r="V2" t="s">
        <v>75</v>
      </c>
      <c r="W2" t="s">
        <v>75</v>
      </c>
    </row>
    <row r="4" spans="1:23" x14ac:dyDescent="0.2">
      <c r="A4" t="s">
        <v>0</v>
      </c>
      <c r="B4">
        <v>33.063735278098576</v>
      </c>
      <c r="C4">
        <v>3.9254063067170684E-2</v>
      </c>
      <c r="D4">
        <v>4.3291589615642947E-4</v>
      </c>
      <c r="E4">
        <v>4.9281657821472428E-3</v>
      </c>
      <c r="F4">
        <v>2.0739563621577427E-2</v>
      </c>
      <c r="G4">
        <v>0</v>
      </c>
      <c r="H4">
        <v>1.3110405893247022E-2</v>
      </c>
      <c r="I4">
        <v>0</v>
      </c>
      <c r="J4">
        <v>0</v>
      </c>
      <c r="K4">
        <v>0.31232411134317378</v>
      </c>
      <c r="L4">
        <v>3.9668276300793115E-2</v>
      </c>
      <c r="M4">
        <v>0.40482200794089862</v>
      </c>
      <c r="N4">
        <v>1.5354191404623125E-2</v>
      </c>
      <c r="O4">
        <v>4.9952860195454828E-2</v>
      </c>
      <c r="P4">
        <v>0</v>
      </c>
      <c r="Q4">
        <v>0</v>
      </c>
      <c r="R4">
        <v>0.10987600543669161</v>
      </c>
      <c r="S4">
        <v>0</v>
      </c>
      <c r="T4">
        <v>0</v>
      </c>
      <c r="U4">
        <v>0</v>
      </c>
      <c r="V4">
        <v>1.6912920000000002</v>
      </c>
      <c r="W4">
        <v>35.765489844980515</v>
      </c>
    </row>
    <row r="5" spans="1:23" x14ac:dyDescent="0.2">
      <c r="A5" t="s">
        <v>1</v>
      </c>
      <c r="B5">
        <v>2.1697723973716845E-2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2.1853105340544587E-2</v>
      </c>
      <c r="L5">
        <v>0</v>
      </c>
      <c r="M5">
        <v>4.8254163771633801E-2</v>
      </c>
      <c r="N5">
        <v>0</v>
      </c>
      <c r="O5">
        <v>5.1801155313506118E-3</v>
      </c>
      <c r="P5">
        <v>0</v>
      </c>
      <c r="Q5">
        <v>0</v>
      </c>
      <c r="R5">
        <v>2.3473821113954708E-3</v>
      </c>
      <c r="S5">
        <v>0</v>
      </c>
      <c r="T5">
        <v>0</v>
      </c>
      <c r="U5">
        <v>0</v>
      </c>
      <c r="V5">
        <v>0</v>
      </c>
      <c r="W5">
        <v>9.9332490728641323E-2</v>
      </c>
    </row>
    <row r="6" spans="1:23" x14ac:dyDescent="0.2">
      <c r="A6" t="s">
        <v>2</v>
      </c>
      <c r="B6">
        <v>18.887420519399285</v>
      </c>
      <c r="C6">
        <v>0</v>
      </c>
      <c r="D6">
        <v>0</v>
      </c>
      <c r="E6">
        <v>0</v>
      </c>
      <c r="F6">
        <v>3.1458277308140229E-3</v>
      </c>
      <c r="G6">
        <v>0</v>
      </c>
      <c r="H6">
        <v>0</v>
      </c>
      <c r="I6">
        <v>0</v>
      </c>
      <c r="J6">
        <v>0</v>
      </c>
      <c r="K6">
        <v>3.2419341183787552E-2</v>
      </c>
      <c r="L6">
        <v>3.8426915291272444E-4</v>
      </c>
      <c r="M6">
        <v>1.7621801381252158E-3</v>
      </c>
      <c r="N6">
        <v>0</v>
      </c>
      <c r="O6">
        <v>4.9188256392728773E-6</v>
      </c>
      <c r="P6">
        <v>0</v>
      </c>
      <c r="Q6">
        <v>0</v>
      </c>
      <c r="R6">
        <v>1.0977426546594298E-2</v>
      </c>
      <c r="S6">
        <v>0</v>
      </c>
      <c r="T6">
        <v>0</v>
      </c>
      <c r="U6">
        <v>0</v>
      </c>
      <c r="V6">
        <v>0</v>
      </c>
      <c r="W6">
        <v>18.93611448297716</v>
      </c>
    </row>
    <row r="7" spans="1:23" x14ac:dyDescent="0.2">
      <c r="A7" t="s">
        <v>3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  <row r="8" spans="1:23" x14ac:dyDescent="0.2">
      <c r="A8" t="s">
        <v>4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</row>
    <row r="9" spans="1:23" x14ac:dyDescent="0.2">
      <c r="A9" t="s">
        <v>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</row>
    <row r="10" spans="1:23" x14ac:dyDescent="0.2">
      <c r="A10" t="s">
        <v>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</row>
    <row r="11" spans="1:23" x14ac:dyDescent="0.2">
      <c r="A11" t="s">
        <v>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2">
      <c r="A12" t="s">
        <v>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x14ac:dyDescent="0.2">
      <c r="A13" t="s">
        <v>9</v>
      </c>
      <c r="B13">
        <v>0.34535471178215782</v>
      </c>
      <c r="C13">
        <v>0</v>
      </c>
      <c r="D13">
        <v>0</v>
      </c>
      <c r="E13">
        <v>0</v>
      </c>
      <c r="F13">
        <v>5.9220353283141001E-5</v>
      </c>
      <c r="G13">
        <v>0</v>
      </c>
      <c r="H13">
        <v>0</v>
      </c>
      <c r="I13">
        <v>0</v>
      </c>
      <c r="J13">
        <v>0</v>
      </c>
      <c r="K13">
        <v>6.1029560497064678E-4</v>
      </c>
      <c r="L13">
        <v>7.2338846683814835E-6</v>
      </c>
      <c r="M13">
        <v>2.543383515771251E-3</v>
      </c>
      <c r="N13">
        <v>0</v>
      </c>
      <c r="O13">
        <v>2.5864949410158288E-6</v>
      </c>
      <c r="P13">
        <v>0</v>
      </c>
      <c r="Q13">
        <v>0</v>
      </c>
      <c r="R13">
        <v>2.0665056508381227E-4</v>
      </c>
      <c r="S13">
        <v>0</v>
      </c>
      <c r="T13">
        <v>0</v>
      </c>
      <c r="U13">
        <v>0</v>
      </c>
      <c r="V13">
        <v>0</v>
      </c>
      <c r="W13">
        <v>0.34878408220087609</v>
      </c>
    </row>
    <row r="14" spans="1:23" x14ac:dyDescent="0.2">
      <c r="A14" t="s">
        <v>10</v>
      </c>
      <c r="B14">
        <v>1.1625798863036352E-2</v>
      </c>
      <c r="C14">
        <v>0</v>
      </c>
      <c r="D14">
        <v>0</v>
      </c>
      <c r="E14">
        <v>0</v>
      </c>
      <c r="F14">
        <v>1.9935558785774792E-6</v>
      </c>
      <c r="G14">
        <v>0</v>
      </c>
      <c r="H14">
        <v>0</v>
      </c>
      <c r="I14">
        <v>0</v>
      </c>
      <c r="J14">
        <v>0</v>
      </c>
      <c r="K14">
        <v>2.0544598664283781E-5</v>
      </c>
      <c r="L14">
        <v>2.4351684017577201E-7</v>
      </c>
      <c r="M14">
        <v>1.0957719133012132E-3</v>
      </c>
      <c r="N14">
        <v>0</v>
      </c>
      <c r="O14">
        <v>0</v>
      </c>
      <c r="P14">
        <v>0</v>
      </c>
      <c r="Q14">
        <v>0</v>
      </c>
      <c r="R14">
        <v>6.9565516920256627E-6</v>
      </c>
      <c r="S14">
        <v>0</v>
      </c>
      <c r="T14">
        <v>0</v>
      </c>
      <c r="U14">
        <v>0</v>
      </c>
      <c r="V14">
        <v>0</v>
      </c>
      <c r="W14">
        <v>1.2751308999412628E-2</v>
      </c>
    </row>
    <row r="15" spans="1:23" x14ac:dyDescent="0.2">
      <c r="A15" t="s">
        <v>11</v>
      </c>
      <c r="B15">
        <v>7.9537007920816184E-4</v>
      </c>
      <c r="C15">
        <v>0</v>
      </c>
      <c r="D15">
        <v>0</v>
      </c>
      <c r="E15">
        <v>0</v>
      </c>
      <c r="F15">
        <v>1.3638759071356799E-7</v>
      </c>
      <c r="G15">
        <v>0</v>
      </c>
      <c r="H15">
        <v>0</v>
      </c>
      <c r="I15">
        <v>0</v>
      </c>
      <c r="J15">
        <v>0</v>
      </c>
      <c r="K15">
        <v>1.4055429015605349E-6</v>
      </c>
      <c r="L15">
        <v>1.666001715159034E-8</v>
      </c>
      <c r="M15">
        <v>9.1388868415461736E-4</v>
      </c>
      <c r="N15">
        <v>0</v>
      </c>
      <c r="O15">
        <v>5.382301611362421E-7</v>
      </c>
      <c r="P15">
        <v>0</v>
      </c>
      <c r="Q15">
        <v>0</v>
      </c>
      <c r="R15">
        <v>4.7592712857729923E-7</v>
      </c>
      <c r="S15">
        <v>0</v>
      </c>
      <c r="T15">
        <v>0</v>
      </c>
      <c r="U15">
        <v>0</v>
      </c>
      <c r="V15">
        <v>0</v>
      </c>
      <c r="W15">
        <v>1.7118315111619184E-3</v>
      </c>
    </row>
    <row r="16" spans="1:23" x14ac:dyDescent="0.2">
      <c r="A16" t="s">
        <v>12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</row>
    <row r="17" spans="1:23" x14ac:dyDescent="0.2">
      <c r="A17" t="s">
        <v>13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1.4177946796591204E-3</v>
      </c>
      <c r="N17">
        <v>0</v>
      </c>
      <c r="O17">
        <v>1.0615094844631437E-6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1.4188561891435836E-3</v>
      </c>
    </row>
    <row r="18" spans="1:23" x14ac:dyDescent="0.2">
      <c r="A18" t="s">
        <v>14</v>
      </c>
      <c r="B18">
        <v>1.5883957557881762E-2</v>
      </c>
      <c r="C18">
        <v>0</v>
      </c>
      <c r="D18">
        <v>0</v>
      </c>
      <c r="E18">
        <v>0</v>
      </c>
      <c r="F18">
        <v>2.6637214295784635E-6</v>
      </c>
      <c r="G18">
        <v>0</v>
      </c>
      <c r="H18">
        <v>0</v>
      </c>
      <c r="I18">
        <v>0</v>
      </c>
      <c r="J18">
        <v>0</v>
      </c>
      <c r="K18">
        <v>2.745099262689912E-5</v>
      </c>
      <c r="L18">
        <v>3.2537890340063913E-7</v>
      </c>
      <c r="M18">
        <v>3.8612915040137986E-4</v>
      </c>
      <c r="N18">
        <v>0</v>
      </c>
      <c r="O18">
        <v>3.3489876692921726E-7</v>
      </c>
      <c r="P18">
        <v>0</v>
      </c>
      <c r="Q18">
        <v>0</v>
      </c>
      <c r="R18">
        <v>9.2951073090770634E-6</v>
      </c>
      <c r="S18">
        <v>0</v>
      </c>
      <c r="T18">
        <v>0</v>
      </c>
      <c r="U18">
        <v>0</v>
      </c>
      <c r="V18">
        <v>0</v>
      </c>
      <c r="W18">
        <v>1.631015680731903E-2</v>
      </c>
    </row>
    <row r="19" spans="1:23" x14ac:dyDescent="0.2">
      <c r="A19" t="s">
        <v>15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3.4289461232554967E-5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3.4289461232554967E-5</v>
      </c>
    </row>
    <row r="20" spans="1:23" x14ac:dyDescent="0.2">
      <c r="A20" t="s">
        <v>16</v>
      </c>
      <c r="B20">
        <v>5.9979276288918641E-3</v>
      </c>
      <c r="C20">
        <v>0</v>
      </c>
      <c r="D20">
        <v>0</v>
      </c>
      <c r="E20">
        <v>0</v>
      </c>
      <c r="F20">
        <v>1.0285059998652643E-6</v>
      </c>
      <c r="G20">
        <v>0</v>
      </c>
      <c r="H20">
        <v>0</v>
      </c>
      <c r="I20">
        <v>0</v>
      </c>
      <c r="J20">
        <v>0</v>
      </c>
      <c r="K20">
        <v>1.0599272996610182E-5</v>
      </c>
      <c r="L20">
        <v>1.2563406618315076E-7</v>
      </c>
      <c r="M20">
        <v>1.1926769124366945E-5</v>
      </c>
      <c r="N20">
        <v>0</v>
      </c>
      <c r="O20">
        <v>5.0832848551756177E-8</v>
      </c>
      <c r="P20">
        <v>0</v>
      </c>
      <c r="Q20">
        <v>0</v>
      </c>
      <c r="R20">
        <v>3.5889915253976552E-6</v>
      </c>
      <c r="S20">
        <v>0</v>
      </c>
      <c r="T20">
        <v>0</v>
      </c>
      <c r="U20">
        <v>0</v>
      </c>
      <c r="V20">
        <v>0</v>
      </c>
      <c r="W20">
        <v>6.0252476354528406E-3</v>
      </c>
    </row>
    <row r="21" spans="1:23" x14ac:dyDescent="0.2">
      <c r="A21" t="s">
        <v>17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4.770707649746778E-5</v>
      </c>
      <c r="N21">
        <v>0</v>
      </c>
      <c r="O21">
        <v>5.9803351237360217E-8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4.776687984870514E-5</v>
      </c>
    </row>
    <row r="22" spans="1:23" x14ac:dyDescent="0.2">
      <c r="A22" t="s">
        <v>18</v>
      </c>
      <c r="B22">
        <v>6.8652996310599227E-5</v>
      </c>
      <c r="C22">
        <v>0</v>
      </c>
      <c r="D22">
        <v>0</v>
      </c>
      <c r="E22">
        <v>0</v>
      </c>
      <c r="F22">
        <v>1.1772402566855345E-8</v>
      </c>
      <c r="G22">
        <v>0</v>
      </c>
      <c r="H22">
        <v>0</v>
      </c>
      <c r="I22">
        <v>0</v>
      </c>
      <c r="J22">
        <v>0</v>
      </c>
      <c r="K22">
        <v>1.2132054518733038E-7</v>
      </c>
      <c r="L22">
        <v>1.4380225330846401E-9</v>
      </c>
      <c r="M22">
        <v>5.6652153340742989E-5</v>
      </c>
      <c r="N22">
        <v>0</v>
      </c>
      <c r="O22">
        <v>0</v>
      </c>
      <c r="P22">
        <v>0</v>
      </c>
      <c r="Q22">
        <v>0</v>
      </c>
      <c r="R22">
        <v>4.108002583509321E-8</v>
      </c>
      <c r="S22">
        <v>0</v>
      </c>
      <c r="T22">
        <v>0</v>
      </c>
      <c r="U22">
        <v>0</v>
      </c>
      <c r="V22">
        <v>0</v>
      </c>
      <c r="W22">
        <v>1.2548076064746458E-4</v>
      </c>
    </row>
    <row r="23" spans="1:23" x14ac:dyDescent="0.2">
      <c r="A23" t="s">
        <v>19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</row>
    <row r="24" spans="1:23" x14ac:dyDescent="0.2">
      <c r="A24" t="s">
        <v>20</v>
      </c>
      <c r="B24">
        <v>1.0549118945287199E-3</v>
      </c>
      <c r="C24">
        <v>0</v>
      </c>
      <c r="D24">
        <v>0</v>
      </c>
      <c r="E24">
        <v>0</v>
      </c>
      <c r="F24">
        <v>1.8089301505167966E-7</v>
      </c>
      <c r="G24">
        <v>0</v>
      </c>
      <c r="H24">
        <v>0</v>
      </c>
      <c r="I24">
        <v>0</v>
      </c>
      <c r="J24">
        <v>0</v>
      </c>
      <c r="K24">
        <v>4.3793757774938769E-7</v>
      </c>
      <c r="L24">
        <v>5.190910607232359E-9</v>
      </c>
      <c r="M24">
        <v>0</v>
      </c>
      <c r="N24">
        <v>0</v>
      </c>
      <c r="O24">
        <v>0</v>
      </c>
      <c r="P24">
        <v>0</v>
      </c>
      <c r="Q24">
        <v>0</v>
      </c>
      <c r="R24">
        <v>6.3122966527094437E-7</v>
      </c>
      <c r="S24">
        <v>0</v>
      </c>
      <c r="T24">
        <v>0</v>
      </c>
      <c r="U24">
        <v>0</v>
      </c>
      <c r="V24">
        <v>0</v>
      </c>
      <c r="W24">
        <v>1.0561671456973992E-3</v>
      </c>
    </row>
    <row r="25" spans="1:23" x14ac:dyDescent="0.2">
      <c r="A25" t="s">
        <v>21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</row>
    <row r="26" spans="1:23" x14ac:dyDescent="0.2">
      <c r="A26" t="s">
        <v>22</v>
      </c>
      <c r="B26">
        <v>7.5501396313986918E-2</v>
      </c>
      <c r="C26">
        <v>0</v>
      </c>
      <c r="D26">
        <v>0</v>
      </c>
      <c r="E26">
        <v>0</v>
      </c>
      <c r="F26">
        <v>4.736152405353874E-5</v>
      </c>
      <c r="G26">
        <v>0</v>
      </c>
      <c r="H26">
        <v>0</v>
      </c>
      <c r="I26">
        <v>0</v>
      </c>
      <c r="J26">
        <v>0</v>
      </c>
      <c r="K26">
        <v>4.8808438943938012E-4</v>
      </c>
      <c r="L26">
        <v>5.7853049454807835E-6</v>
      </c>
      <c r="M26">
        <v>6.7237160938618664E-4</v>
      </c>
      <c r="N26">
        <v>0</v>
      </c>
      <c r="O26">
        <v>2.1230189689262882E-7</v>
      </c>
      <c r="P26">
        <v>0</v>
      </c>
      <c r="Q26">
        <v>0</v>
      </c>
      <c r="R26">
        <v>1.6526895174197851E-4</v>
      </c>
      <c r="S26">
        <v>0</v>
      </c>
      <c r="T26">
        <v>0</v>
      </c>
      <c r="U26">
        <v>0</v>
      </c>
      <c r="V26">
        <v>0</v>
      </c>
      <c r="W26">
        <v>7.6880480395450368E-2</v>
      </c>
    </row>
    <row r="27" spans="1:23" x14ac:dyDescent="0.2">
      <c r="A27" t="s">
        <v>23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4.1743691935284307E-4</v>
      </c>
      <c r="N27">
        <v>0</v>
      </c>
      <c r="O27">
        <v>3.5882010742416133E-7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4.1779573946026721E-4</v>
      </c>
    </row>
    <row r="28" spans="1:23" x14ac:dyDescent="0.2">
      <c r="A28" t="s">
        <v>24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</row>
    <row r="29" spans="1:23" x14ac:dyDescent="0.2">
      <c r="A29" t="s">
        <v>25</v>
      </c>
      <c r="B29">
        <v>3.1981682361354041E-3</v>
      </c>
      <c r="C29">
        <v>0</v>
      </c>
      <c r="D29">
        <v>0</v>
      </c>
      <c r="E29">
        <v>0</v>
      </c>
      <c r="F29">
        <v>2.0061896764541043E-6</v>
      </c>
      <c r="G29">
        <v>0</v>
      </c>
      <c r="H29">
        <v>0</v>
      </c>
      <c r="I29">
        <v>0</v>
      </c>
      <c r="J29">
        <v>0</v>
      </c>
      <c r="K29">
        <v>2.0676275841377341E-5</v>
      </c>
      <c r="L29">
        <v>2.4507762072997375E-7</v>
      </c>
      <c r="M29">
        <v>3.3469495855254741E-4</v>
      </c>
      <c r="N29">
        <v>0</v>
      </c>
      <c r="O29">
        <v>1.8240022127394872E-7</v>
      </c>
      <c r="P29">
        <v>0</v>
      </c>
      <c r="Q29">
        <v>0</v>
      </c>
      <c r="R29">
        <v>7.0006375734096651E-6</v>
      </c>
      <c r="S29">
        <v>0</v>
      </c>
      <c r="T29">
        <v>0</v>
      </c>
      <c r="U29">
        <v>0</v>
      </c>
      <c r="V29">
        <v>0</v>
      </c>
      <c r="W29">
        <v>3.5629737756211967E-3</v>
      </c>
    </row>
    <row r="30" spans="1:23" x14ac:dyDescent="0.2">
      <c r="A30" t="s">
        <v>26</v>
      </c>
      <c r="B30">
        <v>3.1986259673843147E-3</v>
      </c>
      <c r="C30">
        <v>0</v>
      </c>
      <c r="D30">
        <v>0</v>
      </c>
      <c r="E30">
        <v>0</v>
      </c>
      <c r="F30">
        <v>2.0064768082240278E-6</v>
      </c>
      <c r="G30">
        <v>0</v>
      </c>
      <c r="H30">
        <v>0</v>
      </c>
      <c r="I30">
        <v>0</v>
      </c>
      <c r="J30">
        <v>0</v>
      </c>
      <c r="K30">
        <v>2.0676275841377341E-5</v>
      </c>
      <c r="L30">
        <v>2.4507762072997375E-7</v>
      </c>
      <c r="M30">
        <v>3.3469495855254741E-4</v>
      </c>
      <c r="N30">
        <v>0</v>
      </c>
      <c r="O30">
        <v>1.8240022127394872E-7</v>
      </c>
      <c r="P30">
        <v>0</v>
      </c>
      <c r="Q30">
        <v>0</v>
      </c>
      <c r="R30">
        <v>7.0016395252593006E-6</v>
      </c>
      <c r="S30">
        <v>0</v>
      </c>
      <c r="T30">
        <v>0</v>
      </c>
      <c r="U30">
        <v>0</v>
      </c>
      <c r="V30">
        <v>0</v>
      </c>
      <c r="W30">
        <v>3.563432795953727E-3</v>
      </c>
    </row>
    <row r="31" spans="1:23" x14ac:dyDescent="0.2">
      <c r="A31" t="s">
        <v>27</v>
      </c>
      <c r="B31">
        <v>0.87462031122625072</v>
      </c>
      <c r="C31">
        <v>0</v>
      </c>
      <c r="D31">
        <v>0</v>
      </c>
      <c r="E31">
        <v>0</v>
      </c>
      <c r="F31">
        <v>1.3314300171343469E-4</v>
      </c>
      <c r="G31">
        <v>0</v>
      </c>
      <c r="H31">
        <v>0</v>
      </c>
      <c r="I31">
        <v>0</v>
      </c>
      <c r="J31">
        <v>0</v>
      </c>
      <c r="K31">
        <v>1.3721057756918317E-3</v>
      </c>
      <c r="L31">
        <v>1.6263684111984086E-5</v>
      </c>
      <c r="M31">
        <v>1.5534616784487949E-3</v>
      </c>
      <c r="N31">
        <v>0</v>
      </c>
      <c r="O31">
        <v>3.4596238690812884E-6</v>
      </c>
      <c r="P31">
        <v>0</v>
      </c>
      <c r="Q31">
        <v>0</v>
      </c>
      <c r="R31">
        <v>4.6460507267640769E-4</v>
      </c>
      <c r="S31">
        <v>0</v>
      </c>
      <c r="T31">
        <v>0</v>
      </c>
      <c r="U31">
        <v>0</v>
      </c>
      <c r="V31">
        <v>1.6912920000000002</v>
      </c>
      <c r="W31">
        <v>2.5694553500627624</v>
      </c>
    </row>
    <row r="32" spans="1:23" x14ac:dyDescent="0.2">
      <c r="A32" t="s">
        <v>28</v>
      </c>
      <c r="B32">
        <v>1.0250229166507883E-2</v>
      </c>
      <c r="C32">
        <v>0</v>
      </c>
      <c r="D32">
        <v>0</v>
      </c>
      <c r="E32">
        <v>0</v>
      </c>
      <c r="F32">
        <v>1.678572326971618E-6</v>
      </c>
      <c r="G32">
        <v>0</v>
      </c>
      <c r="H32">
        <v>0</v>
      </c>
      <c r="I32">
        <v>0</v>
      </c>
      <c r="J32">
        <v>0</v>
      </c>
      <c r="K32">
        <v>1.7298534321100815E-5</v>
      </c>
      <c r="L32">
        <v>2.0504096898567819E-7</v>
      </c>
      <c r="M32">
        <v>3.175502279362699E-4</v>
      </c>
      <c r="N32">
        <v>0</v>
      </c>
      <c r="O32">
        <v>8.9705026856040332E-9</v>
      </c>
      <c r="P32">
        <v>0</v>
      </c>
      <c r="Q32">
        <v>0</v>
      </c>
      <c r="R32">
        <v>5.8574105129745098E-6</v>
      </c>
      <c r="S32">
        <v>0</v>
      </c>
      <c r="T32">
        <v>0</v>
      </c>
      <c r="U32">
        <v>0</v>
      </c>
      <c r="V32">
        <v>0</v>
      </c>
      <c r="W32">
        <v>1.0592827923076873E-2</v>
      </c>
    </row>
    <row r="33" spans="1:23" x14ac:dyDescent="0.2">
      <c r="A33" t="s">
        <v>29</v>
      </c>
      <c r="B33">
        <v>3.5067496293218888E-6</v>
      </c>
      <c r="C33">
        <v>0</v>
      </c>
      <c r="D33">
        <v>0</v>
      </c>
      <c r="E33">
        <v>0</v>
      </c>
      <c r="F33">
        <v>5.7426353984660214E-10</v>
      </c>
      <c r="G33">
        <v>0</v>
      </c>
      <c r="H33">
        <v>0</v>
      </c>
      <c r="I33">
        <v>0</v>
      </c>
      <c r="J33">
        <v>0</v>
      </c>
      <c r="K33">
        <v>5.9180753749917266E-9</v>
      </c>
      <c r="L33">
        <v>7.0147440638275121E-11</v>
      </c>
      <c r="M33">
        <v>2.9816922810917362E-6</v>
      </c>
      <c r="N33">
        <v>0</v>
      </c>
      <c r="O33">
        <v>0</v>
      </c>
      <c r="P33">
        <v>0</v>
      </c>
      <c r="Q33">
        <v>0</v>
      </c>
      <c r="R33">
        <v>2.0039036992728396E-9</v>
      </c>
      <c r="S33">
        <v>0</v>
      </c>
      <c r="T33">
        <v>0</v>
      </c>
      <c r="U33">
        <v>0</v>
      </c>
      <c r="V33">
        <v>0</v>
      </c>
      <c r="W33">
        <v>6.4970083004683743E-6</v>
      </c>
    </row>
    <row r="34" spans="1:23" x14ac:dyDescent="0.2">
      <c r="A34" t="s">
        <v>30</v>
      </c>
      <c r="B34">
        <v>1.5176796666879707E-3</v>
      </c>
      <c r="C34">
        <v>0</v>
      </c>
      <c r="D34">
        <v>0</v>
      </c>
      <c r="E34">
        <v>0</v>
      </c>
      <c r="F34">
        <v>2.5554727523173789E-7</v>
      </c>
      <c r="G34">
        <v>0</v>
      </c>
      <c r="H34">
        <v>0</v>
      </c>
      <c r="I34">
        <v>0</v>
      </c>
      <c r="J34">
        <v>0</v>
      </c>
      <c r="K34">
        <v>2.633543541871318E-6</v>
      </c>
      <c r="L34">
        <v>3.1215611084032436E-8</v>
      </c>
      <c r="M34">
        <v>3.8911084268247157E-4</v>
      </c>
      <c r="N34">
        <v>0</v>
      </c>
      <c r="O34">
        <v>3.4386926961482121E-7</v>
      </c>
      <c r="P34">
        <v>0</v>
      </c>
      <c r="Q34">
        <v>0</v>
      </c>
      <c r="R34">
        <v>8.9173714617641339E-7</v>
      </c>
      <c r="S34">
        <v>0</v>
      </c>
      <c r="T34">
        <v>0</v>
      </c>
      <c r="U34">
        <v>0</v>
      </c>
      <c r="V34">
        <v>0</v>
      </c>
      <c r="W34">
        <v>1.9109464222144207E-3</v>
      </c>
    </row>
    <row r="35" spans="1:23" x14ac:dyDescent="0.2">
      <c r="A35" t="s">
        <v>31</v>
      </c>
      <c r="B35">
        <v>3.3295163474250142E-2</v>
      </c>
      <c r="C35">
        <v>0</v>
      </c>
      <c r="D35">
        <v>0</v>
      </c>
      <c r="E35">
        <v>0</v>
      </c>
      <c r="F35">
        <v>5.6062478077524533E-6</v>
      </c>
      <c r="G35">
        <v>0</v>
      </c>
      <c r="H35">
        <v>0</v>
      </c>
      <c r="I35">
        <v>0</v>
      </c>
      <c r="J35">
        <v>0</v>
      </c>
      <c r="K35">
        <v>5.7775210848356734E-5</v>
      </c>
      <c r="L35">
        <v>6.84814389231161E-7</v>
      </c>
      <c r="M35">
        <v>5.8023731790045182E-3</v>
      </c>
      <c r="N35">
        <v>0</v>
      </c>
      <c r="O35">
        <v>4.2759396134712564E-7</v>
      </c>
      <c r="P35">
        <v>0</v>
      </c>
      <c r="Q35">
        <v>0</v>
      </c>
      <c r="R35">
        <v>1.956310986415109E-5</v>
      </c>
      <c r="S35">
        <v>0</v>
      </c>
      <c r="T35">
        <v>0</v>
      </c>
      <c r="U35">
        <v>0</v>
      </c>
      <c r="V35">
        <v>0</v>
      </c>
      <c r="W35">
        <v>3.9181593630125501E-2</v>
      </c>
    </row>
    <row r="36" spans="1:23" x14ac:dyDescent="0.2">
      <c r="A36" t="s">
        <v>32</v>
      </c>
      <c r="B36">
        <v>7.9702056113852865E-2</v>
      </c>
      <c r="C36">
        <v>0</v>
      </c>
      <c r="D36">
        <v>0</v>
      </c>
      <c r="E36">
        <v>0</v>
      </c>
      <c r="F36">
        <v>1.342025179444517E-5</v>
      </c>
      <c r="G36">
        <v>0</v>
      </c>
      <c r="H36">
        <v>0</v>
      </c>
      <c r="I36">
        <v>0</v>
      </c>
      <c r="J36">
        <v>0</v>
      </c>
      <c r="K36">
        <v>1.3830246247586913E-4</v>
      </c>
      <c r="L36">
        <v>1.6393106139961704E-6</v>
      </c>
      <c r="M36">
        <v>3.1904107407681575E-4</v>
      </c>
      <c r="N36">
        <v>0</v>
      </c>
      <c r="O36">
        <v>4.3357429647086154E-7</v>
      </c>
      <c r="P36">
        <v>0</v>
      </c>
      <c r="Q36">
        <v>0</v>
      </c>
      <c r="R36">
        <v>4.6830227500156609E-5</v>
      </c>
      <c r="S36">
        <v>0</v>
      </c>
      <c r="T36">
        <v>0</v>
      </c>
      <c r="U36">
        <v>0</v>
      </c>
      <c r="V36">
        <v>0</v>
      </c>
      <c r="W36">
        <v>8.0221723014610613E-2</v>
      </c>
    </row>
    <row r="37" spans="1:23" x14ac:dyDescent="0.2">
      <c r="A37" t="s">
        <v>33</v>
      </c>
      <c r="B37">
        <v>1.4665219251142186E-4</v>
      </c>
      <c r="C37">
        <v>0</v>
      </c>
      <c r="D37">
        <v>0</v>
      </c>
      <c r="E37">
        <v>0</v>
      </c>
      <c r="F37">
        <v>2.4693332213403891E-8</v>
      </c>
      <c r="G37">
        <v>0</v>
      </c>
      <c r="H37">
        <v>0</v>
      </c>
      <c r="I37">
        <v>0</v>
      </c>
      <c r="J37">
        <v>0</v>
      </c>
      <c r="K37">
        <v>2.5447724112464422E-7</v>
      </c>
      <c r="L37">
        <v>3.01633994744583E-9</v>
      </c>
      <c r="M37">
        <v>1.6309856777571795E-3</v>
      </c>
      <c r="N37">
        <v>0</v>
      </c>
      <c r="O37">
        <v>4.0666278841404942E-7</v>
      </c>
      <c r="P37">
        <v>0</v>
      </c>
      <c r="Q37">
        <v>0</v>
      </c>
      <c r="R37">
        <v>8.6167859068732064E-8</v>
      </c>
      <c r="S37">
        <v>0</v>
      </c>
      <c r="T37">
        <v>0</v>
      </c>
      <c r="U37">
        <v>0</v>
      </c>
      <c r="V37">
        <v>0</v>
      </c>
      <c r="W37">
        <v>1.7784128878293697E-3</v>
      </c>
    </row>
    <row r="38" spans="1:23" x14ac:dyDescent="0.2">
      <c r="A38" t="s">
        <v>34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1.5802969089786207E-4</v>
      </c>
      <c r="N38">
        <v>0</v>
      </c>
      <c r="O38">
        <v>3.5882010742416133E-8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1.5806557290860449E-4</v>
      </c>
    </row>
    <row r="39" spans="1:23" x14ac:dyDescent="0.2">
      <c r="A39" t="s">
        <v>35</v>
      </c>
      <c r="B39">
        <v>4.7406173858343341E-4</v>
      </c>
      <c r="C39">
        <v>0</v>
      </c>
      <c r="D39">
        <v>0</v>
      </c>
      <c r="E39">
        <v>0</v>
      </c>
      <c r="F39">
        <v>7.9822632038677696E-8</v>
      </c>
      <c r="G39">
        <v>0</v>
      </c>
      <c r="H39">
        <v>0</v>
      </c>
      <c r="I39">
        <v>0</v>
      </c>
      <c r="J39">
        <v>0</v>
      </c>
      <c r="K39">
        <v>8.2261247712384989E-7</v>
      </c>
      <c r="L39">
        <v>9.7504942487202399E-9</v>
      </c>
      <c r="M39">
        <v>4.1296438093120546E-4</v>
      </c>
      <c r="N39">
        <v>0</v>
      </c>
      <c r="O39">
        <v>6.7278770142030241E-7</v>
      </c>
      <c r="P39">
        <v>0</v>
      </c>
      <c r="Q39">
        <v>0</v>
      </c>
      <c r="R39">
        <v>2.7854261419892464E-7</v>
      </c>
      <c r="S39">
        <v>0</v>
      </c>
      <c r="T39">
        <v>0</v>
      </c>
      <c r="U39">
        <v>0</v>
      </c>
      <c r="V39">
        <v>0</v>
      </c>
      <c r="W39">
        <v>8.8888963543366935E-4</v>
      </c>
    </row>
    <row r="40" spans="1:23" x14ac:dyDescent="0.2">
      <c r="A40" t="s">
        <v>36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</row>
    <row r="41" spans="1:23" x14ac:dyDescent="0.2">
      <c r="A41" t="s">
        <v>37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1.6250222931949961E-4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1.6250222931949961E-4</v>
      </c>
    </row>
    <row r="42" spans="1:23" x14ac:dyDescent="0.2">
      <c r="A42" t="s">
        <v>38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</row>
    <row r="43" spans="1:23" x14ac:dyDescent="0.2">
      <c r="A43" t="s">
        <v>39</v>
      </c>
      <c r="B43">
        <v>12.539956654727643</v>
      </c>
      <c r="C43">
        <v>0</v>
      </c>
      <c r="D43">
        <v>0</v>
      </c>
      <c r="E43">
        <v>0</v>
      </c>
      <c r="F43">
        <v>8.9761152704209896E-4</v>
      </c>
      <c r="G43">
        <v>0</v>
      </c>
      <c r="H43">
        <v>1.3110405893247022E-2</v>
      </c>
      <c r="I43">
        <v>0</v>
      </c>
      <c r="J43">
        <v>0</v>
      </c>
      <c r="K43">
        <v>9.2503394450491293E-3</v>
      </c>
      <c r="L43">
        <v>1.0964504437498581E-4</v>
      </c>
      <c r="M43">
        <v>4.458006370339441E-3</v>
      </c>
      <c r="N43">
        <v>0</v>
      </c>
      <c r="O43">
        <v>3.4955058798237049E-6</v>
      </c>
      <c r="P43">
        <v>0</v>
      </c>
      <c r="Q43">
        <v>0</v>
      </c>
      <c r="R43">
        <v>3.1322327376557503E-3</v>
      </c>
      <c r="S43">
        <v>0</v>
      </c>
      <c r="T43">
        <v>0</v>
      </c>
      <c r="U43">
        <v>0</v>
      </c>
      <c r="V43">
        <v>0</v>
      </c>
      <c r="W43">
        <v>12.570918391251233</v>
      </c>
    </row>
    <row r="44" spans="1:23" x14ac:dyDescent="0.2">
      <c r="A44" t="s">
        <v>40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2.9472015367458798E-6</v>
      </c>
      <c r="L44">
        <v>3.4933425437861009E-8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2.9821349621837407E-6</v>
      </c>
    </row>
    <row r="45" spans="1:23" x14ac:dyDescent="0.2">
      <c r="A45" t="s">
        <v>41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5.6428848700546118E-6</v>
      </c>
      <c r="L45">
        <v>6.688558464859533E-8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5.7097704547032073E-6</v>
      </c>
    </row>
    <row r="46" spans="1:23" x14ac:dyDescent="0.2">
      <c r="A46" t="s">
        <v>42</v>
      </c>
      <c r="B46">
        <v>1.462142002946646E-2</v>
      </c>
      <c r="C46">
        <v>0</v>
      </c>
      <c r="D46">
        <v>0</v>
      </c>
      <c r="E46">
        <v>0</v>
      </c>
      <c r="F46">
        <v>8.2645682902315822E-4</v>
      </c>
      <c r="G46">
        <v>0</v>
      </c>
      <c r="H46">
        <v>0</v>
      </c>
      <c r="I46">
        <v>0</v>
      </c>
      <c r="J46">
        <v>0</v>
      </c>
      <c r="K46">
        <v>1.6997150951514418E-2</v>
      </c>
      <c r="L46">
        <v>5.4843419604324109E-4</v>
      </c>
      <c r="M46">
        <v>5.7189436993842456E-3</v>
      </c>
      <c r="N46">
        <v>1.1100746086053518E-2</v>
      </c>
      <c r="O46">
        <v>2.0479415433311957E-3</v>
      </c>
      <c r="P46">
        <v>0</v>
      </c>
      <c r="Q46">
        <v>0</v>
      </c>
      <c r="R46">
        <v>6.2859569521905353E-3</v>
      </c>
      <c r="S46">
        <v>0</v>
      </c>
      <c r="T46">
        <v>0</v>
      </c>
      <c r="U46">
        <v>0</v>
      </c>
      <c r="V46">
        <v>0</v>
      </c>
      <c r="W46">
        <v>5.8147050287006778E-2</v>
      </c>
    </row>
    <row r="47" spans="1:23" x14ac:dyDescent="0.2">
      <c r="A47" t="s">
        <v>43</v>
      </c>
      <c r="B47">
        <v>2.3605240504795443E-3</v>
      </c>
      <c r="C47">
        <v>0</v>
      </c>
      <c r="D47">
        <v>4.3291589615642947E-4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0.15234865048821727</v>
      </c>
      <c r="L47">
        <v>3.8565330949288018E-2</v>
      </c>
      <c r="M47">
        <v>0.27455734555743755</v>
      </c>
      <c r="N47">
        <v>3.3207722541747191E-3</v>
      </c>
      <c r="O47">
        <v>0</v>
      </c>
      <c r="P47">
        <v>0</v>
      </c>
      <c r="Q47">
        <v>0</v>
      </c>
      <c r="R47">
        <v>2.9752727076967252E-2</v>
      </c>
      <c r="S47">
        <v>0</v>
      </c>
      <c r="T47">
        <v>0</v>
      </c>
      <c r="U47">
        <v>0</v>
      </c>
      <c r="V47">
        <v>0</v>
      </c>
      <c r="W47">
        <v>0.50133826627272082</v>
      </c>
    </row>
    <row r="48" spans="1:23" x14ac:dyDescent="0.2">
      <c r="A48" t="s">
        <v>44</v>
      </c>
      <c r="B48">
        <v>1.392085643757081E-3</v>
      </c>
      <c r="C48">
        <v>1.0376578655254652E-2</v>
      </c>
      <c r="D48">
        <v>0</v>
      </c>
      <c r="E48">
        <v>0</v>
      </c>
      <c r="F48">
        <v>1.5598849443414808E-2</v>
      </c>
      <c r="G48">
        <v>0</v>
      </c>
      <c r="H48">
        <v>0</v>
      </c>
      <c r="I48">
        <v>0</v>
      </c>
      <c r="J48">
        <v>0</v>
      </c>
      <c r="K48">
        <v>1.8134318393944634E-2</v>
      </c>
      <c r="L48">
        <v>2.7431072871764553E-5</v>
      </c>
      <c r="M48">
        <v>1.2974075941804357E-2</v>
      </c>
      <c r="N48">
        <v>9.3267306439488685E-4</v>
      </c>
      <c r="O48">
        <v>3.274268062505833E-4</v>
      </c>
      <c r="P48">
        <v>0</v>
      </c>
      <c r="Q48">
        <v>0</v>
      </c>
      <c r="R48">
        <v>2.5944702955329017E-3</v>
      </c>
      <c r="S48">
        <v>0</v>
      </c>
      <c r="T48">
        <v>0</v>
      </c>
      <c r="U48">
        <v>0</v>
      </c>
      <c r="V48">
        <v>0</v>
      </c>
      <c r="W48">
        <v>6.2357909317225665E-2</v>
      </c>
    </row>
    <row r="49" spans="1:23" x14ac:dyDescent="0.2">
      <c r="A49" t="s">
        <v>45</v>
      </c>
      <c r="B49">
        <v>0</v>
      </c>
      <c r="C49">
        <v>2.8877484411916034E-2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2.4640548055886578E-2</v>
      </c>
      <c r="L49">
        <v>0</v>
      </c>
      <c r="M49">
        <v>1.3954927507523758E-2</v>
      </c>
      <c r="N49">
        <v>0</v>
      </c>
      <c r="O49">
        <v>4.5970609120226606E-3</v>
      </c>
      <c r="P49">
        <v>0</v>
      </c>
      <c r="Q49">
        <v>0</v>
      </c>
      <c r="R49">
        <v>1.4269613828894871E-3</v>
      </c>
      <c r="S49">
        <v>0</v>
      </c>
      <c r="T49">
        <v>0</v>
      </c>
      <c r="U49">
        <v>0</v>
      </c>
      <c r="V49">
        <v>0</v>
      </c>
      <c r="W49">
        <v>7.3496982270238528E-2</v>
      </c>
    </row>
    <row r="50" spans="1:23" x14ac:dyDescent="0.2">
      <c r="A50" t="s">
        <v>46</v>
      </c>
      <c r="B50">
        <v>5.038408123669233E-2</v>
      </c>
      <c r="C50">
        <v>0</v>
      </c>
      <c r="D50">
        <v>0</v>
      </c>
      <c r="E50">
        <v>2.2852334777385568E-3</v>
      </c>
      <c r="F50">
        <v>0</v>
      </c>
      <c r="G50">
        <v>0</v>
      </c>
      <c r="H50">
        <v>0</v>
      </c>
      <c r="I50">
        <v>0</v>
      </c>
      <c r="J50">
        <v>0</v>
      </c>
      <c r="K50">
        <v>2.3780758023216015E-2</v>
      </c>
      <c r="L50">
        <v>0</v>
      </c>
      <c r="M50">
        <v>1.2005842491465323E-2</v>
      </c>
      <c r="N50">
        <v>0</v>
      </c>
      <c r="O50">
        <v>2.1309986175130594E-2</v>
      </c>
      <c r="P50">
        <v>0</v>
      </c>
      <c r="Q50">
        <v>0</v>
      </c>
      <c r="R50">
        <v>4.8892354542179828E-2</v>
      </c>
      <c r="S50">
        <v>0</v>
      </c>
      <c r="T50">
        <v>0</v>
      </c>
      <c r="U50">
        <v>0</v>
      </c>
      <c r="V50">
        <v>0</v>
      </c>
      <c r="W50">
        <v>0.15865825594642263</v>
      </c>
    </row>
    <row r="51" spans="1:23" x14ac:dyDescent="0.2">
      <c r="A51" t="s">
        <v>47</v>
      </c>
      <c r="B51">
        <v>8.3213087389742771E-2</v>
      </c>
      <c r="C51">
        <v>0</v>
      </c>
      <c r="D51">
        <v>0</v>
      </c>
      <c r="E51">
        <v>2.6429323044086855E-3</v>
      </c>
      <c r="F51">
        <v>0</v>
      </c>
      <c r="G51">
        <v>0</v>
      </c>
      <c r="H51">
        <v>0</v>
      </c>
      <c r="I51">
        <v>0</v>
      </c>
      <c r="J51">
        <v>0</v>
      </c>
      <c r="K51">
        <v>1.0101818628529104E-2</v>
      </c>
      <c r="L51">
        <v>0</v>
      </c>
      <c r="M51">
        <v>1.212077994052245E-2</v>
      </c>
      <c r="N51">
        <v>0</v>
      </c>
      <c r="O51">
        <v>1.6470558239450116E-2</v>
      </c>
      <c r="P51">
        <v>0</v>
      </c>
      <c r="Q51">
        <v>0</v>
      </c>
      <c r="R51">
        <v>3.5214688379386007E-3</v>
      </c>
      <c r="S51">
        <v>0</v>
      </c>
      <c r="T51">
        <v>0</v>
      </c>
      <c r="U51">
        <v>0</v>
      </c>
      <c r="V51">
        <v>0</v>
      </c>
      <c r="W51">
        <v>0.12807064534059173</v>
      </c>
    </row>
  </sheetData>
  <phoneticPr fontId="6" type="noConversion"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B00-000000000000}">
  <dimension ref="A1:W51"/>
  <sheetViews>
    <sheetView workbookViewId="0">
      <selection activeCell="B4" sqref="B4:W51"/>
    </sheetView>
  </sheetViews>
  <sheetFormatPr baseColWidth="10" defaultColWidth="8.83203125" defaultRowHeight="15" x14ac:dyDescent="0.2"/>
  <sheetData>
    <row r="1" spans="1:23" x14ac:dyDescent="0.2">
      <c r="B1" t="s">
        <v>49</v>
      </c>
      <c r="C1" t="s">
        <v>50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61</v>
      </c>
      <c r="O1" t="s">
        <v>62</v>
      </c>
      <c r="P1" t="s">
        <v>63</v>
      </c>
      <c r="Q1" t="s">
        <v>64</v>
      </c>
      <c r="R1" t="s">
        <v>65</v>
      </c>
      <c r="S1" t="s">
        <v>66</v>
      </c>
      <c r="T1" t="s">
        <v>67</v>
      </c>
      <c r="U1" t="s">
        <v>68</v>
      </c>
      <c r="V1" t="s">
        <v>69</v>
      </c>
      <c r="W1" t="s">
        <v>48</v>
      </c>
    </row>
    <row r="2" spans="1:23" x14ac:dyDescent="0.2">
      <c r="B2" t="s">
        <v>75</v>
      </c>
      <c r="C2" t="s">
        <v>75</v>
      </c>
      <c r="D2" t="s">
        <v>75</v>
      </c>
      <c r="E2" t="s">
        <v>75</v>
      </c>
      <c r="F2" t="s">
        <v>75</v>
      </c>
      <c r="G2" t="s">
        <v>75</v>
      </c>
      <c r="H2" t="s">
        <v>75</v>
      </c>
      <c r="I2" t="s">
        <v>75</v>
      </c>
      <c r="J2" t="s">
        <v>75</v>
      </c>
      <c r="K2" t="s">
        <v>75</v>
      </c>
      <c r="L2" t="s">
        <v>75</v>
      </c>
      <c r="M2" t="s">
        <v>75</v>
      </c>
      <c r="N2" t="s">
        <v>75</v>
      </c>
      <c r="O2" t="s">
        <v>75</v>
      </c>
      <c r="P2" t="s">
        <v>75</v>
      </c>
      <c r="Q2" t="s">
        <v>75</v>
      </c>
      <c r="R2" t="s">
        <v>75</v>
      </c>
      <c r="S2" t="s">
        <v>75</v>
      </c>
      <c r="T2" t="s">
        <v>75</v>
      </c>
      <c r="U2" t="s">
        <v>75</v>
      </c>
      <c r="V2" t="s">
        <v>75</v>
      </c>
      <c r="W2" t="s">
        <v>75</v>
      </c>
    </row>
    <row r="4" spans="1:23" x14ac:dyDescent="0.2">
      <c r="A4" t="s">
        <v>0</v>
      </c>
      <c r="B4">
        <v>2.9107740254019552</v>
      </c>
      <c r="C4">
        <v>1.9718149044072499</v>
      </c>
      <c r="D4">
        <v>3.3972516104776827E-3</v>
      </c>
      <c r="E4">
        <v>0</v>
      </c>
      <c r="F4">
        <v>2.2629519691297455</v>
      </c>
      <c r="G4">
        <v>4.2513359737864638E-2</v>
      </c>
      <c r="H4">
        <v>8.7321002093372309E-5</v>
      </c>
      <c r="I4">
        <v>0.15334221650994687</v>
      </c>
      <c r="J4">
        <v>9.8458013729139796E-4</v>
      </c>
      <c r="K4">
        <v>6.3475877879861406E-2</v>
      </c>
      <c r="L4">
        <v>6.1958062196177405E-3</v>
      </c>
      <c r="M4">
        <v>7.1854977717338508E-2</v>
      </c>
      <c r="N4">
        <v>0.35589299366966276</v>
      </c>
      <c r="O4">
        <v>5.1035851772126906E-3</v>
      </c>
      <c r="P4">
        <v>0</v>
      </c>
      <c r="Q4">
        <v>0</v>
      </c>
      <c r="R4">
        <v>4.1992573788451164E-3</v>
      </c>
      <c r="S4">
        <v>0</v>
      </c>
      <c r="T4">
        <v>0</v>
      </c>
      <c r="U4">
        <v>0</v>
      </c>
      <c r="V4">
        <v>0.30513000000000001</v>
      </c>
      <c r="W4">
        <v>8.1577181259791658</v>
      </c>
    </row>
    <row r="5" spans="1:23" x14ac:dyDescent="0.2">
      <c r="A5" t="s">
        <v>1</v>
      </c>
      <c r="B5">
        <v>4.1490994870221698E-3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1.53884517143198E-3</v>
      </c>
      <c r="L5">
        <v>1.2766715496324577E-5</v>
      </c>
      <c r="M5">
        <v>9.7601412971432665E-3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1.546085267109374E-2</v>
      </c>
    </row>
    <row r="6" spans="1:23" x14ac:dyDescent="0.2">
      <c r="A6" t="s">
        <v>2</v>
      </c>
      <c r="B6">
        <v>0</v>
      </c>
      <c r="C6">
        <v>0.17875820066994297</v>
      </c>
      <c r="D6">
        <v>0</v>
      </c>
      <c r="E6">
        <v>0</v>
      </c>
      <c r="F6">
        <v>2.0879814488615296E-4</v>
      </c>
      <c r="G6">
        <v>8.7140717171550394E-4</v>
      </c>
      <c r="H6">
        <v>0</v>
      </c>
      <c r="I6">
        <v>7.2091227033820636E-3</v>
      </c>
      <c r="J6">
        <v>4.373950850511896E-12</v>
      </c>
      <c r="K6">
        <v>4.5312421543266759E-4</v>
      </c>
      <c r="L6">
        <v>3.1161745311445533E-6</v>
      </c>
      <c r="M6">
        <v>9.8285778126171088E-4</v>
      </c>
      <c r="N6">
        <v>2.7056882901308399E-5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0.18851368374842742</v>
      </c>
    </row>
    <row r="7" spans="1:23" x14ac:dyDescent="0.2">
      <c r="A7" t="s">
        <v>3</v>
      </c>
      <c r="B7">
        <v>7.2441484408787169E-4</v>
      </c>
      <c r="C7">
        <v>0</v>
      </c>
      <c r="D7">
        <v>0</v>
      </c>
      <c r="E7">
        <v>0</v>
      </c>
      <c r="F7">
        <v>7.8589947629754671E-5</v>
      </c>
      <c r="G7">
        <v>0</v>
      </c>
      <c r="H7">
        <v>0</v>
      </c>
      <c r="I7">
        <v>0</v>
      </c>
      <c r="J7">
        <v>2.3978523436608275E-6</v>
      </c>
      <c r="K7">
        <v>4.1991431446283909E-4</v>
      </c>
      <c r="L7">
        <v>0</v>
      </c>
      <c r="M7">
        <v>2.1067664563955476E-3</v>
      </c>
      <c r="N7">
        <v>3.5599281970909488E-2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3.8931365385829163E-2</v>
      </c>
    </row>
    <row r="8" spans="1:23" x14ac:dyDescent="0.2">
      <c r="A8" t="s">
        <v>4</v>
      </c>
      <c r="B8">
        <v>1.212728943900694E-4</v>
      </c>
      <c r="C8">
        <v>0</v>
      </c>
      <c r="D8">
        <v>0</v>
      </c>
      <c r="E8">
        <v>0</v>
      </c>
      <c r="F8">
        <v>9.7191118666383006E-5</v>
      </c>
      <c r="G8">
        <v>0</v>
      </c>
      <c r="H8">
        <v>0</v>
      </c>
      <c r="I8">
        <v>0</v>
      </c>
      <c r="J8">
        <v>0</v>
      </c>
      <c r="K8">
        <v>3.47125490419379E-5</v>
      </c>
      <c r="L8">
        <v>2.77095919775729E-7</v>
      </c>
      <c r="M8">
        <v>1.208669430494678E-4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3.7432060106763385E-4</v>
      </c>
    </row>
    <row r="9" spans="1:23" x14ac:dyDescent="0.2">
      <c r="A9" t="s">
        <v>5</v>
      </c>
      <c r="B9">
        <v>1.6375308013437423E-3</v>
      </c>
      <c r="C9">
        <v>0</v>
      </c>
      <c r="D9">
        <v>0</v>
      </c>
      <c r="E9">
        <v>0</v>
      </c>
      <c r="F9">
        <v>1.2755753038367875E-3</v>
      </c>
      <c r="G9">
        <v>0</v>
      </c>
      <c r="H9">
        <v>0</v>
      </c>
      <c r="I9">
        <v>0</v>
      </c>
      <c r="J9">
        <v>0</v>
      </c>
      <c r="K9">
        <v>3.2646063298734374E-4</v>
      </c>
      <c r="L9">
        <v>7.8995428462730768E-6</v>
      </c>
      <c r="M9">
        <v>1.0531168710754806E-3</v>
      </c>
      <c r="N9">
        <v>1.0822753160523359E-6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4.3016654274056799E-3</v>
      </c>
    </row>
    <row r="10" spans="1:23" x14ac:dyDescent="0.2">
      <c r="A10" t="s">
        <v>6</v>
      </c>
      <c r="B10">
        <v>6.0348867677560781E-3</v>
      </c>
      <c r="C10">
        <v>0</v>
      </c>
      <c r="D10">
        <v>0</v>
      </c>
      <c r="E10">
        <v>0</v>
      </c>
      <c r="F10">
        <v>6.2406928827888038E-3</v>
      </c>
      <c r="G10">
        <v>0</v>
      </c>
      <c r="H10">
        <v>0</v>
      </c>
      <c r="I10">
        <v>0</v>
      </c>
      <c r="J10">
        <v>0</v>
      </c>
      <c r="K10">
        <v>1.6366456800074935E-4</v>
      </c>
      <c r="L10">
        <v>0</v>
      </c>
      <c r="M10">
        <v>2.0095165115227389E-4</v>
      </c>
      <c r="N10">
        <v>5.4113765802616793E-7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1.2640737007355931E-2</v>
      </c>
    </row>
    <row r="11" spans="1:23" x14ac:dyDescent="0.2">
      <c r="A11" t="s">
        <v>7</v>
      </c>
      <c r="B11">
        <v>1.8764053622412351E-6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1.5164338342387486E-7</v>
      </c>
      <c r="L11">
        <v>0</v>
      </c>
      <c r="M11">
        <v>1.1838094324139845E-6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3.2118581780790945E-6</v>
      </c>
    </row>
    <row r="12" spans="1:23" x14ac:dyDescent="0.2">
      <c r="A12" t="s">
        <v>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x14ac:dyDescent="0.2">
      <c r="A13" t="s">
        <v>9</v>
      </c>
      <c r="B13">
        <v>2.5517909723019084E-2</v>
      </c>
      <c r="C13">
        <v>1.1566787308145121E-5</v>
      </c>
      <c r="D13">
        <v>0</v>
      </c>
      <c r="E13">
        <v>0</v>
      </c>
      <c r="F13">
        <v>5.464093992009571E-4</v>
      </c>
      <c r="G13">
        <v>0</v>
      </c>
      <c r="H13">
        <v>0</v>
      </c>
      <c r="I13">
        <v>0</v>
      </c>
      <c r="J13">
        <v>2.1869754252559477E-10</v>
      </c>
      <c r="K13">
        <v>5.7664464411247838E-4</v>
      </c>
      <c r="L13">
        <v>3.6946122636763872E-8</v>
      </c>
      <c r="M13">
        <v>1.0837775353750027E-4</v>
      </c>
      <c r="N13">
        <v>3.1385984165517736E-5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2.6792331456163866E-2</v>
      </c>
    </row>
    <row r="14" spans="1:23" x14ac:dyDescent="0.2">
      <c r="A14" t="s">
        <v>10</v>
      </c>
      <c r="B14">
        <v>2.4974824576565514E-2</v>
      </c>
      <c r="C14">
        <v>1.6682866309824695E-5</v>
      </c>
      <c r="D14">
        <v>0</v>
      </c>
      <c r="E14">
        <v>0</v>
      </c>
      <c r="F14">
        <v>5.6513612814208268E-2</v>
      </c>
      <c r="G14">
        <v>1.0916800292253233E-5</v>
      </c>
      <c r="H14">
        <v>0</v>
      </c>
      <c r="I14">
        <v>0</v>
      </c>
      <c r="J14">
        <v>2.2963241965187451E-10</v>
      </c>
      <c r="K14">
        <v>4.2884748832271814E-4</v>
      </c>
      <c r="L14">
        <v>0</v>
      </c>
      <c r="M14">
        <v>4.8624972436404413E-4</v>
      </c>
      <c r="N14">
        <v>1.6071788443377185E-4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8.2591852384128805E-2</v>
      </c>
    </row>
    <row r="15" spans="1:23" x14ac:dyDescent="0.2">
      <c r="A15" t="s">
        <v>11</v>
      </c>
      <c r="B15">
        <v>1.7704726334213994E-2</v>
      </c>
      <c r="C15">
        <v>0</v>
      </c>
      <c r="D15">
        <v>0</v>
      </c>
      <c r="E15">
        <v>0</v>
      </c>
      <c r="F15">
        <v>5.1153220350727895E-5</v>
      </c>
      <c r="G15">
        <v>0</v>
      </c>
      <c r="H15">
        <v>0</v>
      </c>
      <c r="I15">
        <v>0</v>
      </c>
      <c r="J15">
        <v>0</v>
      </c>
      <c r="K15">
        <v>9.1551246301632103E-5</v>
      </c>
      <c r="L15">
        <v>0</v>
      </c>
      <c r="M15">
        <v>4.2842063359062099E-4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1.8275851434456973E-2</v>
      </c>
    </row>
    <row r="16" spans="1:23" x14ac:dyDescent="0.2">
      <c r="A16" t="s">
        <v>12</v>
      </c>
      <c r="B16">
        <v>5.1561590212321007E-3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7.0031671617571322E-6</v>
      </c>
      <c r="L16">
        <v>0</v>
      </c>
      <c r="M16">
        <v>1.9473665163210043E-5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5.1826358535570676E-3</v>
      </c>
    </row>
    <row r="17" spans="1:23" x14ac:dyDescent="0.2">
      <c r="A17" t="s">
        <v>13</v>
      </c>
      <c r="B17">
        <v>2.2862523624892307E-2</v>
      </c>
      <c r="C17">
        <v>4.2874224955524575E-5</v>
      </c>
      <c r="D17">
        <v>0</v>
      </c>
      <c r="E17">
        <v>0</v>
      </c>
      <c r="F17">
        <v>1.9949755936783876E-4</v>
      </c>
      <c r="G17">
        <v>4.4019356017150136E-6</v>
      </c>
      <c r="H17">
        <v>0</v>
      </c>
      <c r="I17">
        <v>0</v>
      </c>
      <c r="J17">
        <v>9.185296786074981E-11</v>
      </c>
      <c r="K17">
        <v>2.2331556073484991E-4</v>
      </c>
      <c r="L17">
        <v>2.6555025645174034E-8</v>
      </c>
      <c r="M17">
        <v>5.9308852563940617E-5</v>
      </c>
      <c r="N17">
        <v>1.0822753160523359E-6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2.3393030680310838E-2</v>
      </c>
    </row>
    <row r="18" spans="1:23" x14ac:dyDescent="0.2">
      <c r="A18" t="s">
        <v>14</v>
      </c>
      <c r="B18">
        <v>1.4453233383329462E-3</v>
      </c>
      <c r="C18">
        <v>0</v>
      </c>
      <c r="D18">
        <v>0</v>
      </c>
      <c r="E18">
        <v>0</v>
      </c>
      <c r="F18">
        <v>1.1160702621976996E-4</v>
      </c>
      <c r="G18">
        <v>0</v>
      </c>
      <c r="H18">
        <v>0</v>
      </c>
      <c r="I18">
        <v>0</v>
      </c>
      <c r="J18">
        <v>0</v>
      </c>
      <c r="K18">
        <v>2.9143101141642867E-5</v>
      </c>
      <c r="L18">
        <v>0</v>
      </c>
      <c r="M18">
        <v>4.9128091445180351E-6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1.5909862748388771E-3</v>
      </c>
    </row>
    <row r="19" spans="1:23" x14ac:dyDescent="0.2">
      <c r="A19" t="s">
        <v>15</v>
      </c>
      <c r="B19">
        <v>3.1444644962778314E-3</v>
      </c>
      <c r="C19">
        <v>0</v>
      </c>
      <c r="D19">
        <v>0</v>
      </c>
      <c r="E19">
        <v>0</v>
      </c>
      <c r="F19">
        <v>2.7901756554942489E-5</v>
      </c>
      <c r="G19">
        <v>0</v>
      </c>
      <c r="H19">
        <v>0</v>
      </c>
      <c r="I19">
        <v>0</v>
      </c>
      <c r="J19">
        <v>0</v>
      </c>
      <c r="K19">
        <v>7.7227839449140636E-5</v>
      </c>
      <c r="L19">
        <v>0</v>
      </c>
      <c r="M19">
        <v>2.5688664683383463E-5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3.2752827569652978E-3</v>
      </c>
    </row>
    <row r="20" spans="1:23" x14ac:dyDescent="0.2">
      <c r="A20" t="s">
        <v>16</v>
      </c>
      <c r="B20">
        <v>4.947039344936636E-3</v>
      </c>
      <c r="C20">
        <v>0</v>
      </c>
      <c r="D20">
        <v>0</v>
      </c>
      <c r="E20">
        <v>0</v>
      </c>
      <c r="F20">
        <v>2.0693802778249011E-4</v>
      </c>
      <c r="G20">
        <v>0</v>
      </c>
      <c r="H20">
        <v>0</v>
      </c>
      <c r="I20">
        <v>0</v>
      </c>
      <c r="J20">
        <v>0</v>
      </c>
      <c r="K20">
        <v>1.1439425415011941E-4</v>
      </c>
      <c r="L20">
        <v>2.8864158309971777E-8</v>
      </c>
      <c r="M20">
        <v>1.5863046394347389E-5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5.284263537421903E-3</v>
      </c>
    </row>
    <row r="21" spans="1:23" x14ac:dyDescent="0.2">
      <c r="A21" t="s">
        <v>17</v>
      </c>
      <c r="B21">
        <v>1.5840478700819856E-4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6.5609262757678428E-12</v>
      </c>
      <c r="K21">
        <v>2.9460173670620053E-5</v>
      </c>
      <c r="L21">
        <v>0</v>
      </c>
      <c r="M21">
        <v>6.8660947080011097E-6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1.9473106194774599E-4</v>
      </c>
    </row>
    <row r="22" spans="1:23" x14ac:dyDescent="0.2">
      <c r="A22" t="s">
        <v>18</v>
      </c>
      <c r="B22">
        <v>7.3549545535910019E-2</v>
      </c>
      <c r="C22">
        <v>6.6731465239298782E-5</v>
      </c>
      <c r="D22">
        <v>0</v>
      </c>
      <c r="E22">
        <v>0</v>
      </c>
      <c r="F22">
        <v>1.4002031497821973E-3</v>
      </c>
      <c r="G22">
        <v>0</v>
      </c>
      <c r="H22">
        <v>0</v>
      </c>
      <c r="I22">
        <v>0</v>
      </c>
      <c r="J22">
        <v>0</v>
      </c>
      <c r="K22">
        <v>1.8908551336744252E-4</v>
      </c>
      <c r="L22">
        <v>3.2327857307168399E-8</v>
      </c>
      <c r="M22">
        <v>5.0844615122180625E-5</v>
      </c>
      <c r="N22">
        <v>5.4113765802616795E-6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7.5261853983858706E-2</v>
      </c>
    </row>
    <row r="23" spans="1:23" x14ac:dyDescent="0.2">
      <c r="A23" t="s">
        <v>19</v>
      </c>
      <c r="B23">
        <v>5.9031338710233887E-4</v>
      </c>
      <c r="C23">
        <v>0</v>
      </c>
      <c r="D23">
        <v>0</v>
      </c>
      <c r="E23">
        <v>0</v>
      </c>
      <c r="F23">
        <v>6.9754391387356223E-6</v>
      </c>
      <c r="G23">
        <v>0</v>
      </c>
      <c r="H23">
        <v>0</v>
      </c>
      <c r="I23">
        <v>0</v>
      </c>
      <c r="J23">
        <v>0</v>
      </c>
      <c r="K23">
        <v>2.9749674675338362E-5</v>
      </c>
      <c r="L23">
        <v>1.9627627650780812E-8</v>
      </c>
      <c r="M23">
        <v>3.942085409938567E-5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6.6647898264344944E-4</v>
      </c>
    </row>
    <row r="24" spans="1:23" x14ac:dyDescent="0.2">
      <c r="A24" t="s">
        <v>20</v>
      </c>
      <c r="B24">
        <v>1.3312658437907635E-5</v>
      </c>
      <c r="C24">
        <v>0</v>
      </c>
      <c r="D24">
        <v>0</v>
      </c>
      <c r="E24">
        <v>0</v>
      </c>
      <c r="F24">
        <v>4.3247722660160853E-5</v>
      </c>
      <c r="G24">
        <v>0</v>
      </c>
      <c r="H24">
        <v>0</v>
      </c>
      <c r="I24">
        <v>0</v>
      </c>
      <c r="J24">
        <v>0</v>
      </c>
      <c r="K24">
        <v>6.4379509144499605E-6</v>
      </c>
      <c r="L24">
        <v>0</v>
      </c>
      <c r="M24">
        <v>8.2866660268978909E-7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6.3826998615208248E-5</v>
      </c>
    </row>
    <row r="25" spans="1:23" x14ac:dyDescent="0.2">
      <c r="A25" t="s">
        <v>21</v>
      </c>
      <c r="B25">
        <v>0</v>
      </c>
      <c r="C25">
        <v>1.0109632485158575</v>
      </c>
      <c r="D25">
        <v>0</v>
      </c>
      <c r="E25">
        <v>0</v>
      </c>
      <c r="F25">
        <v>6.7010718659453548E-4</v>
      </c>
      <c r="G25">
        <v>2.0354550222330221E-3</v>
      </c>
      <c r="H25">
        <v>0</v>
      </c>
      <c r="I25">
        <v>4.8383332088897557E-2</v>
      </c>
      <c r="J25">
        <v>0</v>
      </c>
      <c r="K25">
        <v>2.1933147547944089E-5</v>
      </c>
      <c r="L25">
        <v>6.823487024477328E-7</v>
      </c>
      <c r="M25">
        <v>1.30870132753366E-4</v>
      </c>
      <c r="N25">
        <v>1.4767105549876093E-2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1.0769727339924624</v>
      </c>
    </row>
    <row r="26" spans="1:23" x14ac:dyDescent="0.2">
      <c r="A26" t="s">
        <v>22</v>
      </c>
      <c r="B26">
        <v>0.21076010340568097</v>
      </c>
      <c r="C26">
        <v>1.5511352867476149E-2</v>
      </c>
      <c r="D26">
        <v>0</v>
      </c>
      <c r="E26">
        <v>0</v>
      </c>
      <c r="F26">
        <v>0.22572614058803656</v>
      </c>
      <c r="G26">
        <v>5.4231846613128963E-5</v>
      </c>
      <c r="H26">
        <v>0</v>
      </c>
      <c r="I26">
        <v>0</v>
      </c>
      <c r="J26">
        <v>0</v>
      </c>
      <c r="K26">
        <v>3.6788684818632044E-4</v>
      </c>
      <c r="L26">
        <v>0</v>
      </c>
      <c r="M26">
        <v>4.626919166590058E-4</v>
      </c>
      <c r="N26">
        <v>7.914385168727292E-3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0.4607967926413794</v>
      </c>
    </row>
    <row r="27" spans="1:23" x14ac:dyDescent="0.2">
      <c r="A27" t="s">
        <v>23</v>
      </c>
      <c r="B27">
        <v>1.206077713970468E-2</v>
      </c>
      <c r="C27">
        <v>5.2972127432457843E-5</v>
      </c>
      <c r="D27">
        <v>0</v>
      </c>
      <c r="E27">
        <v>0</v>
      </c>
      <c r="F27">
        <v>2.3251463795785406E-5</v>
      </c>
      <c r="G27">
        <v>1.6903432710585649E-4</v>
      </c>
      <c r="H27">
        <v>0</v>
      </c>
      <c r="I27">
        <v>0</v>
      </c>
      <c r="J27">
        <v>0</v>
      </c>
      <c r="K27">
        <v>2.312148024350209E-4</v>
      </c>
      <c r="L27">
        <v>0</v>
      </c>
      <c r="M27">
        <v>5.4987948135629579E-5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1.259223780860943E-2</v>
      </c>
    </row>
    <row r="28" spans="1:23" x14ac:dyDescent="0.2">
      <c r="A28" t="s">
        <v>24</v>
      </c>
      <c r="B28">
        <v>1.3565338244445052E-2</v>
      </c>
      <c r="C28">
        <v>0</v>
      </c>
      <c r="D28">
        <v>0</v>
      </c>
      <c r="E28">
        <v>0</v>
      </c>
      <c r="F28">
        <v>2.6256948006028628E-2</v>
      </c>
      <c r="G28">
        <v>0</v>
      </c>
      <c r="H28">
        <v>0</v>
      </c>
      <c r="I28">
        <v>0</v>
      </c>
      <c r="J28">
        <v>0</v>
      </c>
      <c r="K28">
        <v>1.1056181227813422E-5</v>
      </c>
      <c r="L28">
        <v>0</v>
      </c>
      <c r="M28">
        <v>1.3868327500729828E-4</v>
      </c>
      <c r="N28">
        <v>3.9947309566578208E-3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4.3966756663366607E-2</v>
      </c>
    </row>
    <row r="29" spans="1:23" x14ac:dyDescent="0.2">
      <c r="A29" t="s">
        <v>25</v>
      </c>
      <c r="B29">
        <v>8.89262821259801E-3</v>
      </c>
      <c r="C29">
        <v>0</v>
      </c>
      <c r="D29">
        <v>0</v>
      </c>
      <c r="E29">
        <v>0</v>
      </c>
      <c r="F29">
        <v>1.7513002530985564E-2</v>
      </c>
      <c r="G29">
        <v>5.2823227220580163E-7</v>
      </c>
      <c r="H29">
        <v>0</v>
      </c>
      <c r="I29">
        <v>0</v>
      </c>
      <c r="J29">
        <v>0</v>
      </c>
      <c r="K29">
        <v>1.2699444073643052E-4</v>
      </c>
      <c r="L29">
        <v>0</v>
      </c>
      <c r="M29">
        <v>9.3994468933670359E-5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2.6627147885525882E-2</v>
      </c>
    </row>
    <row r="30" spans="1:23" x14ac:dyDescent="0.2">
      <c r="A30" t="s">
        <v>26</v>
      </c>
      <c r="B30">
        <v>1.2761009416236912E-3</v>
      </c>
      <c r="C30">
        <v>0</v>
      </c>
      <c r="D30">
        <v>0</v>
      </c>
      <c r="E30">
        <v>0</v>
      </c>
      <c r="F30">
        <v>1.4927439756894231E-4</v>
      </c>
      <c r="G30">
        <v>0</v>
      </c>
      <c r="H30">
        <v>0</v>
      </c>
      <c r="I30">
        <v>0</v>
      </c>
      <c r="J30">
        <v>0</v>
      </c>
      <c r="K30">
        <v>1.3678233184833517E-4</v>
      </c>
      <c r="L30">
        <v>0</v>
      </c>
      <c r="M30">
        <v>2.8884950150901219E-5</v>
      </c>
      <c r="N30">
        <v>8.1018069699658347E-6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1.5991444281618357E-3</v>
      </c>
    </row>
    <row r="31" spans="1:23" x14ac:dyDescent="0.2">
      <c r="A31" t="s">
        <v>27</v>
      </c>
      <c r="B31">
        <v>0.40653445906696634</v>
      </c>
      <c r="C31">
        <v>8.9711429647482618E-3</v>
      </c>
      <c r="D31">
        <v>0</v>
      </c>
      <c r="E31">
        <v>0</v>
      </c>
      <c r="F31">
        <v>4.8947121465783783E-2</v>
      </c>
      <c r="G31">
        <v>3.982519177583607E-3</v>
      </c>
      <c r="H31">
        <v>0</v>
      </c>
      <c r="I31">
        <v>4.1121321226724898E-2</v>
      </c>
      <c r="J31">
        <v>1.465273534921485E-10</v>
      </c>
      <c r="K31">
        <v>6.1783650135525438E-4</v>
      </c>
      <c r="L31">
        <v>1.126856740421298E-6</v>
      </c>
      <c r="M31">
        <v>1.7077634872004141E-3</v>
      </c>
      <c r="N31">
        <v>0.16545446235447492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0.30513000000000001</v>
      </c>
      <c r="W31">
        <v>0.98246775324810531</v>
      </c>
    </row>
    <row r="32" spans="1:23" x14ac:dyDescent="0.2">
      <c r="A32" t="s">
        <v>28</v>
      </c>
      <c r="B32">
        <v>5.0286483138673059E-2</v>
      </c>
      <c r="C32">
        <v>0.66776266776354376</v>
      </c>
      <c r="D32">
        <v>0</v>
      </c>
      <c r="E32">
        <v>0</v>
      </c>
      <c r="F32">
        <v>1.7015407254877482</v>
      </c>
      <c r="G32">
        <v>3.164833227951433E-2</v>
      </c>
      <c r="H32">
        <v>0</v>
      </c>
      <c r="I32">
        <v>5.6628440490942344E-2</v>
      </c>
      <c r="J32">
        <v>9.4039943286005767E-11</v>
      </c>
      <c r="K32">
        <v>4.8898098273134928E-5</v>
      </c>
      <c r="L32">
        <v>6.5810280946735649E-8</v>
      </c>
      <c r="M32">
        <v>1.1050269146868339E-3</v>
      </c>
      <c r="N32">
        <v>3.3153880894289223E-2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2.542174520971991</v>
      </c>
    </row>
    <row r="33" spans="1:23" x14ac:dyDescent="0.2">
      <c r="A33" t="s">
        <v>29</v>
      </c>
      <c r="B33">
        <v>0.13458972569424466</v>
      </c>
      <c r="C33">
        <v>3.1914826932635328E-3</v>
      </c>
      <c r="D33">
        <v>0</v>
      </c>
      <c r="E33">
        <v>0</v>
      </c>
      <c r="F33">
        <v>5.8079366386216441E-2</v>
      </c>
      <c r="G33">
        <v>3.2521500225470517E-4</v>
      </c>
      <c r="H33">
        <v>0</v>
      </c>
      <c r="I33">
        <v>0</v>
      </c>
      <c r="J33">
        <v>0</v>
      </c>
      <c r="K33">
        <v>1.8226156111336819E-4</v>
      </c>
      <c r="L33">
        <v>5.2983048993784194E-6</v>
      </c>
      <c r="M33">
        <v>7.1425142104697751E-4</v>
      </c>
      <c r="N33">
        <v>6.7921434284812496E-2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0.26500903534785153</v>
      </c>
    </row>
    <row r="34" spans="1:23" x14ac:dyDescent="0.2">
      <c r="A34" t="s">
        <v>30</v>
      </c>
      <c r="B34">
        <v>4.7647310676269235E-3</v>
      </c>
      <c r="C34">
        <v>2.2652903525677665E-6</v>
      </c>
      <c r="D34">
        <v>0</v>
      </c>
      <c r="E34">
        <v>0</v>
      </c>
      <c r="F34">
        <v>1.7898046771443774E-2</v>
      </c>
      <c r="G34">
        <v>0</v>
      </c>
      <c r="H34">
        <v>0</v>
      </c>
      <c r="I34">
        <v>0</v>
      </c>
      <c r="J34">
        <v>1.0934877126279737E-11</v>
      </c>
      <c r="K34">
        <v>1.1006552484147431E-4</v>
      </c>
      <c r="L34">
        <v>3.1173290974769516E-8</v>
      </c>
      <c r="M34">
        <v>1.3714432274516012E-4</v>
      </c>
      <c r="N34">
        <v>1.0822753160523359E-6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2.2913366436551806E-2</v>
      </c>
    </row>
    <row r="35" spans="1:23" x14ac:dyDescent="0.2">
      <c r="A35" t="s">
        <v>31</v>
      </c>
      <c r="B35">
        <v>5.873903131360104E-3</v>
      </c>
      <c r="C35">
        <v>0</v>
      </c>
      <c r="D35">
        <v>0</v>
      </c>
      <c r="E35">
        <v>0</v>
      </c>
      <c r="F35">
        <v>4.8100768183617186E-2</v>
      </c>
      <c r="G35">
        <v>0</v>
      </c>
      <c r="H35">
        <v>0</v>
      </c>
      <c r="I35">
        <v>0</v>
      </c>
      <c r="J35">
        <v>0</v>
      </c>
      <c r="K35">
        <v>2.5298252083741173E-4</v>
      </c>
      <c r="L35">
        <v>1.7029853402883349E-6</v>
      </c>
      <c r="M35">
        <v>1.8911355682813403E-4</v>
      </c>
      <c r="N35">
        <v>1.1982411161673437E-2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6.6400881539656564E-2</v>
      </c>
    </row>
    <row r="36" spans="1:23" x14ac:dyDescent="0.2">
      <c r="A36" t="s">
        <v>32</v>
      </c>
      <c r="B36">
        <v>8.720854759313907E-3</v>
      </c>
      <c r="C36">
        <v>1.0341050459471854E-4</v>
      </c>
      <c r="D36">
        <v>0</v>
      </c>
      <c r="E36">
        <v>0</v>
      </c>
      <c r="F36">
        <v>3.279060933264432E-2</v>
      </c>
      <c r="G36">
        <v>0</v>
      </c>
      <c r="H36">
        <v>0</v>
      </c>
      <c r="I36">
        <v>0</v>
      </c>
      <c r="J36">
        <v>2.8430680528327318E-11</v>
      </c>
      <c r="K36">
        <v>2.2215755671597671E-4</v>
      </c>
      <c r="L36">
        <v>2.5746829212494825E-7</v>
      </c>
      <c r="M36">
        <v>3.897692556223044E-4</v>
      </c>
      <c r="N36">
        <v>8.0115430270774161E-3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5.0238601932691446E-2</v>
      </c>
    </row>
    <row r="37" spans="1:23" x14ac:dyDescent="0.2">
      <c r="A37" t="s">
        <v>33</v>
      </c>
      <c r="B37">
        <v>5.7846496625188291E-3</v>
      </c>
      <c r="C37">
        <v>0</v>
      </c>
      <c r="D37">
        <v>0</v>
      </c>
      <c r="E37">
        <v>0</v>
      </c>
      <c r="F37">
        <v>1.3118010844306209E-2</v>
      </c>
      <c r="G37">
        <v>0</v>
      </c>
      <c r="H37">
        <v>0</v>
      </c>
      <c r="I37">
        <v>0</v>
      </c>
      <c r="J37">
        <v>0</v>
      </c>
      <c r="K37">
        <v>1.9668146830076572E-4</v>
      </c>
      <c r="L37">
        <v>1.2307677103371965E-6</v>
      </c>
      <c r="M37">
        <v>3.8171935148188937E-4</v>
      </c>
      <c r="N37">
        <v>3.6635019448371558E-4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1.9848642288801746E-2</v>
      </c>
    </row>
    <row r="38" spans="1:23" x14ac:dyDescent="0.2">
      <c r="A38" t="s">
        <v>34</v>
      </c>
      <c r="B38">
        <v>5.9005339132024394E-3</v>
      </c>
      <c r="C38">
        <v>9.7973807748555887E-5</v>
      </c>
      <c r="D38">
        <v>0</v>
      </c>
      <c r="E38">
        <v>0</v>
      </c>
      <c r="F38">
        <v>1.595050416390879E-3</v>
      </c>
      <c r="G38">
        <v>1.0036413171910232E-5</v>
      </c>
      <c r="H38">
        <v>0</v>
      </c>
      <c r="I38">
        <v>0</v>
      </c>
      <c r="J38">
        <v>0</v>
      </c>
      <c r="K38">
        <v>1.2554693571283895E-4</v>
      </c>
      <c r="L38">
        <v>2.4361349613616179E-7</v>
      </c>
      <c r="M38">
        <v>3.793517326170613E-4</v>
      </c>
      <c r="N38">
        <v>1.0752405264979955E-3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9.1839773588378165E-3</v>
      </c>
    </row>
    <row r="39" spans="1:23" x14ac:dyDescent="0.2">
      <c r="A39" t="s">
        <v>35</v>
      </c>
      <c r="B39">
        <v>2.7729099844982252E-3</v>
      </c>
      <c r="C39">
        <v>0</v>
      </c>
      <c r="D39">
        <v>0</v>
      </c>
      <c r="E39">
        <v>0</v>
      </c>
      <c r="F39">
        <v>2.3251463795785406E-6</v>
      </c>
      <c r="G39">
        <v>0</v>
      </c>
      <c r="H39">
        <v>0</v>
      </c>
      <c r="I39">
        <v>0</v>
      </c>
      <c r="J39">
        <v>0</v>
      </c>
      <c r="K39">
        <v>4.5231085546703044E-5</v>
      </c>
      <c r="L39">
        <v>1.5621282477356724E-6</v>
      </c>
      <c r="M39">
        <v>6.8542566136769702E-5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2.8905709108090127E-3</v>
      </c>
    </row>
    <row r="40" spans="1:23" x14ac:dyDescent="0.2">
      <c r="A40" t="s">
        <v>36</v>
      </c>
      <c r="B40">
        <v>6.943774617041115E-4</v>
      </c>
      <c r="C40">
        <v>0</v>
      </c>
      <c r="D40">
        <v>0</v>
      </c>
      <c r="E40">
        <v>0</v>
      </c>
      <c r="F40">
        <v>1.8954593286324263E-3</v>
      </c>
      <c r="G40">
        <v>5.2823227220580163E-7</v>
      </c>
      <c r="H40">
        <v>0</v>
      </c>
      <c r="I40">
        <v>0</v>
      </c>
      <c r="J40">
        <v>0</v>
      </c>
      <c r="K40">
        <v>4.4031724241441483E-5</v>
      </c>
      <c r="L40">
        <v>6.5463911047015976E-7</v>
      </c>
      <c r="M40">
        <v>9.2929040444497782E-6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2.6443442900051049E-3</v>
      </c>
    </row>
    <row r="41" spans="1:23" x14ac:dyDescent="0.2">
      <c r="A41" t="s">
        <v>37</v>
      </c>
      <c r="B41">
        <v>9.4293142556588899E-4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1.2367207206323471E-4</v>
      </c>
      <c r="L41">
        <v>4.3873520631157097E-8</v>
      </c>
      <c r="M41">
        <v>9.5296659309325742E-6</v>
      </c>
      <c r="N41">
        <v>3.0844846507491566E-4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1.3846255021556031E-3</v>
      </c>
    </row>
    <row r="42" spans="1:23" x14ac:dyDescent="0.2">
      <c r="A42" t="s">
        <v>38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3.5980839157846673E-6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3.5980839157846673E-6</v>
      </c>
    </row>
    <row r="43" spans="1:23" x14ac:dyDescent="0.2">
      <c r="A43" t="s">
        <v>39</v>
      </c>
      <c r="B43">
        <v>1.7370975589877005</v>
      </c>
      <c r="C43">
        <v>1.228392812125012E-3</v>
      </c>
      <c r="D43">
        <v>0</v>
      </c>
      <c r="E43">
        <v>0</v>
      </c>
      <c r="F43">
        <v>5.199027304737617E-4</v>
      </c>
      <c r="G43">
        <v>2.9028124131949486E-3</v>
      </c>
      <c r="H43">
        <v>0</v>
      </c>
      <c r="I43">
        <v>0</v>
      </c>
      <c r="J43">
        <v>1.0020721398522754E-8</v>
      </c>
      <c r="K43">
        <v>1.8040048322589332E-4</v>
      </c>
      <c r="L43">
        <v>6.9273979943932276E-9</v>
      </c>
      <c r="M43">
        <v>3.6670272883171789E-3</v>
      </c>
      <c r="N43">
        <v>5.1072572164509722E-3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1.7507033688796079</v>
      </c>
    </row>
    <row r="44" spans="1:23" x14ac:dyDescent="0.2">
      <c r="A44" t="s">
        <v>40</v>
      </c>
      <c r="B44">
        <v>3.3816087941260513E-4</v>
      </c>
      <c r="C44">
        <v>8.5033939046351481E-2</v>
      </c>
      <c r="D44">
        <v>0</v>
      </c>
      <c r="E44">
        <v>0</v>
      </c>
      <c r="F44">
        <v>1.1174653500254468E-3</v>
      </c>
      <c r="G44">
        <v>0</v>
      </c>
      <c r="H44">
        <v>0</v>
      </c>
      <c r="I44">
        <v>0</v>
      </c>
      <c r="J44">
        <v>0</v>
      </c>
      <c r="K44">
        <v>1.3730619080925398E-5</v>
      </c>
      <c r="L44">
        <v>0</v>
      </c>
      <c r="M44">
        <v>4.4984758431731402E-6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8.6507794370713639E-2</v>
      </c>
    </row>
    <row r="45" spans="1:23" x14ac:dyDescent="0.2">
      <c r="A45" t="s">
        <v>41</v>
      </c>
      <c r="B45">
        <v>4.3797748639965524E-4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2.6289448380848128E-5</v>
      </c>
      <c r="L45">
        <v>0</v>
      </c>
      <c r="M45">
        <v>1.4383284603829911E-5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4.7865021938433324E-4</v>
      </c>
    </row>
    <row r="46" spans="1:23" x14ac:dyDescent="0.2">
      <c r="A46" t="s">
        <v>42</v>
      </c>
      <c r="B46">
        <v>1.8818343273931399E-3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9.8217143317567697E-4</v>
      </c>
      <c r="K46">
        <v>8.614660496477389E-4</v>
      </c>
      <c r="L46">
        <v>4.9631788868594005E-6</v>
      </c>
      <c r="M46">
        <v>2.0236508383148582E-3</v>
      </c>
      <c r="N46">
        <v>0</v>
      </c>
      <c r="O46">
        <v>2.5598492610244518E-5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5.7796843200285178E-3</v>
      </c>
    </row>
    <row r="47" spans="1:23" x14ac:dyDescent="0.2">
      <c r="A47" t="s">
        <v>43</v>
      </c>
      <c r="B47">
        <v>1.6619527685662022E-2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4.8025460734852171E-2</v>
      </c>
      <c r="L47">
        <v>5.3635272387641186E-3</v>
      </c>
      <c r="M47">
        <v>4.2956689166512511E-2</v>
      </c>
      <c r="N47">
        <v>0</v>
      </c>
      <c r="O47">
        <v>1.5807635217692739E-5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0.1129810124610085</v>
      </c>
    </row>
    <row r="48" spans="1:23" x14ac:dyDescent="0.2">
      <c r="A48" t="s">
        <v>44</v>
      </c>
      <c r="B48">
        <v>1.7119987987739539E-4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1.7124798883333737E-3</v>
      </c>
      <c r="L48">
        <v>0</v>
      </c>
      <c r="M48">
        <v>1.4481895028764982E-3</v>
      </c>
      <c r="N48">
        <v>0</v>
      </c>
      <c r="O48">
        <v>1.0625079781412808E-4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3.4381200689013957E-3</v>
      </c>
    </row>
    <row r="49" spans="1:23" x14ac:dyDescent="0.2">
      <c r="A49" t="s">
        <v>45</v>
      </c>
      <c r="B49">
        <v>1.2615170162052648E-4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5.0474860626980702E-3</v>
      </c>
      <c r="L49">
        <v>0</v>
      </c>
      <c r="M49">
        <v>2.6678110140569168E-4</v>
      </c>
      <c r="N49">
        <v>0</v>
      </c>
      <c r="O49">
        <v>8.0992557691305937E-5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5.5214114234155938E-3</v>
      </c>
    </row>
    <row r="50" spans="1:23" x14ac:dyDescent="0.2">
      <c r="A50" t="s">
        <v>46</v>
      </c>
      <c r="B50">
        <v>3.2719199048508056E-2</v>
      </c>
      <c r="C50">
        <v>0</v>
      </c>
      <c r="D50">
        <v>0</v>
      </c>
      <c r="E50">
        <v>0</v>
      </c>
      <c r="F50">
        <v>0</v>
      </c>
      <c r="G50">
        <v>4.9794088403923851E-4</v>
      </c>
      <c r="H50">
        <v>8.7321002093372309E-5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3.8560293270567727E-3</v>
      </c>
      <c r="P50">
        <v>0</v>
      </c>
      <c r="Q50">
        <v>0</v>
      </c>
      <c r="R50">
        <v>4.1992573788451164E-3</v>
      </c>
      <c r="S50">
        <v>0</v>
      </c>
      <c r="T50">
        <v>0</v>
      </c>
      <c r="U50">
        <v>0</v>
      </c>
      <c r="V50">
        <v>0</v>
      </c>
      <c r="W50">
        <v>4.1359747640542566E-2</v>
      </c>
    </row>
    <row r="51" spans="1:23" x14ac:dyDescent="0.2">
      <c r="A51" t="s">
        <v>47</v>
      </c>
      <c r="B51">
        <v>5.5228280127763728E-2</v>
      </c>
      <c r="C51">
        <v>0</v>
      </c>
      <c r="D51">
        <v>3.3972516104776827E-3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7.9020505535180819E-4</v>
      </c>
      <c r="M51">
        <v>0</v>
      </c>
      <c r="N51">
        <v>0</v>
      </c>
      <c r="O51">
        <v>1.0189063668225463E-3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6.043464316041576E-2</v>
      </c>
    </row>
  </sheetData>
  <phoneticPr fontId="6" type="noConversion"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C00-000000000000}">
  <dimension ref="A1:W51"/>
  <sheetViews>
    <sheetView workbookViewId="0">
      <selection activeCell="B4" sqref="B4:W51"/>
    </sheetView>
  </sheetViews>
  <sheetFormatPr baseColWidth="10" defaultColWidth="8.83203125" defaultRowHeight="15" x14ac:dyDescent="0.2"/>
  <sheetData>
    <row r="1" spans="1:23" x14ac:dyDescent="0.2">
      <c r="B1" t="s">
        <v>49</v>
      </c>
      <c r="C1" t="s">
        <v>50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61</v>
      </c>
      <c r="O1" t="s">
        <v>62</v>
      </c>
      <c r="P1" t="s">
        <v>63</v>
      </c>
      <c r="Q1" t="s">
        <v>64</v>
      </c>
      <c r="R1" t="s">
        <v>65</v>
      </c>
      <c r="S1" t="s">
        <v>66</v>
      </c>
      <c r="T1" t="s">
        <v>67</v>
      </c>
      <c r="U1" t="s">
        <v>68</v>
      </c>
      <c r="V1" t="s">
        <v>69</v>
      </c>
      <c r="W1" t="s">
        <v>48</v>
      </c>
    </row>
    <row r="2" spans="1:23" x14ac:dyDescent="0.2">
      <c r="B2" t="s">
        <v>75</v>
      </c>
      <c r="C2" t="s">
        <v>75</v>
      </c>
      <c r="D2" t="s">
        <v>75</v>
      </c>
      <c r="E2" t="s">
        <v>75</v>
      </c>
      <c r="F2" t="s">
        <v>75</v>
      </c>
      <c r="G2" t="s">
        <v>75</v>
      </c>
      <c r="H2" t="s">
        <v>75</v>
      </c>
      <c r="I2" t="s">
        <v>75</v>
      </c>
      <c r="J2" t="s">
        <v>75</v>
      </c>
      <c r="K2" t="s">
        <v>75</v>
      </c>
      <c r="L2" t="s">
        <v>75</v>
      </c>
      <c r="M2" t="s">
        <v>75</v>
      </c>
      <c r="N2" t="s">
        <v>75</v>
      </c>
      <c r="O2" t="s">
        <v>75</v>
      </c>
      <c r="P2" t="s">
        <v>75</v>
      </c>
      <c r="Q2" t="s">
        <v>75</v>
      </c>
      <c r="R2" t="s">
        <v>75</v>
      </c>
      <c r="S2" t="s">
        <v>75</v>
      </c>
      <c r="T2" t="s">
        <v>75</v>
      </c>
      <c r="U2" t="s">
        <v>75</v>
      </c>
      <c r="V2" t="s">
        <v>75</v>
      </c>
      <c r="W2" t="s">
        <v>75</v>
      </c>
    </row>
    <row r="4" spans="1:23" x14ac:dyDescent="0.2">
      <c r="A4" t="s">
        <v>0</v>
      </c>
      <c r="B4">
        <v>4.5481668422057968</v>
      </c>
      <c r="C4">
        <v>0.68934332944782239</v>
      </c>
      <c r="D4">
        <v>3.1381639182273312E-3</v>
      </c>
      <c r="E4">
        <v>0</v>
      </c>
      <c r="F4">
        <v>2.6828155098627562</v>
      </c>
      <c r="G4">
        <v>2.199497725884444E-3</v>
      </c>
      <c r="H4">
        <v>1.9175410379052645E-4</v>
      </c>
      <c r="I4">
        <v>0.19358564620274343</v>
      </c>
      <c r="J4">
        <v>9.4538919407303492E-4</v>
      </c>
      <c r="K4">
        <v>5.8662793011368605E-2</v>
      </c>
      <c r="L4">
        <v>6.0846341391264632E-3</v>
      </c>
      <c r="M4">
        <v>7.4417598965227164E-2</v>
      </c>
      <c r="N4">
        <v>0.32863043797502206</v>
      </c>
      <c r="O4">
        <v>4.9274415296575221E-3</v>
      </c>
      <c r="P4">
        <v>0</v>
      </c>
      <c r="Q4">
        <v>0</v>
      </c>
      <c r="R4">
        <v>4.6020042550980892E-3</v>
      </c>
      <c r="S4">
        <v>0</v>
      </c>
      <c r="T4">
        <v>0</v>
      </c>
      <c r="U4">
        <v>0</v>
      </c>
      <c r="V4">
        <v>0.24410400000000002</v>
      </c>
      <c r="W4">
        <v>8.8418150425365933</v>
      </c>
    </row>
    <row r="5" spans="1:23" x14ac:dyDescent="0.2">
      <c r="A5" t="s">
        <v>1</v>
      </c>
      <c r="B5">
        <v>5.1295631252882201E-3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1.5986316593352395E-3</v>
      </c>
      <c r="L5">
        <v>1.0404855058434844E-5</v>
      </c>
      <c r="M5">
        <v>1.0708526473104329E-2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1.7447126112786225E-2</v>
      </c>
    </row>
    <row r="6" spans="1:23" x14ac:dyDescent="0.2">
      <c r="A6" t="s">
        <v>2</v>
      </c>
      <c r="B6">
        <v>0.99638838957856024</v>
      </c>
      <c r="C6">
        <v>5.8943844352044437E-2</v>
      </c>
      <c r="D6">
        <v>0</v>
      </c>
      <c r="E6">
        <v>0</v>
      </c>
      <c r="F6">
        <v>1.9588035114678995E-4</v>
      </c>
      <c r="G6">
        <v>3.4625792531492156E-5</v>
      </c>
      <c r="H6">
        <v>0</v>
      </c>
      <c r="I6">
        <v>9.1010988940449962E-3</v>
      </c>
      <c r="J6">
        <v>0</v>
      </c>
      <c r="K6">
        <v>4.4546397244939244E-4</v>
      </c>
      <c r="L6">
        <v>2.3020563431593359E-6</v>
      </c>
      <c r="M6">
        <v>2.4440494223243589E-3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1.0675556544194447</v>
      </c>
    </row>
    <row r="7" spans="1:23" x14ac:dyDescent="0.2">
      <c r="A7" t="s">
        <v>3</v>
      </c>
      <c r="B7">
        <v>1.2292695908499476E-3</v>
      </c>
      <c r="C7">
        <v>0</v>
      </c>
      <c r="D7">
        <v>0</v>
      </c>
      <c r="E7">
        <v>0</v>
      </c>
      <c r="F7">
        <v>6.3170086142189729E-5</v>
      </c>
      <c r="G7">
        <v>0</v>
      </c>
      <c r="H7">
        <v>0</v>
      </c>
      <c r="I7">
        <v>0</v>
      </c>
      <c r="J7">
        <v>0</v>
      </c>
      <c r="K7">
        <v>4.128154979101431E-4</v>
      </c>
      <c r="L7">
        <v>0</v>
      </c>
      <c r="M7">
        <v>3.0036037305442654E-3</v>
      </c>
      <c r="N7">
        <v>3.1198466727449092E-2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3.5907325632895636E-2</v>
      </c>
    </row>
    <row r="8" spans="1:23" x14ac:dyDescent="0.2">
      <c r="A8" t="s">
        <v>4</v>
      </c>
      <c r="B8">
        <v>1.2979694562104141E-4</v>
      </c>
      <c r="C8">
        <v>0</v>
      </c>
      <c r="D8">
        <v>0</v>
      </c>
      <c r="E8">
        <v>0</v>
      </c>
      <c r="F8">
        <v>6.9009337802392144E-6</v>
      </c>
      <c r="G8">
        <v>0</v>
      </c>
      <c r="H8">
        <v>0</v>
      </c>
      <c r="I8">
        <v>0</v>
      </c>
      <c r="J8">
        <v>0</v>
      </c>
      <c r="K8">
        <v>3.4125719755014455E-5</v>
      </c>
      <c r="L8">
        <v>2.0470304644618031E-7</v>
      </c>
      <c r="M8">
        <v>5.1707440159379293E-5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2.2273574236212056E-4</v>
      </c>
    </row>
    <row r="9" spans="1:23" x14ac:dyDescent="0.2">
      <c r="A9" t="s">
        <v>5</v>
      </c>
      <c r="B9">
        <v>2.5208728595369576E-3</v>
      </c>
      <c r="C9">
        <v>0</v>
      </c>
      <c r="D9">
        <v>0</v>
      </c>
      <c r="E9">
        <v>0</v>
      </c>
      <c r="F9">
        <v>3.3719024132368839E-3</v>
      </c>
      <c r="G9">
        <v>0</v>
      </c>
      <c r="H9">
        <v>0</v>
      </c>
      <c r="I9">
        <v>0</v>
      </c>
      <c r="J9">
        <v>0</v>
      </c>
      <c r="K9">
        <v>3.2094168765627382E-4</v>
      </c>
      <c r="L9">
        <v>5.8357426824365247E-6</v>
      </c>
      <c r="M9">
        <v>1.7913884694444764E-3</v>
      </c>
      <c r="N9">
        <v>1.6781890478859745E-5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8.0277230630358878E-3</v>
      </c>
    </row>
    <row r="10" spans="1:23" x14ac:dyDescent="0.2">
      <c r="A10" t="s">
        <v>6</v>
      </c>
      <c r="B10">
        <v>1.2001591679012057E-2</v>
      </c>
      <c r="C10">
        <v>0</v>
      </c>
      <c r="D10">
        <v>0</v>
      </c>
      <c r="E10">
        <v>0</v>
      </c>
      <c r="F10">
        <v>7.1445898267876598E-3</v>
      </c>
      <c r="G10">
        <v>0</v>
      </c>
      <c r="H10">
        <v>0</v>
      </c>
      <c r="I10">
        <v>0</v>
      </c>
      <c r="J10">
        <v>0</v>
      </c>
      <c r="K10">
        <v>1.6089775414278458E-4</v>
      </c>
      <c r="L10">
        <v>0</v>
      </c>
      <c r="M10">
        <v>5.7219020999518919E-4</v>
      </c>
      <c r="N10">
        <v>9.3232724882554129E-7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1.9880201797186511E-2</v>
      </c>
    </row>
    <row r="11" spans="1:23" x14ac:dyDescent="0.2">
      <c r="A11" t="s">
        <v>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1.4907979241666363E-7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1.4907979241666363E-7</v>
      </c>
    </row>
    <row r="12" spans="1:23" x14ac:dyDescent="0.2">
      <c r="A12" t="s">
        <v>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x14ac:dyDescent="0.2">
      <c r="A13" t="s">
        <v>9</v>
      </c>
      <c r="B13">
        <v>2.7447732296412362E-2</v>
      </c>
      <c r="C13">
        <v>3.8140399052424997E-6</v>
      </c>
      <c r="D13">
        <v>0</v>
      </c>
      <c r="E13">
        <v>0</v>
      </c>
      <c r="F13">
        <v>4.1671023211444473E-4</v>
      </c>
      <c r="G13">
        <v>0</v>
      </c>
      <c r="H13">
        <v>0</v>
      </c>
      <c r="I13">
        <v>0</v>
      </c>
      <c r="J13">
        <v>0</v>
      </c>
      <c r="K13">
        <v>5.668962397269656E-4</v>
      </c>
      <c r="L13">
        <v>2.7293739526157374E-8</v>
      </c>
      <c r="M13">
        <v>2.2894258874426137E-4</v>
      </c>
      <c r="N13">
        <v>6.0135107549247414E-5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2.872425779819205E-2</v>
      </c>
    </row>
    <row r="14" spans="1:23" x14ac:dyDescent="0.2">
      <c r="A14" t="s">
        <v>10</v>
      </c>
      <c r="B14">
        <v>2.5932145924278692E-2</v>
      </c>
      <c r="C14">
        <v>5.5010190940997588E-6</v>
      </c>
      <c r="D14">
        <v>0</v>
      </c>
      <c r="E14">
        <v>0</v>
      </c>
      <c r="F14">
        <v>3.1719345859279512E-2</v>
      </c>
      <c r="G14">
        <v>4.3378442856183349E-7</v>
      </c>
      <c r="H14">
        <v>0</v>
      </c>
      <c r="I14">
        <v>0</v>
      </c>
      <c r="J14">
        <v>0</v>
      </c>
      <c r="K14">
        <v>4.2159765295432479E-4</v>
      </c>
      <c r="L14">
        <v>0</v>
      </c>
      <c r="M14">
        <v>4.0825601064744643E-4</v>
      </c>
      <c r="N14">
        <v>9.3232724882554129E-7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5.8488212577931464E-2</v>
      </c>
    </row>
    <row r="15" spans="1:23" x14ac:dyDescent="0.2">
      <c r="A15" t="s">
        <v>11</v>
      </c>
      <c r="B15">
        <v>1.7671045789905325E-2</v>
      </c>
      <c r="C15">
        <v>0</v>
      </c>
      <c r="D15">
        <v>0</v>
      </c>
      <c r="E15">
        <v>0</v>
      </c>
      <c r="F15">
        <v>1.5925231800552033E-4</v>
      </c>
      <c r="G15">
        <v>0</v>
      </c>
      <c r="H15">
        <v>0</v>
      </c>
      <c r="I15">
        <v>0</v>
      </c>
      <c r="J15">
        <v>0</v>
      </c>
      <c r="K15">
        <v>9.0003536494460292E-5</v>
      </c>
      <c r="L15">
        <v>0</v>
      </c>
      <c r="M15">
        <v>1.9411072792950267E-4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1.8114412372334809E-2</v>
      </c>
    </row>
    <row r="16" spans="1:23" x14ac:dyDescent="0.2">
      <c r="A16" t="s">
        <v>12</v>
      </c>
      <c r="B16">
        <v>4.7929434770628268E-3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6.8847758679695566E-6</v>
      </c>
      <c r="L16">
        <v>0</v>
      </c>
      <c r="M16">
        <v>2.2694744635869041E-5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4.8225229975666648E-3</v>
      </c>
    </row>
    <row r="17" spans="1:23" x14ac:dyDescent="0.2">
      <c r="A17" t="s">
        <v>13</v>
      </c>
      <c r="B17">
        <v>1.81635397054907E-2</v>
      </c>
      <c r="C17">
        <v>1.4137374582098865E-5</v>
      </c>
      <c r="D17">
        <v>0</v>
      </c>
      <c r="E17">
        <v>0</v>
      </c>
      <c r="F17">
        <v>6.1577562962134507E-5</v>
      </c>
      <c r="G17">
        <v>1.7491307603299737E-7</v>
      </c>
      <c r="H17">
        <v>0</v>
      </c>
      <c r="I17">
        <v>0</v>
      </c>
      <c r="J17">
        <v>0</v>
      </c>
      <c r="K17">
        <v>2.1954032339613946E-4</v>
      </c>
      <c r="L17">
        <v>1.9617375284425617E-8</v>
      </c>
      <c r="M17">
        <v>5.9854271567127137E-5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1.8518843768449519E-2</v>
      </c>
    </row>
    <row r="18" spans="1:23" x14ac:dyDescent="0.2">
      <c r="A18" t="s">
        <v>14</v>
      </c>
      <c r="B18">
        <v>1.2525120354183442E-3</v>
      </c>
      <c r="C18">
        <v>0</v>
      </c>
      <c r="D18">
        <v>0</v>
      </c>
      <c r="E18">
        <v>0</v>
      </c>
      <c r="F18">
        <v>1.0340783849158454E-3</v>
      </c>
      <c r="G18">
        <v>0</v>
      </c>
      <c r="H18">
        <v>0</v>
      </c>
      <c r="I18">
        <v>0</v>
      </c>
      <c r="J18">
        <v>0</v>
      </c>
      <c r="K18">
        <v>2.8650425560802447E-5</v>
      </c>
      <c r="L18">
        <v>0</v>
      </c>
      <c r="M18">
        <v>3.0924706976349022E-5</v>
      </c>
      <c r="N18">
        <v>1.3984908732383122E-6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2.3475640437445795E-3</v>
      </c>
    </row>
    <row r="19" spans="1:23" x14ac:dyDescent="0.2">
      <c r="A19" t="s">
        <v>15</v>
      </c>
      <c r="B19">
        <v>3.6764310051418708E-3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7.5922272465286331E-5</v>
      </c>
      <c r="L19">
        <v>0</v>
      </c>
      <c r="M19">
        <v>1.3633472968067851E-5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3.765986750575225E-3</v>
      </c>
    </row>
    <row r="20" spans="1:23" x14ac:dyDescent="0.2">
      <c r="A20" t="s">
        <v>16</v>
      </c>
      <c r="B20">
        <v>4.3261540848646826E-3</v>
      </c>
      <c r="C20">
        <v>0</v>
      </c>
      <c r="D20">
        <v>0</v>
      </c>
      <c r="E20">
        <v>0</v>
      </c>
      <c r="F20">
        <v>3.4504668901196063E-5</v>
      </c>
      <c r="G20">
        <v>0</v>
      </c>
      <c r="H20">
        <v>0</v>
      </c>
      <c r="I20">
        <v>0</v>
      </c>
      <c r="J20">
        <v>0</v>
      </c>
      <c r="K20">
        <v>1.1246037431577044E-4</v>
      </c>
      <c r="L20">
        <v>2.1323234004810449E-8</v>
      </c>
      <c r="M20">
        <v>4.1482335433328405E-5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4.5146227867489822E-3</v>
      </c>
    </row>
    <row r="21" spans="1:23" x14ac:dyDescent="0.2">
      <c r="A21" t="s">
        <v>17</v>
      </c>
      <c r="B21">
        <v>4.2408303400599513E-4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2.8962137854037289E-5</v>
      </c>
      <c r="L21">
        <v>0</v>
      </c>
      <c r="M21">
        <v>2.3276661164993895E-6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4.5537283797653181E-4</v>
      </c>
    </row>
    <row r="22" spans="1:23" x14ac:dyDescent="0.2">
      <c r="A22" t="s">
        <v>18</v>
      </c>
      <c r="B22">
        <v>7.0123217350451489E-2</v>
      </c>
      <c r="C22">
        <v>2.2004076376399035E-5</v>
      </c>
      <c r="D22">
        <v>0</v>
      </c>
      <c r="E22">
        <v>0</v>
      </c>
      <c r="F22">
        <v>1.3398428354864441E-3</v>
      </c>
      <c r="G22">
        <v>0</v>
      </c>
      <c r="H22">
        <v>0</v>
      </c>
      <c r="I22">
        <v>0</v>
      </c>
      <c r="J22">
        <v>0</v>
      </c>
      <c r="K22">
        <v>1.8588894843517802E-4</v>
      </c>
      <c r="L22">
        <v>2.3882022085387699E-8</v>
      </c>
      <c r="M22">
        <v>1.1796279354687977E-4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7.1788939886318459E-2</v>
      </c>
    </row>
    <row r="23" spans="1:23" x14ac:dyDescent="0.2">
      <c r="A23" t="s">
        <v>19</v>
      </c>
      <c r="B23">
        <v>7.8001383806368602E-4</v>
      </c>
      <c r="C23">
        <v>0</v>
      </c>
      <c r="D23">
        <v>0</v>
      </c>
      <c r="E23">
        <v>0</v>
      </c>
      <c r="F23">
        <v>5.3084106001840096E-6</v>
      </c>
      <c r="G23">
        <v>0</v>
      </c>
      <c r="H23">
        <v>0</v>
      </c>
      <c r="I23">
        <v>0</v>
      </c>
      <c r="J23">
        <v>0</v>
      </c>
      <c r="K23">
        <v>2.9246744730469101E-5</v>
      </c>
      <c r="L23">
        <v>1.4499799123271105E-8</v>
      </c>
      <c r="M23">
        <v>1.9951423855709051E-5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8.3453491704917147E-4</v>
      </c>
    </row>
    <row r="24" spans="1:23" x14ac:dyDescent="0.2">
      <c r="A24" t="s">
        <v>20</v>
      </c>
      <c r="B24">
        <v>1.1833220082407922E-5</v>
      </c>
      <c r="C24">
        <v>0</v>
      </c>
      <c r="D24">
        <v>0</v>
      </c>
      <c r="E24">
        <v>0</v>
      </c>
      <c r="F24">
        <v>4.9368218581711303E-5</v>
      </c>
      <c r="G24">
        <v>0</v>
      </c>
      <c r="H24">
        <v>0</v>
      </c>
      <c r="I24">
        <v>0</v>
      </c>
      <c r="J24">
        <v>0</v>
      </c>
      <c r="K24">
        <v>6.3291148235074483E-6</v>
      </c>
      <c r="L24">
        <v>0</v>
      </c>
      <c r="M24">
        <v>1.8288805201066629E-6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6.9359434007733341E-5</v>
      </c>
    </row>
    <row r="25" spans="1:23" x14ac:dyDescent="0.2">
      <c r="A25" t="s">
        <v>21</v>
      </c>
      <c r="B25">
        <v>6.1714194988310878E-2</v>
      </c>
      <c r="C25">
        <v>0.37251148487785513</v>
      </c>
      <c r="D25">
        <v>0</v>
      </c>
      <c r="E25">
        <v>0</v>
      </c>
      <c r="F25">
        <v>2.2735922600588114E-3</v>
      </c>
      <c r="G25">
        <v>8.0879806357657969E-5</v>
      </c>
      <c r="H25">
        <v>0</v>
      </c>
      <c r="I25">
        <v>6.1081147912477186E-2</v>
      </c>
      <c r="J25">
        <v>0</v>
      </c>
      <c r="K25">
        <v>2.1562359066810174E-5</v>
      </c>
      <c r="L25">
        <v>5.0408125187371897E-7</v>
      </c>
      <c r="M25">
        <v>1.5553797514179844E-4</v>
      </c>
      <c r="N25">
        <v>1.3555105870674544E-2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0.51139401013119468</v>
      </c>
    </row>
    <row r="26" spans="1:23" x14ac:dyDescent="0.2">
      <c r="A26" t="s">
        <v>22</v>
      </c>
      <c r="B26">
        <v>0.34439719638307187</v>
      </c>
      <c r="C26">
        <v>5.1147234962288686E-3</v>
      </c>
      <c r="D26">
        <v>0</v>
      </c>
      <c r="E26">
        <v>0</v>
      </c>
      <c r="F26">
        <v>0.30663821495538934</v>
      </c>
      <c r="G26">
        <v>2.1549290967265273E-6</v>
      </c>
      <c r="H26">
        <v>0</v>
      </c>
      <c r="I26">
        <v>0</v>
      </c>
      <c r="J26">
        <v>0</v>
      </c>
      <c r="K26">
        <v>3.61667576402826E-4</v>
      </c>
      <c r="L26">
        <v>4.7252286554659943E-7</v>
      </c>
      <c r="M26">
        <v>6.7410873352476976E-4</v>
      </c>
      <c r="N26">
        <v>2.7130722940823253E-3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0.65990161089066235</v>
      </c>
    </row>
    <row r="27" spans="1:23" x14ac:dyDescent="0.2">
      <c r="A27" t="s">
        <v>23</v>
      </c>
      <c r="B27">
        <v>1.832906179806677E-2</v>
      </c>
      <c r="C27">
        <v>1.7467063455961864E-5</v>
      </c>
      <c r="D27">
        <v>0</v>
      </c>
      <c r="E27">
        <v>0</v>
      </c>
      <c r="F27">
        <v>2.1764483460754442E-4</v>
      </c>
      <c r="G27">
        <v>6.7166621196670993E-6</v>
      </c>
      <c r="H27">
        <v>0</v>
      </c>
      <c r="I27">
        <v>0</v>
      </c>
      <c r="J27">
        <v>0</v>
      </c>
      <c r="K27">
        <v>2.273060253102075E-4</v>
      </c>
      <c r="L27">
        <v>5.1175761611545077E-8</v>
      </c>
      <c r="M27">
        <v>6.2763854212751378E-5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1.886101141353452E-2</v>
      </c>
    </row>
    <row r="28" spans="1:23" x14ac:dyDescent="0.2">
      <c r="A28" t="s">
        <v>24</v>
      </c>
      <c r="B28">
        <v>1.6910842547827151E-2</v>
      </c>
      <c r="C28">
        <v>0</v>
      </c>
      <c r="D28">
        <v>0</v>
      </c>
      <c r="E28">
        <v>0</v>
      </c>
      <c r="F28">
        <v>3.1307413196705242E-2</v>
      </c>
      <c r="G28">
        <v>0</v>
      </c>
      <c r="H28">
        <v>0</v>
      </c>
      <c r="I28">
        <v>0</v>
      </c>
      <c r="J28">
        <v>0</v>
      </c>
      <c r="K28">
        <v>1.086927213801493E-5</v>
      </c>
      <c r="L28">
        <v>1.7058587203848359E-9</v>
      </c>
      <c r="M28">
        <v>1.5512232047813789E-4</v>
      </c>
      <c r="N28">
        <v>3.7484217039030882E-3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5.2132670746910359E-2</v>
      </c>
    </row>
    <row r="29" spans="1:23" x14ac:dyDescent="0.2">
      <c r="A29" t="s">
        <v>25</v>
      </c>
      <c r="B29">
        <v>1.3252339326194644E-2</v>
      </c>
      <c r="C29">
        <v>0</v>
      </c>
      <c r="D29">
        <v>0</v>
      </c>
      <c r="E29">
        <v>0</v>
      </c>
      <c r="F29">
        <v>2.4100184124835407E-3</v>
      </c>
      <c r="G29">
        <v>2.0989569123959685E-8</v>
      </c>
      <c r="H29">
        <v>0</v>
      </c>
      <c r="I29">
        <v>0</v>
      </c>
      <c r="J29">
        <v>0</v>
      </c>
      <c r="K29">
        <v>1.2484754979475506E-4</v>
      </c>
      <c r="L29">
        <v>1.7058587203848359E-9</v>
      </c>
      <c r="M29">
        <v>1.504669882451391E-4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1.5937694972145929E-2</v>
      </c>
    </row>
    <row r="30" spans="1:23" x14ac:dyDescent="0.2">
      <c r="A30" t="s">
        <v>26</v>
      </c>
      <c r="B30">
        <v>1.8296071136363337E-3</v>
      </c>
      <c r="C30">
        <v>0</v>
      </c>
      <c r="D30">
        <v>0</v>
      </c>
      <c r="E30">
        <v>0</v>
      </c>
      <c r="F30">
        <v>1.1041494048382743E-4</v>
      </c>
      <c r="G30">
        <v>0</v>
      </c>
      <c r="H30">
        <v>0</v>
      </c>
      <c r="I30">
        <v>0</v>
      </c>
      <c r="J30">
        <v>0</v>
      </c>
      <c r="K30">
        <v>1.344699727598306E-4</v>
      </c>
      <c r="L30">
        <v>5.8852125853276831E-8</v>
      </c>
      <c r="M30">
        <v>1.0191852352958039E-4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2.176469402535425E-3</v>
      </c>
    </row>
    <row r="31" spans="1:23" x14ac:dyDescent="0.2">
      <c r="A31" t="s">
        <v>27</v>
      </c>
      <c r="B31">
        <v>0.38759490462309143</v>
      </c>
      <c r="C31">
        <v>2.9581504657815306E-3</v>
      </c>
      <c r="D31">
        <v>0</v>
      </c>
      <c r="E31">
        <v>0</v>
      </c>
      <c r="F31">
        <v>5.9408546390899326E-2</v>
      </c>
      <c r="G31">
        <v>1.5824735814857338E-4</v>
      </c>
      <c r="H31">
        <v>0</v>
      </c>
      <c r="I31">
        <v>5.1913280788332378E-2</v>
      </c>
      <c r="J31">
        <v>0</v>
      </c>
      <c r="K31">
        <v>6.0739173243069215E-4</v>
      </c>
      <c r="L31">
        <v>8.324590555477997E-7</v>
      </c>
      <c r="M31">
        <v>2.2284077828172372E-3</v>
      </c>
      <c r="N31">
        <v>0.15009070215217979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0.24410400000000002</v>
      </c>
      <c r="W31">
        <v>0.89906446375273652</v>
      </c>
    </row>
    <row r="32" spans="1:23" x14ac:dyDescent="0.2">
      <c r="A32" t="s">
        <v>28</v>
      </c>
      <c r="B32">
        <v>6.2302077790921867E-2</v>
      </c>
      <c r="C32">
        <v>0.22018849264115739</v>
      </c>
      <c r="D32">
        <v>0</v>
      </c>
      <c r="E32">
        <v>0</v>
      </c>
      <c r="F32">
        <v>2.0031324558668562</v>
      </c>
      <c r="G32">
        <v>1.2575620479698792E-3</v>
      </c>
      <c r="H32">
        <v>0</v>
      </c>
      <c r="I32">
        <v>7.149011860788887E-2</v>
      </c>
      <c r="J32">
        <v>0</v>
      </c>
      <c r="K32">
        <v>4.8071456700173265E-5</v>
      </c>
      <c r="L32">
        <v>4.8616973530967823E-8</v>
      </c>
      <c r="M32">
        <v>1.7091719769724088E-3</v>
      </c>
      <c r="N32">
        <v>2.8587484267113158E-2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2.3887154832725535</v>
      </c>
    </row>
    <row r="33" spans="1:23" x14ac:dyDescent="0.2">
      <c r="A33" t="s">
        <v>29</v>
      </c>
      <c r="B33">
        <v>0.14283281346370008</v>
      </c>
      <c r="C33">
        <v>1.0523615611420737E-3</v>
      </c>
      <c r="D33">
        <v>0</v>
      </c>
      <c r="E33">
        <v>0</v>
      </c>
      <c r="F33">
        <v>7.7102009762372678E-2</v>
      </c>
      <c r="G33">
        <v>1.2922578057317847E-5</v>
      </c>
      <c r="H33">
        <v>0</v>
      </c>
      <c r="I33">
        <v>0</v>
      </c>
      <c r="J33">
        <v>0</v>
      </c>
      <c r="K33">
        <v>1.7918035777642817E-4</v>
      </c>
      <c r="L33">
        <v>3.914092833923006E-6</v>
      </c>
      <c r="M33">
        <v>9.0338384599995955E-4</v>
      </c>
      <c r="N33">
        <v>6.9374936748732949E-2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0.29146152241061546</v>
      </c>
    </row>
    <row r="34" spans="1:23" x14ac:dyDescent="0.2">
      <c r="A34" t="s">
        <v>30</v>
      </c>
      <c r="B34">
        <v>5.0028211950241376E-3</v>
      </c>
      <c r="C34">
        <v>7.4695830151300936E-7</v>
      </c>
      <c r="D34">
        <v>0</v>
      </c>
      <c r="E34">
        <v>0</v>
      </c>
      <c r="F34">
        <v>1.7682846550272958E-2</v>
      </c>
      <c r="G34">
        <v>0</v>
      </c>
      <c r="H34">
        <v>0</v>
      </c>
      <c r="I34">
        <v>0</v>
      </c>
      <c r="J34">
        <v>0</v>
      </c>
      <c r="K34">
        <v>1.0820482387769477E-4</v>
      </c>
      <c r="L34">
        <v>2.3029092725195288E-8</v>
      </c>
      <c r="M34">
        <v>1.0416305871334766E-4</v>
      </c>
      <c r="N34">
        <v>9.3232724882554129E-7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2.2899737942531202E-2</v>
      </c>
    </row>
    <row r="35" spans="1:23" x14ac:dyDescent="0.2">
      <c r="A35" t="s">
        <v>31</v>
      </c>
      <c r="B35">
        <v>6.8226796313276073E-3</v>
      </c>
      <c r="C35">
        <v>0</v>
      </c>
      <c r="D35">
        <v>0</v>
      </c>
      <c r="E35">
        <v>0</v>
      </c>
      <c r="F35">
        <v>7.5240350164888128E-2</v>
      </c>
      <c r="G35">
        <v>0</v>
      </c>
      <c r="H35">
        <v>0</v>
      </c>
      <c r="I35">
        <v>0</v>
      </c>
      <c r="J35">
        <v>0</v>
      </c>
      <c r="K35">
        <v>2.4870575187619948E-4</v>
      </c>
      <c r="L35">
        <v>1.2580708062838164E-6</v>
      </c>
      <c r="M35">
        <v>2.4440494223243589E-4</v>
      </c>
      <c r="N35">
        <v>1.1141776787089632E-2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9.3699175348220295E-2</v>
      </c>
    </row>
    <row r="36" spans="1:23" x14ac:dyDescent="0.2">
      <c r="A36" t="s">
        <v>32</v>
      </c>
      <c r="B36">
        <v>9.5788794707060091E-3</v>
      </c>
      <c r="C36">
        <v>3.4098646464068879E-5</v>
      </c>
      <c r="D36">
        <v>0</v>
      </c>
      <c r="E36">
        <v>0</v>
      </c>
      <c r="F36">
        <v>3.7631853585764471E-2</v>
      </c>
      <c r="G36">
        <v>0</v>
      </c>
      <c r="H36">
        <v>0</v>
      </c>
      <c r="I36">
        <v>0</v>
      </c>
      <c r="J36">
        <v>0</v>
      </c>
      <c r="K36">
        <v>2.1840189589041221E-4</v>
      </c>
      <c r="L36">
        <v>1.902032473229092E-7</v>
      </c>
      <c r="M36">
        <v>4.6195859319239657E-4</v>
      </c>
      <c r="N36">
        <v>8.775064065945996E-3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5.6700446461210682E-2</v>
      </c>
    </row>
    <row r="37" spans="1:23" x14ac:dyDescent="0.2">
      <c r="A37" t="s">
        <v>33</v>
      </c>
      <c r="B37">
        <v>6.3608061745659946E-3</v>
      </c>
      <c r="C37">
        <v>0</v>
      </c>
      <c r="D37">
        <v>0</v>
      </c>
      <c r="E37">
        <v>0</v>
      </c>
      <c r="F37">
        <v>1.4195751627012081E-2</v>
      </c>
      <c r="G37">
        <v>0</v>
      </c>
      <c r="H37">
        <v>0</v>
      </c>
      <c r="I37">
        <v>0</v>
      </c>
      <c r="J37">
        <v>0</v>
      </c>
      <c r="K37">
        <v>1.9335649076441269E-4</v>
      </c>
      <c r="L37">
        <v>9.0922269796511736E-7</v>
      </c>
      <c r="M37">
        <v>6.7735083990132228E-4</v>
      </c>
      <c r="N37">
        <v>2.6664559316410478E-4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2.1694819948105879E-2</v>
      </c>
    </row>
    <row r="38" spans="1:23" x14ac:dyDescent="0.2">
      <c r="A38" t="s">
        <v>34</v>
      </c>
      <c r="B38">
        <v>3.8317601863109567E-3</v>
      </c>
      <c r="C38">
        <v>3.2305946540437653E-5</v>
      </c>
      <c r="D38">
        <v>0</v>
      </c>
      <c r="E38">
        <v>0</v>
      </c>
      <c r="F38">
        <v>1.3175475109656715E-3</v>
      </c>
      <c r="G38">
        <v>3.9880181335523403E-7</v>
      </c>
      <c r="H38">
        <v>0</v>
      </c>
      <c r="I38">
        <v>0</v>
      </c>
      <c r="J38">
        <v>0</v>
      </c>
      <c r="K38">
        <v>1.2342451541259597E-4</v>
      </c>
      <c r="L38">
        <v>1.7996809500060019E-7</v>
      </c>
      <c r="M38">
        <v>1.4049127631728453E-4</v>
      </c>
      <c r="N38">
        <v>6.0088491186806152E-4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6.0469931173233625E-3</v>
      </c>
    </row>
    <row r="39" spans="1:23" x14ac:dyDescent="0.2">
      <c r="A39" t="s">
        <v>35</v>
      </c>
      <c r="B39">
        <v>3.0094940519094643E-3</v>
      </c>
      <c r="C39">
        <v>0</v>
      </c>
      <c r="D39">
        <v>0</v>
      </c>
      <c r="E39">
        <v>0</v>
      </c>
      <c r="F39">
        <v>1.5925231800552031E-6</v>
      </c>
      <c r="G39">
        <v>0</v>
      </c>
      <c r="H39">
        <v>0</v>
      </c>
      <c r="I39">
        <v>0</v>
      </c>
      <c r="J39">
        <v>0</v>
      </c>
      <c r="K39">
        <v>4.446643626537031E-5</v>
      </c>
      <c r="L39">
        <v>1.1540134243403413E-6</v>
      </c>
      <c r="M39">
        <v>1.089846528118107E-4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3.1656916775910406E-3</v>
      </c>
    </row>
    <row r="40" spans="1:23" x14ac:dyDescent="0.2">
      <c r="A40" t="s">
        <v>36</v>
      </c>
      <c r="B40">
        <v>4.853408869335094E-4</v>
      </c>
      <c r="C40">
        <v>0</v>
      </c>
      <c r="D40">
        <v>0</v>
      </c>
      <c r="E40">
        <v>0</v>
      </c>
      <c r="F40">
        <v>6.4019431838219178E-4</v>
      </c>
      <c r="G40">
        <v>2.0989569123959685E-8</v>
      </c>
      <c r="H40">
        <v>0</v>
      </c>
      <c r="I40">
        <v>0</v>
      </c>
      <c r="J40">
        <v>0</v>
      </c>
      <c r="K40">
        <v>4.3287350634438504E-5</v>
      </c>
      <c r="L40">
        <v>4.8361094722910094E-7</v>
      </c>
      <c r="M40">
        <v>1.9203245461119965E-5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1.1885304019276126E-3</v>
      </c>
    </row>
    <row r="41" spans="1:23" x14ac:dyDescent="0.2">
      <c r="A41" t="s">
        <v>37</v>
      </c>
      <c r="B41">
        <v>3.5734372387430618E-3</v>
      </c>
      <c r="C41">
        <v>0</v>
      </c>
      <c r="D41">
        <v>0</v>
      </c>
      <c r="E41">
        <v>0</v>
      </c>
      <c r="F41">
        <v>4.0927845727418722E-4</v>
      </c>
      <c r="G41">
        <v>0</v>
      </c>
      <c r="H41">
        <v>0</v>
      </c>
      <c r="I41">
        <v>0</v>
      </c>
      <c r="J41">
        <v>0</v>
      </c>
      <c r="K41">
        <v>1.2158134706998994E-4</v>
      </c>
      <c r="L41">
        <v>3.2411315687311878E-8</v>
      </c>
      <c r="M41">
        <v>1.0807021255175735E-5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4.1151364756581025E-3</v>
      </c>
    </row>
    <row r="42" spans="1:23" x14ac:dyDescent="0.2">
      <c r="A42" t="s">
        <v>38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3.537256892795382E-6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3.537256892795382E-6</v>
      </c>
    </row>
    <row r="43" spans="1:23" x14ac:dyDescent="0.2">
      <c r="A43" t="s">
        <v>39</v>
      </c>
      <c r="B43">
        <v>2.1744919488274799</v>
      </c>
      <c r="C43">
        <v>4.0505103793675353E-4</v>
      </c>
      <c r="D43">
        <v>0</v>
      </c>
      <c r="E43">
        <v>0</v>
      </c>
      <c r="F43">
        <v>7.1610458996482305E-3</v>
      </c>
      <c r="G43">
        <v>1.1534467885919978E-4</v>
      </c>
      <c r="H43">
        <v>0</v>
      </c>
      <c r="I43">
        <v>0</v>
      </c>
      <c r="J43">
        <v>0</v>
      </c>
      <c r="K43">
        <v>1.7735074214222365E-4</v>
      </c>
      <c r="L43">
        <v>5.117576161154507E-9</v>
      </c>
      <c r="M43">
        <v>4.1782438100491353E-3</v>
      </c>
      <c r="N43">
        <v>8.4967643821715726E-3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2.1950257544958629</v>
      </c>
    </row>
    <row r="44" spans="1:23" x14ac:dyDescent="0.2">
      <c r="A44" t="s">
        <v>40</v>
      </c>
      <c r="B44">
        <v>6.5782411078158702E-4</v>
      </c>
      <c r="C44">
        <v>2.8039145890956317E-2</v>
      </c>
      <c r="D44">
        <v>0</v>
      </c>
      <c r="E44">
        <v>0</v>
      </c>
      <c r="F44">
        <v>3.2168968237115112E-4</v>
      </c>
      <c r="G44">
        <v>0</v>
      </c>
      <c r="H44">
        <v>0</v>
      </c>
      <c r="I44">
        <v>0</v>
      </c>
      <c r="J44">
        <v>0</v>
      </c>
      <c r="K44">
        <v>1.3498497567908816E-5</v>
      </c>
      <c r="L44">
        <v>0</v>
      </c>
      <c r="M44">
        <v>6.7336055513018035E-6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2.9038891787228266E-2</v>
      </c>
    </row>
    <row r="45" spans="1:23" x14ac:dyDescent="0.2">
      <c r="A45" t="s">
        <v>41</v>
      </c>
      <c r="B45">
        <v>3.6823127833210048E-4</v>
      </c>
      <c r="C45">
        <v>0</v>
      </c>
      <c r="D45">
        <v>0</v>
      </c>
      <c r="E45">
        <v>0</v>
      </c>
      <c r="F45">
        <v>1.0616821200368019E-5</v>
      </c>
      <c r="G45">
        <v>0</v>
      </c>
      <c r="H45">
        <v>0</v>
      </c>
      <c r="I45">
        <v>0</v>
      </c>
      <c r="J45">
        <v>0</v>
      </c>
      <c r="K45">
        <v>2.5845014921688868E-5</v>
      </c>
      <c r="L45">
        <v>0</v>
      </c>
      <c r="M45">
        <v>2.6601898474278733E-5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4.312950129284361E-4</v>
      </c>
    </row>
    <row r="46" spans="1:23" x14ac:dyDescent="0.2">
      <c r="A46" t="s">
        <v>42</v>
      </c>
      <c r="B46">
        <v>1.8889894923255354E-3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9.4538919407303492E-4</v>
      </c>
      <c r="K46">
        <v>1.7966091372558963E-4</v>
      </c>
      <c r="L46">
        <v>4.7773082472141595E-6</v>
      </c>
      <c r="M46">
        <v>1.3732450234257068E-3</v>
      </c>
      <c r="N46">
        <v>0</v>
      </c>
      <c r="O46">
        <v>2.9567797409910977E-5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4.4216297292069915E-3</v>
      </c>
    </row>
    <row r="47" spans="1:23" x14ac:dyDescent="0.2">
      <c r="A47" t="s">
        <v>43</v>
      </c>
      <c r="B47">
        <v>1.0726641203107829E-2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4.4027353074162147E-2</v>
      </c>
      <c r="L47">
        <v>5.2074594700227527E-3</v>
      </c>
      <c r="M47">
        <v>3.9221183611920202E-2</v>
      </c>
      <c r="N47">
        <v>0</v>
      </c>
      <c r="O47">
        <v>1.5303939539396748E-5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9.9197941298752326E-2</v>
      </c>
    </row>
    <row r="48" spans="1:23" x14ac:dyDescent="0.2">
      <c r="A48" t="s">
        <v>44</v>
      </c>
      <c r="B48">
        <v>1.7060046585929629E-4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1.8703065338550179E-3</v>
      </c>
      <c r="L48">
        <v>1.7696871772080458E-6</v>
      </c>
      <c r="M48">
        <v>1.6776258673399183E-3</v>
      </c>
      <c r="N48">
        <v>0</v>
      </c>
      <c r="O48">
        <v>1.0040229795657729E-4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3.8207048521880175E-3</v>
      </c>
    </row>
    <row r="49" spans="1:23" x14ac:dyDescent="0.2">
      <c r="A49" t="s">
        <v>45</v>
      </c>
      <c r="B49">
        <v>1.2305711997717247E-4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4.8030381462642081E-3</v>
      </c>
      <c r="L49">
        <v>5.8719300001787292E-5</v>
      </c>
      <c r="M49">
        <v>3.1228414914679829E-4</v>
      </c>
      <c r="N49">
        <v>0</v>
      </c>
      <c r="O49">
        <v>9.2173385069091698E-5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5.3892721004590574E-3</v>
      </c>
    </row>
    <row r="50" spans="1:23" x14ac:dyDescent="0.2">
      <c r="A50" t="s">
        <v>46</v>
      </c>
      <c r="B50">
        <v>2.8020439396496458E-2</v>
      </c>
      <c r="C50">
        <v>0</v>
      </c>
      <c r="D50">
        <v>0</v>
      </c>
      <c r="E50">
        <v>0</v>
      </c>
      <c r="F50">
        <v>0</v>
      </c>
      <c r="G50">
        <v>5.2999439428773191E-4</v>
      </c>
      <c r="H50">
        <v>1.9175410379052645E-4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3.8258361482771106E-3</v>
      </c>
      <c r="P50">
        <v>0</v>
      </c>
      <c r="Q50">
        <v>0</v>
      </c>
      <c r="R50">
        <v>4.6020042550980892E-3</v>
      </c>
      <c r="S50">
        <v>0</v>
      </c>
      <c r="T50">
        <v>0</v>
      </c>
      <c r="U50">
        <v>0</v>
      </c>
      <c r="V50">
        <v>0</v>
      </c>
      <c r="W50">
        <v>3.7170028297949916E-2</v>
      </c>
    </row>
    <row r="51" spans="1:23" x14ac:dyDescent="0.2">
      <c r="A51" t="s">
        <v>47</v>
      </c>
      <c r="B51">
        <v>5.1889717901046246E-2</v>
      </c>
      <c r="C51">
        <v>0</v>
      </c>
      <c r="D51">
        <v>3.1381639182273312E-3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7.8293354058895802E-4</v>
      </c>
      <c r="M51">
        <v>0</v>
      </c>
      <c r="N51">
        <v>0</v>
      </c>
      <c r="O51">
        <v>8.6415796140543394E-4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5.6674973321267967E-2</v>
      </c>
    </row>
  </sheetData>
  <phoneticPr fontId="6" type="noConversion"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D00-000000000000}">
  <dimension ref="A1:W51"/>
  <sheetViews>
    <sheetView workbookViewId="0">
      <selection activeCell="B4" sqref="B4:W51"/>
    </sheetView>
  </sheetViews>
  <sheetFormatPr baseColWidth="10" defaultColWidth="8.83203125" defaultRowHeight="15" x14ac:dyDescent="0.2"/>
  <sheetData>
    <row r="1" spans="1:23" x14ac:dyDescent="0.2">
      <c r="B1" t="s">
        <v>49</v>
      </c>
      <c r="C1" t="s">
        <v>50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61</v>
      </c>
      <c r="O1" t="s">
        <v>62</v>
      </c>
      <c r="P1" t="s">
        <v>63</v>
      </c>
      <c r="Q1" t="s">
        <v>64</v>
      </c>
      <c r="R1" t="s">
        <v>65</v>
      </c>
      <c r="S1" t="s">
        <v>66</v>
      </c>
      <c r="T1" t="s">
        <v>67</v>
      </c>
      <c r="U1" t="s">
        <v>68</v>
      </c>
      <c r="V1" t="s">
        <v>69</v>
      </c>
      <c r="W1" t="s">
        <v>48</v>
      </c>
    </row>
    <row r="2" spans="1:23" x14ac:dyDescent="0.2">
      <c r="B2" t="s">
        <v>75</v>
      </c>
      <c r="C2" t="s">
        <v>75</v>
      </c>
      <c r="D2" t="s">
        <v>75</v>
      </c>
      <c r="E2" t="s">
        <v>75</v>
      </c>
      <c r="F2" t="s">
        <v>75</v>
      </c>
      <c r="G2" t="s">
        <v>75</v>
      </c>
      <c r="H2" t="s">
        <v>75</v>
      </c>
      <c r="I2" t="s">
        <v>75</v>
      </c>
      <c r="J2" t="s">
        <v>75</v>
      </c>
      <c r="K2" t="s">
        <v>75</v>
      </c>
      <c r="L2" t="s">
        <v>75</v>
      </c>
      <c r="M2" t="s">
        <v>75</v>
      </c>
      <c r="N2" t="s">
        <v>75</v>
      </c>
      <c r="O2" t="s">
        <v>75</v>
      </c>
      <c r="P2" t="s">
        <v>75</v>
      </c>
      <c r="Q2" t="s">
        <v>75</v>
      </c>
      <c r="R2" t="s">
        <v>75</v>
      </c>
      <c r="S2" t="s">
        <v>75</v>
      </c>
      <c r="T2" t="s">
        <v>75</v>
      </c>
      <c r="U2" t="s">
        <v>75</v>
      </c>
      <c r="V2" t="s">
        <v>75</v>
      </c>
      <c r="W2" t="s">
        <v>75</v>
      </c>
    </row>
    <row r="4" spans="1:23" x14ac:dyDescent="0.2">
      <c r="A4" t="s">
        <v>0</v>
      </c>
      <c r="B4">
        <v>3.2794424852413657</v>
      </c>
      <c r="C4">
        <v>3.2273520216746938</v>
      </c>
      <c r="D4">
        <v>4.2745140097747306E-3</v>
      </c>
      <c r="E4">
        <v>0</v>
      </c>
      <c r="F4">
        <v>2.9884535168783679</v>
      </c>
      <c r="G4">
        <v>3.512492057739612E-3</v>
      </c>
      <c r="H4">
        <v>0.48381256211909335</v>
      </c>
      <c r="I4">
        <v>0.23964023037512061</v>
      </c>
      <c r="J4">
        <v>8.5257376021097341E-4</v>
      </c>
      <c r="K4">
        <v>5.9917743774611724E-2</v>
      </c>
      <c r="L4">
        <v>5.9756930296755474E-3</v>
      </c>
      <c r="M4">
        <v>7.2155430155884284E-2</v>
      </c>
      <c r="N4">
        <v>0.34828514858098769</v>
      </c>
      <c r="O4">
        <v>5.7695913675543577E-3</v>
      </c>
      <c r="P4">
        <v>0</v>
      </c>
      <c r="Q4">
        <v>0</v>
      </c>
      <c r="R4">
        <v>4.9951453577233408E-3</v>
      </c>
      <c r="S4">
        <v>0</v>
      </c>
      <c r="T4">
        <v>0</v>
      </c>
      <c r="U4">
        <v>0</v>
      </c>
      <c r="V4">
        <v>0.3359336</v>
      </c>
      <c r="W4">
        <v>11.060372748382804</v>
      </c>
    </row>
    <row r="5" spans="1:23" x14ac:dyDescent="0.2">
      <c r="A5" t="s">
        <v>1</v>
      </c>
      <c r="B5">
        <v>1.9547156927565241E-3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1.1482475858530233E-5</v>
      </c>
      <c r="M5">
        <v>1.0032390138922964E-2</v>
      </c>
      <c r="N5">
        <v>4.6232896062088252E-5</v>
      </c>
      <c r="O5">
        <v>9.7294839263671043E-4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1.3017769596236817E-2</v>
      </c>
    </row>
    <row r="6" spans="1:23" x14ac:dyDescent="0.2">
      <c r="A6" t="s">
        <v>2</v>
      </c>
      <c r="B6">
        <v>0.4732590682919966</v>
      </c>
      <c r="C6">
        <v>0.25783352726309794</v>
      </c>
      <c r="D6">
        <v>0</v>
      </c>
      <c r="E6">
        <v>0</v>
      </c>
      <c r="F6">
        <v>5.199948196471354E-4</v>
      </c>
      <c r="G6">
        <v>6.2138947767076633E-5</v>
      </c>
      <c r="H6">
        <v>4.4121827910171439E-3</v>
      </c>
      <c r="I6">
        <v>1.1266276598583837E-2</v>
      </c>
      <c r="J6">
        <v>0</v>
      </c>
      <c r="K6">
        <v>4.6338696815421173E-4</v>
      </c>
      <c r="L6">
        <v>1.4180760441248086E-5</v>
      </c>
      <c r="M6">
        <v>1.3333497955576789E-3</v>
      </c>
      <c r="N6">
        <v>1.6542164241869527E-4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0.74932952787868157</v>
      </c>
    </row>
    <row r="7" spans="1:23" x14ac:dyDescent="0.2">
      <c r="A7" t="s">
        <v>3</v>
      </c>
      <c r="B7">
        <v>9.7825528961433743E-4</v>
      </c>
      <c r="C7">
        <v>0</v>
      </c>
      <c r="D7">
        <v>0</v>
      </c>
      <c r="E7">
        <v>0</v>
      </c>
      <c r="F7">
        <v>6.4665337283970588E-5</v>
      </c>
      <c r="G7">
        <v>0</v>
      </c>
      <c r="H7">
        <v>0</v>
      </c>
      <c r="I7">
        <v>0</v>
      </c>
      <c r="J7">
        <v>0</v>
      </c>
      <c r="K7">
        <v>4.2942490036135234E-4</v>
      </c>
      <c r="L7">
        <v>0</v>
      </c>
      <c r="M7">
        <v>3.0179431408372589E-3</v>
      </c>
      <c r="N7">
        <v>3.3761920980569474E-2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3.8252209648666394E-2</v>
      </c>
    </row>
    <row r="8" spans="1:23" x14ac:dyDescent="0.2">
      <c r="A8" t="s">
        <v>4</v>
      </c>
      <c r="B8">
        <v>7.9189463497147895E-4</v>
      </c>
      <c r="C8">
        <v>0</v>
      </c>
      <c r="D8">
        <v>0</v>
      </c>
      <c r="E8">
        <v>0</v>
      </c>
      <c r="F8">
        <v>4.8098184756672347E-4</v>
      </c>
      <c r="G8">
        <v>0</v>
      </c>
      <c r="H8">
        <v>0</v>
      </c>
      <c r="I8">
        <v>0</v>
      </c>
      <c r="J8">
        <v>0</v>
      </c>
      <c r="K8">
        <v>3.5498749150029058E-5</v>
      </c>
      <c r="L8">
        <v>1.2609790685066841E-6</v>
      </c>
      <c r="M8">
        <v>1.7278204080822208E-4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1.4824182515649602E-3</v>
      </c>
    </row>
    <row r="9" spans="1:23" x14ac:dyDescent="0.2">
      <c r="A9" t="s">
        <v>5</v>
      </c>
      <c r="B9">
        <v>1.5583701739798105E-3</v>
      </c>
      <c r="C9">
        <v>0</v>
      </c>
      <c r="D9">
        <v>0</v>
      </c>
      <c r="E9">
        <v>0</v>
      </c>
      <c r="F9">
        <v>4.0525392778871829E-3</v>
      </c>
      <c r="G9">
        <v>0</v>
      </c>
      <c r="H9">
        <v>0</v>
      </c>
      <c r="I9">
        <v>0</v>
      </c>
      <c r="J9">
        <v>0</v>
      </c>
      <c r="K9">
        <v>3.3385459834068236E-4</v>
      </c>
      <c r="L9">
        <v>3.5948411611344715E-5</v>
      </c>
      <c r="M9">
        <v>1.6378954964124928E-3</v>
      </c>
      <c r="N9">
        <v>1.3633651847694664E-5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7.6322416100792082E-3</v>
      </c>
    </row>
    <row r="10" spans="1:23" x14ac:dyDescent="0.2">
      <c r="A10" t="s">
        <v>6</v>
      </c>
      <c r="B10">
        <v>4.9659450424634323E-3</v>
      </c>
      <c r="C10">
        <v>0</v>
      </c>
      <c r="D10">
        <v>0</v>
      </c>
      <c r="E10">
        <v>0</v>
      </c>
      <c r="F10">
        <v>8.0911835246224358E-3</v>
      </c>
      <c r="G10">
        <v>0</v>
      </c>
      <c r="H10">
        <v>0</v>
      </c>
      <c r="I10">
        <v>0</v>
      </c>
      <c r="J10">
        <v>0</v>
      </c>
      <c r="K10">
        <v>1.673713859845691E-4</v>
      </c>
      <c r="L10">
        <v>0</v>
      </c>
      <c r="M10">
        <v>4.5631370967284655E-4</v>
      </c>
      <c r="N10">
        <v>1.3633651847694662E-6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1.3682177027928054E-2</v>
      </c>
    </row>
    <row r="11" spans="1:23" x14ac:dyDescent="0.2">
      <c r="A11" t="s">
        <v>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1.5507793512721192E-7</v>
      </c>
      <c r="L11">
        <v>0</v>
      </c>
      <c r="M11">
        <v>7.8881501464674075E-6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8.0432280815946189E-6</v>
      </c>
    </row>
    <row r="12" spans="1:23" x14ac:dyDescent="0.2">
      <c r="A12" t="s">
        <v>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x14ac:dyDescent="0.2">
      <c r="A13" t="s">
        <v>9</v>
      </c>
      <c r="B13">
        <v>4.0300724671705243E-2</v>
      </c>
      <c r="C13">
        <v>1.6683461567548355E-5</v>
      </c>
      <c r="D13">
        <v>0</v>
      </c>
      <c r="E13">
        <v>0</v>
      </c>
      <c r="F13">
        <v>1.6969574006429077E-2</v>
      </c>
      <c r="G13">
        <v>0</v>
      </c>
      <c r="H13">
        <v>0</v>
      </c>
      <c r="I13">
        <v>0</v>
      </c>
      <c r="J13">
        <v>0</v>
      </c>
      <c r="K13">
        <v>5.8970499531237725E-4</v>
      </c>
      <c r="L13">
        <v>1.6813054246755789E-7</v>
      </c>
      <c r="M13">
        <v>6.3016853890098825E-4</v>
      </c>
      <c r="N13">
        <v>1.0975089737394206E-3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5.9604532778197127E-2</v>
      </c>
    </row>
    <row r="14" spans="1:23" x14ac:dyDescent="0.2">
      <c r="A14" t="s">
        <v>10</v>
      </c>
      <c r="B14">
        <v>4.8956966167387782E-2</v>
      </c>
      <c r="C14">
        <v>2.406268495319474E-5</v>
      </c>
      <c r="D14">
        <v>0</v>
      </c>
      <c r="E14">
        <v>0</v>
      </c>
      <c r="F14">
        <v>2.5652365203558581E-5</v>
      </c>
      <c r="G14">
        <v>7.7846327774474644E-7</v>
      </c>
      <c r="H14">
        <v>0</v>
      </c>
      <c r="I14">
        <v>0</v>
      </c>
      <c r="J14">
        <v>0</v>
      </c>
      <c r="K14">
        <v>4.3856040053975539E-4</v>
      </c>
      <c r="L14">
        <v>0</v>
      </c>
      <c r="M14">
        <v>3.0940480134503768E-4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4.9755424882707074E-2</v>
      </c>
    </row>
    <row r="15" spans="1:23" x14ac:dyDescent="0.2">
      <c r="A15" t="s">
        <v>11</v>
      </c>
      <c r="B15">
        <v>1.4385505835619932E-2</v>
      </c>
      <c r="C15">
        <v>0</v>
      </c>
      <c r="D15">
        <v>0</v>
      </c>
      <c r="E15">
        <v>0</v>
      </c>
      <c r="F15">
        <v>0</v>
      </c>
      <c r="G15">
        <v>0</v>
      </c>
      <c r="H15">
        <v>6.5539410231086974E-4</v>
      </c>
      <c r="I15">
        <v>0</v>
      </c>
      <c r="J15">
        <v>0</v>
      </c>
      <c r="K15">
        <v>9.3624778834528591E-5</v>
      </c>
      <c r="L15">
        <v>0</v>
      </c>
      <c r="M15">
        <v>1.3668586573798726E-4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1.5271210582503318E-2</v>
      </c>
    </row>
    <row r="16" spans="1:23" x14ac:dyDescent="0.2">
      <c r="A16" t="s">
        <v>12</v>
      </c>
      <c r="B16">
        <v>3.1749817184813702E-3</v>
      </c>
      <c r="C16">
        <v>0</v>
      </c>
      <c r="D16">
        <v>0</v>
      </c>
      <c r="E16">
        <v>0</v>
      </c>
      <c r="F16">
        <v>0</v>
      </c>
      <c r="G16">
        <v>0</v>
      </c>
      <c r="H16">
        <v>5.6291517989890659E-5</v>
      </c>
      <c r="I16">
        <v>0</v>
      </c>
      <c r="J16">
        <v>0</v>
      </c>
      <c r="K16">
        <v>7.1617810040566969E-6</v>
      </c>
      <c r="L16">
        <v>0</v>
      </c>
      <c r="M16">
        <v>2.5178975267523968E-5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3.2636139927428418E-3</v>
      </c>
    </row>
    <row r="17" spans="1:23" x14ac:dyDescent="0.2">
      <c r="A17" t="s">
        <v>13</v>
      </c>
      <c r="B17">
        <v>2.3436779847329364E-2</v>
      </c>
      <c r="C17">
        <v>6.1840030877045906E-5</v>
      </c>
      <c r="D17">
        <v>0</v>
      </c>
      <c r="E17">
        <v>0</v>
      </c>
      <c r="F17">
        <v>2.8768058727240801E-3</v>
      </c>
      <c r="G17">
        <v>3.1389648296159142E-7</v>
      </c>
      <c r="H17">
        <v>2.0104113567818086E-5</v>
      </c>
      <c r="I17">
        <v>0</v>
      </c>
      <c r="J17">
        <v>0</v>
      </c>
      <c r="K17">
        <v>2.2837340646597332E-4</v>
      </c>
      <c r="L17">
        <v>1.2084382739855725E-7</v>
      </c>
      <c r="M17">
        <v>6.4051779189315352E-5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2.6688389790463958E-2</v>
      </c>
    </row>
    <row r="18" spans="1:23" x14ac:dyDescent="0.2">
      <c r="A18" t="s">
        <v>14</v>
      </c>
      <c r="B18">
        <v>8.9993700176000389E-4</v>
      </c>
      <c r="C18">
        <v>0</v>
      </c>
      <c r="D18">
        <v>0</v>
      </c>
      <c r="E18">
        <v>0</v>
      </c>
      <c r="F18">
        <v>1.4162243289464634E-4</v>
      </c>
      <c r="G18">
        <v>0</v>
      </c>
      <c r="H18">
        <v>0</v>
      </c>
      <c r="I18">
        <v>0</v>
      </c>
      <c r="J18">
        <v>0</v>
      </c>
      <c r="K18">
        <v>2.9803159532629642E-5</v>
      </c>
      <c r="L18">
        <v>0</v>
      </c>
      <c r="M18">
        <v>6.9415721288913195E-6</v>
      </c>
      <c r="N18">
        <v>4.5445506158982211E-7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1.0787586213777609E-3</v>
      </c>
    </row>
    <row r="19" spans="1:23" x14ac:dyDescent="0.2">
      <c r="A19" t="s">
        <v>15</v>
      </c>
      <c r="B19">
        <v>2.7228273846130252E-3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7.8976962962058303E-5</v>
      </c>
      <c r="L19">
        <v>0</v>
      </c>
      <c r="M19">
        <v>1.5523879488247858E-5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2.8173282270633313E-3</v>
      </c>
    </row>
    <row r="20" spans="1:23" x14ac:dyDescent="0.2">
      <c r="A20" t="s">
        <v>16</v>
      </c>
      <c r="B20">
        <v>4.0225179388967258E-3</v>
      </c>
      <c r="C20">
        <v>0</v>
      </c>
      <c r="D20">
        <v>0</v>
      </c>
      <c r="E20">
        <v>0</v>
      </c>
      <c r="F20">
        <v>3.9547396355486147E-4</v>
      </c>
      <c r="G20">
        <v>0</v>
      </c>
      <c r="H20">
        <v>0</v>
      </c>
      <c r="I20">
        <v>0</v>
      </c>
      <c r="J20">
        <v>0</v>
      </c>
      <c r="K20">
        <v>1.169851550623277E-4</v>
      </c>
      <c r="L20">
        <v>1.3135198630277958E-7</v>
      </c>
      <c r="M20">
        <v>2.4989659664008748E-5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4.5600980691642258E-3</v>
      </c>
    </row>
    <row r="21" spans="1:23" x14ac:dyDescent="0.2">
      <c r="A21" t="s">
        <v>17</v>
      </c>
      <c r="B21">
        <v>2.4937994310578892E-4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3.0127413396986536E-5</v>
      </c>
      <c r="L21">
        <v>0</v>
      </c>
      <c r="M21">
        <v>5.1746264960826195E-6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2.8468198299885805E-4</v>
      </c>
    </row>
    <row r="22" spans="1:23" x14ac:dyDescent="0.2">
      <c r="A22" t="s">
        <v>18</v>
      </c>
      <c r="B22">
        <v>7.9038815968409976E-2</v>
      </c>
      <c r="C22">
        <v>9.6250739812778958E-5</v>
      </c>
      <c r="D22">
        <v>0</v>
      </c>
      <c r="E22">
        <v>0</v>
      </c>
      <c r="F22">
        <v>2.0981497039410622E-3</v>
      </c>
      <c r="G22">
        <v>0</v>
      </c>
      <c r="H22">
        <v>0</v>
      </c>
      <c r="I22">
        <v>0</v>
      </c>
      <c r="J22">
        <v>0</v>
      </c>
      <c r="K22">
        <v>1.9336808710953082E-4</v>
      </c>
      <c r="L22">
        <v>1.4711422465911315E-7</v>
      </c>
      <c r="M22">
        <v>9.4531591355265422E-5</v>
      </c>
      <c r="N22">
        <v>1.1429544798984025E-3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8.266421768475167E-2</v>
      </c>
    </row>
    <row r="23" spans="1:23" x14ac:dyDescent="0.2">
      <c r="A23" t="s">
        <v>19</v>
      </c>
      <c r="B23">
        <v>5.7450644412560415E-4</v>
      </c>
      <c r="C23">
        <v>0</v>
      </c>
      <c r="D23">
        <v>0</v>
      </c>
      <c r="E23">
        <v>0</v>
      </c>
      <c r="F23">
        <v>5.424406392002492E-4</v>
      </c>
      <c r="G23">
        <v>0</v>
      </c>
      <c r="H23">
        <v>0</v>
      </c>
      <c r="I23">
        <v>0</v>
      </c>
      <c r="J23">
        <v>0</v>
      </c>
      <c r="K23">
        <v>3.0423471273138488E-5</v>
      </c>
      <c r="L23">
        <v>8.9319350685890137E-8</v>
      </c>
      <c r="M23">
        <v>5.9886835911980553E-5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1.2073467098616582E-3</v>
      </c>
    </row>
    <row r="24" spans="1:23" x14ac:dyDescent="0.2">
      <c r="A24" t="s">
        <v>20</v>
      </c>
      <c r="B24">
        <v>2.8752158896418032E-4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6.5837632458552711E-6</v>
      </c>
      <c r="L24">
        <v>0</v>
      </c>
      <c r="M24">
        <v>4.4173640820217488E-7</v>
      </c>
      <c r="N24">
        <v>4.5445506158982211E-7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2.9500154367982753E-4</v>
      </c>
    </row>
    <row r="25" spans="1:23" x14ac:dyDescent="0.2">
      <c r="A25" t="s">
        <v>21</v>
      </c>
      <c r="B25">
        <v>7.6733225599874957E-2</v>
      </c>
      <c r="C25">
        <v>1.8414588392271376</v>
      </c>
      <c r="D25">
        <v>0</v>
      </c>
      <c r="E25">
        <v>0</v>
      </c>
      <c r="F25">
        <v>3.1955899528058024E-2</v>
      </c>
      <c r="G25">
        <v>1.4514573372143987E-4</v>
      </c>
      <c r="H25">
        <v>1.9903072432139917E-3</v>
      </c>
      <c r="I25">
        <v>7.5612529360740435E-2</v>
      </c>
      <c r="J25">
        <v>0</v>
      </c>
      <c r="K25">
        <v>2.2429908617035837E-5</v>
      </c>
      <c r="L25">
        <v>3.10516095619771E-6</v>
      </c>
      <c r="M25">
        <v>1.6520941666761343E-4</v>
      </c>
      <c r="N25">
        <v>1.5402390947402251E-2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2.0434890821263898</v>
      </c>
    </row>
    <row r="26" spans="1:23" x14ac:dyDescent="0.2">
      <c r="A26" t="s">
        <v>22</v>
      </c>
      <c r="B26">
        <v>1.4148135585838197E-2</v>
      </c>
      <c r="C26">
        <v>2.2372941814447388E-2</v>
      </c>
      <c r="D26">
        <v>0</v>
      </c>
      <c r="E26">
        <v>0</v>
      </c>
      <c r="F26">
        <v>2.5441802039179368E-2</v>
      </c>
      <c r="G26">
        <v>3.8672046700868058E-6</v>
      </c>
      <c r="H26">
        <v>2.3850180062621528E-2</v>
      </c>
      <c r="I26">
        <v>0</v>
      </c>
      <c r="J26">
        <v>0</v>
      </c>
      <c r="K26">
        <v>1.8129648229933752E-4</v>
      </c>
      <c r="L26">
        <v>0</v>
      </c>
      <c r="M26">
        <v>3.9283055552166534E-4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8.6391053744577562E-2</v>
      </c>
    </row>
    <row r="27" spans="1:23" x14ac:dyDescent="0.2">
      <c r="A27" t="s">
        <v>23</v>
      </c>
      <c r="B27">
        <v>1.1772513006396744E-3</v>
      </c>
      <c r="C27">
        <v>7.640483296069236E-5</v>
      </c>
      <c r="D27">
        <v>0</v>
      </c>
      <c r="E27">
        <v>0</v>
      </c>
      <c r="F27">
        <v>8.0911835246224358E-4</v>
      </c>
      <c r="G27">
        <v>1.2053624945725108E-5</v>
      </c>
      <c r="H27">
        <v>0</v>
      </c>
      <c r="I27">
        <v>0</v>
      </c>
      <c r="J27">
        <v>0</v>
      </c>
      <c r="K27">
        <v>1.1394381327754212E-4</v>
      </c>
      <c r="L27">
        <v>0</v>
      </c>
      <c r="M27">
        <v>9.6130629111843054E-5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2.2849025533977206E-3</v>
      </c>
    </row>
    <row r="28" spans="1:23" x14ac:dyDescent="0.2">
      <c r="A28" t="s">
        <v>24</v>
      </c>
      <c r="B28">
        <v>7.7749597185914645E-4</v>
      </c>
      <c r="C28">
        <v>0</v>
      </c>
      <c r="D28">
        <v>0</v>
      </c>
      <c r="E28">
        <v>0</v>
      </c>
      <c r="F28">
        <v>3.1767782183231938E-2</v>
      </c>
      <c r="G28">
        <v>0</v>
      </c>
      <c r="H28">
        <v>0</v>
      </c>
      <c r="I28">
        <v>0</v>
      </c>
      <c r="J28">
        <v>0</v>
      </c>
      <c r="K28">
        <v>5.4485415125559749E-6</v>
      </c>
      <c r="L28">
        <v>0</v>
      </c>
      <c r="M28">
        <v>7.6610413410738409E-5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3.2627337110014379E-2</v>
      </c>
    </row>
    <row r="29" spans="1:23" x14ac:dyDescent="0.2">
      <c r="A29" t="s">
        <v>25</v>
      </c>
      <c r="B29">
        <v>5.0968560408369925E-4</v>
      </c>
      <c r="C29">
        <v>0</v>
      </c>
      <c r="D29">
        <v>0</v>
      </c>
      <c r="E29">
        <v>0</v>
      </c>
      <c r="F29">
        <v>3.2760208062044605E-3</v>
      </c>
      <c r="G29">
        <v>3.7667577955390971E-8</v>
      </c>
      <c r="H29">
        <v>0</v>
      </c>
      <c r="I29">
        <v>0</v>
      </c>
      <c r="J29">
        <v>0</v>
      </c>
      <c r="K29">
        <v>6.2583496775144208E-5</v>
      </c>
      <c r="L29">
        <v>0</v>
      </c>
      <c r="M29">
        <v>4.2753316121251797E-5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3.8910808907625114E-3</v>
      </c>
    </row>
    <row r="30" spans="1:23" x14ac:dyDescent="0.2">
      <c r="A30" t="s">
        <v>26</v>
      </c>
      <c r="B30">
        <v>7.034678700164855E-5</v>
      </c>
      <c r="C30">
        <v>0</v>
      </c>
      <c r="D30">
        <v>0</v>
      </c>
      <c r="E30">
        <v>0</v>
      </c>
      <c r="F30">
        <v>4.5265736098779421E-4</v>
      </c>
      <c r="G30">
        <v>0</v>
      </c>
      <c r="H30">
        <v>0</v>
      </c>
      <c r="I30">
        <v>0</v>
      </c>
      <c r="J30">
        <v>0</v>
      </c>
      <c r="K30">
        <v>6.7407018563067804E-5</v>
      </c>
      <c r="L30">
        <v>0</v>
      </c>
      <c r="M30">
        <v>5.1428967543964987E-5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6.4184013409647554E-4</v>
      </c>
    </row>
    <row r="31" spans="1:23" x14ac:dyDescent="0.2">
      <c r="A31" t="s">
        <v>27</v>
      </c>
      <c r="B31">
        <v>0.35503251960326365</v>
      </c>
      <c r="C31">
        <v>1.2939610185791581E-2</v>
      </c>
      <c r="D31">
        <v>0</v>
      </c>
      <c r="E31">
        <v>0</v>
      </c>
      <c r="F31">
        <v>4.507922202677854E-2</v>
      </c>
      <c r="G31">
        <v>2.8398842606501096E-4</v>
      </c>
      <c r="H31">
        <v>0.10900584403894754</v>
      </c>
      <c r="I31">
        <v>6.4263600177335845E-2</v>
      </c>
      <c r="J31">
        <v>0</v>
      </c>
      <c r="K31">
        <v>6.3182980169056895E-4</v>
      </c>
      <c r="L31">
        <v>5.1279815452605153E-6</v>
      </c>
      <c r="M31">
        <v>2.960706723374491E-3</v>
      </c>
      <c r="N31">
        <v>0.15673246164109783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0.3359336</v>
      </c>
      <c r="W31">
        <v>1.0828685106058904</v>
      </c>
    </row>
    <row r="32" spans="1:23" x14ac:dyDescent="0.2">
      <c r="A32" t="s">
        <v>28</v>
      </c>
      <c r="B32">
        <v>5.3378448328515377E-2</v>
      </c>
      <c r="C32">
        <v>0.96315359719908045</v>
      </c>
      <c r="D32">
        <v>0</v>
      </c>
      <c r="E32">
        <v>0</v>
      </c>
      <c r="F32">
        <v>2.5336301343036989</v>
      </c>
      <c r="G32">
        <v>2.2568027097599756E-3</v>
      </c>
      <c r="H32">
        <v>7.421098455000584E-2</v>
      </c>
      <c r="I32">
        <v>8.849782423846049E-2</v>
      </c>
      <c r="J32">
        <v>0</v>
      </c>
      <c r="K32">
        <v>5.0005585081474622E-5</v>
      </c>
      <c r="L32">
        <v>2.9948252877033749E-7</v>
      </c>
      <c r="M32">
        <v>1.4384199555086247E-3</v>
      </c>
      <c r="N32">
        <v>3.2515350746628598E-2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3.7491318670992686</v>
      </c>
    </row>
    <row r="33" spans="1:23" x14ac:dyDescent="0.2">
      <c r="A33" t="s">
        <v>29</v>
      </c>
      <c r="B33">
        <v>0.12954460919047625</v>
      </c>
      <c r="C33">
        <v>4.6032642805719885E-3</v>
      </c>
      <c r="D33">
        <v>0</v>
      </c>
      <c r="E33">
        <v>0</v>
      </c>
      <c r="F33">
        <v>0.12545877069502909</v>
      </c>
      <c r="G33">
        <v>2.3190672161202369E-5</v>
      </c>
      <c r="H33">
        <v>0.15734283442717151</v>
      </c>
      <c r="I33">
        <v>0</v>
      </c>
      <c r="J33">
        <v>0</v>
      </c>
      <c r="K33">
        <v>1.8638958002880631E-4</v>
      </c>
      <c r="L33">
        <v>2.4110970605738226E-5</v>
      </c>
      <c r="M33">
        <v>9.0650621483203439E-4</v>
      </c>
      <c r="N33">
        <v>6.8129630558238174E-2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0.48621930658911477</v>
      </c>
    </row>
    <row r="34" spans="1:23" x14ac:dyDescent="0.2">
      <c r="A34" t="s">
        <v>30</v>
      </c>
      <c r="B34">
        <v>3.6292506909922618E-3</v>
      </c>
      <c r="C34">
        <v>3.2673622787019985E-6</v>
      </c>
      <c r="D34">
        <v>0</v>
      </c>
      <c r="E34">
        <v>0</v>
      </c>
      <c r="F34">
        <v>2.5604267018801909E-3</v>
      </c>
      <c r="G34">
        <v>0</v>
      </c>
      <c r="H34">
        <v>3.9404062592923462E-4</v>
      </c>
      <c r="I34">
        <v>0</v>
      </c>
      <c r="J34">
        <v>0</v>
      </c>
      <c r="K34">
        <v>1.1255838491415093E-4</v>
      </c>
      <c r="L34">
        <v>1.4186014520700199E-7</v>
      </c>
      <c r="M34">
        <v>9.2133593710739324E-5</v>
      </c>
      <c r="N34">
        <v>1.3633651847694662E-6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6.7931825850352573E-3</v>
      </c>
    </row>
    <row r="35" spans="1:23" x14ac:dyDescent="0.2">
      <c r="A35" t="s">
        <v>31</v>
      </c>
      <c r="B35">
        <v>1.2446190595687827E-2</v>
      </c>
      <c r="C35">
        <v>0</v>
      </c>
      <c r="D35">
        <v>0</v>
      </c>
      <c r="E35">
        <v>0</v>
      </c>
      <c r="F35">
        <v>6.3263007986176054E-2</v>
      </c>
      <c r="G35">
        <v>0</v>
      </c>
      <c r="H35">
        <v>5.9467967933605906E-3</v>
      </c>
      <c r="I35">
        <v>0</v>
      </c>
      <c r="J35">
        <v>0</v>
      </c>
      <c r="K35">
        <v>2.5871228977449696E-4</v>
      </c>
      <c r="L35">
        <v>7.7497671918639973E-6</v>
      </c>
      <c r="M35">
        <v>2.5210527868109835E-4</v>
      </c>
      <c r="N35">
        <v>1.265021109441429E-2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9.4824773805286214E-2</v>
      </c>
    </row>
    <row r="36" spans="1:23" x14ac:dyDescent="0.2">
      <c r="A36" t="s">
        <v>32</v>
      </c>
      <c r="B36">
        <v>1.1498822042193595E-2</v>
      </c>
      <c r="C36">
        <v>1.4915508802274623E-4</v>
      </c>
      <c r="D36">
        <v>0</v>
      </c>
      <c r="E36">
        <v>0</v>
      </c>
      <c r="F36">
        <v>3.6716550970418441E-2</v>
      </c>
      <c r="G36">
        <v>0</v>
      </c>
      <c r="H36">
        <v>6.1935412805496116E-2</v>
      </c>
      <c r="I36">
        <v>0</v>
      </c>
      <c r="J36">
        <v>0</v>
      </c>
      <c r="K36">
        <v>2.2718917496136553E-4</v>
      </c>
      <c r="L36">
        <v>1.171659717820794E-6</v>
      </c>
      <c r="M36">
        <v>5.2623427257113362E-4</v>
      </c>
      <c r="N36">
        <v>1.1614053553989494E-2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0.12266858956737071</v>
      </c>
    </row>
    <row r="37" spans="1:23" x14ac:dyDescent="0.2">
      <c r="A37" t="s">
        <v>33</v>
      </c>
      <c r="B37">
        <v>7.3026055543029076E-3</v>
      </c>
      <c r="C37">
        <v>0</v>
      </c>
      <c r="D37">
        <v>0</v>
      </c>
      <c r="E37">
        <v>0</v>
      </c>
      <c r="F37">
        <v>3.0694658238883066E-2</v>
      </c>
      <c r="G37">
        <v>0</v>
      </c>
      <c r="H37">
        <v>0</v>
      </c>
      <c r="I37">
        <v>0</v>
      </c>
      <c r="J37">
        <v>0</v>
      </c>
      <c r="K37">
        <v>2.0113608185999389E-4</v>
      </c>
      <c r="L37">
        <v>5.6008486959505234E-6</v>
      </c>
      <c r="M37">
        <v>5.0957449946179467E-4</v>
      </c>
      <c r="N37">
        <v>1.7532876276135337E-3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4.0466862850817249E-2</v>
      </c>
    </row>
    <row r="38" spans="1:23" x14ac:dyDescent="0.2">
      <c r="A38" t="s">
        <v>34</v>
      </c>
      <c r="B38">
        <v>4.055807387791115E-3</v>
      </c>
      <c r="C38">
        <v>1.4131341855386142E-4</v>
      </c>
      <c r="D38">
        <v>0</v>
      </c>
      <c r="E38">
        <v>0</v>
      </c>
      <c r="F38">
        <v>7.9794888511319426E-3</v>
      </c>
      <c r="G38">
        <v>7.1568398115242845E-7</v>
      </c>
      <c r="H38">
        <v>1.1432539248899217E-3</v>
      </c>
      <c r="I38">
        <v>0</v>
      </c>
      <c r="J38">
        <v>0</v>
      </c>
      <c r="K38">
        <v>1.28390432291229E-4</v>
      </c>
      <c r="L38">
        <v>1.1086107643954595E-6</v>
      </c>
      <c r="M38">
        <v>8.2604708333806713E-5</v>
      </c>
      <c r="N38">
        <v>5.989717711753856E-4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1.4131654788912811E-2</v>
      </c>
    </row>
    <row r="39" spans="1:23" x14ac:dyDescent="0.2">
      <c r="A39" t="s">
        <v>35</v>
      </c>
      <c r="B39">
        <v>2.5121613566477402E-3</v>
      </c>
      <c r="C39">
        <v>0</v>
      </c>
      <c r="D39">
        <v>0</v>
      </c>
      <c r="E39">
        <v>0</v>
      </c>
      <c r="F39">
        <v>2.9393335129077546E-4</v>
      </c>
      <c r="G39">
        <v>0</v>
      </c>
      <c r="H39">
        <v>8.041645427127237E-6</v>
      </c>
      <c r="I39">
        <v>0</v>
      </c>
      <c r="J39">
        <v>0</v>
      </c>
      <c r="K39">
        <v>4.6255518650216582E-5</v>
      </c>
      <c r="L39">
        <v>7.108769498706432E-6</v>
      </c>
      <c r="M39">
        <v>1.0910889282593719E-4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2.9766095343405031E-3</v>
      </c>
    </row>
    <row r="40" spans="1:23" x14ac:dyDescent="0.2">
      <c r="A40" t="s">
        <v>36</v>
      </c>
      <c r="B40">
        <v>1.8868113378344282E-4</v>
      </c>
      <c r="C40">
        <v>0</v>
      </c>
      <c r="D40">
        <v>0</v>
      </c>
      <c r="E40">
        <v>0</v>
      </c>
      <c r="F40">
        <v>6.6268610109192994E-5</v>
      </c>
      <c r="G40">
        <v>3.7667577955390971E-8</v>
      </c>
      <c r="H40">
        <v>0</v>
      </c>
      <c r="I40">
        <v>0</v>
      </c>
      <c r="J40">
        <v>0</v>
      </c>
      <c r="K40">
        <v>4.5028993163301358E-5</v>
      </c>
      <c r="L40">
        <v>2.9790630493470409E-6</v>
      </c>
      <c r="M40">
        <v>5.6163629042847947E-6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3.0861183058752446E-4</v>
      </c>
    </row>
    <row r="41" spans="1:23" x14ac:dyDescent="0.2">
      <c r="A41" t="s">
        <v>37</v>
      </c>
      <c r="B41">
        <v>1.3405823593691979E-3</v>
      </c>
      <c r="C41">
        <v>0</v>
      </c>
      <c r="D41">
        <v>0</v>
      </c>
      <c r="E41">
        <v>0</v>
      </c>
      <c r="F41">
        <v>1.496387970207584E-4</v>
      </c>
      <c r="G41">
        <v>0</v>
      </c>
      <c r="H41">
        <v>0</v>
      </c>
      <c r="I41">
        <v>0</v>
      </c>
      <c r="J41">
        <v>0</v>
      </c>
      <c r="K41">
        <v>1.2647310509329257E-4</v>
      </c>
      <c r="L41">
        <v>1.9965501918022501E-7</v>
      </c>
      <c r="M41">
        <v>2.0635400783158737E-5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1.6375293172855878E-3</v>
      </c>
    </row>
    <row r="42" spans="1:23" x14ac:dyDescent="0.2">
      <c r="A42" t="s">
        <v>38</v>
      </c>
      <c r="B42">
        <v>8.8450029081856171E-6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3.6795764607456648E-6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1.2524579368931281E-5</v>
      </c>
    </row>
    <row r="43" spans="1:23" x14ac:dyDescent="0.2">
      <c r="A43" t="s">
        <v>39</v>
      </c>
      <c r="B43">
        <v>1.8007262238996062</v>
      </c>
      <c r="C43">
        <v>1.7717836184736355E-3</v>
      </c>
      <c r="D43">
        <v>0</v>
      </c>
      <c r="E43">
        <v>0</v>
      </c>
      <c r="F43">
        <v>1.1549443008627177E-2</v>
      </c>
      <c r="G43">
        <v>2.0699589672419183E-4</v>
      </c>
      <c r="H43">
        <v>4.0721552168734465E-2</v>
      </c>
      <c r="I43">
        <v>0</v>
      </c>
      <c r="J43">
        <v>0</v>
      </c>
      <c r="K43">
        <v>1.8448635082497233E-4</v>
      </c>
      <c r="L43">
        <v>3.1524476712667096E-8</v>
      </c>
      <c r="M43">
        <v>2.8960869973746299E-3</v>
      </c>
      <c r="N43">
        <v>1.265748237539973E-2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1.8707140858402418</v>
      </c>
    </row>
    <row r="44" spans="1:23" x14ac:dyDescent="0.2">
      <c r="A44" t="s">
        <v>40</v>
      </c>
      <c r="B44">
        <v>1.9717793052141466E-2</v>
      </c>
      <c r="C44">
        <v>0.12264948046706622</v>
      </c>
      <c r="D44">
        <v>0</v>
      </c>
      <c r="E44">
        <v>0</v>
      </c>
      <c r="F44">
        <v>1.0367830936438261E-3</v>
      </c>
      <c r="G44">
        <v>0</v>
      </c>
      <c r="H44">
        <v>1.9514392903162096E-3</v>
      </c>
      <c r="I44">
        <v>0</v>
      </c>
      <c r="J44">
        <v>0</v>
      </c>
      <c r="K44">
        <v>1.4041602126063917E-5</v>
      </c>
      <c r="L44">
        <v>0</v>
      </c>
      <c r="M44">
        <v>1.2368619429660897E-5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0.14538190612472346</v>
      </c>
    </row>
    <row r="45" spans="1:23" x14ac:dyDescent="0.2">
      <c r="A45" t="s">
        <v>41</v>
      </c>
      <c r="B45">
        <v>5.2499412735843042E-4</v>
      </c>
      <c r="C45">
        <v>0</v>
      </c>
      <c r="D45">
        <v>0</v>
      </c>
      <c r="E45">
        <v>0</v>
      </c>
      <c r="F45">
        <v>1.2826182601779291E-5</v>
      </c>
      <c r="G45">
        <v>0</v>
      </c>
      <c r="H45">
        <v>0</v>
      </c>
      <c r="I45">
        <v>0</v>
      </c>
      <c r="J45">
        <v>0</v>
      </c>
      <c r="K45">
        <v>2.6884874753417561E-5</v>
      </c>
      <c r="L45">
        <v>0</v>
      </c>
      <c r="M45">
        <v>2.1897504806593523E-5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5.8660268952022074E-4</v>
      </c>
    </row>
    <row r="46" spans="1:23" x14ac:dyDescent="0.2">
      <c r="A46" t="s">
        <v>42</v>
      </c>
      <c r="B46">
        <v>1.1668042828415883E-3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8.5257376021097341E-4</v>
      </c>
      <c r="K46">
        <v>1.6617677128082279E-4</v>
      </c>
      <c r="L46">
        <v>4.3082866628361469E-6</v>
      </c>
      <c r="M46">
        <v>1.5370510717492424E-3</v>
      </c>
      <c r="N46">
        <v>0</v>
      </c>
      <c r="O46">
        <v>2.6664921047295792E-5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3.7535790937927582E-3</v>
      </c>
    </row>
    <row r="47" spans="1:23" x14ac:dyDescent="0.2">
      <c r="A47" t="s">
        <v>43</v>
      </c>
      <c r="B47">
        <v>5.0171430304550724E-3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4.6839827067553783E-2</v>
      </c>
      <c r="L47">
        <v>5.2044252297281969E-3</v>
      </c>
      <c r="M47">
        <v>3.9610944535995986E-2</v>
      </c>
      <c r="N47">
        <v>0</v>
      </c>
      <c r="O47">
        <v>7.1580704663025483E-5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9.674392056839605E-2</v>
      </c>
    </row>
    <row r="48" spans="1:23" x14ac:dyDescent="0.2">
      <c r="A48" t="s">
        <v>44</v>
      </c>
      <c r="B48">
        <v>1.5328507779196744E-4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1.8399378300149385E-3</v>
      </c>
      <c r="L48">
        <v>2.0670906485353011E-5</v>
      </c>
      <c r="M48">
        <v>1.8315141347087095E-3</v>
      </c>
      <c r="N48">
        <v>0</v>
      </c>
      <c r="O48">
        <v>9.8412865992305988E-5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3.943820814993274E-3</v>
      </c>
    </row>
    <row r="49" spans="1:23" x14ac:dyDescent="0.2">
      <c r="A49" t="s">
        <v>45</v>
      </c>
      <c r="B49">
        <v>1.2752032641465561E-4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5.1022464383782152E-3</v>
      </c>
      <c r="L49">
        <v>1.5873655586065559E-5</v>
      </c>
      <c r="M49">
        <v>4.8541575620382574E-4</v>
      </c>
      <c r="N49">
        <v>0</v>
      </c>
      <c r="O49">
        <v>8.1871249149069203E-5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5.8129274257318316E-3</v>
      </c>
    </row>
    <row r="50" spans="1:23" x14ac:dyDescent="0.2">
      <c r="A50" t="s">
        <v>46</v>
      </c>
      <c r="B50">
        <v>2.4308530238420657E-2</v>
      </c>
      <c r="C50">
        <v>0</v>
      </c>
      <c r="D50">
        <v>0</v>
      </c>
      <c r="E50">
        <v>0</v>
      </c>
      <c r="F50">
        <v>0</v>
      </c>
      <c r="G50">
        <v>5.164254630271335E-4</v>
      </c>
      <c r="H50">
        <v>1.6790201809360598E-4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3.6189417586716039E-3</v>
      </c>
      <c r="P50">
        <v>0</v>
      </c>
      <c r="Q50">
        <v>0</v>
      </c>
      <c r="R50">
        <v>4.9951453577233408E-3</v>
      </c>
      <c r="S50">
        <v>0</v>
      </c>
      <c r="T50">
        <v>0</v>
      </c>
      <c r="U50">
        <v>0</v>
      </c>
      <c r="V50">
        <v>0</v>
      </c>
      <c r="W50">
        <v>3.3606944835936348E-2</v>
      </c>
    </row>
    <row r="51" spans="1:23" x14ac:dyDescent="0.2">
      <c r="A51" t="s">
        <v>47</v>
      </c>
      <c r="B51">
        <v>5.1786813474925246E-2</v>
      </c>
      <c r="C51">
        <v>0</v>
      </c>
      <c r="D51">
        <v>4.2745140097747306E-3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6.0815021010680067E-4</v>
      </c>
      <c r="M51">
        <v>0</v>
      </c>
      <c r="N51">
        <v>0</v>
      </c>
      <c r="O51">
        <v>8.9917147539434741E-4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5.7568649170201124E-2</v>
      </c>
    </row>
  </sheetData>
  <phoneticPr fontId="6" type="noConversion"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E00-000000000000}">
  <dimension ref="A1:W51"/>
  <sheetViews>
    <sheetView workbookViewId="0">
      <selection activeCell="B4" sqref="B4:W51"/>
    </sheetView>
  </sheetViews>
  <sheetFormatPr baseColWidth="10" defaultColWidth="8.83203125" defaultRowHeight="15" x14ac:dyDescent="0.2"/>
  <sheetData>
    <row r="1" spans="1:23" x14ac:dyDescent="0.2">
      <c r="B1" t="s">
        <v>49</v>
      </c>
      <c r="C1" t="s">
        <v>50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61</v>
      </c>
      <c r="O1" t="s">
        <v>62</v>
      </c>
      <c r="P1" t="s">
        <v>63</v>
      </c>
      <c r="Q1" t="s">
        <v>64</v>
      </c>
      <c r="R1" t="s">
        <v>65</v>
      </c>
      <c r="S1" t="s">
        <v>66</v>
      </c>
      <c r="T1" t="s">
        <v>67</v>
      </c>
      <c r="U1" t="s">
        <v>68</v>
      </c>
      <c r="V1" t="s">
        <v>69</v>
      </c>
      <c r="W1" t="s">
        <v>48</v>
      </c>
    </row>
    <row r="2" spans="1:23" x14ac:dyDescent="0.2">
      <c r="B2" t="s">
        <v>75</v>
      </c>
      <c r="C2" t="s">
        <v>75</v>
      </c>
      <c r="D2" t="s">
        <v>75</v>
      </c>
      <c r="E2" t="s">
        <v>75</v>
      </c>
      <c r="F2" t="s">
        <v>75</v>
      </c>
      <c r="G2" t="s">
        <v>75</v>
      </c>
      <c r="H2" t="s">
        <v>75</v>
      </c>
      <c r="I2" t="s">
        <v>75</v>
      </c>
      <c r="J2" t="s">
        <v>75</v>
      </c>
      <c r="K2" t="s">
        <v>75</v>
      </c>
      <c r="L2" t="s">
        <v>75</v>
      </c>
      <c r="M2" t="s">
        <v>75</v>
      </c>
      <c r="N2" t="s">
        <v>75</v>
      </c>
      <c r="O2" t="s">
        <v>75</v>
      </c>
      <c r="P2" t="s">
        <v>75</v>
      </c>
      <c r="Q2" t="s">
        <v>75</v>
      </c>
      <c r="R2" t="s">
        <v>75</v>
      </c>
      <c r="S2" t="s">
        <v>75</v>
      </c>
      <c r="T2" t="s">
        <v>75</v>
      </c>
      <c r="U2" t="s">
        <v>75</v>
      </c>
      <c r="V2" t="s">
        <v>75</v>
      </c>
      <c r="W2" t="s">
        <v>75</v>
      </c>
    </row>
    <row r="4" spans="1:23" x14ac:dyDescent="0.2">
      <c r="A4" t="s">
        <v>0</v>
      </c>
      <c r="B4">
        <v>10.076385908277461</v>
      </c>
      <c r="C4">
        <v>2.2897484024923975</v>
      </c>
      <c r="D4">
        <v>2.8741172856667538E-2</v>
      </c>
      <c r="E4">
        <v>3.4794823246488177E-3</v>
      </c>
      <c r="F4">
        <v>2.6536229325800278</v>
      </c>
      <c r="G4">
        <v>2.2279229941182147E-2</v>
      </c>
      <c r="H4">
        <v>2.060555217317491E-4</v>
      </c>
      <c r="I4">
        <v>3.9177611238210085E-2</v>
      </c>
      <c r="J4">
        <v>0</v>
      </c>
      <c r="K4">
        <v>0.12881031943618867</v>
      </c>
      <c r="L4">
        <v>7.7296910190571997E-3</v>
      </c>
      <c r="M4">
        <v>0.16623882812531926</v>
      </c>
      <c r="N4">
        <v>6.7198684006580134E-2</v>
      </c>
      <c r="O4">
        <v>5.5075103271764927E-3</v>
      </c>
      <c r="P4">
        <v>0</v>
      </c>
      <c r="Q4">
        <v>0</v>
      </c>
      <c r="R4">
        <v>0.10024287461258648</v>
      </c>
      <c r="S4">
        <v>0</v>
      </c>
      <c r="T4">
        <v>0</v>
      </c>
      <c r="U4">
        <v>0</v>
      </c>
      <c r="V4">
        <v>0.38795100000000005</v>
      </c>
      <c r="W4">
        <v>15.977319702759232</v>
      </c>
    </row>
    <row r="5" spans="1:23" x14ac:dyDescent="0.2">
      <c r="A5" t="s">
        <v>1</v>
      </c>
      <c r="B5">
        <v>8.6671193783284875E-3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1.0800780334834156E-3</v>
      </c>
      <c r="L5">
        <v>1.7601271656766773E-5</v>
      </c>
      <c r="M5">
        <v>1.4679441461003133E-2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2.4444240144471802E-2</v>
      </c>
    </row>
    <row r="6" spans="1:23" x14ac:dyDescent="0.2">
      <c r="A6" t="s">
        <v>2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</row>
    <row r="7" spans="1:23" x14ac:dyDescent="0.2">
      <c r="A7" t="s">
        <v>3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  <row r="8" spans="1:23" x14ac:dyDescent="0.2">
      <c r="A8" t="s">
        <v>4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</row>
    <row r="9" spans="1:23" x14ac:dyDescent="0.2">
      <c r="A9" t="s">
        <v>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</row>
    <row r="10" spans="1:23" x14ac:dyDescent="0.2">
      <c r="A10" t="s">
        <v>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</row>
    <row r="11" spans="1:23" x14ac:dyDescent="0.2">
      <c r="A11" t="s">
        <v>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2">
      <c r="A12" t="s">
        <v>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x14ac:dyDescent="0.2">
      <c r="A13" t="s">
        <v>9</v>
      </c>
      <c r="B13">
        <v>2.0203558693055799E-3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2.0203558693055799E-3</v>
      </c>
    </row>
    <row r="14" spans="1:23" x14ac:dyDescent="0.2">
      <c r="A14" t="s">
        <v>10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6.5090579356007181E-5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6.5090579356007181E-5</v>
      </c>
    </row>
    <row r="15" spans="1:23" x14ac:dyDescent="0.2">
      <c r="A15" t="s">
        <v>11</v>
      </c>
      <c r="B15">
        <v>4.7007104832256721E-4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6.0751207398940051E-5</v>
      </c>
      <c r="L15">
        <v>0</v>
      </c>
      <c r="M15">
        <v>2.2455454281603723E-5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5.5327771000311101E-4</v>
      </c>
    </row>
    <row r="16" spans="1:23" x14ac:dyDescent="0.2">
      <c r="A16" t="s">
        <v>12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</row>
    <row r="17" spans="1:23" x14ac:dyDescent="0.2">
      <c r="A17" t="s">
        <v>13</v>
      </c>
      <c r="B17">
        <v>9.3995959141053662E-3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9.9805555012544343E-5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9.4994014691179105E-3</v>
      </c>
    </row>
    <row r="18" spans="1:23" x14ac:dyDescent="0.2">
      <c r="A18" t="s">
        <v>14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</row>
    <row r="19" spans="1:23" x14ac:dyDescent="0.2">
      <c r="A19" t="s">
        <v>15</v>
      </c>
      <c r="B19">
        <v>1.8449620079339046E-4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2.1696859785335728E-5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2.0619306057872619E-4</v>
      </c>
    </row>
    <row r="20" spans="1:23" x14ac:dyDescent="0.2">
      <c r="A20" t="s">
        <v>16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</row>
    <row r="21" spans="1:23" x14ac:dyDescent="0.2">
      <c r="A21" t="s">
        <v>17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</row>
    <row r="22" spans="1:23" x14ac:dyDescent="0.2">
      <c r="A22" t="s">
        <v>18</v>
      </c>
      <c r="B22">
        <v>2.1599527260801599E-2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6.0751207398940051E-5</v>
      </c>
      <c r="L22">
        <v>0</v>
      </c>
      <c r="M22">
        <v>1.796436342528297E-5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2.1678242831625821E-2</v>
      </c>
    </row>
    <row r="23" spans="1:23" x14ac:dyDescent="0.2">
      <c r="A23" t="s">
        <v>19</v>
      </c>
      <c r="B23">
        <v>5.4604212683934585E-3</v>
      </c>
      <c r="C23">
        <v>0</v>
      </c>
      <c r="D23">
        <v>0</v>
      </c>
      <c r="E23">
        <v>0</v>
      </c>
      <c r="F23">
        <v>0</v>
      </c>
      <c r="G23">
        <v>2.4415840826629882E-4</v>
      </c>
      <c r="H23">
        <v>0</v>
      </c>
      <c r="I23">
        <v>0</v>
      </c>
      <c r="J23">
        <v>0</v>
      </c>
      <c r="K23">
        <v>9.5466183055477227E-5</v>
      </c>
      <c r="L23">
        <v>0</v>
      </c>
      <c r="M23">
        <v>3.1437635994245201E-5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5.8314834957094797E-3</v>
      </c>
    </row>
    <row r="24" spans="1:23" x14ac:dyDescent="0.2">
      <c r="A24" t="s">
        <v>20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</row>
    <row r="25" spans="1:23" x14ac:dyDescent="0.2">
      <c r="A25" t="s">
        <v>21</v>
      </c>
      <c r="B25">
        <v>0.13783141307532198</v>
      </c>
      <c r="C25">
        <v>1.6509775319222593</v>
      </c>
      <c r="D25">
        <v>0</v>
      </c>
      <c r="E25">
        <v>0</v>
      </c>
      <c r="F25">
        <v>0</v>
      </c>
      <c r="G25">
        <v>7.7367695619383458E-3</v>
      </c>
      <c r="H25">
        <v>0</v>
      </c>
      <c r="I25">
        <v>0</v>
      </c>
      <c r="J25">
        <v>0</v>
      </c>
      <c r="K25">
        <v>1.0848429892667868E-4</v>
      </c>
      <c r="L25">
        <v>0</v>
      </c>
      <c r="M25">
        <v>7.8144980899980945E-4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1.7974356486674461</v>
      </c>
    </row>
    <row r="26" spans="1:23" x14ac:dyDescent="0.2">
      <c r="A26" t="s">
        <v>22</v>
      </c>
      <c r="B26">
        <v>9.7381265211118576E-2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1.9961111002508869E-4</v>
      </c>
      <c r="L26">
        <v>0</v>
      </c>
      <c r="M26">
        <v>4.4910908563207446E-4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9.8029985406775738E-2</v>
      </c>
    </row>
    <row r="27" spans="1:23" x14ac:dyDescent="0.2">
      <c r="A27" t="s">
        <v>23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</row>
    <row r="28" spans="1:23" x14ac:dyDescent="0.2">
      <c r="A28" t="s">
        <v>24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</row>
    <row r="29" spans="1:23" x14ac:dyDescent="0.2">
      <c r="A29" t="s">
        <v>25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</row>
    <row r="30" spans="1:23" x14ac:dyDescent="0.2">
      <c r="A30" t="s">
        <v>26</v>
      </c>
      <c r="B30">
        <v>2.0231284582855895E-4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5.6411835441872901E-5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2.5872468127043183E-4</v>
      </c>
    </row>
    <row r="31" spans="1:23" x14ac:dyDescent="0.2">
      <c r="A31" t="s">
        <v>27</v>
      </c>
      <c r="B31">
        <v>0.58641911776328692</v>
      </c>
      <c r="C31">
        <v>0</v>
      </c>
      <c r="D31">
        <v>0</v>
      </c>
      <c r="E31">
        <v>0</v>
      </c>
      <c r="F31">
        <v>1.8833402965766848E-2</v>
      </c>
      <c r="G31">
        <v>0</v>
      </c>
      <c r="H31">
        <v>0</v>
      </c>
      <c r="I31">
        <v>3.9177611238210085E-2</v>
      </c>
      <c r="J31">
        <v>0</v>
      </c>
      <c r="K31">
        <v>9.9805555012544376E-4</v>
      </c>
      <c r="L31">
        <v>0</v>
      </c>
      <c r="M31">
        <v>1.001513260959526E-3</v>
      </c>
      <c r="N31">
        <v>5.0685210208270458E-2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0.38795100000000005</v>
      </c>
      <c r="W31">
        <v>1.0850659109866192</v>
      </c>
    </row>
    <row r="32" spans="1:23" x14ac:dyDescent="0.2">
      <c r="A32" t="s">
        <v>28</v>
      </c>
      <c r="B32">
        <v>3.3476191844562575E-2</v>
      </c>
      <c r="C32">
        <v>0.62852711686051743</v>
      </c>
      <c r="D32">
        <v>0</v>
      </c>
      <c r="E32">
        <v>0</v>
      </c>
      <c r="F32">
        <v>2.2563960926584707</v>
      </c>
      <c r="G32">
        <v>0</v>
      </c>
      <c r="H32">
        <v>0</v>
      </c>
      <c r="I32">
        <v>0</v>
      </c>
      <c r="J32">
        <v>0</v>
      </c>
      <c r="K32">
        <v>6.4222704964593752E-4</v>
      </c>
      <c r="L32">
        <v>0</v>
      </c>
      <c r="M32">
        <v>5.6902121149583831E-3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2.924731840528155</v>
      </c>
    </row>
    <row r="33" spans="1:23" x14ac:dyDescent="0.2">
      <c r="A33" t="s">
        <v>29</v>
      </c>
      <c r="B33">
        <v>0.19540042738559801</v>
      </c>
      <c r="C33">
        <v>9.4708994690366373E-3</v>
      </c>
      <c r="D33">
        <v>2.0750977814617745E-2</v>
      </c>
      <c r="E33">
        <v>3.4794823246488177E-3</v>
      </c>
      <c r="F33">
        <v>0.37792073075292615</v>
      </c>
      <c r="G33">
        <v>1.3260853548963357E-2</v>
      </c>
      <c r="H33">
        <v>0</v>
      </c>
      <c r="I33">
        <v>0</v>
      </c>
      <c r="J33">
        <v>0</v>
      </c>
      <c r="K33">
        <v>9.4598308664063798E-4</v>
      </c>
      <c r="L33">
        <v>0</v>
      </c>
      <c r="M33">
        <v>2.2051256104534851E-3</v>
      </c>
      <c r="N33">
        <v>5.8707118632893704E-3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0.62930519185617417</v>
      </c>
    </row>
    <row r="34" spans="1:23" x14ac:dyDescent="0.2">
      <c r="A34" t="s">
        <v>30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3.4714975656537162E-5</v>
      </c>
      <c r="L34">
        <v>0</v>
      </c>
      <c r="M34">
        <v>8.982181712641485E-6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4.3697157369178647E-5</v>
      </c>
    </row>
    <row r="35" spans="1:23" x14ac:dyDescent="0.2">
      <c r="A35" t="s">
        <v>31</v>
      </c>
      <c r="B35">
        <v>8.8634998859362046E-2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2.1262922589629016E-4</v>
      </c>
      <c r="L35">
        <v>0</v>
      </c>
      <c r="M35">
        <v>5.61386357040093E-4</v>
      </c>
      <c r="N35">
        <v>1.0147944792257342E-2</v>
      </c>
      <c r="O35">
        <v>0</v>
      </c>
      <c r="P35">
        <v>0</v>
      </c>
      <c r="Q35">
        <v>0</v>
      </c>
      <c r="R35">
        <v>9.2199577242214628E-2</v>
      </c>
      <c r="S35">
        <v>0</v>
      </c>
      <c r="T35">
        <v>0</v>
      </c>
      <c r="U35">
        <v>0</v>
      </c>
      <c r="V35">
        <v>0</v>
      </c>
      <c r="W35">
        <v>0.19175653647677038</v>
      </c>
    </row>
    <row r="36" spans="1:23" x14ac:dyDescent="0.2">
      <c r="A36" t="s">
        <v>32</v>
      </c>
      <c r="B36">
        <v>2.4661128978873233E-4</v>
      </c>
      <c r="C36">
        <v>0</v>
      </c>
      <c r="D36">
        <v>0</v>
      </c>
      <c r="E36">
        <v>0</v>
      </c>
      <c r="F36">
        <v>4.7270620286384062E-4</v>
      </c>
      <c r="G36">
        <v>0</v>
      </c>
      <c r="H36">
        <v>0</v>
      </c>
      <c r="I36">
        <v>0</v>
      </c>
      <c r="J36">
        <v>0</v>
      </c>
      <c r="K36">
        <v>1.7791425023975301E-4</v>
      </c>
      <c r="L36">
        <v>0</v>
      </c>
      <c r="M36">
        <v>2.2455454281603723E-5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9.1968719717392972E-4</v>
      </c>
    </row>
    <row r="37" spans="1:23" x14ac:dyDescent="0.2">
      <c r="A37" t="s">
        <v>33</v>
      </c>
      <c r="B37">
        <v>6.0734074504832924E-3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3.9054347613604319E-5</v>
      </c>
      <c r="L37">
        <v>8.0342046843333317E-6</v>
      </c>
      <c r="M37">
        <v>4.4910908563207425E-6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6.124987093637551E-3</v>
      </c>
    </row>
    <row r="38" spans="1:23" x14ac:dyDescent="0.2">
      <c r="A38" t="s">
        <v>34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7.1165700095901204E-4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7.1165700095901204E-4</v>
      </c>
    </row>
    <row r="39" spans="1:23" x14ac:dyDescent="0.2">
      <c r="A39" t="s">
        <v>35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3.4714975656537162E-5</v>
      </c>
      <c r="L39">
        <v>4.0171023421666659E-6</v>
      </c>
      <c r="M39">
        <v>3.592872685056594E-5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7.4660804849269771E-5</v>
      </c>
    </row>
    <row r="40" spans="1:23" x14ac:dyDescent="0.2">
      <c r="A40" t="s">
        <v>36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</row>
    <row r="41" spans="1:23" x14ac:dyDescent="0.2">
      <c r="A41" t="s">
        <v>37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</row>
    <row r="42" spans="1:23" x14ac:dyDescent="0.2">
      <c r="A42" t="s">
        <v>38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</row>
    <row r="43" spans="1:23" x14ac:dyDescent="0.2">
      <c r="A43" t="s">
        <v>39</v>
      </c>
      <c r="B43">
        <v>8.7654291699712115</v>
      </c>
      <c r="C43">
        <v>0</v>
      </c>
      <c r="D43">
        <v>0</v>
      </c>
      <c r="E43">
        <v>0</v>
      </c>
      <c r="F43">
        <v>0</v>
      </c>
      <c r="G43">
        <v>4.5825481251480962E-4</v>
      </c>
      <c r="H43">
        <v>0</v>
      </c>
      <c r="I43">
        <v>0</v>
      </c>
      <c r="J43">
        <v>0</v>
      </c>
      <c r="K43">
        <v>2.0047898441650212E-3</v>
      </c>
      <c r="L43">
        <v>0</v>
      </c>
      <c r="M43">
        <v>1.7537709793932505E-2</v>
      </c>
      <c r="N43">
        <v>4.9481714276296133E-4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8.7859247415645854</v>
      </c>
    </row>
    <row r="44" spans="1:23" x14ac:dyDescent="0.2">
      <c r="A44" t="s">
        <v>40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1.1716304284081297E-4</v>
      </c>
      <c r="L44">
        <v>0</v>
      </c>
      <c r="M44">
        <v>2.6946545137924459E-5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1.4410958797873743E-4</v>
      </c>
    </row>
    <row r="45" spans="1:23" x14ac:dyDescent="0.2">
      <c r="A45" t="s">
        <v>41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2.6036231742402875E-5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2.6036231742402875E-5</v>
      </c>
    </row>
    <row r="46" spans="1:23" x14ac:dyDescent="0.2">
      <c r="A46" t="s">
        <v>42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8.3809205998561427E-5</v>
      </c>
      <c r="L46">
        <v>2.3399721332931683E-5</v>
      </c>
      <c r="M46">
        <v>1.0324545325015773E-3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1.1396634598330705E-3</v>
      </c>
    </row>
    <row r="47" spans="1:23" x14ac:dyDescent="0.2">
      <c r="A47" t="s">
        <v>43</v>
      </c>
      <c r="B47">
        <v>6.7885713898934961E-3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0.11204290431544163</v>
      </c>
      <c r="L47">
        <v>7.45745499160825E-3</v>
      </c>
      <c r="M47">
        <v>0.11843887847008031</v>
      </c>
      <c r="N47">
        <v>0</v>
      </c>
      <c r="O47">
        <v>0</v>
      </c>
      <c r="P47">
        <v>0</v>
      </c>
      <c r="Q47">
        <v>0</v>
      </c>
      <c r="R47">
        <v>1.0026415010206619E-4</v>
      </c>
      <c r="S47">
        <v>0</v>
      </c>
      <c r="T47">
        <v>0</v>
      </c>
      <c r="U47">
        <v>0</v>
      </c>
      <c r="V47">
        <v>0</v>
      </c>
      <c r="W47">
        <v>0.24482807331712575</v>
      </c>
    </row>
    <row r="48" spans="1:23" x14ac:dyDescent="0.2">
      <c r="A48" t="s">
        <v>44</v>
      </c>
      <c r="B48">
        <v>1.3586648494062152E-3</v>
      </c>
      <c r="C48">
        <v>1.8831037627718127E-5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3.5335212859236294E-3</v>
      </c>
      <c r="L48">
        <v>5.0737741541467491E-5</v>
      </c>
      <c r="M48">
        <v>2.8732557730859055E-3</v>
      </c>
      <c r="N48">
        <v>0</v>
      </c>
      <c r="O48">
        <v>2.9076564111595304E-4</v>
      </c>
      <c r="P48">
        <v>0</v>
      </c>
      <c r="Q48">
        <v>0</v>
      </c>
      <c r="R48">
        <v>4.013373906682982E-4</v>
      </c>
      <c r="S48">
        <v>0</v>
      </c>
      <c r="T48">
        <v>0</v>
      </c>
      <c r="U48">
        <v>0</v>
      </c>
      <c r="V48">
        <v>0</v>
      </c>
      <c r="W48">
        <v>8.5271137193691868E-3</v>
      </c>
    </row>
    <row r="49" spans="1:23" x14ac:dyDescent="0.2">
      <c r="A49" t="s">
        <v>45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5.1565097721821742E-3</v>
      </c>
      <c r="L49">
        <v>1.6844598589128433E-4</v>
      </c>
      <c r="M49">
        <v>8.1763040413228879E-4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6.1425861622057473E-3</v>
      </c>
    </row>
    <row r="50" spans="1:23" x14ac:dyDescent="0.2">
      <c r="A50" t="s">
        <v>46</v>
      </c>
      <c r="B50">
        <v>3.8177539441150585E-2</v>
      </c>
      <c r="C50">
        <v>7.5402320295654744E-4</v>
      </c>
      <c r="D50">
        <v>7.9901950420497928E-3</v>
      </c>
      <c r="E50">
        <v>0</v>
      </c>
      <c r="F50">
        <v>0</v>
      </c>
      <c r="G50">
        <v>5.791936094993364E-4</v>
      </c>
      <c r="H50">
        <v>2.060555217317491E-4</v>
      </c>
      <c r="I50">
        <v>0</v>
      </c>
      <c r="J50">
        <v>0</v>
      </c>
      <c r="K50">
        <v>2.0048840557638635E-4</v>
      </c>
      <c r="L50">
        <v>0</v>
      </c>
      <c r="M50">
        <v>0</v>
      </c>
      <c r="N50">
        <v>0</v>
      </c>
      <c r="O50">
        <v>5.2167446860605397E-3</v>
      </c>
      <c r="P50">
        <v>0</v>
      </c>
      <c r="Q50">
        <v>0</v>
      </c>
      <c r="R50">
        <v>7.5416958296014693E-3</v>
      </c>
      <c r="S50">
        <v>0</v>
      </c>
      <c r="T50">
        <v>0</v>
      </c>
      <c r="U50">
        <v>0</v>
      </c>
      <c r="V50">
        <v>0</v>
      </c>
      <c r="W50">
        <v>6.0665935738626407E-2</v>
      </c>
    </row>
    <row r="51" spans="1:23" x14ac:dyDescent="0.2">
      <c r="A51" t="s">
        <v>47</v>
      </c>
      <c r="B51">
        <v>7.1164629960397616E-2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7.1164629960397616E-2</v>
      </c>
    </row>
  </sheetData>
  <phoneticPr fontId="6" type="noConversion"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BF00-000000000000}">
  <dimension ref="A1:W51"/>
  <sheetViews>
    <sheetView workbookViewId="0">
      <selection activeCell="B4" sqref="B4:W51"/>
    </sheetView>
  </sheetViews>
  <sheetFormatPr baseColWidth="10" defaultColWidth="8.83203125" defaultRowHeight="15" x14ac:dyDescent="0.2"/>
  <sheetData>
    <row r="1" spans="1:23" x14ac:dyDescent="0.2">
      <c r="B1" t="s">
        <v>49</v>
      </c>
      <c r="C1" t="s">
        <v>50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61</v>
      </c>
      <c r="O1" t="s">
        <v>62</v>
      </c>
      <c r="P1" t="s">
        <v>63</v>
      </c>
      <c r="Q1" t="s">
        <v>64</v>
      </c>
      <c r="R1" t="s">
        <v>65</v>
      </c>
      <c r="S1" t="s">
        <v>66</v>
      </c>
      <c r="T1" t="s">
        <v>67</v>
      </c>
      <c r="U1" t="s">
        <v>68</v>
      </c>
      <c r="V1" t="s">
        <v>69</v>
      </c>
      <c r="W1" t="s">
        <v>48</v>
      </c>
    </row>
    <row r="2" spans="1:23" x14ac:dyDescent="0.2">
      <c r="B2" t="s">
        <v>75</v>
      </c>
      <c r="C2" t="s">
        <v>75</v>
      </c>
      <c r="D2" t="s">
        <v>75</v>
      </c>
      <c r="E2" t="s">
        <v>75</v>
      </c>
      <c r="F2" t="s">
        <v>75</v>
      </c>
      <c r="G2" t="s">
        <v>75</v>
      </c>
      <c r="H2" t="s">
        <v>75</v>
      </c>
      <c r="I2" t="s">
        <v>75</v>
      </c>
      <c r="J2" t="s">
        <v>75</v>
      </c>
      <c r="K2" t="s">
        <v>75</v>
      </c>
      <c r="L2" t="s">
        <v>75</v>
      </c>
      <c r="M2" t="s">
        <v>75</v>
      </c>
      <c r="N2" t="s">
        <v>75</v>
      </c>
      <c r="O2" t="s">
        <v>75</v>
      </c>
      <c r="P2" t="s">
        <v>75</v>
      </c>
      <c r="Q2" t="s">
        <v>75</v>
      </c>
      <c r="R2" t="s">
        <v>75</v>
      </c>
      <c r="S2" t="s">
        <v>75</v>
      </c>
      <c r="T2" t="s">
        <v>75</v>
      </c>
      <c r="U2" t="s">
        <v>75</v>
      </c>
      <c r="V2" t="s">
        <v>75</v>
      </c>
      <c r="W2" t="s">
        <v>75</v>
      </c>
    </row>
    <row r="4" spans="1:23" x14ac:dyDescent="0.2">
      <c r="A4" t="s">
        <v>0</v>
      </c>
      <c r="B4">
        <v>11.507886386753162</v>
      </c>
      <c r="C4">
        <v>2.5578860849587968</v>
      </c>
      <c r="D4">
        <v>7.2969527100034733E-3</v>
      </c>
      <c r="E4">
        <v>0</v>
      </c>
      <c r="F4">
        <v>3.6790827646931041</v>
      </c>
      <c r="G4">
        <v>5.8338718165185086E-2</v>
      </c>
      <c r="H4">
        <v>4.47366112324088E-4</v>
      </c>
      <c r="I4">
        <v>5.4785615039394303E-2</v>
      </c>
      <c r="J4">
        <v>0</v>
      </c>
      <c r="K4">
        <v>0.14075283373218581</v>
      </c>
      <c r="L4">
        <v>9.5871776487295082E-3</v>
      </c>
      <c r="M4">
        <v>0.17397148438689716</v>
      </c>
      <c r="N4">
        <v>5.1598468204242687E-2</v>
      </c>
      <c r="O4">
        <v>6.0649212329633327E-3</v>
      </c>
      <c r="P4">
        <v>0</v>
      </c>
      <c r="Q4">
        <v>0</v>
      </c>
      <c r="R4">
        <v>0.11244237979138005</v>
      </c>
      <c r="S4">
        <v>0</v>
      </c>
      <c r="T4">
        <v>0</v>
      </c>
      <c r="U4">
        <v>0</v>
      </c>
      <c r="V4">
        <v>0.47513100000000003</v>
      </c>
      <c r="W4">
        <v>18.835272153428374</v>
      </c>
    </row>
    <row r="5" spans="1:23" x14ac:dyDescent="0.2">
      <c r="A5" t="s">
        <v>1</v>
      </c>
      <c r="B5">
        <v>9.4313340252165818E-3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1.279252072747424E-3</v>
      </c>
      <c r="L5">
        <v>3.316579447863693E-5</v>
      </c>
      <c r="M5">
        <v>1.5726995861089312E-2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2.6470747753531955E-2</v>
      </c>
    </row>
    <row r="6" spans="1:23" x14ac:dyDescent="0.2">
      <c r="A6" t="s">
        <v>2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5.1719339971503082E-4</v>
      </c>
      <c r="L6">
        <v>0</v>
      </c>
      <c r="M6">
        <v>1.659960825258016E-3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2.1771542249730469E-3</v>
      </c>
    </row>
    <row r="7" spans="1:23" x14ac:dyDescent="0.2">
      <c r="A7" t="s">
        <v>3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  <row r="8" spans="1:23" x14ac:dyDescent="0.2">
      <c r="A8" t="s">
        <v>4</v>
      </c>
      <c r="B8">
        <v>1.4570633448141737E-3</v>
      </c>
      <c r="C8">
        <v>0</v>
      </c>
      <c r="D8">
        <v>0</v>
      </c>
      <c r="E8">
        <v>0</v>
      </c>
      <c r="F8">
        <v>7.3486840693388483E-2</v>
      </c>
      <c r="G8">
        <v>0</v>
      </c>
      <c r="H8">
        <v>0</v>
      </c>
      <c r="I8">
        <v>0</v>
      </c>
      <c r="J8">
        <v>0</v>
      </c>
      <c r="K8">
        <v>7.8703343434895995E-5</v>
      </c>
      <c r="L8">
        <v>0</v>
      </c>
      <c r="M8">
        <v>1.5846881386711372E-4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7.5181076195504654E-2</v>
      </c>
    </row>
    <row r="9" spans="1:23" x14ac:dyDescent="0.2">
      <c r="A9" t="s">
        <v>5</v>
      </c>
      <c r="B9">
        <v>7.0808166055004581E-4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4.4973339105654856E-5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7.5305499965570063E-4</v>
      </c>
    </row>
    <row r="10" spans="1:23" x14ac:dyDescent="0.2">
      <c r="A10" t="s">
        <v>6</v>
      </c>
      <c r="B10">
        <v>9.2025053356684667E-3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7.9234406933556856E-6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9.2104287763618217E-3</v>
      </c>
    </row>
    <row r="11" spans="1:23" x14ac:dyDescent="0.2">
      <c r="A11" t="s">
        <v>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2">
      <c r="A12" t="s">
        <v>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x14ac:dyDescent="0.2">
      <c r="A13" t="s">
        <v>9</v>
      </c>
      <c r="B13">
        <v>2.2097862259834312E-3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2.2097862259834312E-3</v>
      </c>
    </row>
    <row r="14" spans="1:23" x14ac:dyDescent="0.2">
      <c r="A14" t="s">
        <v>10</v>
      </c>
      <c r="B14">
        <v>1.142136701070088E-3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3.3730004329241139E-5</v>
      </c>
      <c r="L14">
        <v>0</v>
      </c>
      <c r="M14">
        <v>7.9234406933556856E-6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1.1837901460926849E-3</v>
      </c>
    </row>
    <row r="15" spans="1:23" x14ac:dyDescent="0.2">
      <c r="A15" t="s">
        <v>11</v>
      </c>
      <c r="B15">
        <v>3.1880511395086801E-3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1.3117223905816002E-4</v>
      </c>
      <c r="L15">
        <v>0</v>
      </c>
      <c r="M15">
        <v>5.9425805200167631E-5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3.3786491837670077E-3</v>
      </c>
    </row>
    <row r="16" spans="1:23" x14ac:dyDescent="0.2">
      <c r="A16" t="s">
        <v>12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</row>
    <row r="17" spans="1:23" x14ac:dyDescent="0.2">
      <c r="A17" t="s">
        <v>13</v>
      </c>
      <c r="B17">
        <v>1.2102662683156889E-2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1.3866779557576917E-4</v>
      </c>
      <c r="L17">
        <v>0</v>
      </c>
      <c r="M17">
        <v>3.5655483120100583E-5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1.2276985961852758E-2</v>
      </c>
    </row>
    <row r="18" spans="1:23" x14ac:dyDescent="0.2">
      <c r="A18" t="s">
        <v>14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</row>
    <row r="19" spans="1:23" x14ac:dyDescent="0.2">
      <c r="A19" t="s">
        <v>15</v>
      </c>
      <c r="B19">
        <v>1.9802972294655707E-4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2.2486669552827428E-5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2.205163924993845E-4</v>
      </c>
    </row>
    <row r="20" spans="1:23" x14ac:dyDescent="0.2">
      <c r="A20" t="s">
        <v>16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5.2468895623263995E-5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5.2468895623263995E-5</v>
      </c>
    </row>
    <row r="21" spans="1:23" x14ac:dyDescent="0.2">
      <c r="A21" t="s">
        <v>17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</row>
    <row r="22" spans="1:23" x14ac:dyDescent="0.2">
      <c r="A22" t="s">
        <v>18</v>
      </c>
      <c r="B22">
        <v>6.0275022946037954E-2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1.7239779990501028E-4</v>
      </c>
      <c r="L22">
        <v>0</v>
      </c>
      <c r="M22">
        <v>9.9043008666946061E-5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6.0546463754609911E-2</v>
      </c>
    </row>
    <row r="23" spans="1:23" x14ac:dyDescent="0.2">
      <c r="A23" t="s">
        <v>19</v>
      </c>
      <c r="B23">
        <v>0</v>
      </c>
      <c r="C23">
        <v>0</v>
      </c>
      <c r="D23">
        <v>0</v>
      </c>
      <c r="E23">
        <v>0</v>
      </c>
      <c r="F23">
        <v>0</v>
      </c>
      <c r="G23">
        <v>1.653579134148458E-4</v>
      </c>
      <c r="H23">
        <v>0</v>
      </c>
      <c r="I23">
        <v>0</v>
      </c>
      <c r="J23">
        <v>0</v>
      </c>
      <c r="K23">
        <v>7.4955565176091442E-6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1.7285346993245495E-4</v>
      </c>
    </row>
    <row r="24" spans="1:23" x14ac:dyDescent="0.2">
      <c r="A24" t="s">
        <v>20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</row>
    <row r="25" spans="1:23" x14ac:dyDescent="0.2">
      <c r="A25" t="s">
        <v>21</v>
      </c>
      <c r="B25">
        <v>3.3610269152504547E-4</v>
      </c>
      <c r="C25">
        <v>1.6121499259530319</v>
      </c>
      <c r="D25">
        <v>0</v>
      </c>
      <c r="E25">
        <v>0</v>
      </c>
      <c r="F25">
        <v>0</v>
      </c>
      <c r="G25">
        <v>2.6161984158134543E-2</v>
      </c>
      <c r="H25">
        <v>0</v>
      </c>
      <c r="I25">
        <v>0</v>
      </c>
      <c r="J25">
        <v>0</v>
      </c>
      <c r="K25">
        <v>2.4735336508110181E-4</v>
      </c>
      <c r="L25">
        <v>0</v>
      </c>
      <c r="M25">
        <v>6.6953073858855544E-4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1.6395648969063612</v>
      </c>
    </row>
    <row r="26" spans="1:23" x14ac:dyDescent="0.2">
      <c r="A26" t="s">
        <v>22</v>
      </c>
      <c r="B26">
        <v>0.11122940861064137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3.3730004329241144E-4</v>
      </c>
      <c r="L26">
        <v>0</v>
      </c>
      <c r="M26">
        <v>4.5163611952127411E-4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0.11201834477345506</v>
      </c>
    </row>
    <row r="27" spans="1:23" x14ac:dyDescent="0.2">
      <c r="A27" t="s">
        <v>23</v>
      </c>
      <c r="B27">
        <v>2.3466053149738854E-3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2.6234447811631997E-5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2.3728397627855173E-3</v>
      </c>
    </row>
    <row r="28" spans="1:23" x14ac:dyDescent="0.2">
      <c r="A28" t="s">
        <v>24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1.4991113035218288E-5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1.4991113035218288E-5</v>
      </c>
    </row>
    <row r="29" spans="1:23" x14ac:dyDescent="0.2">
      <c r="A29" t="s">
        <v>25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</row>
    <row r="30" spans="1:23" x14ac:dyDescent="0.2">
      <c r="A30" t="s">
        <v>26</v>
      </c>
      <c r="B30">
        <v>1.4250639564618734E-4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1.8738891294022863E-5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1.6124528694021022E-4</v>
      </c>
    </row>
    <row r="31" spans="1:23" x14ac:dyDescent="0.2">
      <c r="A31" t="s">
        <v>27</v>
      </c>
      <c r="B31">
        <v>0.78811496348504562</v>
      </c>
      <c r="C31">
        <v>0</v>
      </c>
      <c r="D31">
        <v>0</v>
      </c>
      <c r="E31">
        <v>0</v>
      </c>
      <c r="F31">
        <v>3.6997585359618744E-2</v>
      </c>
      <c r="G31">
        <v>1.1073074559029856E-3</v>
      </c>
      <c r="H31">
        <v>0</v>
      </c>
      <c r="I31">
        <v>5.4785615039394303E-2</v>
      </c>
      <c r="J31">
        <v>0</v>
      </c>
      <c r="K31">
        <v>1.4353990731221511E-3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8.5257550864686101E-5</v>
      </c>
      <c r="S31">
        <v>0</v>
      </c>
      <c r="T31">
        <v>0</v>
      </c>
      <c r="U31">
        <v>0</v>
      </c>
      <c r="V31">
        <v>0.47513100000000003</v>
      </c>
      <c r="W31">
        <v>1.3576571279639484</v>
      </c>
    </row>
    <row r="32" spans="1:23" x14ac:dyDescent="0.2">
      <c r="A32" t="s">
        <v>28</v>
      </c>
      <c r="B32">
        <v>0</v>
      </c>
      <c r="C32">
        <v>0.58084759099301086</v>
      </c>
      <c r="D32">
        <v>0</v>
      </c>
      <c r="E32">
        <v>0</v>
      </c>
      <c r="F32">
        <v>3.0297316757310337</v>
      </c>
      <c r="G32">
        <v>2.0551626381559412E-2</v>
      </c>
      <c r="H32">
        <v>0</v>
      </c>
      <c r="I32">
        <v>0</v>
      </c>
      <c r="J32">
        <v>0</v>
      </c>
      <c r="K32">
        <v>5.0969784319742164E-4</v>
      </c>
      <c r="L32">
        <v>7.7731697219650349E-6</v>
      </c>
      <c r="M32">
        <v>2.4443814539002293E-3</v>
      </c>
      <c r="N32">
        <v>4.7618432246673725E-2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3.6817111778190972</v>
      </c>
    </row>
    <row r="33" spans="1:23" x14ac:dyDescent="0.2">
      <c r="A33" t="s">
        <v>29</v>
      </c>
      <c r="B33">
        <v>0.44053763092181569</v>
      </c>
      <c r="C33">
        <v>0.36433944287550163</v>
      </c>
      <c r="D33">
        <v>0</v>
      </c>
      <c r="E33">
        <v>0</v>
      </c>
      <c r="F33">
        <v>0.53867880181255345</v>
      </c>
      <c r="G33">
        <v>8.9869073121086312E-3</v>
      </c>
      <c r="H33">
        <v>0</v>
      </c>
      <c r="I33">
        <v>0</v>
      </c>
      <c r="J33">
        <v>0</v>
      </c>
      <c r="K33">
        <v>9.2570122992472912E-4</v>
      </c>
      <c r="L33">
        <v>0</v>
      </c>
      <c r="M33">
        <v>4.7540644160134109E-3</v>
      </c>
      <c r="N33">
        <v>0</v>
      </c>
      <c r="O33">
        <v>0</v>
      </c>
      <c r="P33">
        <v>0</v>
      </c>
      <c r="Q33">
        <v>0</v>
      </c>
      <c r="R33">
        <v>1.5090586503049438E-2</v>
      </c>
      <c r="S33">
        <v>0</v>
      </c>
      <c r="T33">
        <v>0</v>
      </c>
      <c r="U33">
        <v>0</v>
      </c>
      <c r="V33">
        <v>0</v>
      </c>
      <c r="W33">
        <v>1.3733131350709669</v>
      </c>
    </row>
    <row r="34" spans="1:23" x14ac:dyDescent="0.2">
      <c r="A34" t="s">
        <v>30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4.1225560846850284E-5</v>
      </c>
      <c r="L34">
        <v>0</v>
      </c>
      <c r="M34">
        <v>9.0723395938922596E-4</v>
      </c>
      <c r="N34">
        <v>3.468838678615152E-3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4.4172981988512281E-3</v>
      </c>
    </row>
    <row r="35" spans="1:23" x14ac:dyDescent="0.2">
      <c r="A35" t="s">
        <v>31</v>
      </c>
      <c r="B35">
        <v>5.7623547742848585E-2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3.6728226936284797E-4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8.9854638007309973E-2</v>
      </c>
      <c r="S35">
        <v>0</v>
      </c>
      <c r="T35">
        <v>0</v>
      </c>
      <c r="U35">
        <v>0</v>
      </c>
      <c r="V35">
        <v>0</v>
      </c>
      <c r="W35">
        <v>0.14784546801952142</v>
      </c>
    </row>
    <row r="36" spans="1:23" x14ac:dyDescent="0.2">
      <c r="A36" t="s">
        <v>32</v>
      </c>
      <c r="B36">
        <v>0</v>
      </c>
      <c r="C36">
        <v>0</v>
      </c>
      <c r="D36">
        <v>0</v>
      </c>
      <c r="E36">
        <v>0</v>
      </c>
      <c r="F36">
        <v>1.8786109650941425E-4</v>
      </c>
      <c r="G36">
        <v>0</v>
      </c>
      <c r="H36">
        <v>0</v>
      </c>
      <c r="I36">
        <v>0</v>
      </c>
      <c r="J36">
        <v>0</v>
      </c>
      <c r="K36">
        <v>2.3985780856349261E-4</v>
      </c>
      <c r="L36">
        <v>3.8865848609825175E-6</v>
      </c>
      <c r="M36">
        <v>4.8332988229469689E-4</v>
      </c>
      <c r="N36">
        <v>2.799413670461351E-4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1.1948767392747214E-3</v>
      </c>
    </row>
    <row r="37" spans="1:23" x14ac:dyDescent="0.2">
      <c r="A37" t="s">
        <v>33</v>
      </c>
      <c r="B37">
        <v>6.4073926008327842E-3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2.6234447811631997E-5</v>
      </c>
      <c r="L37">
        <v>0</v>
      </c>
      <c r="M37">
        <v>1.5846881386711371E-5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6.4494739300311283E-3</v>
      </c>
    </row>
    <row r="38" spans="1:23" x14ac:dyDescent="0.2">
      <c r="A38" t="s">
        <v>34</v>
      </c>
      <c r="B38">
        <v>1.7699979560311554E-3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2.5859669985751541E-4</v>
      </c>
      <c r="L38">
        <v>0</v>
      </c>
      <c r="M38">
        <v>1.1885161040033528E-5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2.0404798169287044E-3</v>
      </c>
    </row>
    <row r="39" spans="1:23" x14ac:dyDescent="0.2">
      <c r="A39" t="s">
        <v>35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5.2468895623263995E-5</v>
      </c>
      <c r="L39">
        <v>0</v>
      </c>
      <c r="M39">
        <v>4.6748300090798548E-4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5.1995189653124946E-4</v>
      </c>
    </row>
    <row r="40" spans="1:23" x14ac:dyDescent="0.2">
      <c r="A40" t="s">
        <v>36</v>
      </c>
      <c r="B40">
        <v>8.0914192275709993E-5</v>
      </c>
      <c r="C40">
        <v>0</v>
      </c>
      <c r="D40">
        <v>0</v>
      </c>
      <c r="E40">
        <v>0</v>
      </c>
      <c r="F40">
        <v>0</v>
      </c>
      <c r="G40">
        <v>1.771691929444777E-5</v>
      </c>
      <c r="H40">
        <v>0</v>
      </c>
      <c r="I40">
        <v>0</v>
      </c>
      <c r="J40">
        <v>0</v>
      </c>
      <c r="K40">
        <v>5.6216673882068567E-5</v>
      </c>
      <c r="L40">
        <v>1.943292430491259E-5</v>
      </c>
      <c r="M40">
        <v>1.228133307470131E-4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2.9709404050415203E-4</v>
      </c>
    </row>
    <row r="41" spans="1:23" x14ac:dyDescent="0.2">
      <c r="A41" t="s">
        <v>37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8.715784762691254E-5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8.715784762691254E-5</v>
      </c>
    </row>
    <row r="42" spans="1:23" x14ac:dyDescent="0.2">
      <c r="A42" t="s">
        <v>38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</row>
    <row r="43" spans="1:23" x14ac:dyDescent="0.2">
      <c r="A43" t="s">
        <v>39</v>
      </c>
      <c r="B43">
        <v>9.8806143496953869</v>
      </c>
      <c r="C43">
        <v>0</v>
      </c>
      <c r="D43">
        <v>0</v>
      </c>
      <c r="E43">
        <v>0</v>
      </c>
      <c r="F43">
        <v>0</v>
      </c>
      <c r="G43">
        <v>3.4488936226524983E-4</v>
      </c>
      <c r="H43">
        <v>0</v>
      </c>
      <c r="I43">
        <v>0</v>
      </c>
      <c r="J43">
        <v>0</v>
      </c>
      <c r="K43">
        <v>2.072521377118928E-3</v>
      </c>
      <c r="L43">
        <v>0</v>
      </c>
      <c r="M43">
        <v>1.2245677591581213E-2</v>
      </c>
      <c r="N43">
        <v>2.3125591190767677E-4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9.895508693938261</v>
      </c>
    </row>
    <row r="44" spans="1:23" x14ac:dyDescent="0.2">
      <c r="A44" t="s">
        <v>40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1.0119001298772343E-4</v>
      </c>
      <c r="L44">
        <v>0</v>
      </c>
      <c r="M44">
        <v>5.9425805200167631E-5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1.6061581818789105E-4</v>
      </c>
    </row>
    <row r="45" spans="1:23" x14ac:dyDescent="0.2">
      <c r="A45" t="s">
        <v>41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6.3712230399677705E-5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6.3712230399677705E-5</v>
      </c>
    </row>
    <row r="46" spans="1:23" x14ac:dyDescent="0.2">
      <c r="A46" t="s">
        <v>42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6.1803555690016093E-4</v>
      </c>
      <c r="L46">
        <v>2.2432401694894732E-5</v>
      </c>
      <c r="M46">
        <v>1.9599484321060653E-3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2.6004163907011211E-3</v>
      </c>
    </row>
    <row r="47" spans="1:23" x14ac:dyDescent="0.2">
      <c r="A47" t="s">
        <v>43</v>
      </c>
      <c r="B47">
        <v>7.0947388455039583E-3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0.12419281947251934</v>
      </c>
      <c r="L47">
        <v>9.28778300292263E-3</v>
      </c>
      <c r="M47">
        <v>0.12753144715561412</v>
      </c>
      <c r="N47">
        <v>0</v>
      </c>
      <c r="O47">
        <v>0</v>
      </c>
      <c r="P47">
        <v>0</v>
      </c>
      <c r="Q47">
        <v>0</v>
      </c>
      <c r="R47">
        <v>1.04786105895504E-4</v>
      </c>
      <c r="S47">
        <v>0</v>
      </c>
      <c r="T47">
        <v>0</v>
      </c>
      <c r="U47">
        <v>0</v>
      </c>
      <c r="V47">
        <v>0</v>
      </c>
      <c r="W47">
        <v>0.26821157458245554</v>
      </c>
    </row>
    <row r="48" spans="1:23" x14ac:dyDescent="0.2">
      <c r="A48" t="s">
        <v>44</v>
      </c>
      <c r="B48">
        <v>2.678486553938036E-3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1.3396196183300835E-3</v>
      </c>
      <c r="L48">
        <v>5.0012465750989772E-5</v>
      </c>
      <c r="M48">
        <v>3.2145285302974808E-3</v>
      </c>
      <c r="N48">
        <v>0</v>
      </c>
      <c r="O48">
        <v>1.4015192920598769E-3</v>
      </c>
      <c r="P48">
        <v>0</v>
      </c>
      <c r="Q48">
        <v>0</v>
      </c>
      <c r="R48">
        <v>8.703209518257268E-4</v>
      </c>
      <c r="S48">
        <v>0</v>
      </c>
      <c r="T48">
        <v>0</v>
      </c>
      <c r="U48">
        <v>0</v>
      </c>
      <c r="V48">
        <v>0</v>
      </c>
      <c r="W48">
        <v>9.5544874122021946E-3</v>
      </c>
    </row>
    <row r="49" spans="1:23" x14ac:dyDescent="0.2">
      <c r="A49" t="s">
        <v>45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4.9803460712600648E-3</v>
      </c>
      <c r="L49">
        <v>1.6269130499449544E-4</v>
      </c>
      <c r="M49">
        <v>7.8969740209369668E-4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5.9327347783482568E-3</v>
      </c>
    </row>
    <row r="50" spans="1:23" x14ac:dyDescent="0.2">
      <c r="A50" t="s">
        <v>46</v>
      </c>
      <c r="B50">
        <v>3.4865193955878948E-2</v>
      </c>
      <c r="C50">
        <v>5.4912513725229256E-4</v>
      </c>
      <c r="D50">
        <v>7.2969527100034733E-3</v>
      </c>
      <c r="E50">
        <v>0</v>
      </c>
      <c r="F50">
        <v>0</v>
      </c>
      <c r="G50">
        <v>1.0029286625049753E-3</v>
      </c>
      <c r="H50">
        <v>4.47366112324088E-4</v>
      </c>
      <c r="I50">
        <v>0</v>
      </c>
      <c r="J50">
        <v>0</v>
      </c>
      <c r="K50">
        <v>3.487499143985575E-4</v>
      </c>
      <c r="L50">
        <v>0</v>
      </c>
      <c r="M50">
        <v>0</v>
      </c>
      <c r="N50">
        <v>0</v>
      </c>
      <c r="O50">
        <v>4.663401940903456E-3</v>
      </c>
      <c r="P50">
        <v>0</v>
      </c>
      <c r="Q50">
        <v>0</v>
      </c>
      <c r="R50">
        <v>6.4367906724347298E-3</v>
      </c>
      <c r="S50">
        <v>0</v>
      </c>
      <c r="T50">
        <v>0</v>
      </c>
      <c r="U50">
        <v>0</v>
      </c>
      <c r="V50">
        <v>0</v>
      </c>
      <c r="W50">
        <v>5.561050910570052E-2</v>
      </c>
    </row>
    <row r="51" spans="1:23" x14ac:dyDescent="0.2">
      <c r="A51" t="s">
        <v>47</v>
      </c>
      <c r="B51">
        <v>7.412987400586582E-2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7.412987400586582E-2</v>
      </c>
    </row>
  </sheetData>
  <phoneticPr fontId="6" type="noConversion"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000-000000000000}">
  <dimension ref="A1:W51"/>
  <sheetViews>
    <sheetView workbookViewId="0">
      <selection activeCell="B4" sqref="B4:W51"/>
    </sheetView>
  </sheetViews>
  <sheetFormatPr baseColWidth="10" defaultColWidth="8.83203125" defaultRowHeight="15" x14ac:dyDescent="0.2"/>
  <sheetData>
    <row r="1" spans="1:23" x14ac:dyDescent="0.2">
      <c r="B1" t="s">
        <v>49</v>
      </c>
      <c r="C1" t="s">
        <v>50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61</v>
      </c>
      <c r="O1" t="s">
        <v>62</v>
      </c>
      <c r="P1" t="s">
        <v>63</v>
      </c>
      <c r="Q1" t="s">
        <v>64</v>
      </c>
      <c r="R1" t="s">
        <v>65</v>
      </c>
      <c r="S1" t="s">
        <v>66</v>
      </c>
      <c r="T1" t="s">
        <v>67</v>
      </c>
      <c r="U1" t="s">
        <v>68</v>
      </c>
      <c r="V1" t="s">
        <v>69</v>
      </c>
      <c r="W1" t="s">
        <v>48</v>
      </c>
    </row>
    <row r="2" spans="1:23" x14ac:dyDescent="0.2">
      <c r="B2" t="s">
        <v>75</v>
      </c>
      <c r="C2" t="s">
        <v>75</v>
      </c>
      <c r="D2" t="s">
        <v>75</v>
      </c>
      <c r="E2" t="s">
        <v>75</v>
      </c>
      <c r="F2" t="s">
        <v>75</v>
      </c>
      <c r="G2" t="s">
        <v>75</v>
      </c>
      <c r="H2" t="s">
        <v>75</v>
      </c>
      <c r="I2" t="s">
        <v>75</v>
      </c>
      <c r="J2" t="s">
        <v>75</v>
      </c>
      <c r="K2" t="s">
        <v>75</v>
      </c>
      <c r="L2" t="s">
        <v>75</v>
      </c>
      <c r="M2" t="s">
        <v>75</v>
      </c>
      <c r="N2" t="s">
        <v>75</v>
      </c>
      <c r="O2" t="s">
        <v>75</v>
      </c>
      <c r="P2" t="s">
        <v>75</v>
      </c>
      <c r="Q2" t="s">
        <v>75</v>
      </c>
      <c r="R2" t="s">
        <v>75</v>
      </c>
      <c r="S2" t="s">
        <v>75</v>
      </c>
      <c r="T2" t="s">
        <v>75</v>
      </c>
      <c r="U2" t="s">
        <v>75</v>
      </c>
      <c r="V2" t="s">
        <v>75</v>
      </c>
      <c r="W2" t="s">
        <v>75</v>
      </c>
    </row>
    <row r="4" spans="1:23" x14ac:dyDescent="0.2">
      <c r="A4" t="s">
        <v>0</v>
      </c>
      <c r="B4">
        <v>10.153873998324382</v>
      </c>
      <c r="C4">
        <v>2.3764576320762112</v>
      </c>
      <c r="D4">
        <v>2.0468556518074055E-2</v>
      </c>
      <c r="E4">
        <v>2.5665648814618938E-3</v>
      </c>
      <c r="F4">
        <v>4.0142007722809128</v>
      </c>
      <c r="G4">
        <v>0.29966956313604054</v>
      </c>
      <c r="H4">
        <v>2.5169632255550365</v>
      </c>
      <c r="I4">
        <v>0.21647009550799248</v>
      </c>
      <c r="J4">
        <v>0</v>
      </c>
      <c r="K4">
        <v>0.12047800854294859</v>
      </c>
      <c r="L4">
        <v>1.1049246229713578E-2</v>
      </c>
      <c r="M4">
        <v>0.24555559494084786</v>
      </c>
      <c r="N4">
        <v>2.4541245358706585E-2</v>
      </c>
      <c r="O4">
        <v>8.406631988862592E-3</v>
      </c>
      <c r="P4">
        <v>0</v>
      </c>
      <c r="Q4">
        <v>0</v>
      </c>
      <c r="R4">
        <v>0.13682519505742138</v>
      </c>
      <c r="S4">
        <v>0</v>
      </c>
      <c r="T4">
        <v>0</v>
      </c>
      <c r="U4">
        <v>0</v>
      </c>
      <c r="V4">
        <v>0.47077200000000008</v>
      </c>
      <c r="W4">
        <v>20.61829833039862</v>
      </c>
    </row>
    <row r="5" spans="1:23" x14ac:dyDescent="0.2">
      <c r="A5" t="s">
        <v>1</v>
      </c>
      <c r="B5">
        <v>8.8217493773070661E-3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9.4229802512337359E-4</v>
      </c>
      <c r="L5">
        <v>0</v>
      </c>
      <c r="M5">
        <v>1.6007152634344723E-2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2.577120003677516E-2</v>
      </c>
    </row>
    <row r="6" spans="1:23" x14ac:dyDescent="0.2">
      <c r="A6" t="s">
        <v>2</v>
      </c>
      <c r="B6">
        <v>0.4145972051960562</v>
      </c>
      <c r="C6">
        <v>0</v>
      </c>
      <c r="D6">
        <v>0</v>
      </c>
      <c r="E6">
        <v>4.6436668262883884E-4</v>
      </c>
      <c r="F6">
        <v>0</v>
      </c>
      <c r="G6">
        <v>0</v>
      </c>
      <c r="H6">
        <v>0</v>
      </c>
      <c r="I6">
        <v>0</v>
      </c>
      <c r="J6">
        <v>0</v>
      </c>
      <c r="K6">
        <v>7.3782552621615605E-4</v>
      </c>
      <c r="L6">
        <v>0</v>
      </c>
      <c r="M6">
        <v>2.1945492395948692E-3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0.41799394664449607</v>
      </c>
    </row>
    <row r="7" spans="1:23" x14ac:dyDescent="0.2">
      <c r="A7" t="s">
        <v>3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  <row r="8" spans="1:23" x14ac:dyDescent="0.2">
      <c r="A8" t="s">
        <v>4</v>
      </c>
      <c r="B8">
        <v>3.3722446418942521E-3</v>
      </c>
      <c r="C8">
        <v>0</v>
      </c>
      <c r="D8">
        <v>0</v>
      </c>
      <c r="E8">
        <v>7.3029137014987989E-7</v>
      </c>
      <c r="F8">
        <v>1.5545180726693151E-2</v>
      </c>
      <c r="G8">
        <v>0</v>
      </c>
      <c r="H8">
        <v>0</v>
      </c>
      <c r="I8">
        <v>0</v>
      </c>
      <c r="J8">
        <v>0</v>
      </c>
      <c r="K8">
        <v>1.5913883898779842E-4</v>
      </c>
      <c r="L8">
        <v>0</v>
      </c>
      <c r="M8">
        <v>5.1231637300646758E-4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1.958961087195182E-2</v>
      </c>
    </row>
    <row r="9" spans="1:23" x14ac:dyDescent="0.2">
      <c r="A9" t="s">
        <v>5</v>
      </c>
      <c r="B9">
        <v>4.9591832969033117E-4</v>
      </c>
      <c r="C9">
        <v>0</v>
      </c>
      <c r="D9">
        <v>0</v>
      </c>
      <c r="E9">
        <v>1.0739578972792349E-7</v>
      </c>
      <c r="F9">
        <v>0</v>
      </c>
      <c r="G9">
        <v>0</v>
      </c>
      <c r="H9">
        <v>0</v>
      </c>
      <c r="I9">
        <v>0</v>
      </c>
      <c r="J9">
        <v>0</v>
      </c>
      <c r="K9">
        <v>4.7018293337304075E-5</v>
      </c>
      <c r="L9">
        <v>5.6261205702757008E-5</v>
      </c>
      <c r="M9">
        <v>9.1758156359367319E-5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6.9106338087948746E-4</v>
      </c>
    </row>
    <row r="10" spans="1:23" x14ac:dyDescent="0.2">
      <c r="A10" t="s">
        <v>6</v>
      </c>
      <c r="B10">
        <v>4.7628401214748952E-3</v>
      </c>
      <c r="C10">
        <v>0</v>
      </c>
      <c r="D10">
        <v>0</v>
      </c>
      <c r="E10">
        <v>1.0314379315502204E-6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1.1469769544920915E-5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4.7753413289513659E-3</v>
      </c>
    </row>
    <row r="11" spans="1:23" x14ac:dyDescent="0.2">
      <c r="A11" t="s">
        <v>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2">
      <c r="A12" t="s">
        <v>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x14ac:dyDescent="0.2">
      <c r="A13" t="s">
        <v>9</v>
      </c>
      <c r="B13">
        <v>1.5728624401139709E-5</v>
      </c>
      <c r="C13">
        <v>0</v>
      </c>
      <c r="D13">
        <v>0</v>
      </c>
      <c r="E13">
        <v>3.40618190085669E-9</v>
      </c>
      <c r="F13">
        <v>0</v>
      </c>
      <c r="G13">
        <v>0</v>
      </c>
      <c r="H13">
        <v>0</v>
      </c>
      <c r="I13">
        <v>0</v>
      </c>
      <c r="J13">
        <v>0</v>
      </c>
      <c r="K13">
        <v>7.2335835903544719E-6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2.2965614173395038E-5</v>
      </c>
    </row>
    <row r="14" spans="1:23" x14ac:dyDescent="0.2">
      <c r="A14" t="s">
        <v>10</v>
      </c>
      <c r="B14">
        <v>1.7655380890279327E-3</v>
      </c>
      <c r="C14">
        <v>0</v>
      </c>
      <c r="D14">
        <v>0</v>
      </c>
      <c r="E14">
        <v>3.8234391837116348E-7</v>
      </c>
      <c r="F14">
        <v>0</v>
      </c>
      <c r="G14">
        <v>0</v>
      </c>
      <c r="H14">
        <v>0</v>
      </c>
      <c r="I14">
        <v>0</v>
      </c>
      <c r="J14">
        <v>0</v>
      </c>
      <c r="K14">
        <v>5.0635085132481304E-5</v>
      </c>
      <c r="L14">
        <v>0</v>
      </c>
      <c r="M14">
        <v>1.1469769544920915E-5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1.8280252876237062E-3</v>
      </c>
    </row>
    <row r="15" spans="1:23" x14ac:dyDescent="0.2">
      <c r="A15" t="s">
        <v>11</v>
      </c>
      <c r="B15">
        <v>6.3484660239100143E-3</v>
      </c>
      <c r="C15">
        <v>0</v>
      </c>
      <c r="D15">
        <v>0</v>
      </c>
      <c r="E15">
        <v>1.3748201697332815E-6</v>
      </c>
      <c r="F15">
        <v>0</v>
      </c>
      <c r="G15">
        <v>0</v>
      </c>
      <c r="H15">
        <v>0</v>
      </c>
      <c r="I15">
        <v>0</v>
      </c>
      <c r="J15">
        <v>0</v>
      </c>
      <c r="K15">
        <v>1.3020450462638051E-4</v>
      </c>
      <c r="L15">
        <v>0</v>
      </c>
      <c r="M15">
        <v>6.881861726952551E-5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6.5488639659756539E-3</v>
      </c>
    </row>
    <row r="16" spans="1:23" x14ac:dyDescent="0.2">
      <c r="A16" t="s">
        <v>12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</row>
    <row r="17" spans="1:23" x14ac:dyDescent="0.2">
      <c r="A17" t="s">
        <v>13</v>
      </c>
      <c r="B17">
        <v>4.0609500315880523E-3</v>
      </c>
      <c r="C17">
        <v>0</v>
      </c>
      <c r="D17">
        <v>0</v>
      </c>
      <c r="E17">
        <v>8.7943701528509532E-7</v>
      </c>
      <c r="F17">
        <v>0</v>
      </c>
      <c r="G17">
        <v>0</v>
      </c>
      <c r="H17">
        <v>0</v>
      </c>
      <c r="I17">
        <v>0</v>
      </c>
      <c r="J17">
        <v>0</v>
      </c>
      <c r="K17">
        <v>1.8083958975886178E-5</v>
      </c>
      <c r="L17">
        <v>0</v>
      </c>
      <c r="M17">
        <v>9.1758156359367319E-5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4.1716715839385902E-3</v>
      </c>
    </row>
    <row r="18" spans="1:23" x14ac:dyDescent="0.2">
      <c r="A18" t="s">
        <v>14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</row>
    <row r="19" spans="1:23" x14ac:dyDescent="0.2">
      <c r="A19" t="s">
        <v>15</v>
      </c>
      <c r="B19">
        <v>2.1913047200153356E-4</v>
      </c>
      <c r="C19">
        <v>0</v>
      </c>
      <c r="D19">
        <v>0</v>
      </c>
      <c r="E19">
        <v>4.7454769636670998E-8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2.1917792677117023E-4</v>
      </c>
    </row>
    <row r="20" spans="1:23" x14ac:dyDescent="0.2">
      <c r="A20" t="s">
        <v>16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2.8934334361417888E-5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2.8934334361417888E-5</v>
      </c>
    </row>
    <row r="21" spans="1:23" x14ac:dyDescent="0.2">
      <c r="A21" t="s">
        <v>17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</row>
    <row r="22" spans="1:23" x14ac:dyDescent="0.2">
      <c r="A22" t="s">
        <v>18</v>
      </c>
      <c r="B22">
        <v>2.3211517459981929E-2</v>
      </c>
      <c r="C22">
        <v>0</v>
      </c>
      <c r="D22">
        <v>0</v>
      </c>
      <c r="E22">
        <v>5.0266729401892604E-6</v>
      </c>
      <c r="F22">
        <v>0</v>
      </c>
      <c r="G22">
        <v>0</v>
      </c>
      <c r="H22">
        <v>0</v>
      </c>
      <c r="I22">
        <v>0</v>
      </c>
      <c r="J22">
        <v>0</v>
      </c>
      <c r="K22">
        <v>1.0127017026496261E-4</v>
      </c>
      <c r="L22">
        <v>0</v>
      </c>
      <c r="M22">
        <v>6.4995360754551852E-5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2.3382809663941632E-2</v>
      </c>
    </row>
    <row r="23" spans="1:23" x14ac:dyDescent="0.2">
      <c r="A23" t="s">
        <v>19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</row>
    <row r="24" spans="1:23" x14ac:dyDescent="0.2">
      <c r="A24" t="s">
        <v>20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</row>
    <row r="25" spans="1:23" x14ac:dyDescent="0.2">
      <c r="A25" t="s">
        <v>21</v>
      </c>
      <c r="B25">
        <v>0</v>
      </c>
      <c r="C25">
        <v>1.3217367058513418</v>
      </c>
      <c r="D25">
        <v>0</v>
      </c>
      <c r="E25">
        <v>0</v>
      </c>
      <c r="F25">
        <v>0</v>
      </c>
      <c r="G25">
        <v>0.19715079063114557</v>
      </c>
      <c r="H25">
        <v>0</v>
      </c>
      <c r="I25">
        <v>0.1620478943551889</v>
      </c>
      <c r="J25">
        <v>0</v>
      </c>
      <c r="K25">
        <v>2.8934334361417884E-4</v>
      </c>
      <c r="L25">
        <v>0</v>
      </c>
      <c r="M25">
        <v>7.3024199435996499E-4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1.6819549761756505</v>
      </c>
    </row>
    <row r="26" spans="1:23" x14ac:dyDescent="0.2">
      <c r="A26" t="s">
        <v>22</v>
      </c>
      <c r="B26">
        <v>0.14261061114046478</v>
      </c>
      <c r="C26">
        <v>0</v>
      </c>
      <c r="D26">
        <v>0</v>
      </c>
      <c r="E26">
        <v>4.8723056573515479E-5</v>
      </c>
      <c r="F26">
        <v>0</v>
      </c>
      <c r="G26">
        <v>0</v>
      </c>
      <c r="H26">
        <v>0</v>
      </c>
      <c r="I26">
        <v>0</v>
      </c>
      <c r="J26">
        <v>0</v>
      </c>
      <c r="K26">
        <v>3.4721201233701467E-4</v>
      </c>
      <c r="L26">
        <v>0</v>
      </c>
      <c r="M26">
        <v>6.4230709451557132E-4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0.14364885330389088</v>
      </c>
    </row>
    <row r="27" spans="1:23" x14ac:dyDescent="0.2">
      <c r="A27" t="s">
        <v>23</v>
      </c>
      <c r="B27">
        <v>1.9612643871810137E-3</v>
      </c>
      <c r="C27">
        <v>0</v>
      </c>
      <c r="D27">
        <v>0</v>
      </c>
      <c r="E27">
        <v>6.7006792080934807E-7</v>
      </c>
      <c r="F27">
        <v>0</v>
      </c>
      <c r="G27">
        <v>0</v>
      </c>
      <c r="H27">
        <v>0</v>
      </c>
      <c r="I27">
        <v>0</v>
      </c>
      <c r="J27">
        <v>0</v>
      </c>
      <c r="K27">
        <v>7.9569419493899209E-5</v>
      </c>
      <c r="L27">
        <v>0</v>
      </c>
      <c r="M27">
        <v>0</v>
      </c>
      <c r="N27">
        <v>0</v>
      </c>
      <c r="O27">
        <v>2.7083218608595213E-5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2.0685870932043177E-3</v>
      </c>
    </row>
    <row r="28" spans="1:23" x14ac:dyDescent="0.2">
      <c r="A28" t="s">
        <v>24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1.0850375385531708E-5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1.0850375385531708E-5</v>
      </c>
    </row>
    <row r="29" spans="1:23" x14ac:dyDescent="0.2">
      <c r="A29" t="s">
        <v>25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</row>
    <row r="30" spans="1:23" x14ac:dyDescent="0.2">
      <c r="A30" t="s">
        <v>26</v>
      </c>
      <c r="B30">
        <v>1.1154110258849367E-4</v>
      </c>
      <c r="C30">
        <v>0</v>
      </c>
      <c r="D30">
        <v>0</v>
      </c>
      <c r="E30">
        <v>3.8108128197688034E-8</v>
      </c>
      <c r="F30">
        <v>0</v>
      </c>
      <c r="G30">
        <v>0</v>
      </c>
      <c r="H30">
        <v>0</v>
      </c>
      <c r="I30">
        <v>0</v>
      </c>
      <c r="J30">
        <v>0</v>
      </c>
      <c r="K30">
        <v>4.7018293337304075E-5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1.5859750405399544E-4</v>
      </c>
    </row>
    <row r="31" spans="1:23" x14ac:dyDescent="0.2">
      <c r="A31" t="s">
        <v>27</v>
      </c>
      <c r="B31">
        <v>0.621130925532832</v>
      </c>
      <c r="C31">
        <v>5.6702278088673425E-2</v>
      </c>
      <c r="D31">
        <v>9.4486942512960279E-3</v>
      </c>
      <c r="E31">
        <v>1.3451175784062795E-4</v>
      </c>
      <c r="F31">
        <v>0</v>
      </c>
      <c r="G31">
        <v>6.6709546992485616E-2</v>
      </c>
      <c r="H31">
        <v>0</v>
      </c>
      <c r="I31">
        <v>5.4422201152803586E-2</v>
      </c>
      <c r="J31">
        <v>0</v>
      </c>
      <c r="K31">
        <v>1.1754573334326016E-3</v>
      </c>
      <c r="L31">
        <v>1.5002988187401873E-5</v>
      </c>
      <c r="M31">
        <v>2.852149360170335E-3</v>
      </c>
      <c r="N31">
        <v>2.0880418235159893E-2</v>
      </c>
      <c r="O31">
        <v>0</v>
      </c>
      <c r="P31">
        <v>0</v>
      </c>
      <c r="Q31">
        <v>0</v>
      </c>
      <c r="R31">
        <v>3.8717452889589343E-3</v>
      </c>
      <c r="S31">
        <v>0</v>
      </c>
      <c r="T31">
        <v>0</v>
      </c>
      <c r="U31">
        <v>0</v>
      </c>
      <c r="V31">
        <v>0.47077200000000008</v>
      </c>
      <c r="W31">
        <v>1.3081149309818405</v>
      </c>
    </row>
    <row r="32" spans="1:23" x14ac:dyDescent="0.2">
      <c r="A32" t="s">
        <v>28</v>
      </c>
      <c r="B32">
        <v>0</v>
      </c>
      <c r="C32">
        <v>0.95267832126018925</v>
      </c>
      <c r="D32">
        <v>0</v>
      </c>
      <c r="E32">
        <v>0</v>
      </c>
      <c r="F32">
        <v>3.4366580276423622</v>
      </c>
      <c r="G32">
        <v>2.5489829040913455E-2</v>
      </c>
      <c r="H32">
        <v>2.5144029828886105</v>
      </c>
      <c r="I32">
        <v>0</v>
      </c>
      <c r="J32">
        <v>0</v>
      </c>
      <c r="K32">
        <v>4.882668923489268E-4</v>
      </c>
      <c r="L32">
        <v>0</v>
      </c>
      <c r="M32">
        <v>4.2055821664710039E-3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6.9339230098908962</v>
      </c>
    </row>
    <row r="33" spans="1:23" x14ac:dyDescent="0.2">
      <c r="A33" t="s">
        <v>29</v>
      </c>
      <c r="B33">
        <v>0.96192414002350124</v>
      </c>
      <c r="C33">
        <v>4.460114701385029E-2</v>
      </c>
      <c r="D33">
        <v>0</v>
      </c>
      <c r="E33">
        <v>2.0831374137891993E-4</v>
      </c>
      <c r="F33">
        <v>0.56177361093088751</v>
      </c>
      <c r="G33">
        <v>7.8506963675479685E-3</v>
      </c>
      <c r="H33">
        <v>0</v>
      </c>
      <c r="I33">
        <v>0</v>
      </c>
      <c r="J33">
        <v>0</v>
      </c>
      <c r="K33">
        <v>1.2224756267699059E-3</v>
      </c>
      <c r="L33">
        <v>0</v>
      </c>
      <c r="M33">
        <v>3.016549390314201E-3</v>
      </c>
      <c r="N33">
        <v>3.4650609672072946E-3</v>
      </c>
      <c r="O33">
        <v>0</v>
      </c>
      <c r="P33">
        <v>0</v>
      </c>
      <c r="Q33">
        <v>0</v>
      </c>
      <c r="R33">
        <v>2.1067634710266202E-2</v>
      </c>
      <c r="S33">
        <v>0</v>
      </c>
      <c r="T33">
        <v>0</v>
      </c>
      <c r="U33">
        <v>0</v>
      </c>
      <c r="V33">
        <v>0</v>
      </c>
      <c r="W33">
        <v>1.6051296287717236</v>
      </c>
    </row>
    <row r="34" spans="1:23" x14ac:dyDescent="0.2">
      <c r="A34" t="s">
        <v>30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4.3401501542126833E-5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4.3401501542126833E-5</v>
      </c>
    </row>
    <row r="35" spans="1:23" x14ac:dyDescent="0.2">
      <c r="A35" t="s">
        <v>31</v>
      </c>
      <c r="B35">
        <v>4.4315485124884584E-2</v>
      </c>
      <c r="C35">
        <v>0</v>
      </c>
      <c r="D35">
        <v>0</v>
      </c>
      <c r="E35">
        <v>9.5969361026338706E-6</v>
      </c>
      <c r="F35">
        <v>0</v>
      </c>
      <c r="G35">
        <v>0</v>
      </c>
      <c r="H35">
        <v>0</v>
      </c>
      <c r="I35">
        <v>0</v>
      </c>
      <c r="J35">
        <v>0</v>
      </c>
      <c r="K35">
        <v>3.761463466984326E-4</v>
      </c>
      <c r="L35">
        <v>3.7507470468504682E-6</v>
      </c>
      <c r="M35">
        <v>6.9583268572520238E-4</v>
      </c>
      <c r="N35">
        <v>0</v>
      </c>
      <c r="O35">
        <v>0</v>
      </c>
      <c r="P35">
        <v>0</v>
      </c>
      <c r="Q35">
        <v>0</v>
      </c>
      <c r="R35">
        <v>0.10119941134589217</v>
      </c>
      <c r="S35">
        <v>0</v>
      </c>
      <c r="T35">
        <v>0</v>
      </c>
      <c r="U35">
        <v>0</v>
      </c>
      <c r="V35">
        <v>0</v>
      </c>
      <c r="W35">
        <v>0.14660022318634985</v>
      </c>
    </row>
    <row r="36" spans="1:23" x14ac:dyDescent="0.2">
      <c r="A36" t="s">
        <v>32</v>
      </c>
      <c r="B36">
        <v>3.2035772918183402E-5</v>
      </c>
      <c r="C36">
        <v>0</v>
      </c>
      <c r="D36">
        <v>0</v>
      </c>
      <c r="E36">
        <v>6.9376486532391436E-9</v>
      </c>
      <c r="F36">
        <v>2.2395298096996758E-4</v>
      </c>
      <c r="G36">
        <v>0</v>
      </c>
      <c r="H36">
        <v>0</v>
      </c>
      <c r="I36">
        <v>0</v>
      </c>
      <c r="J36">
        <v>0</v>
      </c>
      <c r="K36">
        <v>3.7976313849360973E-4</v>
      </c>
      <c r="L36">
        <v>0</v>
      </c>
      <c r="M36">
        <v>1.5293026059894555E-5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6.5105185609030849E-4</v>
      </c>
    </row>
    <row r="37" spans="1:23" x14ac:dyDescent="0.2">
      <c r="A37" t="s">
        <v>33</v>
      </c>
      <c r="B37">
        <v>5.1057013088354822E-3</v>
      </c>
      <c r="C37">
        <v>0</v>
      </c>
      <c r="D37">
        <v>0</v>
      </c>
      <c r="E37">
        <v>1.1056877541099886E-6</v>
      </c>
      <c r="F37">
        <v>0</v>
      </c>
      <c r="G37">
        <v>0</v>
      </c>
      <c r="H37">
        <v>0</v>
      </c>
      <c r="I37">
        <v>0</v>
      </c>
      <c r="J37">
        <v>0</v>
      </c>
      <c r="K37">
        <v>1.2658771283120324E-4</v>
      </c>
      <c r="L37">
        <v>3.7507470468504682E-6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5.2371454564676461E-3</v>
      </c>
    </row>
    <row r="38" spans="1:23" x14ac:dyDescent="0.2">
      <c r="A38" t="s">
        <v>34</v>
      </c>
      <c r="B38">
        <v>9.7709107400459415E-4</v>
      </c>
      <c r="C38">
        <v>0</v>
      </c>
      <c r="D38">
        <v>0</v>
      </c>
      <c r="E38">
        <v>2.1159828392379386E-7</v>
      </c>
      <c r="F38">
        <v>0</v>
      </c>
      <c r="G38">
        <v>0</v>
      </c>
      <c r="H38">
        <v>0</v>
      </c>
      <c r="I38">
        <v>0</v>
      </c>
      <c r="J38">
        <v>0</v>
      </c>
      <c r="K38">
        <v>6.8719044108367464E-4</v>
      </c>
      <c r="L38">
        <v>0</v>
      </c>
      <c r="M38">
        <v>2.9056749513799661E-4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1.9550606085101891E-3</v>
      </c>
    </row>
    <row r="39" spans="1:23" x14ac:dyDescent="0.2">
      <c r="A39" t="s">
        <v>35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7.2335835903544711E-5</v>
      </c>
      <c r="L39">
        <v>4.5008964562205614E-5</v>
      </c>
      <c r="M39">
        <v>8.4111643329420058E-5</v>
      </c>
      <c r="N39">
        <v>0</v>
      </c>
      <c r="O39">
        <v>0</v>
      </c>
      <c r="P39">
        <v>0</v>
      </c>
      <c r="Q39">
        <v>0</v>
      </c>
      <c r="R39">
        <v>2.6701691647992657E-5</v>
      </c>
      <c r="S39">
        <v>0</v>
      </c>
      <c r="T39">
        <v>0</v>
      </c>
      <c r="U39">
        <v>0</v>
      </c>
      <c r="V39">
        <v>0</v>
      </c>
      <c r="W39">
        <v>2.2815813544316304E-4</v>
      </c>
    </row>
    <row r="40" spans="1:23" x14ac:dyDescent="0.2">
      <c r="A40" t="s">
        <v>36</v>
      </c>
      <c r="B40">
        <v>0</v>
      </c>
      <c r="C40">
        <v>0</v>
      </c>
      <c r="D40">
        <v>0</v>
      </c>
      <c r="E40">
        <v>0</v>
      </c>
      <c r="F40">
        <v>0</v>
      </c>
      <c r="G40">
        <v>2.849617556278754E-5</v>
      </c>
      <c r="H40">
        <v>0</v>
      </c>
      <c r="I40">
        <v>0</v>
      </c>
      <c r="J40">
        <v>0</v>
      </c>
      <c r="K40">
        <v>2.1700750771063416E-4</v>
      </c>
      <c r="L40">
        <v>0</v>
      </c>
      <c r="M40">
        <v>2.676279560481547E-5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2.7226647887823715E-4</v>
      </c>
    </row>
    <row r="41" spans="1:23" x14ac:dyDescent="0.2">
      <c r="A41" t="s">
        <v>37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</row>
    <row r="42" spans="1:23" x14ac:dyDescent="0.2">
      <c r="A42" t="s">
        <v>38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</row>
    <row r="43" spans="1:23" x14ac:dyDescent="0.2">
      <c r="A43" t="s">
        <v>39</v>
      </c>
      <c r="B43">
        <v>7.8012629791618053</v>
      </c>
      <c r="C43">
        <v>0</v>
      </c>
      <c r="D43">
        <v>0</v>
      </c>
      <c r="E43">
        <v>1.6894370471151193E-3</v>
      </c>
      <c r="F43">
        <v>0</v>
      </c>
      <c r="G43">
        <v>3.9894645787902551E-4</v>
      </c>
      <c r="H43">
        <v>0</v>
      </c>
      <c r="I43">
        <v>0</v>
      </c>
      <c r="J43">
        <v>0</v>
      </c>
      <c r="K43">
        <v>1.6781913929622375E-3</v>
      </c>
      <c r="L43">
        <v>0</v>
      </c>
      <c r="M43">
        <v>5.6278335900411969E-3</v>
      </c>
      <c r="N43">
        <v>1.9576615633939517E-4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7.810853153806141</v>
      </c>
    </row>
    <row r="44" spans="1:23" x14ac:dyDescent="0.2">
      <c r="A44" t="s">
        <v>40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1.0488696206013984E-4</v>
      </c>
      <c r="L44">
        <v>0</v>
      </c>
      <c r="M44">
        <v>4.970233469465731E-5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1.5458929675479715E-4</v>
      </c>
    </row>
    <row r="45" spans="1:23" x14ac:dyDescent="0.2">
      <c r="A45" t="s">
        <v>41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4.3401501542126833E-5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4.3401501542126833E-5</v>
      </c>
    </row>
    <row r="46" spans="1:23" x14ac:dyDescent="0.2">
      <c r="A46" t="s">
        <v>42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9.0693226354551315E-4</v>
      </c>
      <c r="L46">
        <v>0</v>
      </c>
      <c r="M46">
        <v>2.2369772412709748E-3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3.1439095048164879E-3</v>
      </c>
    </row>
    <row r="47" spans="1:23" x14ac:dyDescent="0.2">
      <c r="A47" t="s">
        <v>43</v>
      </c>
      <c r="B47">
        <v>7.2580112843795407E-3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0.10527073749065599</v>
      </c>
      <c r="L47">
        <v>1.0849204894694731E-2</v>
      </c>
      <c r="M47">
        <v>0.20337401643849995</v>
      </c>
      <c r="N47">
        <v>0</v>
      </c>
      <c r="O47">
        <v>0</v>
      </c>
      <c r="P47">
        <v>0</v>
      </c>
      <c r="Q47">
        <v>0</v>
      </c>
      <c r="R47">
        <v>1.0719756647811249E-4</v>
      </c>
      <c r="S47">
        <v>0</v>
      </c>
      <c r="T47">
        <v>0</v>
      </c>
      <c r="U47">
        <v>0</v>
      </c>
      <c r="V47">
        <v>0</v>
      </c>
      <c r="W47">
        <v>0.3268591676747083</v>
      </c>
    </row>
    <row r="48" spans="1:23" x14ac:dyDescent="0.2">
      <c r="A48" t="s">
        <v>44</v>
      </c>
      <c r="B48">
        <v>3.2822416015330898E-3</v>
      </c>
      <c r="C48">
        <v>0</v>
      </c>
      <c r="D48">
        <v>0</v>
      </c>
      <c r="E48">
        <v>0</v>
      </c>
      <c r="F48">
        <v>0</v>
      </c>
      <c r="G48">
        <v>0</v>
      </c>
      <c r="H48">
        <v>1.28351876656898E-4</v>
      </c>
      <c r="I48">
        <v>0</v>
      </c>
      <c r="J48">
        <v>0</v>
      </c>
      <c r="K48">
        <v>1.5759186939528736E-3</v>
      </c>
      <c r="L48">
        <v>7.6266682472781038E-5</v>
      </c>
      <c r="M48">
        <v>1.6658800823863343E-3</v>
      </c>
      <c r="N48">
        <v>0</v>
      </c>
      <c r="O48">
        <v>1.7279707991278404E-3</v>
      </c>
      <c r="P48">
        <v>0</v>
      </c>
      <c r="Q48">
        <v>0</v>
      </c>
      <c r="R48">
        <v>9.8893557604547285E-4</v>
      </c>
      <c r="S48">
        <v>0</v>
      </c>
      <c r="T48">
        <v>0</v>
      </c>
      <c r="U48">
        <v>0</v>
      </c>
      <c r="V48">
        <v>0</v>
      </c>
      <c r="W48">
        <v>9.4455653121752903E-3</v>
      </c>
    </row>
    <row r="49" spans="1:23" x14ac:dyDescent="0.2">
      <c r="A49" t="s">
        <v>45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2.3354306515513319E-3</v>
      </c>
      <c r="L49">
        <v>0</v>
      </c>
      <c r="M49">
        <v>9.8749952548763818E-4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3.3229301770389703E-3</v>
      </c>
    </row>
    <row r="50" spans="1:23" x14ac:dyDescent="0.2">
      <c r="A50" t="s">
        <v>46</v>
      </c>
      <c r="B50">
        <v>4.1182226073183462E-2</v>
      </c>
      <c r="C50">
        <v>7.3917986215650804E-4</v>
      </c>
      <c r="D50">
        <v>1.1019862266778027E-2</v>
      </c>
      <c r="E50">
        <v>0</v>
      </c>
      <c r="F50">
        <v>0</v>
      </c>
      <c r="G50">
        <v>2.0412574705060884E-3</v>
      </c>
      <c r="H50">
        <v>2.4318907897691233E-3</v>
      </c>
      <c r="I50">
        <v>0</v>
      </c>
      <c r="J50">
        <v>0</v>
      </c>
      <c r="K50">
        <v>7.772414850796697E-4</v>
      </c>
      <c r="L50">
        <v>0</v>
      </c>
      <c r="M50">
        <v>0</v>
      </c>
      <c r="N50">
        <v>0</v>
      </c>
      <c r="O50">
        <v>6.6515779711261557E-3</v>
      </c>
      <c r="P50">
        <v>0</v>
      </c>
      <c r="Q50">
        <v>0</v>
      </c>
      <c r="R50">
        <v>9.5635688781325109E-3</v>
      </c>
      <c r="S50">
        <v>0</v>
      </c>
      <c r="T50">
        <v>0</v>
      </c>
      <c r="U50">
        <v>0</v>
      </c>
      <c r="V50">
        <v>0</v>
      </c>
      <c r="W50">
        <v>7.4406804796731535E-2</v>
      </c>
    </row>
    <row r="51" spans="1:23" x14ac:dyDescent="0.2">
      <c r="A51" t="s">
        <v>47</v>
      </c>
      <c r="B51">
        <v>5.50484563689356E-2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5.50484563689356E-2</v>
      </c>
    </row>
  </sheetData>
  <phoneticPr fontId="6" type="noConversion"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100-000000000000}">
  <dimension ref="A1:W51"/>
  <sheetViews>
    <sheetView workbookViewId="0">
      <selection activeCell="B4" sqref="B4:W51"/>
    </sheetView>
  </sheetViews>
  <sheetFormatPr baseColWidth="10" defaultColWidth="8.83203125" defaultRowHeight="15" x14ac:dyDescent="0.2"/>
  <sheetData>
    <row r="1" spans="1:23" x14ac:dyDescent="0.2">
      <c r="B1" t="s">
        <v>49</v>
      </c>
      <c r="C1" t="s">
        <v>50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61</v>
      </c>
      <c r="O1" t="s">
        <v>62</v>
      </c>
      <c r="P1" t="s">
        <v>63</v>
      </c>
      <c r="Q1" t="s">
        <v>64</v>
      </c>
      <c r="R1" t="s">
        <v>65</v>
      </c>
      <c r="S1" t="s">
        <v>66</v>
      </c>
      <c r="T1" t="s">
        <v>67</v>
      </c>
      <c r="U1" t="s">
        <v>68</v>
      </c>
      <c r="V1" t="s">
        <v>69</v>
      </c>
      <c r="W1" t="s">
        <v>48</v>
      </c>
    </row>
    <row r="2" spans="1:23" x14ac:dyDescent="0.2">
      <c r="B2" t="s">
        <v>75</v>
      </c>
      <c r="C2" t="s">
        <v>75</v>
      </c>
      <c r="D2" t="s">
        <v>75</v>
      </c>
      <c r="E2" t="s">
        <v>75</v>
      </c>
      <c r="F2" t="s">
        <v>75</v>
      </c>
      <c r="G2" t="s">
        <v>75</v>
      </c>
      <c r="H2" t="s">
        <v>75</v>
      </c>
      <c r="I2" t="s">
        <v>75</v>
      </c>
      <c r="J2" t="s">
        <v>75</v>
      </c>
      <c r="K2" t="s">
        <v>75</v>
      </c>
      <c r="L2" t="s">
        <v>75</v>
      </c>
      <c r="M2" t="s">
        <v>75</v>
      </c>
      <c r="N2" t="s">
        <v>75</v>
      </c>
      <c r="O2" t="s">
        <v>75</v>
      </c>
      <c r="P2" t="s">
        <v>75</v>
      </c>
      <c r="Q2" t="s">
        <v>75</v>
      </c>
      <c r="R2" t="s">
        <v>75</v>
      </c>
      <c r="S2" t="s">
        <v>75</v>
      </c>
      <c r="T2" t="s">
        <v>75</v>
      </c>
      <c r="U2" t="s">
        <v>75</v>
      </c>
      <c r="V2" t="s">
        <v>75</v>
      </c>
      <c r="W2" t="s">
        <v>75</v>
      </c>
    </row>
    <row r="4" spans="1:23" x14ac:dyDescent="0.2">
      <c r="A4" t="s">
        <v>0</v>
      </c>
      <c r="B4">
        <v>13.846120862659717</v>
      </c>
      <c r="C4">
        <v>2.1976775449986246</v>
      </c>
      <c r="D4">
        <v>9.8596426586201935E-2</v>
      </c>
      <c r="E4">
        <v>8.6857110352214564E-3</v>
      </c>
      <c r="F4">
        <v>4.0725597613616316</v>
      </c>
      <c r="G4">
        <v>0.46641911852260709</v>
      </c>
      <c r="H4">
        <v>3.064375602223234</v>
      </c>
      <c r="I4">
        <v>0.23143877643470812</v>
      </c>
      <c r="J4">
        <v>0</v>
      </c>
      <c r="K4">
        <v>0.1274087526932724</v>
      </c>
      <c r="L4">
        <v>1.9737194102463478E-2</v>
      </c>
      <c r="M4">
        <v>0.33090569198141678</v>
      </c>
      <c r="N4">
        <v>5.3471420110403145E-3</v>
      </c>
      <c r="O4">
        <v>1.0163582924517344E-2</v>
      </c>
      <c r="P4">
        <v>0</v>
      </c>
      <c r="Q4">
        <v>0</v>
      </c>
      <c r="R4">
        <v>0.17520907895023638</v>
      </c>
      <c r="S4">
        <v>0</v>
      </c>
      <c r="T4">
        <v>0</v>
      </c>
      <c r="U4">
        <v>0</v>
      </c>
      <c r="V4">
        <v>0.557952</v>
      </c>
      <c r="W4">
        <v>25.21259724648489</v>
      </c>
    </row>
    <row r="5" spans="1:23" x14ac:dyDescent="0.2">
      <c r="A5" t="s">
        <v>1</v>
      </c>
      <c r="B5">
        <v>1.4459013215134152E-2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2.7210147635819658E-2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4.1669160850953811E-2</v>
      </c>
    </row>
    <row r="6" spans="1:23" x14ac:dyDescent="0.2">
      <c r="A6" t="s">
        <v>2</v>
      </c>
      <c r="B6">
        <v>0.54092986310199609</v>
      </c>
      <c r="C6">
        <v>0</v>
      </c>
      <c r="D6">
        <v>0</v>
      </c>
      <c r="E6">
        <v>1.8098379241947148E-3</v>
      </c>
      <c r="F6">
        <v>5.0934713990550267E-5</v>
      </c>
      <c r="G6">
        <v>0</v>
      </c>
      <c r="H6">
        <v>0</v>
      </c>
      <c r="I6">
        <v>0</v>
      </c>
      <c r="J6">
        <v>0</v>
      </c>
      <c r="K6">
        <v>6.2556225899447514E-4</v>
      </c>
      <c r="L6">
        <v>0</v>
      </c>
      <c r="M6">
        <v>1.1321434172903628E-3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0.54454834141646624</v>
      </c>
    </row>
    <row r="7" spans="1:23" x14ac:dyDescent="0.2">
      <c r="A7" t="s">
        <v>3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  <row r="8" spans="1:23" x14ac:dyDescent="0.2">
      <c r="A8" t="s">
        <v>4</v>
      </c>
      <c r="B8">
        <v>2.7198933696767048E-2</v>
      </c>
      <c r="C8">
        <v>0</v>
      </c>
      <c r="D8">
        <v>0</v>
      </c>
      <c r="E8">
        <v>1.4172243611742528E-5</v>
      </c>
      <c r="F8">
        <v>0</v>
      </c>
      <c r="G8">
        <v>0</v>
      </c>
      <c r="H8">
        <v>0</v>
      </c>
      <c r="I8">
        <v>0</v>
      </c>
      <c r="J8">
        <v>0</v>
      </c>
      <c r="K8">
        <v>3.3870221757711921E-4</v>
      </c>
      <c r="L8">
        <v>0</v>
      </c>
      <c r="M8">
        <v>1.0262332266406191E-3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2.8578041384596527E-2</v>
      </c>
    </row>
    <row r="9" spans="1:23" x14ac:dyDescent="0.2">
      <c r="A9" t="s">
        <v>5</v>
      </c>
      <c r="B9">
        <v>3.2618611748379905E-3</v>
      </c>
      <c r="C9">
        <v>0</v>
      </c>
      <c r="D9">
        <v>0</v>
      </c>
      <c r="E9">
        <v>1.6996214525492033E-6</v>
      </c>
      <c r="F9">
        <v>0</v>
      </c>
      <c r="G9">
        <v>0</v>
      </c>
      <c r="H9">
        <v>0</v>
      </c>
      <c r="I9">
        <v>0</v>
      </c>
      <c r="J9">
        <v>0</v>
      </c>
      <c r="K9">
        <v>1.2096507770611398E-4</v>
      </c>
      <c r="L9">
        <v>1.3004282704222753E-4</v>
      </c>
      <c r="M9">
        <v>9.3493133814946075E-4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4.4495000391883421E-3</v>
      </c>
    </row>
    <row r="10" spans="1:23" x14ac:dyDescent="0.2">
      <c r="A10" t="s">
        <v>6</v>
      </c>
      <c r="B10">
        <v>7.5794284560550818E-3</v>
      </c>
      <c r="C10">
        <v>0</v>
      </c>
      <c r="D10">
        <v>0</v>
      </c>
      <c r="E10">
        <v>3.9493278565458669E-6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1.0225811511009729E-4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7.6856358990217257E-3</v>
      </c>
    </row>
    <row r="11" spans="1:23" x14ac:dyDescent="0.2">
      <c r="A11" t="s">
        <v>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2">
      <c r="A12" t="s">
        <v>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x14ac:dyDescent="0.2">
      <c r="A13" t="s">
        <v>9</v>
      </c>
      <c r="B13">
        <v>2.6104890121018704E-4</v>
      </c>
      <c r="C13">
        <v>0</v>
      </c>
      <c r="D13">
        <v>0</v>
      </c>
      <c r="E13">
        <v>1.3602182584710042E-7</v>
      </c>
      <c r="F13">
        <v>0</v>
      </c>
      <c r="G13">
        <v>0</v>
      </c>
      <c r="H13">
        <v>0</v>
      </c>
      <c r="I13">
        <v>0</v>
      </c>
      <c r="J13">
        <v>0</v>
      </c>
      <c r="K13">
        <v>3.4561450773175422E-5</v>
      </c>
      <c r="L13">
        <v>0</v>
      </c>
      <c r="M13">
        <v>1.826037769823166E-5</v>
      </c>
      <c r="N13">
        <v>0</v>
      </c>
      <c r="O13">
        <v>0</v>
      </c>
      <c r="P13">
        <v>0</v>
      </c>
      <c r="Q13">
        <v>0</v>
      </c>
      <c r="R13">
        <v>2.5506160665101255E-5</v>
      </c>
      <c r="S13">
        <v>0</v>
      </c>
      <c r="T13">
        <v>0</v>
      </c>
      <c r="U13">
        <v>0</v>
      </c>
      <c r="V13">
        <v>0</v>
      </c>
      <c r="W13">
        <v>3.3951291217254245E-4</v>
      </c>
    </row>
    <row r="14" spans="1:23" x14ac:dyDescent="0.2">
      <c r="A14" t="s">
        <v>10</v>
      </c>
      <c r="B14">
        <v>2.2949766710708536E-3</v>
      </c>
      <c r="C14">
        <v>0</v>
      </c>
      <c r="D14">
        <v>0</v>
      </c>
      <c r="E14">
        <v>1.1958177783104801E-6</v>
      </c>
      <c r="F14">
        <v>0</v>
      </c>
      <c r="G14">
        <v>0</v>
      </c>
      <c r="H14">
        <v>0</v>
      </c>
      <c r="I14">
        <v>0</v>
      </c>
      <c r="J14">
        <v>0</v>
      </c>
      <c r="K14">
        <v>6.9122901546350853E-6</v>
      </c>
      <c r="L14">
        <v>0</v>
      </c>
      <c r="M14">
        <v>1.4608302158585324E-5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2.3176930811623845E-3</v>
      </c>
    </row>
    <row r="15" spans="1:23" x14ac:dyDescent="0.2">
      <c r="A15" t="s">
        <v>11</v>
      </c>
      <c r="B15">
        <v>7.3563204751100923E-3</v>
      </c>
      <c r="C15">
        <v>0</v>
      </c>
      <c r="D15">
        <v>0</v>
      </c>
      <c r="E15">
        <v>3.8330754808855583E-6</v>
      </c>
      <c r="F15">
        <v>0</v>
      </c>
      <c r="G15">
        <v>0</v>
      </c>
      <c r="H15">
        <v>0</v>
      </c>
      <c r="I15">
        <v>0</v>
      </c>
      <c r="J15">
        <v>0</v>
      </c>
      <c r="K15">
        <v>1.6935110878855961E-4</v>
      </c>
      <c r="L15">
        <v>0</v>
      </c>
      <c r="M15">
        <v>1.0591019064974361E-4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7.6354148500292806E-3</v>
      </c>
    </row>
    <row r="16" spans="1:23" x14ac:dyDescent="0.2">
      <c r="A16" t="s">
        <v>12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</row>
    <row r="17" spans="1:23" x14ac:dyDescent="0.2">
      <c r="A17" t="s">
        <v>13</v>
      </c>
      <c r="B17">
        <v>9.6978166518543046E-4</v>
      </c>
      <c r="C17">
        <v>0</v>
      </c>
      <c r="D17">
        <v>0</v>
      </c>
      <c r="E17">
        <v>5.0531326567566516E-7</v>
      </c>
      <c r="F17">
        <v>0</v>
      </c>
      <c r="G17">
        <v>0</v>
      </c>
      <c r="H17">
        <v>0</v>
      </c>
      <c r="I17">
        <v>0</v>
      </c>
      <c r="J17">
        <v>0</v>
      </c>
      <c r="K17">
        <v>6.9122901546350845E-5</v>
      </c>
      <c r="L17">
        <v>0</v>
      </c>
      <c r="M17">
        <v>5.8433208634341297E-5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1.0978430886317983E-3</v>
      </c>
    </row>
    <row r="18" spans="1:23" x14ac:dyDescent="0.2">
      <c r="A18" t="s">
        <v>14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</row>
    <row r="19" spans="1:23" x14ac:dyDescent="0.2">
      <c r="A19" t="s">
        <v>15</v>
      </c>
      <c r="B19">
        <v>7.3933849722057588E-4</v>
      </c>
      <c r="C19">
        <v>0</v>
      </c>
      <c r="D19">
        <v>0</v>
      </c>
      <c r="E19">
        <v>3.8523882630719027E-7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7.3972373604688302E-4</v>
      </c>
    </row>
    <row r="20" spans="1:23" x14ac:dyDescent="0.2">
      <c r="A20" t="s">
        <v>16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3.1105305695857884E-5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3.1105305695857884E-5</v>
      </c>
    </row>
    <row r="21" spans="1:23" x14ac:dyDescent="0.2">
      <c r="A21" t="s">
        <v>17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</row>
    <row r="22" spans="1:23" x14ac:dyDescent="0.2">
      <c r="A22" t="s">
        <v>18</v>
      </c>
      <c r="B22">
        <v>2.479964561496777E-2</v>
      </c>
      <c r="C22">
        <v>0</v>
      </c>
      <c r="D22">
        <v>0</v>
      </c>
      <c r="E22">
        <v>1.2922073455474543E-5</v>
      </c>
      <c r="F22">
        <v>0</v>
      </c>
      <c r="G22">
        <v>0</v>
      </c>
      <c r="H22">
        <v>0</v>
      </c>
      <c r="I22">
        <v>0</v>
      </c>
      <c r="J22">
        <v>0</v>
      </c>
      <c r="K22">
        <v>4.8386031082445605E-5</v>
      </c>
      <c r="L22">
        <v>0</v>
      </c>
      <c r="M22">
        <v>4.7476982015402295E-5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2.490843070152109E-2</v>
      </c>
    </row>
    <row r="23" spans="1:23" x14ac:dyDescent="0.2">
      <c r="A23" t="s">
        <v>19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</row>
    <row r="24" spans="1:23" x14ac:dyDescent="0.2">
      <c r="A24" t="s">
        <v>20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</row>
    <row r="25" spans="1:23" x14ac:dyDescent="0.2">
      <c r="A25" t="s">
        <v>21</v>
      </c>
      <c r="B25">
        <v>0</v>
      </c>
      <c r="C25">
        <v>1.28582790033275</v>
      </c>
      <c r="D25">
        <v>0</v>
      </c>
      <c r="E25">
        <v>0</v>
      </c>
      <c r="F25">
        <v>0</v>
      </c>
      <c r="G25">
        <v>0.13717669714667718</v>
      </c>
      <c r="H25">
        <v>0</v>
      </c>
      <c r="I25">
        <v>0.21469827981249323</v>
      </c>
      <c r="J25">
        <v>0</v>
      </c>
      <c r="K25">
        <v>5.8754466314398218E-4</v>
      </c>
      <c r="L25">
        <v>0</v>
      </c>
      <c r="M25">
        <v>2.0853351331380551E-3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1.6403757570882025</v>
      </c>
    </row>
    <row r="26" spans="1:23" x14ac:dyDescent="0.2">
      <c r="A26" t="s">
        <v>22</v>
      </c>
      <c r="B26">
        <v>0.14455976799863671</v>
      </c>
      <c r="C26">
        <v>0</v>
      </c>
      <c r="D26">
        <v>0</v>
      </c>
      <c r="E26">
        <v>8.0877119910438219E-5</v>
      </c>
      <c r="F26">
        <v>0</v>
      </c>
      <c r="G26">
        <v>0</v>
      </c>
      <c r="H26">
        <v>0</v>
      </c>
      <c r="I26">
        <v>0</v>
      </c>
      <c r="J26">
        <v>0</v>
      </c>
      <c r="K26">
        <v>4.2510584451005765E-4</v>
      </c>
      <c r="L26">
        <v>0</v>
      </c>
      <c r="M26">
        <v>1.0704110950521596E-4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0.14517279207256242</v>
      </c>
    </row>
    <row r="27" spans="1:23" x14ac:dyDescent="0.2">
      <c r="A27" t="s">
        <v>23</v>
      </c>
      <c r="B27">
        <v>2.4190828309082644E-3</v>
      </c>
      <c r="C27">
        <v>0</v>
      </c>
      <c r="D27">
        <v>0</v>
      </c>
      <c r="E27">
        <v>1.3534087311934198E-6</v>
      </c>
      <c r="F27">
        <v>0</v>
      </c>
      <c r="G27">
        <v>0</v>
      </c>
      <c r="H27">
        <v>0</v>
      </c>
      <c r="I27">
        <v>0</v>
      </c>
      <c r="J27">
        <v>0</v>
      </c>
      <c r="K27">
        <v>7.9491336778303462E-5</v>
      </c>
      <c r="L27">
        <v>0</v>
      </c>
      <c r="M27">
        <v>0</v>
      </c>
      <c r="N27">
        <v>0</v>
      </c>
      <c r="O27">
        <v>1.8109423701908955E-4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2.6810218134368504E-3</v>
      </c>
    </row>
    <row r="28" spans="1:23" x14ac:dyDescent="0.2">
      <c r="A28" t="s">
        <v>24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2.7649160618540341E-5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2.7649160618540341E-5</v>
      </c>
    </row>
    <row r="29" spans="1:23" x14ac:dyDescent="0.2">
      <c r="A29" t="s">
        <v>25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3.4561450773175427E-6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3.4561450773175427E-6</v>
      </c>
    </row>
    <row r="30" spans="1:23" x14ac:dyDescent="0.2">
      <c r="A30" t="s">
        <v>26</v>
      </c>
      <c r="B30">
        <v>1.882337179674381E-4</v>
      </c>
      <c r="C30">
        <v>0</v>
      </c>
      <c r="D30">
        <v>0</v>
      </c>
      <c r="E30">
        <v>1.0531146521612894E-7</v>
      </c>
      <c r="F30">
        <v>0</v>
      </c>
      <c r="G30">
        <v>1.7693194393360485E-4</v>
      </c>
      <c r="H30">
        <v>0</v>
      </c>
      <c r="I30">
        <v>0</v>
      </c>
      <c r="J30">
        <v>0</v>
      </c>
      <c r="K30">
        <v>8.6403626932938566E-5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4.5167460029919772E-4</v>
      </c>
    </row>
    <row r="31" spans="1:23" x14ac:dyDescent="0.2">
      <c r="A31" t="s">
        <v>27</v>
      </c>
      <c r="B31">
        <v>0.10775955305753428</v>
      </c>
      <c r="C31">
        <v>4.0420054466742149E-2</v>
      </c>
      <c r="D31">
        <v>4.393673254322712E-3</v>
      </c>
      <c r="E31">
        <v>5.6149062843790698E-5</v>
      </c>
      <c r="F31">
        <v>0</v>
      </c>
      <c r="G31">
        <v>0.20484636062651437</v>
      </c>
      <c r="H31">
        <v>0</v>
      </c>
      <c r="I31">
        <v>1.6740496622214874E-2</v>
      </c>
      <c r="J31">
        <v>0</v>
      </c>
      <c r="K31">
        <v>1.372089595695064E-3</v>
      </c>
      <c r="L31">
        <v>4.551498946477964E-5</v>
      </c>
      <c r="M31">
        <v>2.0597706043605306E-3</v>
      </c>
      <c r="N31">
        <v>4.8508059366150639E-3</v>
      </c>
      <c r="O31">
        <v>0</v>
      </c>
      <c r="P31">
        <v>0</v>
      </c>
      <c r="Q31">
        <v>0</v>
      </c>
      <c r="R31">
        <v>8.1364652521672982E-3</v>
      </c>
      <c r="S31">
        <v>0</v>
      </c>
      <c r="T31">
        <v>0</v>
      </c>
      <c r="U31">
        <v>0</v>
      </c>
      <c r="V31">
        <v>0.557952</v>
      </c>
      <c r="W31">
        <v>0.94863293346847488</v>
      </c>
    </row>
    <row r="32" spans="1:23" x14ac:dyDescent="0.2">
      <c r="A32" t="s">
        <v>28</v>
      </c>
      <c r="B32">
        <v>9.6730928837625102E-2</v>
      </c>
      <c r="C32">
        <v>0.8691835167941615</v>
      </c>
      <c r="D32">
        <v>8.758490708556646E-2</v>
      </c>
      <c r="E32">
        <v>5.0402501199519539E-5</v>
      </c>
      <c r="F32">
        <v>3.4773129241348659</v>
      </c>
      <c r="G32">
        <v>6.6730563162035739E-2</v>
      </c>
      <c r="H32">
        <v>3.0636234293599252</v>
      </c>
      <c r="I32">
        <v>0</v>
      </c>
      <c r="J32">
        <v>0</v>
      </c>
      <c r="K32">
        <v>2.2810557510295784E-4</v>
      </c>
      <c r="L32">
        <v>0</v>
      </c>
      <c r="M32">
        <v>1.8041253165852877E-3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7.6632489027670685</v>
      </c>
    </row>
    <row r="33" spans="1:23" x14ac:dyDescent="0.2">
      <c r="A33" t="s">
        <v>29</v>
      </c>
      <c r="B33">
        <v>0.68097881674174243</v>
      </c>
      <c r="C33">
        <v>0</v>
      </c>
      <c r="D33">
        <v>0</v>
      </c>
      <c r="E33">
        <v>3.5483000153227674E-4</v>
      </c>
      <c r="F33">
        <v>0.59504309837080349</v>
      </c>
      <c r="G33">
        <v>5.2017991516479831E-2</v>
      </c>
      <c r="H33">
        <v>0</v>
      </c>
      <c r="I33">
        <v>0</v>
      </c>
      <c r="J33">
        <v>0</v>
      </c>
      <c r="K33">
        <v>1.1785454713652821E-3</v>
      </c>
      <c r="L33">
        <v>0</v>
      </c>
      <c r="M33">
        <v>2.9800936403514061E-3</v>
      </c>
      <c r="N33">
        <v>0</v>
      </c>
      <c r="O33">
        <v>0</v>
      </c>
      <c r="P33">
        <v>0</v>
      </c>
      <c r="Q33">
        <v>0</v>
      </c>
      <c r="R33">
        <v>4.3998127147299657E-2</v>
      </c>
      <c r="S33">
        <v>0</v>
      </c>
      <c r="T33">
        <v>0</v>
      </c>
      <c r="U33">
        <v>0</v>
      </c>
      <c r="V33">
        <v>0</v>
      </c>
      <c r="W33">
        <v>1.3765515028895743</v>
      </c>
    </row>
    <row r="34" spans="1:23" x14ac:dyDescent="0.2">
      <c r="A34" t="s">
        <v>30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1.4170194817001924E-4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1.4170194817001924E-4</v>
      </c>
    </row>
    <row r="35" spans="1:23" x14ac:dyDescent="0.2">
      <c r="A35" t="s">
        <v>31</v>
      </c>
      <c r="B35">
        <v>4.85051567738536E-2</v>
      </c>
      <c r="C35">
        <v>0</v>
      </c>
      <c r="D35">
        <v>0</v>
      </c>
      <c r="E35">
        <v>2.5274038529919515E-5</v>
      </c>
      <c r="F35">
        <v>1.5280414197165078E-4</v>
      </c>
      <c r="G35">
        <v>0</v>
      </c>
      <c r="H35">
        <v>0</v>
      </c>
      <c r="I35">
        <v>0</v>
      </c>
      <c r="J35">
        <v>0</v>
      </c>
      <c r="K35">
        <v>7.1887817608204884E-4</v>
      </c>
      <c r="L35">
        <v>0</v>
      </c>
      <c r="M35">
        <v>4.3094491367826705E-4</v>
      </c>
      <c r="N35">
        <v>0</v>
      </c>
      <c r="O35">
        <v>0</v>
      </c>
      <c r="P35">
        <v>0</v>
      </c>
      <c r="Q35">
        <v>0</v>
      </c>
      <c r="R35">
        <v>0.11054370032254882</v>
      </c>
      <c r="S35">
        <v>0</v>
      </c>
      <c r="T35">
        <v>0</v>
      </c>
      <c r="U35">
        <v>0</v>
      </c>
      <c r="V35">
        <v>0</v>
      </c>
      <c r="W35">
        <v>0.16037675836666432</v>
      </c>
    </row>
    <row r="36" spans="1:23" x14ac:dyDescent="0.2">
      <c r="A36" t="s">
        <v>32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3.9400053881419978E-4</v>
      </c>
      <c r="L36">
        <v>0</v>
      </c>
      <c r="M36">
        <v>1.826037769823166E-5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4.1226091651243145E-4</v>
      </c>
    </row>
    <row r="37" spans="1:23" x14ac:dyDescent="0.2">
      <c r="A37" t="s">
        <v>33</v>
      </c>
      <c r="B37">
        <v>3.9399322958139837E-3</v>
      </c>
      <c r="C37">
        <v>0</v>
      </c>
      <c r="D37">
        <v>0</v>
      </c>
      <c r="E37">
        <v>2.0529363736301485E-6</v>
      </c>
      <c r="F37">
        <v>0</v>
      </c>
      <c r="G37">
        <v>0</v>
      </c>
      <c r="H37">
        <v>0</v>
      </c>
      <c r="I37">
        <v>0</v>
      </c>
      <c r="J37">
        <v>0</v>
      </c>
      <c r="K37">
        <v>7.6035191700985936E-5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4.0180204238886002E-3</v>
      </c>
    </row>
    <row r="38" spans="1:23" x14ac:dyDescent="0.2">
      <c r="A38" t="s">
        <v>34</v>
      </c>
      <c r="B38">
        <v>0</v>
      </c>
      <c r="C38">
        <v>1.3736168844305063E-3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4.0091282896883489E-4</v>
      </c>
      <c r="L38">
        <v>0</v>
      </c>
      <c r="M38">
        <v>5.8433208634341297E-5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1.8329629220336825E-3</v>
      </c>
    </row>
    <row r="39" spans="1:23" x14ac:dyDescent="0.2">
      <c r="A39" t="s">
        <v>35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7.6035191700985936E-5</v>
      </c>
      <c r="L39">
        <v>0</v>
      </c>
      <c r="M39">
        <v>4.7476982015402295E-5</v>
      </c>
      <c r="N39">
        <v>0</v>
      </c>
      <c r="O39">
        <v>0</v>
      </c>
      <c r="P39">
        <v>0</v>
      </c>
      <c r="Q39">
        <v>0</v>
      </c>
      <c r="R39">
        <v>2.5506160665101255E-5</v>
      </c>
      <c r="S39">
        <v>0</v>
      </c>
      <c r="T39">
        <v>0</v>
      </c>
      <c r="U39">
        <v>0</v>
      </c>
      <c r="V39">
        <v>0</v>
      </c>
      <c r="W39">
        <v>1.4901833438148946E-4</v>
      </c>
    </row>
    <row r="40" spans="1:23" x14ac:dyDescent="0.2">
      <c r="A40" t="s">
        <v>36</v>
      </c>
      <c r="B40">
        <v>0</v>
      </c>
      <c r="C40">
        <v>0</v>
      </c>
      <c r="D40">
        <v>0</v>
      </c>
      <c r="E40">
        <v>0</v>
      </c>
      <c r="F40">
        <v>0</v>
      </c>
      <c r="G40">
        <v>2.7220299066708444E-5</v>
      </c>
      <c r="H40">
        <v>0</v>
      </c>
      <c r="I40">
        <v>0</v>
      </c>
      <c r="J40">
        <v>0</v>
      </c>
      <c r="K40">
        <v>1.2787736786074906E-4</v>
      </c>
      <c r="L40">
        <v>0</v>
      </c>
      <c r="M40">
        <v>4.0172830936109647E-5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1.9527049786356715E-4</v>
      </c>
    </row>
    <row r="41" spans="1:23" x14ac:dyDescent="0.2">
      <c r="A41" t="s">
        <v>37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6.5666756469033306E-5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6.5666756469033306E-5</v>
      </c>
    </row>
    <row r="42" spans="1:23" x14ac:dyDescent="0.2">
      <c r="A42" t="s">
        <v>38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</row>
    <row r="43" spans="1:23" x14ac:dyDescent="0.2">
      <c r="A43" t="s">
        <v>39</v>
      </c>
      <c r="B43">
        <v>12.016760448558831</v>
      </c>
      <c r="C43">
        <v>0</v>
      </c>
      <c r="D43">
        <v>0</v>
      </c>
      <c r="E43">
        <v>6.2614387166645084E-3</v>
      </c>
      <c r="F43">
        <v>0</v>
      </c>
      <c r="G43">
        <v>3.8108418693391823E-4</v>
      </c>
      <c r="H43">
        <v>0</v>
      </c>
      <c r="I43">
        <v>0</v>
      </c>
      <c r="J43">
        <v>0</v>
      </c>
      <c r="K43">
        <v>1.683142652653643E-3</v>
      </c>
      <c r="L43">
        <v>0</v>
      </c>
      <c r="M43">
        <v>2.9691374137324673E-3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12.028055251528816</v>
      </c>
    </row>
    <row r="44" spans="1:23" x14ac:dyDescent="0.2">
      <c r="A44" t="s">
        <v>40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8.6403626932938566E-5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8.6403626932938566E-5</v>
      </c>
    </row>
    <row r="45" spans="1:23" x14ac:dyDescent="0.2">
      <c r="A45" t="s">
        <v>41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5.184217615976313E-5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5.184217615976313E-5</v>
      </c>
    </row>
    <row r="46" spans="1:23" x14ac:dyDescent="0.2">
      <c r="A46" t="s">
        <v>42</v>
      </c>
      <c r="B46">
        <v>0</v>
      </c>
      <c r="C46">
        <v>0</v>
      </c>
      <c r="D46">
        <v>0</v>
      </c>
      <c r="E46">
        <v>4.5912802229110001E-6</v>
      </c>
      <c r="F46">
        <v>0</v>
      </c>
      <c r="G46">
        <v>0</v>
      </c>
      <c r="H46">
        <v>1.9553055543716701E-5</v>
      </c>
      <c r="I46">
        <v>0</v>
      </c>
      <c r="J46">
        <v>0</v>
      </c>
      <c r="K46">
        <v>6.8373246762506853E-3</v>
      </c>
      <c r="L46">
        <v>2.6888355468401571E-4</v>
      </c>
      <c r="M46">
        <v>1.2181405041882556E-2</v>
      </c>
      <c r="N46">
        <v>1.0395617952579884E-4</v>
      </c>
      <c r="O46">
        <v>1.0272707822353074E-5</v>
      </c>
      <c r="P46">
        <v>0</v>
      </c>
      <c r="Q46">
        <v>0</v>
      </c>
      <c r="R46">
        <v>1.2761272490889629E-3</v>
      </c>
      <c r="S46">
        <v>0</v>
      </c>
      <c r="T46">
        <v>0</v>
      </c>
      <c r="U46">
        <v>0</v>
      </c>
      <c r="V46">
        <v>0</v>
      </c>
      <c r="W46">
        <v>2.0702113745020997E-2</v>
      </c>
    </row>
    <row r="47" spans="1:23" x14ac:dyDescent="0.2">
      <c r="A47" t="s">
        <v>43</v>
      </c>
      <c r="B47">
        <v>6.9463498866312399E-3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0.10886740278397439</v>
      </c>
      <c r="L47">
        <v>1.9093302666906179E-2</v>
      </c>
      <c r="M47">
        <v>0.27078141951308932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0.40568847485060111</v>
      </c>
    </row>
    <row r="48" spans="1:23" x14ac:dyDescent="0.2">
      <c r="A48" t="s">
        <v>44</v>
      </c>
      <c r="B48">
        <v>1.4420461283262589E-2</v>
      </c>
      <c r="C48">
        <v>6.8020000047528566E-4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2.4484687159909359E-3</v>
      </c>
      <c r="L48">
        <v>1.9945006436627519E-4</v>
      </c>
      <c r="M48">
        <v>4.6916731016430754E-3</v>
      </c>
      <c r="N48">
        <v>3.9237989489945233E-4</v>
      </c>
      <c r="O48">
        <v>4.201842922667876E-3</v>
      </c>
      <c r="P48">
        <v>0</v>
      </c>
      <c r="Q48">
        <v>0</v>
      </c>
      <c r="R48">
        <v>3.8227849996389316E-3</v>
      </c>
      <c r="S48">
        <v>0</v>
      </c>
      <c r="T48">
        <v>0</v>
      </c>
      <c r="U48">
        <v>0</v>
      </c>
      <c r="V48">
        <v>0</v>
      </c>
      <c r="W48">
        <v>3.0857260982944425E-2</v>
      </c>
    </row>
    <row r="49" spans="1:23" x14ac:dyDescent="0.2">
      <c r="A49" t="s">
        <v>45</v>
      </c>
      <c r="B49">
        <v>0</v>
      </c>
      <c r="C49">
        <v>1.922565200651067E-4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1.922565200651067E-4</v>
      </c>
    </row>
    <row r="50" spans="1:23" x14ac:dyDescent="0.2">
      <c r="A50" t="s">
        <v>46</v>
      </c>
      <c r="B50">
        <v>3.9046133583821502E-2</v>
      </c>
      <c r="C50">
        <v>0</v>
      </c>
      <c r="D50">
        <v>0</v>
      </c>
      <c r="E50">
        <v>0</v>
      </c>
      <c r="F50">
        <v>0</v>
      </c>
      <c r="G50">
        <v>5.0622696409657044E-3</v>
      </c>
      <c r="H50">
        <v>7.3261980776526733E-4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5.4985846901191224E-3</v>
      </c>
      <c r="P50">
        <v>0</v>
      </c>
      <c r="Q50">
        <v>0</v>
      </c>
      <c r="R50">
        <v>7.3808616581625261E-3</v>
      </c>
      <c r="S50">
        <v>0</v>
      </c>
      <c r="T50">
        <v>0</v>
      </c>
      <c r="U50">
        <v>0</v>
      </c>
      <c r="V50">
        <v>0</v>
      </c>
      <c r="W50">
        <v>5.7720469380834125E-2</v>
      </c>
    </row>
    <row r="51" spans="1:23" x14ac:dyDescent="0.2">
      <c r="A51" t="s">
        <v>47</v>
      </c>
      <c r="B51">
        <v>5.4015785623531529E-2</v>
      </c>
      <c r="C51">
        <v>0</v>
      </c>
      <c r="D51">
        <v>6.6178462463127655E-3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2.7178836688890198E-4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6.0905420236733197E-2</v>
      </c>
    </row>
  </sheetData>
  <phoneticPr fontId="6" type="noConversion"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200-000000000000}">
  <dimension ref="A1:W51"/>
  <sheetViews>
    <sheetView workbookViewId="0">
      <selection activeCell="B4" sqref="B4:W51"/>
    </sheetView>
  </sheetViews>
  <sheetFormatPr baseColWidth="10" defaultColWidth="8.83203125" defaultRowHeight="15" x14ac:dyDescent="0.2"/>
  <sheetData>
    <row r="1" spans="1:23" x14ac:dyDescent="0.2">
      <c r="B1" t="s">
        <v>49</v>
      </c>
      <c r="C1" t="s">
        <v>50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61</v>
      </c>
      <c r="O1" t="s">
        <v>62</v>
      </c>
      <c r="P1" t="s">
        <v>63</v>
      </c>
      <c r="Q1" t="s">
        <v>64</v>
      </c>
      <c r="R1" t="s">
        <v>65</v>
      </c>
      <c r="S1" t="s">
        <v>66</v>
      </c>
      <c r="T1" t="s">
        <v>67</v>
      </c>
      <c r="U1" t="s">
        <v>68</v>
      </c>
      <c r="V1" t="s">
        <v>69</v>
      </c>
      <c r="W1" t="s">
        <v>48</v>
      </c>
    </row>
    <row r="2" spans="1:23" x14ac:dyDescent="0.2">
      <c r="B2" t="s">
        <v>75</v>
      </c>
      <c r="C2" t="s">
        <v>75</v>
      </c>
      <c r="D2" t="s">
        <v>75</v>
      </c>
      <c r="E2" t="s">
        <v>75</v>
      </c>
      <c r="F2" t="s">
        <v>75</v>
      </c>
      <c r="G2" t="s">
        <v>75</v>
      </c>
      <c r="H2" t="s">
        <v>75</v>
      </c>
      <c r="I2" t="s">
        <v>75</v>
      </c>
      <c r="J2" t="s">
        <v>75</v>
      </c>
      <c r="K2" t="s">
        <v>75</v>
      </c>
      <c r="L2" t="s">
        <v>75</v>
      </c>
      <c r="M2" t="s">
        <v>75</v>
      </c>
      <c r="N2" t="s">
        <v>75</v>
      </c>
      <c r="O2" t="s">
        <v>75</v>
      </c>
      <c r="P2" t="s">
        <v>75</v>
      </c>
      <c r="Q2" t="s">
        <v>75</v>
      </c>
      <c r="R2" t="s">
        <v>75</v>
      </c>
      <c r="S2" t="s">
        <v>75</v>
      </c>
      <c r="T2" t="s">
        <v>75</v>
      </c>
      <c r="U2" t="s">
        <v>75</v>
      </c>
      <c r="V2" t="s">
        <v>75</v>
      </c>
      <c r="W2" t="s">
        <v>75</v>
      </c>
    </row>
    <row r="4" spans="1:23" x14ac:dyDescent="0.2">
      <c r="A4" t="s">
        <v>0</v>
      </c>
      <c r="B4">
        <v>13.997697585806705</v>
      </c>
      <c r="C4">
        <v>1.7727028715229238</v>
      </c>
      <c r="D4">
        <v>8.3775626400263606E-2</v>
      </c>
      <c r="E4">
        <v>6.7059423181466881E-3</v>
      </c>
      <c r="F4">
        <v>3.9501743139999919</v>
      </c>
      <c r="G4">
        <v>0.45430573897422044</v>
      </c>
      <c r="H4">
        <v>3.0910794184596733</v>
      </c>
      <c r="I4">
        <v>0.23283110898663373</v>
      </c>
      <c r="J4">
        <v>0</v>
      </c>
      <c r="K4">
        <v>0.29913955459079733</v>
      </c>
      <c r="L4">
        <v>5.0559450714896884E-2</v>
      </c>
      <c r="M4">
        <v>0.6700309407695958</v>
      </c>
      <c r="N4">
        <v>9.431179253827904E-4</v>
      </c>
      <c r="O4">
        <v>1.0826866749841941E-2</v>
      </c>
      <c r="P4">
        <v>0</v>
      </c>
      <c r="Q4">
        <v>0</v>
      </c>
      <c r="R4">
        <v>0.18766159390563814</v>
      </c>
      <c r="S4">
        <v>0</v>
      </c>
      <c r="T4">
        <v>0</v>
      </c>
      <c r="U4">
        <v>0</v>
      </c>
      <c r="V4">
        <v>0.630602</v>
      </c>
      <c r="W4">
        <v>25.439036131124706</v>
      </c>
    </row>
    <row r="5" spans="1:23" x14ac:dyDescent="0.2">
      <c r="A5" t="s">
        <v>1</v>
      </c>
      <c r="B5">
        <v>8.0734586076701125E-3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1.6028922391422239E-2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2.410238099909235E-2</v>
      </c>
    </row>
    <row r="6" spans="1:23" x14ac:dyDescent="0.2">
      <c r="A6" t="s">
        <v>2</v>
      </c>
      <c r="B6">
        <v>0.27456027948628919</v>
      </c>
      <c r="C6">
        <v>0</v>
      </c>
      <c r="D6">
        <v>0</v>
      </c>
      <c r="E6">
        <v>0</v>
      </c>
      <c r="F6">
        <v>4.408053522595403E-2</v>
      </c>
      <c r="G6">
        <v>0</v>
      </c>
      <c r="H6">
        <v>0</v>
      </c>
      <c r="I6">
        <v>0</v>
      </c>
      <c r="J6">
        <v>0</v>
      </c>
      <c r="K6">
        <v>2.3701023407017685E-4</v>
      </c>
      <c r="L6">
        <v>0</v>
      </c>
      <c r="M6">
        <v>6.7931154340818134E-4</v>
      </c>
      <c r="N6">
        <v>0</v>
      </c>
      <c r="O6">
        <v>0</v>
      </c>
      <c r="P6">
        <v>0</v>
      </c>
      <c r="Q6">
        <v>0</v>
      </c>
      <c r="R6">
        <v>2.0145098001818017E-3</v>
      </c>
      <c r="S6">
        <v>0</v>
      </c>
      <c r="T6">
        <v>0</v>
      </c>
      <c r="U6">
        <v>0</v>
      </c>
      <c r="V6">
        <v>0</v>
      </c>
      <c r="W6">
        <v>0.32157164628990337</v>
      </c>
    </row>
    <row r="7" spans="1:23" x14ac:dyDescent="0.2">
      <c r="A7" t="s">
        <v>3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  <row r="8" spans="1:23" x14ac:dyDescent="0.2">
      <c r="A8" t="s">
        <v>4</v>
      </c>
      <c r="B8">
        <v>2.8996252760472446E-2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3.6209896871832576E-4</v>
      </c>
      <c r="L8">
        <v>0</v>
      </c>
      <c r="M8">
        <v>1.8403797426007357E-3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3.1198731471791509E-2</v>
      </c>
    </row>
    <row r="9" spans="1:23" x14ac:dyDescent="0.2">
      <c r="A9" t="s">
        <v>5</v>
      </c>
      <c r="B9">
        <v>2.4966951139569222E-3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7.2419793743665154E-5</v>
      </c>
      <c r="L9">
        <v>5.8107009216393109E-5</v>
      </c>
      <c r="M9">
        <v>4.1937090179790785E-4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3.0465928187148883E-3</v>
      </c>
    </row>
    <row r="10" spans="1:23" x14ac:dyDescent="0.2">
      <c r="A10" t="s">
        <v>6</v>
      </c>
      <c r="B10">
        <v>1.4571720930389707E-3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3.1192876993232811E-5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1.4883649700322035E-3</v>
      </c>
    </row>
    <row r="11" spans="1:23" x14ac:dyDescent="0.2">
      <c r="A11" t="s">
        <v>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2">
      <c r="A12" t="s">
        <v>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x14ac:dyDescent="0.2">
      <c r="A13" t="s">
        <v>9</v>
      </c>
      <c r="B13">
        <v>5.1289000859169539E-4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3.9501705678362811E-5</v>
      </c>
      <c r="L13">
        <v>0</v>
      </c>
      <c r="M13">
        <v>3.4658752214703129E-6</v>
      </c>
      <c r="N13">
        <v>0</v>
      </c>
      <c r="O13">
        <v>0</v>
      </c>
      <c r="P13">
        <v>0</v>
      </c>
      <c r="Q13">
        <v>0</v>
      </c>
      <c r="R13">
        <v>2.4271202411828935E-5</v>
      </c>
      <c r="S13">
        <v>0</v>
      </c>
      <c r="T13">
        <v>0</v>
      </c>
      <c r="U13">
        <v>0</v>
      </c>
      <c r="V13">
        <v>0</v>
      </c>
      <c r="W13">
        <v>5.8012879190335741E-4</v>
      </c>
    </row>
    <row r="14" spans="1:23" x14ac:dyDescent="0.2">
      <c r="A14" t="s">
        <v>10</v>
      </c>
      <c r="B14">
        <v>2.1963129636208838E-3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2.6334470452241869E-5</v>
      </c>
      <c r="L14">
        <v>0</v>
      </c>
      <c r="M14">
        <v>1.3863500885881251E-5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2.2365109349590071E-3</v>
      </c>
    </row>
    <row r="15" spans="1:23" x14ac:dyDescent="0.2">
      <c r="A15" t="s">
        <v>11</v>
      </c>
      <c r="B15">
        <v>8.7173430728581525E-3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2.2713480765058615E-4</v>
      </c>
      <c r="L15">
        <v>0</v>
      </c>
      <c r="M15">
        <v>1.1783975752999061E-4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9.062317638038728E-3</v>
      </c>
    </row>
    <row r="16" spans="1:23" x14ac:dyDescent="0.2">
      <c r="A16" t="s">
        <v>12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</row>
    <row r="17" spans="1:23" x14ac:dyDescent="0.2">
      <c r="A17" t="s">
        <v>13</v>
      </c>
      <c r="B17">
        <v>5.2992677310472944E-4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5.5960749711013972E-5</v>
      </c>
      <c r="L17">
        <v>0</v>
      </c>
      <c r="M17">
        <v>5.5454003543525006E-5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6.4134152635926837E-4</v>
      </c>
    </row>
    <row r="18" spans="1:23" x14ac:dyDescent="0.2">
      <c r="A18" t="s">
        <v>14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</row>
    <row r="19" spans="1:23" x14ac:dyDescent="0.2">
      <c r="A19" t="s">
        <v>15</v>
      </c>
      <c r="B19">
        <v>4.5683342509028412E-4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4.5683342509028412E-4</v>
      </c>
    </row>
    <row r="20" spans="1:23" x14ac:dyDescent="0.2">
      <c r="A20" t="s">
        <v>16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8.2295220163255869E-5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8.2295220163255869E-5</v>
      </c>
    </row>
    <row r="21" spans="1:23" x14ac:dyDescent="0.2">
      <c r="A21" t="s">
        <v>17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</row>
    <row r="22" spans="1:23" x14ac:dyDescent="0.2">
      <c r="A22" t="s">
        <v>18</v>
      </c>
      <c r="B22">
        <v>2.1496703530834504E-2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3.9501705678362811E-5</v>
      </c>
      <c r="L22">
        <v>0</v>
      </c>
      <c r="M22">
        <v>3.1192876993232811E-5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2.1567398113506102E-2</v>
      </c>
    </row>
    <row r="23" spans="1:23" x14ac:dyDescent="0.2">
      <c r="A23" t="s">
        <v>19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</row>
    <row r="24" spans="1:23" x14ac:dyDescent="0.2">
      <c r="A24" t="s">
        <v>20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</row>
    <row r="25" spans="1:23" x14ac:dyDescent="0.2">
      <c r="A25" t="s">
        <v>21</v>
      </c>
      <c r="B25">
        <v>0</v>
      </c>
      <c r="C25">
        <v>0.8744953574400971</v>
      </c>
      <c r="D25">
        <v>0</v>
      </c>
      <c r="E25">
        <v>0</v>
      </c>
      <c r="F25">
        <v>0</v>
      </c>
      <c r="G25">
        <v>0.10129112245071185</v>
      </c>
      <c r="H25">
        <v>0</v>
      </c>
      <c r="I25">
        <v>0.2120461495668414</v>
      </c>
      <c r="J25">
        <v>0</v>
      </c>
      <c r="K25">
        <v>3.4563992468567456E-4</v>
      </c>
      <c r="L25">
        <v>0</v>
      </c>
      <c r="M25">
        <v>2.1869672647477673E-3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1.1903652366470838</v>
      </c>
    </row>
    <row r="26" spans="1:23" x14ac:dyDescent="0.2">
      <c r="A26" t="s">
        <v>22</v>
      </c>
      <c r="B26">
        <v>0.15855346647518984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2.8967917497466062E-4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0.1588431456501645</v>
      </c>
    </row>
    <row r="27" spans="1:23" x14ac:dyDescent="0.2">
      <c r="A27" t="s">
        <v>23</v>
      </c>
      <c r="B27">
        <v>3.5474450627893256E-3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4.9377132097953505E-5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3.596822194887279E-3</v>
      </c>
    </row>
    <row r="28" spans="1:23" x14ac:dyDescent="0.2">
      <c r="A28" t="s">
        <v>24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1.3167235226120935E-5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1.3167235226120935E-5</v>
      </c>
    </row>
    <row r="29" spans="1:23" x14ac:dyDescent="0.2">
      <c r="A29" t="s">
        <v>25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3.2918088065302337E-6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3.2918088065302337E-6</v>
      </c>
    </row>
    <row r="30" spans="1:23" x14ac:dyDescent="0.2">
      <c r="A30" t="s">
        <v>26</v>
      </c>
      <c r="B30">
        <v>1.2186606764278947E-4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1.3167235226120935E-4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2.5353841990399882E-4</v>
      </c>
    </row>
    <row r="31" spans="1:23" x14ac:dyDescent="0.2">
      <c r="A31" t="s">
        <v>27</v>
      </c>
      <c r="B31">
        <v>0.11936634251540922</v>
      </c>
      <c r="C31">
        <v>2.8017821147503633E-2</v>
      </c>
      <c r="D31">
        <v>2.5150852701144584E-3</v>
      </c>
      <c r="E31">
        <v>0</v>
      </c>
      <c r="F31">
        <v>0</v>
      </c>
      <c r="G31">
        <v>0.24512684754182637</v>
      </c>
      <c r="H31">
        <v>0</v>
      </c>
      <c r="I31">
        <v>2.0784959419792345E-2</v>
      </c>
      <c r="J31">
        <v>0</v>
      </c>
      <c r="K31">
        <v>1.3496416106773962E-3</v>
      </c>
      <c r="L31">
        <v>1.6602002633255177E-5</v>
      </c>
      <c r="M31">
        <v>1.5943026018763434E-3</v>
      </c>
      <c r="N31">
        <v>9.431179253827904E-4</v>
      </c>
      <c r="O31">
        <v>0</v>
      </c>
      <c r="P31">
        <v>0</v>
      </c>
      <c r="Q31">
        <v>0</v>
      </c>
      <c r="R31">
        <v>8.0580392007272069E-3</v>
      </c>
      <c r="S31">
        <v>0</v>
      </c>
      <c r="T31">
        <v>0</v>
      </c>
      <c r="U31">
        <v>0</v>
      </c>
      <c r="V31">
        <v>0.630602</v>
      </c>
      <c r="W31">
        <v>1.0583747592359429</v>
      </c>
    </row>
    <row r="32" spans="1:23" x14ac:dyDescent="0.2">
      <c r="A32" t="s">
        <v>28</v>
      </c>
      <c r="B32">
        <v>8.6781147619963639E-2</v>
      </c>
      <c r="C32">
        <v>0.86779164211496362</v>
      </c>
      <c r="D32">
        <v>7.7254664352794669E-2</v>
      </c>
      <c r="E32">
        <v>0</v>
      </c>
      <c r="F32">
        <v>3.4918330385128273</v>
      </c>
      <c r="G32">
        <v>3.5007020072148592E-2</v>
      </c>
      <c r="H32">
        <v>3.0910794184596733</v>
      </c>
      <c r="I32">
        <v>0</v>
      </c>
      <c r="J32">
        <v>0</v>
      </c>
      <c r="K32">
        <v>4.1805971842933976E-4</v>
      </c>
      <c r="L32">
        <v>0</v>
      </c>
      <c r="M32">
        <v>4.1313232639926126E-3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7.6542963141147933</v>
      </c>
    </row>
    <row r="33" spans="1:23" x14ac:dyDescent="0.2">
      <c r="A33" t="s">
        <v>29</v>
      </c>
      <c r="B33">
        <v>0.50464243160240041</v>
      </c>
      <c r="C33">
        <v>0</v>
      </c>
      <c r="D33">
        <v>0</v>
      </c>
      <c r="E33">
        <v>0</v>
      </c>
      <c r="F33">
        <v>0.41385683563555148</v>
      </c>
      <c r="G33">
        <v>5.8655861600725501E-2</v>
      </c>
      <c r="H33">
        <v>0</v>
      </c>
      <c r="I33">
        <v>0</v>
      </c>
      <c r="J33">
        <v>0</v>
      </c>
      <c r="K33">
        <v>6.2215186443421435E-4</v>
      </c>
      <c r="L33">
        <v>0</v>
      </c>
      <c r="M33">
        <v>2.6202016674315557E-3</v>
      </c>
      <c r="N33">
        <v>0</v>
      </c>
      <c r="O33">
        <v>0</v>
      </c>
      <c r="P33">
        <v>0</v>
      </c>
      <c r="Q33">
        <v>0</v>
      </c>
      <c r="R33">
        <v>7.1867030341425497E-2</v>
      </c>
      <c r="S33">
        <v>0</v>
      </c>
      <c r="T33">
        <v>0</v>
      </c>
      <c r="U33">
        <v>0</v>
      </c>
      <c r="V33">
        <v>0</v>
      </c>
      <c r="W33">
        <v>1.052264512711969</v>
      </c>
    </row>
    <row r="34" spans="1:23" x14ac:dyDescent="0.2">
      <c r="A34" t="s">
        <v>30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1.1521330822855822E-4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1.1521330822855822E-4</v>
      </c>
    </row>
    <row r="35" spans="1:23" x14ac:dyDescent="0.2">
      <c r="A35" t="s">
        <v>31</v>
      </c>
      <c r="B35">
        <v>4.3432842199391877E-2</v>
      </c>
      <c r="C35">
        <v>0</v>
      </c>
      <c r="D35">
        <v>0</v>
      </c>
      <c r="E35">
        <v>0</v>
      </c>
      <c r="F35">
        <v>4.0390462565930612E-4</v>
      </c>
      <c r="G35">
        <v>0</v>
      </c>
      <c r="H35">
        <v>0</v>
      </c>
      <c r="I35">
        <v>0</v>
      </c>
      <c r="J35">
        <v>0</v>
      </c>
      <c r="K35">
        <v>6.386109084668655E-4</v>
      </c>
      <c r="L35">
        <v>0</v>
      </c>
      <c r="M35">
        <v>3.8471214958320471E-4</v>
      </c>
      <c r="N35">
        <v>0</v>
      </c>
      <c r="O35">
        <v>0</v>
      </c>
      <c r="P35">
        <v>0</v>
      </c>
      <c r="Q35">
        <v>0</v>
      </c>
      <c r="R35">
        <v>9.1065551449182158E-2</v>
      </c>
      <c r="S35">
        <v>0</v>
      </c>
      <c r="T35">
        <v>0</v>
      </c>
      <c r="U35">
        <v>0</v>
      </c>
      <c r="V35">
        <v>0</v>
      </c>
      <c r="W35">
        <v>0.13592562133228342</v>
      </c>
    </row>
    <row r="36" spans="1:23" x14ac:dyDescent="0.2">
      <c r="A36" t="s">
        <v>32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2.9955460139425135E-4</v>
      </c>
      <c r="L36">
        <v>0</v>
      </c>
      <c r="M36">
        <v>1.039762566441094E-5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3.0995222705866229E-4</v>
      </c>
    </row>
    <row r="37" spans="1:23" x14ac:dyDescent="0.2">
      <c r="A37" t="s">
        <v>33</v>
      </c>
      <c r="B37">
        <v>5.1868259069041212E-3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6.2544367324074453E-5</v>
      </c>
      <c r="L37">
        <v>4.5655507241451732E-5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5.2950257814696469E-3</v>
      </c>
    </row>
    <row r="38" spans="1:23" x14ac:dyDescent="0.2">
      <c r="A38" t="s">
        <v>34</v>
      </c>
      <c r="B38">
        <v>0</v>
      </c>
      <c r="C38">
        <v>1.6281533781781412E-3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3.6868258633138617E-4</v>
      </c>
      <c r="L38">
        <v>0</v>
      </c>
      <c r="M38">
        <v>5.5454003543525006E-5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2.0522899680530528E-3</v>
      </c>
    </row>
    <row r="39" spans="1:23" x14ac:dyDescent="0.2">
      <c r="A39" t="s">
        <v>35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6.5836176130604674E-5</v>
      </c>
      <c r="L39">
        <v>7.0558511191334486E-5</v>
      </c>
      <c r="M39">
        <v>4.5056377879114064E-5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1.8145106520105322E-4</v>
      </c>
    </row>
    <row r="40" spans="1:23" x14ac:dyDescent="0.2">
      <c r="A40" t="s">
        <v>36</v>
      </c>
      <c r="B40">
        <v>0</v>
      </c>
      <c r="C40">
        <v>0</v>
      </c>
      <c r="D40">
        <v>0</v>
      </c>
      <c r="E40">
        <v>0</v>
      </c>
      <c r="F40">
        <v>0</v>
      </c>
      <c r="G40">
        <v>3.8853518393061708E-5</v>
      </c>
      <c r="H40">
        <v>0</v>
      </c>
      <c r="I40">
        <v>0</v>
      </c>
      <c r="J40">
        <v>0</v>
      </c>
      <c r="K40">
        <v>1.2179692584161863E-4</v>
      </c>
      <c r="L40">
        <v>0</v>
      </c>
      <c r="M40">
        <v>2.7727001771762503E-5</v>
      </c>
      <c r="N40">
        <v>0</v>
      </c>
      <c r="O40">
        <v>0</v>
      </c>
      <c r="P40">
        <v>0</v>
      </c>
      <c r="Q40">
        <v>0</v>
      </c>
      <c r="R40">
        <v>4.8542404823657869E-5</v>
      </c>
      <c r="S40">
        <v>0</v>
      </c>
      <c r="T40">
        <v>0</v>
      </c>
      <c r="U40">
        <v>0</v>
      </c>
      <c r="V40">
        <v>0</v>
      </c>
      <c r="W40">
        <v>2.369198508301007E-4</v>
      </c>
    </row>
    <row r="41" spans="1:23" x14ac:dyDescent="0.2">
      <c r="A41" t="s">
        <v>37</v>
      </c>
      <c r="B41">
        <v>1.5505879553271268E-3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1.3167235226120935E-5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1.5637551905532477E-3</v>
      </c>
    </row>
    <row r="42" spans="1:23" x14ac:dyDescent="0.2">
      <c r="A42" t="s">
        <v>38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</row>
    <row r="43" spans="1:23" x14ac:dyDescent="0.2">
      <c r="A43" t="s">
        <v>39</v>
      </c>
      <c r="B43">
        <v>12.635583081711962</v>
      </c>
      <c r="C43">
        <v>0</v>
      </c>
      <c r="D43">
        <v>0</v>
      </c>
      <c r="E43">
        <v>0</v>
      </c>
      <c r="F43">
        <v>0</v>
      </c>
      <c r="G43">
        <v>3.3673049273986815E-4</v>
      </c>
      <c r="H43">
        <v>0</v>
      </c>
      <c r="I43">
        <v>0</v>
      </c>
      <c r="J43">
        <v>0</v>
      </c>
      <c r="K43">
        <v>1.4878975805516659E-3</v>
      </c>
      <c r="L43">
        <v>0</v>
      </c>
      <c r="M43">
        <v>4.4328544082605304E-3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12.641840564193513</v>
      </c>
    </row>
    <row r="44" spans="1:23" x14ac:dyDescent="0.2">
      <c r="A44" t="s">
        <v>40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9.546245538937679E-5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9.546245538937679E-5</v>
      </c>
    </row>
    <row r="45" spans="1:23" x14ac:dyDescent="0.2">
      <c r="A45" t="s">
        <v>41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3.9501705678362811E-5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3.9501705678362811E-5</v>
      </c>
    </row>
    <row r="46" spans="1:23" x14ac:dyDescent="0.2">
      <c r="A46" t="s">
        <v>42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2.939366221829989E-3</v>
      </c>
      <c r="L46">
        <v>1.032734215967792E-4</v>
      </c>
      <c r="M46">
        <v>6.8561269802482625E-3</v>
      </c>
      <c r="N46">
        <v>0</v>
      </c>
      <c r="O46">
        <v>1.3745841213382621E-5</v>
      </c>
      <c r="P46">
        <v>0</v>
      </c>
      <c r="Q46">
        <v>0</v>
      </c>
      <c r="R46">
        <v>9.4865404728472545E-4</v>
      </c>
      <c r="S46">
        <v>0</v>
      </c>
      <c r="T46">
        <v>0</v>
      </c>
      <c r="U46">
        <v>0</v>
      </c>
      <c r="V46">
        <v>0</v>
      </c>
      <c r="W46">
        <v>1.0861166512173139E-2</v>
      </c>
    </row>
    <row r="47" spans="1:23" x14ac:dyDescent="0.2">
      <c r="A47" t="s">
        <v>43</v>
      </c>
      <c r="B47">
        <v>1.5977559101320451E-2</v>
      </c>
      <c r="C47">
        <v>6.7811918595178623E-4</v>
      </c>
      <c r="D47">
        <v>2.148310665133948E-3</v>
      </c>
      <c r="E47">
        <v>1.4315177356796127E-3</v>
      </c>
      <c r="F47">
        <v>0</v>
      </c>
      <c r="G47">
        <v>0</v>
      </c>
      <c r="H47">
        <v>0</v>
      </c>
      <c r="I47">
        <v>0</v>
      </c>
      <c r="J47">
        <v>0</v>
      </c>
      <c r="K47">
        <v>0.27039944523530091</v>
      </c>
      <c r="L47">
        <v>5.0175533678306398E-2</v>
      </c>
      <c r="M47">
        <v>0.62244249170341936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0.9632529773051125</v>
      </c>
    </row>
    <row r="48" spans="1:23" x14ac:dyDescent="0.2">
      <c r="A48" t="s">
        <v>44</v>
      </c>
      <c r="B48">
        <v>2.5947591889760252E-3</v>
      </c>
      <c r="C48">
        <v>6.2274031425095348E-5</v>
      </c>
      <c r="D48">
        <v>1.8575661122205228E-3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1.9404365234239648E-3</v>
      </c>
      <c r="L48">
        <v>8.9720584711275547E-5</v>
      </c>
      <c r="M48">
        <v>4.7034032750721691E-3</v>
      </c>
      <c r="N48">
        <v>0</v>
      </c>
      <c r="O48">
        <v>1.8457119869546915E-3</v>
      </c>
      <c r="P48">
        <v>0</v>
      </c>
      <c r="Q48">
        <v>0</v>
      </c>
      <c r="R48">
        <v>1.6424326154323148E-3</v>
      </c>
      <c r="S48">
        <v>0</v>
      </c>
      <c r="T48">
        <v>0</v>
      </c>
      <c r="U48">
        <v>0</v>
      </c>
      <c r="V48">
        <v>0</v>
      </c>
      <c r="W48">
        <v>1.473630431821606E-2</v>
      </c>
    </row>
    <row r="49" spans="1:23" x14ac:dyDescent="0.2">
      <c r="A49" t="s">
        <v>45</v>
      </c>
      <c r="B49">
        <v>0</v>
      </c>
      <c r="C49">
        <v>2.9504224804423365E-5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1.4857684558575743E-4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1.7808107039018079E-4</v>
      </c>
    </row>
    <row r="50" spans="1:23" x14ac:dyDescent="0.2">
      <c r="A50" t="s">
        <v>46</v>
      </c>
      <c r="B50">
        <v>2.1999426894597933E-2</v>
      </c>
      <c r="C50">
        <v>0</v>
      </c>
      <c r="D50">
        <v>0</v>
      </c>
      <c r="E50">
        <v>0</v>
      </c>
      <c r="F50">
        <v>0</v>
      </c>
      <c r="G50">
        <v>1.3849303297675227E-2</v>
      </c>
      <c r="H50">
        <v>0</v>
      </c>
      <c r="I50">
        <v>0</v>
      </c>
      <c r="J50">
        <v>0</v>
      </c>
      <c r="K50">
        <v>1.2496518544746184E-2</v>
      </c>
      <c r="L50">
        <v>0</v>
      </c>
      <c r="M50">
        <v>8.4588364093563608E-6</v>
      </c>
      <c r="N50">
        <v>0</v>
      </c>
      <c r="O50">
        <v>8.55440480455575E-3</v>
      </c>
      <c r="P50">
        <v>0</v>
      </c>
      <c r="Q50">
        <v>0</v>
      </c>
      <c r="R50">
        <v>1.199256284416895E-2</v>
      </c>
      <c r="S50">
        <v>0</v>
      </c>
      <c r="T50">
        <v>0</v>
      </c>
      <c r="U50">
        <v>0</v>
      </c>
      <c r="V50">
        <v>0</v>
      </c>
      <c r="W50">
        <v>6.8900675222153401E-2</v>
      </c>
    </row>
    <row r="51" spans="1:23" x14ac:dyDescent="0.2">
      <c r="A51" t="s">
        <v>47</v>
      </c>
      <c r="B51">
        <v>4.8865935669301558E-2</v>
      </c>
      <c r="C51">
        <v>0</v>
      </c>
      <c r="D51">
        <v>0</v>
      </c>
      <c r="E51">
        <v>5.2744245824670752E-3</v>
      </c>
      <c r="F51">
        <v>0</v>
      </c>
      <c r="G51">
        <v>0</v>
      </c>
      <c r="H51">
        <v>0</v>
      </c>
      <c r="I51">
        <v>0</v>
      </c>
      <c r="J51">
        <v>0</v>
      </c>
      <c r="K51">
        <v>3.5420048918885045E-3</v>
      </c>
      <c r="L51">
        <v>0</v>
      </c>
      <c r="M51">
        <v>1.3104701392995628E-3</v>
      </c>
      <c r="N51">
        <v>0</v>
      </c>
      <c r="O51">
        <v>4.1300411711811731E-4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5.9405839400074816E-2</v>
      </c>
    </row>
  </sheetData>
  <phoneticPr fontId="6" type="noConversion"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300-000000000000}">
  <dimension ref="A1:W51"/>
  <sheetViews>
    <sheetView workbookViewId="0">
      <selection activeCell="B4" sqref="B4:W51"/>
    </sheetView>
  </sheetViews>
  <sheetFormatPr baseColWidth="10" defaultColWidth="8.83203125" defaultRowHeight="15" x14ac:dyDescent="0.2"/>
  <sheetData>
    <row r="1" spans="1:23" x14ac:dyDescent="0.2">
      <c r="B1" t="s">
        <v>49</v>
      </c>
      <c r="C1" t="s">
        <v>50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61</v>
      </c>
      <c r="O1" t="s">
        <v>62</v>
      </c>
      <c r="P1" t="s">
        <v>63</v>
      </c>
      <c r="Q1" t="s">
        <v>64</v>
      </c>
      <c r="R1" t="s">
        <v>65</v>
      </c>
      <c r="S1" t="s">
        <v>66</v>
      </c>
      <c r="T1" t="s">
        <v>67</v>
      </c>
      <c r="U1" t="s">
        <v>68</v>
      </c>
      <c r="V1" t="s">
        <v>69</v>
      </c>
      <c r="W1" t="s">
        <v>48</v>
      </c>
    </row>
    <row r="2" spans="1:23" x14ac:dyDescent="0.2">
      <c r="B2" t="s">
        <v>75</v>
      </c>
      <c r="C2" t="s">
        <v>75</v>
      </c>
      <c r="D2" t="s">
        <v>75</v>
      </c>
      <c r="E2" t="s">
        <v>75</v>
      </c>
      <c r="F2" t="s">
        <v>75</v>
      </c>
      <c r="G2" t="s">
        <v>75</v>
      </c>
      <c r="H2" t="s">
        <v>75</v>
      </c>
      <c r="I2" t="s">
        <v>75</v>
      </c>
      <c r="J2" t="s">
        <v>75</v>
      </c>
      <c r="K2" t="s">
        <v>75</v>
      </c>
      <c r="L2" t="s">
        <v>75</v>
      </c>
      <c r="M2" t="s">
        <v>75</v>
      </c>
      <c r="N2" t="s">
        <v>75</v>
      </c>
      <c r="O2" t="s">
        <v>75</v>
      </c>
      <c r="P2" t="s">
        <v>75</v>
      </c>
      <c r="Q2" t="s">
        <v>75</v>
      </c>
      <c r="R2" t="s">
        <v>75</v>
      </c>
      <c r="S2" t="s">
        <v>75</v>
      </c>
      <c r="T2" t="s">
        <v>75</v>
      </c>
      <c r="U2" t="s">
        <v>75</v>
      </c>
      <c r="V2" t="s">
        <v>75</v>
      </c>
      <c r="W2" t="s">
        <v>75</v>
      </c>
    </row>
    <row r="4" spans="1:23" x14ac:dyDescent="0.2">
      <c r="A4" t="s">
        <v>0</v>
      </c>
      <c r="B4">
        <v>6.3989487692173492</v>
      </c>
      <c r="C4">
        <v>0</v>
      </c>
      <c r="D4">
        <v>9.6896904594553977E-4</v>
      </c>
      <c r="E4">
        <v>1.0159129717015424E-4</v>
      </c>
      <c r="F4">
        <v>0.40320065737713817</v>
      </c>
      <c r="G4">
        <v>6.3140236192285148E-4</v>
      </c>
      <c r="H4">
        <v>1.6317422457222579E-4</v>
      </c>
      <c r="I4">
        <v>0</v>
      </c>
      <c r="J4">
        <v>3.417216422626886E-3</v>
      </c>
      <c r="K4">
        <v>0.13739455313354162</v>
      </c>
      <c r="L4">
        <v>9.4964930903534937E-3</v>
      </c>
      <c r="M4">
        <v>0.23935773126164081</v>
      </c>
      <c r="N4">
        <v>0</v>
      </c>
      <c r="O4">
        <v>8.3945007273582353E-3</v>
      </c>
      <c r="P4">
        <v>0</v>
      </c>
      <c r="Q4">
        <v>0</v>
      </c>
      <c r="R4">
        <v>3.3519194661912312E-2</v>
      </c>
      <c r="S4">
        <v>0</v>
      </c>
      <c r="T4">
        <v>0</v>
      </c>
      <c r="U4">
        <v>0</v>
      </c>
      <c r="V4">
        <v>5.8120000000000003E-3</v>
      </c>
      <c r="W4">
        <v>7.2414062528215339</v>
      </c>
    </row>
    <row r="5" spans="1:23" x14ac:dyDescent="0.2">
      <c r="A5" t="s">
        <v>1</v>
      </c>
      <c r="B5">
        <v>4.9243437797743254E-2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1.9286497278007485E-2</v>
      </c>
      <c r="L5">
        <v>1.5152130296975573E-4</v>
      </c>
      <c r="M5">
        <v>0.11583788539329659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0.18451934177201709</v>
      </c>
    </row>
    <row r="6" spans="1:23" x14ac:dyDescent="0.2">
      <c r="A6" t="s">
        <v>2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</row>
    <row r="7" spans="1:23" x14ac:dyDescent="0.2">
      <c r="A7" t="s">
        <v>3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  <row r="8" spans="1:23" x14ac:dyDescent="0.2">
      <c r="A8" t="s">
        <v>4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</row>
    <row r="9" spans="1:23" x14ac:dyDescent="0.2">
      <c r="A9" t="s">
        <v>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</row>
    <row r="10" spans="1:23" x14ac:dyDescent="0.2">
      <c r="A10" t="s">
        <v>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</row>
    <row r="11" spans="1:23" x14ac:dyDescent="0.2">
      <c r="A11" t="s">
        <v>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2">
      <c r="A12" t="s">
        <v>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x14ac:dyDescent="0.2">
      <c r="A13" t="s">
        <v>9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</row>
    <row r="14" spans="1:23" x14ac:dyDescent="0.2">
      <c r="A14" t="s">
        <v>10</v>
      </c>
      <c r="B14">
        <v>0.22946554935099656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3.8560719465539517E-5</v>
      </c>
      <c r="L14">
        <v>8.5690487701198939E-5</v>
      </c>
      <c r="M14">
        <v>3.4356509011271595E-4</v>
      </c>
      <c r="N14">
        <v>0</v>
      </c>
      <c r="O14">
        <v>2.3571423247790526E-5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0.22995693707152381</v>
      </c>
    </row>
    <row r="15" spans="1:23" x14ac:dyDescent="0.2">
      <c r="A15" t="s">
        <v>11</v>
      </c>
      <c r="B15">
        <v>6.702290158522238E-2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6.1146283723926946E-4</v>
      </c>
      <c r="L15">
        <v>0</v>
      </c>
      <c r="M15">
        <v>1.8634038785774422E-4</v>
      </c>
      <c r="N15">
        <v>0</v>
      </c>
      <c r="O15">
        <v>3.2999992546906736E-4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6.8150704735788464E-2</v>
      </c>
    </row>
    <row r="16" spans="1:23" x14ac:dyDescent="0.2">
      <c r="A16" t="s">
        <v>12</v>
      </c>
      <c r="B16">
        <v>1.0070503888441735E-2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1.0070503888441735E-2</v>
      </c>
    </row>
    <row r="17" spans="1:23" x14ac:dyDescent="0.2">
      <c r="A17" t="s">
        <v>13</v>
      </c>
      <c r="B17">
        <v>5.1431782717631346E-2</v>
      </c>
      <c r="C17">
        <v>0</v>
      </c>
      <c r="D17">
        <v>0</v>
      </c>
      <c r="E17">
        <v>0</v>
      </c>
      <c r="F17">
        <v>3.2485617621362017E-5</v>
      </c>
      <c r="G17">
        <v>0</v>
      </c>
      <c r="H17">
        <v>0</v>
      </c>
      <c r="I17">
        <v>0</v>
      </c>
      <c r="J17">
        <v>0</v>
      </c>
      <c r="K17">
        <v>5.8942814040181823E-4</v>
      </c>
      <c r="L17">
        <v>1.1425398360159858E-5</v>
      </c>
      <c r="M17">
        <v>6.3472194614044126E-4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5.2699843820155128E-2</v>
      </c>
    </row>
    <row r="18" spans="1:23" x14ac:dyDescent="0.2">
      <c r="A18" t="s">
        <v>14</v>
      </c>
      <c r="B18">
        <v>5.254327507498685E-3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1.377168552340697E-4</v>
      </c>
      <c r="L18">
        <v>0</v>
      </c>
      <c r="M18">
        <v>2.3292548482218028E-5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5.415336911214973E-3</v>
      </c>
    </row>
    <row r="19" spans="1:23" x14ac:dyDescent="0.2">
      <c r="A19" t="s">
        <v>15</v>
      </c>
      <c r="B19">
        <v>2.7067747765902317E-3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1.1017348418725576E-4</v>
      </c>
      <c r="L19">
        <v>0</v>
      </c>
      <c r="M19">
        <v>3.4938822723327043E-5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2.8518870835008143E-3</v>
      </c>
    </row>
    <row r="20" spans="1:23" x14ac:dyDescent="0.2">
      <c r="A20" t="s">
        <v>16</v>
      </c>
      <c r="B20">
        <v>5.2068368008392769E-2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1.872949231183348E-4</v>
      </c>
      <c r="L20">
        <v>0</v>
      </c>
      <c r="M20">
        <v>4.2508900980047908E-4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5.2680751941311582E-2</v>
      </c>
    </row>
    <row r="21" spans="1:23" x14ac:dyDescent="0.2">
      <c r="A21" t="s">
        <v>17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5.5086742093627882E-5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5.5086742093627882E-5</v>
      </c>
    </row>
    <row r="22" spans="1:23" x14ac:dyDescent="0.2">
      <c r="A22" t="s">
        <v>18</v>
      </c>
      <c r="B22">
        <v>0.11291661035544483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2.6441636204941384E-4</v>
      </c>
      <c r="L22">
        <v>0</v>
      </c>
      <c r="M22">
        <v>4.8914351812657858E-4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0.11367017023562082</v>
      </c>
    </row>
    <row r="23" spans="1:23" x14ac:dyDescent="0.2">
      <c r="A23" t="s">
        <v>19</v>
      </c>
      <c r="B23">
        <v>2.3686495913640827E-3</v>
      </c>
      <c r="C23">
        <v>0</v>
      </c>
      <c r="D23">
        <v>0</v>
      </c>
      <c r="E23">
        <v>0</v>
      </c>
      <c r="F23">
        <v>5.9556965639163693E-5</v>
      </c>
      <c r="G23">
        <v>0</v>
      </c>
      <c r="H23">
        <v>0</v>
      </c>
      <c r="I23">
        <v>0</v>
      </c>
      <c r="J23">
        <v>0</v>
      </c>
      <c r="K23">
        <v>3.2501177835240444E-4</v>
      </c>
      <c r="L23">
        <v>3.9988894260559494E-5</v>
      </c>
      <c r="M23">
        <v>1.1646274241109014E-5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2.8048535038573195E-3</v>
      </c>
    </row>
    <row r="24" spans="1:23" x14ac:dyDescent="0.2">
      <c r="A24" t="s">
        <v>20</v>
      </c>
      <c r="B24">
        <v>4.7912001848072474E-5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5.8231371205545069E-6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5.3735138968626984E-5</v>
      </c>
    </row>
    <row r="25" spans="1:23" x14ac:dyDescent="0.2">
      <c r="A25" t="s">
        <v>21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5.8231371205545069E-6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5.8231371205545069E-6</v>
      </c>
    </row>
    <row r="26" spans="1:23" x14ac:dyDescent="0.2">
      <c r="A26" t="s">
        <v>22</v>
      </c>
      <c r="B26">
        <v>1.5486180741388162</v>
      </c>
      <c r="C26">
        <v>0</v>
      </c>
      <c r="D26">
        <v>0</v>
      </c>
      <c r="E26">
        <v>8.1473425449202345E-6</v>
      </c>
      <c r="F26">
        <v>0.30916562290250232</v>
      </c>
      <c r="G26">
        <v>0</v>
      </c>
      <c r="H26">
        <v>0</v>
      </c>
      <c r="I26">
        <v>0</v>
      </c>
      <c r="J26">
        <v>0</v>
      </c>
      <c r="K26">
        <v>2.5174641136787943E-3</v>
      </c>
      <c r="L26">
        <v>0</v>
      </c>
      <c r="M26">
        <v>2.9296202853509729E-2</v>
      </c>
      <c r="N26">
        <v>0</v>
      </c>
      <c r="O26">
        <v>0</v>
      </c>
      <c r="P26">
        <v>0</v>
      </c>
      <c r="Q26">
        <v>0</v>
      </c>
      <c r="R26">
        <v>2.7573509755117933E-2</v>
      </c>
      <c r="S26">
        <v>0</v>
      </c>
      <c r="T26">
        <v>0</v>
      </c>
      <c r="U26">
        <v>0</v>
      </c>
      <c r="V26">
        <v>0</v>
      </c>
      <c r="W26">
        <v>1.9171790211061699</v>
      </c>
    </row>
    <row r="27" spans="1:23" x14ac:dyDescent="0.2">
      <c r="A27" t="s">
        <v>23</v>
      </c>
      <c r="B27">
        <v>0.10680520735074889</v>
      </c>
      <c r="C27">
        <v>0</v>
      </c>
      <c r="D27">
        <v>0</v>
      </c>
      <c r="E27">
        <v>0</v>
      </c>
      <c r="F27">
        <v>1.1369966167476707E-3</v>
      </c>
      <c r="G27">
        <v>0</v>
      </c>
      <c r="H27">
        <v>0</v>
      </c>
      <c r="I27">
        <v>0</v>
      </c>
      <c r="J27">
        <v>0</v>
      </c>
      <c r="K27">
        <v>7.1612764721716254E-5</v>
      </c>
      <c r="L27">
        <v>0</v>
      </c>
      <c r="M27">
        <v>8.7347056808317615E-5</v>
      </c>
      <c r="N27">
        <v>0</v>
      </c>
      <c r="O27">
        <v>0</v>
      </c>
      <c r="P27">
        <v>0</v>
      </c>
      <c r="Q27">
        <v>0</v>
      </c>
      <c r="R27">
        <v>4.0668893444126744E-5</v>
      </c>
      <c r="S27">
        <v>0</v>
      </c>
      <c r="T27">
        <v>0</v>
      </c>
      <c r="U27">
        <v>0</v>
      </c>
      <c r="V27">
        <v>0</v>
      </c>
      <c r="W27">
        <v>0.10814183268247073</v>
      </c>
    </row>
    <row r="28" spans="1:23" x14ac:dyDescent="0.2">
      <c r="A28" t="s">
        <v>24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</row>
    <row r="29" spans="1:23" x14ac:dyDescent="0.2">
      <c r="A29" t="s">
        <v>25</v>
      </c>
      <c r="B29">
        <v>6.923481491019598E-2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7.546883666827021E-4</v>
      </c>
      <c r="L29">
        <v>0</v>
      </c>
      <c r="M29">
        <v>2.3292548482218028E-5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7.0012795825360893E-2</v>
      </c>
    </row>
    <row r="30" spans="1:23" x14ac:dyDescent="0.2">
      <c r="A30" t="s">
        <v>26</v>
      </c>
      <c r="B30">
        <v>6.3813830047648271E-5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1.1017348418725576E-4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1.7398731423490403E-4</v>
      </c>
    </row>
    <row r="31" spans="1:23" x14ac:dyDescent="0.2">
      <c r="A31" t="s">
        <v>27</v>
      </c>
      <c r="B31">
        <v>0.15395909126038365</v>
      </c>
      <c r="C31">
        <v>0</v>
      </c>
      <c r="D31">
        <v>0</v>
      </c>
      <c r="E31">
        <v>0</v>
      </c>
      <c r="F31">
        <v>5.6308403877027501E-4</v>
      </c>
      <c r="G31">
        <v>0</v>
      </c>
      <c r="H31">
        <v>0</v>
      </c>
      <c r="I31">
        <v>0</v>
      </c>
      <c r="J31">
        <v>8.5917635700187274E-4</v>
      </c>
      <c r="K31">
        <v>6.0595416302990665E-4</v>
      </c>
      <c r="L31">
        <v>0</v>
      </c>
      <c r="M31">
        <v>4.0237877503031651E-3</v>
      </c>
      <c r="N31">
        <v>0</v>
      </c>
      <c r="O31">
        <v>0</v>
      </c>
      <c r="P31">
        <v>0</v>
      </c>
      <c r="Q31">
        <v>0</v>
      </c>
      <c r="R31">
        <v>1.9114379918739569E-3</v>
      </c>
      <c r="S31">
        <v>0</v>
      </c>
      <c r="T31">
        <v>0</v>
      </c>
      <c r="U31">
        <v>0</v>
      </c>
      <c r="V31">
        <v>5.8120000000000003E-3</v>
      </c>
      <c r="W31">
        <v>0.16773453156136284</v>
      </c>
    </row>
    <row r="32" spans="1:23" x14ac:dyDescent="0.2">
      <c r="A32" t="s">
        <v>28</v>
      </c>
      <c r="B32">
        <v>1.5678101179451877E-4</v>
      </c>
      <c r="C32">
        <v>0</v>
      </c>
      <c r="D32">
        <v>0</v>
      </c>
      <c r="E32">
        <v>0</v>
      </c>
      <c r="F32">
        <v>3.9849024282204082E-3</v>
      </c>
      <c r="G32">
        <v>0</v>
      </c>
      <c r="H32">
        <v>0</v>
      </c>
      <c r="I32">
        <v>0</v>
      </c>
      <c r="J32">
        <v>0</v>
      </c>
      <c r="K32">
        <v>2.2034696837451151E-5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4.1637181368523778E-3</v>
      </c>
    </row>
    <row r="33" spans="1:23" x14ac:dyDescent="0.2">
      <c r="A33" t="s">
        <v>29</v>
      </c>
      <c r="B33">
        <v>3.4021479559410562E-3</v>
      </c>
      <c r="C33">
        <v>0</v>
      </c>
      <c r="D33">
        <v>0</v>
      </c>
      <c r="E33">
        <v>0</v>
      </c>
      <c r="F33">
        <v>2.9643126079492838E-2</v>
      </c>
      <c r="G33">
        <v>0</v>
      </c>
      <c r="H33">
        <v>0</v>
      </c>
      <c r="I33">
        <v>0</v>
      </c>
      <c r="J33">
        <v>0</v>
      </c>
      <c r="K33">
        <v>0</v>
      </c>
      <c r="L33">
        <v>1.3139208114183834E-4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3.3176666116575729E-2</v>
      </c>
    </row>
    <row r="34" spans="1:23" x14ac:dyDescent="0.2">
      <c r="A34" t="s">
        <v>30</v>
      </c>
      <c r="B34">
        <v>4.5225143595009091E-3</v>
      </c>
      <c r="C34">
        <v>0</v>
      </c>
      <c r="D34">
        <v>0</v>
      </c>
      <c r="E34">
        <v>0</v>
      </c>
      <c r="F34">
        <v>9.3125437181237804E-4</v>
      </c>
      <c r="G34">
        <v>0</v>
      </c>
      <c r="H34">
        <v>0</v>
      </c>
      <c r="I34">
        <v>0</v>
      </c>
      <c r="J34">
        <v>0</v>
      </c>
      <c r="K34">
        <v>2.1483829416514875E-4</v>
      </c>
      <c r="L34">
        <v>0</v>
      </c>
      <c r="M34">
        <v>2.911568560277254E-5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5.6977227110812084E-3</v>
      </c>
    </row>
    <row r="35" spans="1:23" x14ac:dyDescent="0.2">
      <c r="A35" t="s">
        <v>31</v>
      </c>
      <c r="B35">
        <v>3.4155199478361549E-2</v>
      </c>
      <c r="C35">
        <v>0</v>
      </c>
      <c r="D35">
        <v>0</v>
      </c>
      <c r="E35">
        <v>9.3443954625234012E-5</v>
      </c>
      <c r="F35">
        <v>4.8972068564203247E-2</v>
      </c>
      <c r="G35">
        <v>0</v>
      </c>
      <c r="H35">
        <v>0</v>
      </c>
      <c r="I35">
        <v>0</v>
      </c>
      <c r="J35">
        <v>0</v>
      </c>
      <c r="K35">
        <v>1.2063996518504503E-3</v>
      </c>
      <c r="L35">
        <v>1.4281747950199822E-4</v>
      </c>
      <c r="M35">
        <v>3.2434873761488609E-3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8.7813416504691336E-2</v>
      </c>
    </row>
    <row r="36" spans="1:23" x14ac:dyDescent="0.2">
      <c r="A36" t="s">
        <v>32</v>
      </c>
      <c r="B36">
        <v>8.7919142942961027E-3</v>
      </c>
      <c r="C36">
        <v>0</v>
      </c>
      <c r="D36">
        <v>0</v>
      </c>
      <c r="E36">
        <v>0</v>
      </c>
      <c r="F36">
        <v>7.715334185073479E-3</v>
      </c>
      <c r="G36">
        <v>0</v>
      </c>
      <c r="H36">
        <v>0</v>
      </c>
      <c r="I36">
        <v>0</v>
      </c>
      <c r="J36">
        <v>0</v>
      </c>
      <c r="K36">
        <v>8.6486185086995769E-4</v>
      </c>
      <c r="L36">
        <v>2.8563495900399643E-5</v>
      </c>
      <c r="M36">
        <v>2.9989156170855719E-3</v>
      </c>
      <c r="N36">
        <v>0</v>
      </c>
      <c r="O36">
        <v>5.8928558119476315E-6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2.0405482299037457E-2</v>
      </c>
    </row>
    <row r="37" spans="1:23" x14ac:dyDescent="0.2">
      <c r="A37" t="s">
        <v>33</v>
      </c>
      <c r="B37">
        <v>1.5796779758742215E-3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6.0595416302990661E-5</v>
      </c>
      <c r="L37">
        <v>0</v>
      </c>
      <c r="M37">
        <v>5.8231371205545069E-6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1.6460965292977667E-3</v>
      </c>
    </row>
    <row r="38" spans="1:23" x14ac:dyDescent="0.2">
      <c r="A38" t="s">
        <v>34</v>
      </c>
      <c r="B38">
        <v>1.4961197200075155E-2</v>
      </c>
      <c r="C38">
        <v>0</v>
      </c>
      <c r="D38">
        <v>0</v>
      </c>
      <c r="E38">
        <v>0</v>
      </c>
      <c r="F38">
        <v>9.4208291101949867E-4</v>
      </c>
      <c r="G38">
        <v>0</v>
      </c>
      <c r="H38">
        <v>0</v>
      </c>
      <c r="I38">
        <v>0</v>
      </c>
      <c r="J38">
        <v>0</v>
      </c>
      <c r="K38">
        <v>2.0382094574642319E-4</v>
      </c>
      <c r="L38">
        <v>0</v>
      </c>
      <c r="M38">
        <v>2.0380979921940778E-4</v>
      </c>
      <c r="N38">
        <v>0</v>
      </c>
      <c r="O38">
        <v>3.0642850222127675E-4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1.661733935828176E-2</v>
      </c>
    </row>
    <row r="39" spans="1:23" x14ac:dyDescent="0.2">
      <c r="A39" t="s">
        <v>35</v>
      </c>
      <c r="B39">
        <v>6.0991427639931343E-6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6.0991427639931343E-6</v>
      </c>
    </row>
    <row r="40" spans="1:23" x14ac:dyDescent="0.2">
      <c r="A40" t="s">
        <v>36</v>
      </c>
      <c r="B40">
        <v>1.9273291134218303E-3</v>
      </c>
      <c r="C40">
        <v>0</v>
      </c>
      <c r="D40">
        <v>0</v>
      </c>
      <c r="E40">
        <v>0</v>
      </c>
      <c r="F40">
        <v>5.4142696035603358E-5</v>
      </c>
      <c r="G40">
        <v>0</v>
      </c>
      <c r="H40">
        <v>0</v>
      </c>
      <c r="I40">
        <v>0</v>
      </c>
      <c r="J40">
        <v>0</v>
      </c>
      <c r="K40">
        <v>1.8178624890897202E-4</v>
      </c>
      <c r="L40">
        <v>0</v>
      </c>
      <c r="M40">
        <v>1.1646274241109014E-5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2.174904332607515E-3</v>
      </c>
    </row>
    <row r="41" spans="1:23" x14ac:dyDescent="0.2">
      <c r="A41" t="s">
        <v>37</v>
      </c>
      <c r="B41">
        <v>2.8178039569648284E-3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2.2360846542929308E-3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5.0538886112577591E-3</v>
      </c>
    </row>
    <row r="42" spans="1:23" x14ac:dyDescent="0.2">
      <c r="A42" t="s">
        <v>38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</row>
    <row r="43" spans="1:23" x14ac:dyDescent="0.2">
      <c r="A43" t="s">
        <v>39</v>
      </c>
      <c r="B43">
        <v>3.7084278233549539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1.2780124165721668E-3</v>
      </c>
      <c r="L43">
        <v>0</v>
      </c>
      <c r="M43">
        <v>6.5277367121416028E-3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3.7162335724836679</v>
      </c>
    </row>
    <row r="44" spans="1:23" x14ac:dyDescent="0.2">
      <c r="A44" t="s">
        <v>40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</row>
    <row r="45" spans="1:23" x14ac:dyDescent="0.2">
      <c r="A45" t="s">
        <v>41</v>
      </c>
      <c r="B45">
        <v>3.258686962533884E-3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3.3052045256176736E-4</v>
      </c>
      <c r="L45">
        <v>0</v>
      </c>
      <c r="M45">
        <v>8.7347056808317615E-5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3.6765544719039693E-3</v>
      </c>
    </row>
    <row r="46" spans="1:23" x14ac:dyDescent="0.2">
      <c r="A46" t="s">
        <v>42</v>
      </c>
      <c r="B46">
        <v>5.111239725615134E-3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2.5580400656250134E-3</v>
      </c>
      <c r="K46">
        <v>2.4929622441544467E-3</v>
      </c>
      <c r="L46">
        <v>1.292647089561565E-5</v>
      </c>
      <c r="M46">
        <v>5.2705462085244122E-3</v>
      </c>
      <c r="N46">
        <v>0</v>
      </c>
      <c r="O46">
        <v>8.0004733395538068E-5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1.552571944821016E-2</v>
      </c>
    </row>
    <row r="47" spans="1:23" x14ac:dyDescent="0.2">
      <c r="A47" t="s">
        <v>43</v>
      </c>
      <c r="B47">
        <v>2.4421398861743441E-2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5.9604958133495305E-2</v>
      </c>
      <c r="L47">
        <v>7.6607028158459526E-3</v>
      </c>
      <c r="M47">
        <v>5.4744229833298831E-2</v>
      </c>
      <c r="N47">
        <v>0</v>
      </c>
      <c r="O47">
        <v>2.0905534429882649E-5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0.14645219517881342</v>
      </c>
    </row>
    <row r="48" spans="1:23" x14ac:dyDescent="0.2">
      <c r="A48" t="s">
        <v>44</v>
      </c>
      <c r="B48">
        <v>1.4800642381040232E-3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1.7765761819527447E-2</v>
      </c>
      <c r="L48">
        <v>0</v>
      </c>
      <c r="M48">
        <v>1.0954953986519345E-2</v>
      </c>
      <c r="N48">
        <v>0</v>
      </c>
      <c r="O48">
        <v>8.7105184549469484E-4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3.1071831889645511E-2</v>
      </c>
    </row>
    <row r="49" spans="1:23" x14ac:dyDescent="0.2">
      <c r="A49" t="s">
        <v>45</v>
      </c>
      <c r="B49">
        <v>7.637425734111471E-4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2.7502458950099493E-2</v>
      </c>
      <c r="L49">
        <v>0</v>
      </c>
      <c r="M49">
        <v>1.6151354465114092E-3</v>
      </c>
      <c r="N49">
        <v>0</v>
      </c>
      <c r="O49">
        <v>5.7206554424273483E-4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3.0453402514264781E-2</v>
      </c>
    </row>
    <row r="50" spans="1:23" x14ac:dyDescent="0.2">
      <c r="A50" t="s">
        <v>46</v>
      </c>
      <c r="B50">
        <v>4.2919468655773514E-2</v>
      </c>
      <c r="C50">
        <v>0</v>
      </c>
      <c r="D50">
        <v>0</v>
      </c>
      <c r="E50">
        <v>0</v>
      </c>
      <c r="F50">
        <v>0</v>
      </c>
      <c r="G50">
        <v>6.3140236192285148E-4</v>
      </c>
      <c r="H50">
        <v>1.6317422457222579E-4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4.7762651320987165E-3</v>
      </c>
      <c r="P50">
        <v>0</v>
      </c>
      <c r="Q50">
        <v>0</v>
      </c>
      <c r="R50">
        <v>3.9935780214762915E-3</v>
      </c>
      <c r="S50">
        <v>0</v>
      </c>
      <c r="T50">
        <v>0</v>
      </c>
      <c r="U50">
        <v>0</v>
      </c>
      <c r="V50">
        <v>0</v>
      </c>
      <c r="W50">
        <v>5.2483888395843593E-2</v>
      </c>
    </row>
    <row r="51" spans="1:23" x14ac:dyDescent="0.2">
      <c r="A51" t="s">
        <v>47</v>
      </c>
      <c r="B51">
        <v>7.8967861284854196E-2</v>
      </c>
      <c r="C51">
        <v>0</v>
      </c>
      <c r="D51">
        <v>9.6896904594553977E-4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1.2314646637760142E-3</v>
      </c>
      <c r="M51">
        <v>0</v>
      </c>
      <c r="N51">
        <v>0</v>
      </c>
      <c r="O51">
        <v>1.4083152309465866E-3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8.2576610225522332E-2</v>
      </c>
    </row>
  </sheetData>
  <phoneticPr fontId="6" type="noConversion"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400-000000000000}">
  <dimension ref="A1:W51"/>
  <sheetViews>
    <sheetView workbookViewId="0">
      <selection activeCell="B4" sqref="B4:W51"/>
    </sheetView>
  </sheetViews>
  <sheetFormatPr baseColWidth="10" defaultColWidth="8.83203125" defaultRowHeight="15" x14ac:dyDescent="0.2"/>
  <sheetData>
    <row r="1" spans="1:23" x14ac:dyDescent="0.2">
      <c r="B1" t="s">
        <v>49</v>
      </c>
      <c r="C1" t="s">
        <v>50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61</v>
      </c>
      <c r="O1" t="s">
        <v>62</v>
      </c>
      <c r="P1" t="s">
        <v>63</v>
      </c>
      <c r="Q1" t="s">
        <v>64</v>
      </c>
      <c r="R1" t="s">
        <v>65</v>
      </c>
      <c r="S1" t="s">
        <v>66</v>
      </c>
      <c r="T1" t="s">
        <v>67</v>
      </c>
      <c r="U1" t="s">
        <v>68</v>
      </c>
      <c r="V1" t="s">
        <v>69</v>
      </c>
      <c r="W1" t="s">
        <v>48</v>
      </c>
    </row>
    <row r="2" spans="1:23" x14ac:dyDescent="0.2">
      <c r="B2" t="s">
        <v>75</v>
      </c>
      <c r="C2" t="s">
        <v>75</v>
      </c>
      <c r="D2" t="s">
        <v>75</v>
      </c>
      <c r="E2" t="s">
        <v>75</v>
      </c>
      <c r="F2" t="s">
        <v>75</v>
      </c>
      <c r="G2" t="s">
        <v>75</v>
      </c>
      <c r="H2" t="s">
        <v>75</v>
      </c>
      <c r="I2" t="s">
        <v>75</v>
      </c>
      <c r="J2" t="s">
        <v>75</v>
      </c>
      <c r="K2" t="s">
        <v>75</v>
      </c>
      <c r="L2" t="s">
        <v>75</v>
      </c>
      <c r="M2" t="s">
        <v>75</v>
      </c>
      <c r="N2" t="s">
        <v>75</v>
      </c>
      <c r="O2" t="s">
        <v>75</v>
      </c>
      <c r="P2" t="s">
        <v>75</v>
      </c>
      <c r="Q2" t="s">
        <v>75</v>
      </c>
      <c r="R2" t="s">
        <v>75</v>
      </c>
      <c r="S2" t="s">
        <v>75</v>
      </c>
      <c r="T2" t="s">
        <v>75</v>
      </c>
      <c r="U2" t="s">
        <v>75</v>
      </c>
      <c r="V2" t="s">
        <v>75</v>
      </c>
      <c r="W2" t="s">
        <v>75</v>
      </c>
    </row>
    <row r="4" spans="1:23" x14ac:dyDescent="0.2">
      <c r="A4" t="s">
        <v>0</v>
      </c>
      <c r="B4">
        <v>7.6413101707126634</v>
      </c>
      <c r="C4">
        <v>0.19345563852012365</v>
      </c>
      <c r="D4">
        <v>7.5996109890689847E-2</v>
      </c>
      <c r="E4">
        <v>2.4551818677253052E-2</v>
      </c>
      <c r="F4">
        <v>1.1764623528067151</v>
      </c>
      <c r="G4">
        <v>1.4640953978471032E-2</v>
      </c>
      <c r="H4">
        <v>2.2324549796430108E-3</v>
      </c>
      <c r="I4">
        <v>0</v>
      </c>
      <c r="J4">
        <v>0</v>
      </c>
      <c r="K4">
        <v>0.26521835721714931</v>
      </c>
      <c r="L4">
        <v>2.2795690797311495E-2</v>
      </c>
      <c r="M4">
        <v>0.83375522756566667</v>
      </c>
      <c r="N4">
        <v>5.0735596460051483E-4</v>
      </c>
      <c r="O4">
        <v>2.914371044374876E-2</v>
      </c>
      <c r="P4">
        <v>0</v>
      </c>
      <c r="Q4">
        <v>0</v>
      </c>
      <c r="R4">
        <v>8.0690004814830948E-2</v>
      </c>
      <c r="S4">
        <v>0</v>
      </c>
      <c r="T4">
        <v>0</v>
      </c>
      <c r="U4">
        <v>0</v>
      </c>
      <c r="V4">
        <v>0.12815460000000001</v>
      </c>
      <c r="W4">
        <v>10.488914446368867</v>
      </c>
    </row>
    <row r="5" spans="1:23" x14ac:dyDescent="0.2">
      <c r="A5" t="s">
        <v>1</v>
      </c>
      <c r="B5">
        <v>8.6461704000328238E-2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1.0148829666331197E-2</v>
      </c>
      <c r="L5">
        <v>0</v>
      </c>
      <c r="M5">
        <v>0.19668322771665461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0.29329376138331403</v>
      </c>
    </row>
    <row r="6" spans="1:23" x14ac:dyDescent="0.2">
      <c r="A6" t="s">
        <v>2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</row>
    <row r="7" spans="1:23" x14ac:dyDescent="0.2">
      <c r="A7" t="s">
        <v>3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  <row r="8" spans="1:23" x14ac:dyDescent="0.2">
      <c r="A8" t="s">
        <v>4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</row>
    <row r="9" spans="1:23" x14ac:dyDescent="0.2">
      <c r="A9" t="s">
        <v>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</row>
    <row r="10" spans="1:23" x14ac:dyDescent="0.2">
      <c r="A10" t="s">
        <v>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</row>
    <row r="11" spans="1:23" x14ac:dyDescent="0.2">
      <c r="A11" t="s">
        <v>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2">
      <c r="A12" t="s">
        <v>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x14ac:dyDescent="0.2">
      <c r="A13" t="s">
        <v>9</v>
      </c>
      <c r="B13">
        <v>0.49931840531753613</v>
      </c>
      <c r="C13">
        <v>1.2860107813043713E-2</v>
      </c>
      <c r="D13">
        <v>0</v>
      </c>
      <c r="E13">
        <v>2.6851115680414398E-3</v>
      </c>
      <c r="F13">
        <v>2.0349001721707602E-2</v>
      </c>
      <c r="G13">
        <v>0</v>
      </c>
      <c r="H13">
        <v>0</v>
      </c>
      <c r="I13">
        <v>0</v>
      </c>
      <c r="J13">
        <v>0</v>
      </c>
      <c r="K13">
        <v>4.9699493550501182E-3</v>
      </c>
      <c r="L13">
        <v>3.8831638848194521E-5</v>
      </c>
      <c r="M13">
        <v>6.3281546040291747E-3</v>
      </c>
      <c r="N13">
        <v>0</v>
      </c>
      <c r="O13">
        <v>0</v>
      </c>
      <c r="P13">
        <v>0</v>
      </c>
      <c r="Q13">
        <v>0</v>
      </c>
      <c r="R13">
        <v>1.1146611361074112E-3</v>
      </c>
      <c r="S13">
        <v>0</v>
      </c>
      <c r="T13">
        <v>0</v>
      </c>
      <c r="U13">
        <v>0</v>
      </c>
      <c r="V13">
        <v>0</v>
      </c>
      <c r="W13">
        <v>0.54766422315436369</v>
      </c>
    </row>
    <row r="14" spans="1:23" x14ac:dyDescent="0.2">
      <c r="A14" t="s">
        <v>10</v>
      </c>
      <c r="B14">
        <v>6.1480799033915498E-2</v>
      </c>
      <c r="C14">
        <v>1.5834579610687933E-3</v>
      </c>
      <c r="D14">
        <v>0</v>
      </c>
      <c r="E14">
        <v>3.3061630202358528E-4</v>
      </c>
      <c r="F14">
        <v>0</v>
      </c>
      <c r="G14">
        <v>0</v>
      </c>
      <c r="H14">
        <v>0</v>
      </c>
      <c r="I14">
        <v>0</v>
      </c>
      <c r="J14">
        <v>0</v>
      </c>
      <c r="K14">
        <v>4.9515025807297518E-4</v>
      </c>
      <c r="L14">
        <v>3.8687508913028337E-6</v>
      </c>
      <c r="M14">
        <v>1.0836855714414027E-3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6.4977577877413553E-2</v>
      </c>
    </row>
    <row r="15" spans="1:23" x14ac:dyDescent="0.2">
      <c r="A15" t="s">
        <v>11</v>
      </c>
      <c r="B15">
        <v>0.13351122550290434</v>
      </c>
      <c r="C15">
        <v>3.4386250054753197E-3</v>
      </c>
      <c r="D15">
        <v>0</v>
      </c>
      <c r="E15">
        <v>7.1796379272912709E-4</v>
      </c>
      <c r="F15">
        <v>6.7664603375219249E-4</v>
      </c>
      <c r="G15">
        <v>0</v>
      </c>
      <c r="H15">
        <v>0</v>
      </c>
      <c r="I15">
        <v>0</v>
      </c>
      <c r="J15">
        <v>0</v>
      </c>
      <c r="K15">
        <v>1.530155516770434E-3</v>
      </c>
      <c r="L15">
        <v>1.1955543641189228E-5</v>
      </c>
      <c r="M15">
        <v>5.6442151221995391E-4</v>
      </c>
      <c r="N15">
        <v>0</v>
      </c>
      <c r="O15">
        <v>0</v>
      </c>
      <c r="P15">
        <v>0</v>
      </c>
      <c r="Q15">
        <v>0</v>
      </c>
      <c r="R15">
        <v>3.7064768436291665E-5</v>
      </c>
      <c r="S15">
        <v>0</v>
      </c>
      <c r="T15">
        <v>0</v>
      </c>
      <c r="U15">
        <v>0</v>
      </c>
      <c r="V15">
        <v>0</v>
      </c>
      <c r="W15">
        <v>0.14048805767592884</v>
      </c>
    </row>
    <row r="16" spans="1:23" x14ac:dyDescent="0.2">
      <c r="A16" t="s">
        <v>12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</row>
    <row r="17" spans="1:23" x14ac:dyDescent="0.2">
      <c r="A17" t="s">
        <v>13</v>
      </c>
      <c r="B17">
        <v>0.31022128722900394</v>
      </c>
      <c r="C17">
        <v>7.9898500779860618E-3</v>
      </c>
      <c r="D17">
        <v>0</v>
      </c>
      <c r="E17">
        <v>1.6682316496256151E-3</v>
      </c>
      <c r="F17">
        <v>0</v>
      </c>
      <c r="G17">
        <v>0</v>
      </c>
      <c r="H17">
        <v>0</v>
      </c>
      <c r="I17">
        <v>0</v>
      </c>
      <c r="J17">
        <v>0</v>
      </c>
      <c r="K17">
        <v>3.2768179110904232E-3</v>
      </c>
      <c r="L17">
        <v>2.5602717574065776E-5</v>
      </c>
      <c r="M17">
        <v>4.6102587293701276E-3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0.32779204831465025</v>
      </c>
    </row>
    <row r="18" spans="1:23" x14ac:dyDescent="0.2">
      <c r="A18" t="s">
        <v>14</v>
      </c>
      <c r="B18">
        <v>6.5428774396105505E-2</v>
      </c>
      <c r="C18">
        <v>1.6851393496583372E-3</v>
      </c>
      <c r="D18">
        <v>0</v>
      </c>
      <c r="E18">
        <v>3.5184675177762063E-4</v>
      </c>
      <c r="F18">
        <v>3.3832301687609632E-3</v>
      </c>
      <c r="G18">
        <v>0</v>
      </c>
      <c r="H18">
        <v>0</v>
      </c>
      <c r="I18">
        <v>0</v>
      </c>
      <c r="J18">
        <v>0</v>
      </c>
      <c r="K18">
        <v>1.7392042487215644E-3</v>
      </c>
      <c r="L18">
        <v>1.358890130358687E-5</v>
      </c>
      <c r="M18">
        <v>9.1294561485614502E-4</v>
      </c>
      <c r="N18">
        <v>0</v>
      </c>
      <c r="O18">
        <v>0</v>
      </c>
      <c r="P18">
        <v>0</v>
      </c>
      <c r="Q18">
        <v>0</v>
      </c>
      <c r="R18">
        <v>1.8532384218145835E-4</v>
      </c>
      <c r="S18">
        <v>0</v>
      </c>
      <c r="T18">
        <v>0</v>
      </c>
      <c r="U18">
        <v>0</v>
      </c>
      <c r="V18">
        <v>0</v>
      </c>
      <c r="W18">
        <v>7.3700053273365179E-2</v>
      </c>
    </row>
    <row r="19" spans="1:23" x14ac:dyDescent="0.2">
      <c r="A19" t="s">
        <v>15</v>
      </c>
      <c r="B19">
        <v>5.1449147609339663E-2</v>
      </c>
      <c r="C19">
        <v>1.3250895182294444E-3</v>
      </c>
      <c r="D19">
        <v>0</v>
      </c>
      <c r="E19">
        <v>2.7667055718456175E-4</v>
      </c>
      <c r="F19">
        <v>0</v>
      </c>
      <c r="G19">
        <v>0</v>
      </c>
      <c r="H19">
        <v>0</v>
      </c>
      <c r="I19">
        <v>0</v>
      </c>
      <c r="J19">
        <v>0</v>
      </c>
      <c r="K19">
        <v>1.1782987424731226E-3</v>
      </c>
      <c r="L19">
        <v>9.2063858108543365E-6</v>
      </c>
      <c r="M19">
        <v>7.7905936474694025E-4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5.501747217778459E-2</v>
      </c>
    </row>
    <row r="20" spans="1:23" x14ac:dyDescent="0.2">
      <c r="A20" t="s">
        <v>16</v>
      </c>
      <c r="B20">
        <v>0.36432009400629822</v>
      </c>
      <c r="C20">
        <v>9.3831824292551717E-3</v>
      </c>
      <c r="D20">
        <v>0</v>
      </c>
      <c r="E20">
        <v>1.9591508914320022E-3</v>
      </c>
      <c r="F20">
        <v>2.9814065241019691E-2</v>
      </c>
      <c r="G20">
        <v>0</v>
      </c>
      <c r="H20">
        <v>0</v>
      </c>
      <c r="I20">
        <v>0</v>
      </c>
      <c r="J20">
        <v>0</v>
      </c>
      <c r="K20">
        <v>9.4422771138408003E-3</v>
      </c>
      <c r="L20">
        <v>7.3775217531475408E-5</v>
      </c>
      <c r="M20">
        <v>2.2036743762747849E-2</v>
      </c>
      <c r="N20">
        <v>0</v>
      </c>
      <c r="O20">
        <v>0</v>
      </c>
      <c r="P20">
        <v>0</v>
      </c>
      <c r="Q20">
        <v>0</v>
      </c>
      <c r="R20">
        <v>1.6331307200236822E-3</v>
      </c>
      <c r="S20">
        <v>0</v>
      </c>
      <c r="T20">
        <v>0</v>
      </c>
      <c r="U20">
        <v>0</v>
      </c>
      <c r="V20">
        <v>0</v>
      </c>
      <c r="W20">
        <v>0.43866241938214895</v>
      </c>
    </row>
    <row r="21" spans="1:23" x14ac:dyDescent="0.2">
      <c r="A21" t="s">
        <v>17</v>
      </c>
      <c r="B21">
        <v>3.1970821545211595E-2</v>
      </c>
      <c r="C21">
        <v>8.234188997730547E-4</v>
      </c>
      <c r="D21">
        <v>0</v>
      </c>
      <c r="E21">
        <v>1.7192481161643503E-4</v>
      </c>
      <c r="F21">
        <v>0</v>
      </c>
      <c r="G21">
        <v>0</v>
      </c>
      <c r="H21">
        <v>0</v>
      </c>
      <c r="I21">
        <v>0</v>
      </c>
      <c r="J21">
        <v>0</v>
      </c>
      <c r="K21">
        <v>1.0180589397045866E-3</v>
      </c>
      <c r="L21">
        <v>7.9543863022696124E-6</v>
      </c>
      <c r="M21">
        <v>6.0426083542318076E-3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4.0034786936839754E-2</v>
      </c>
    </row>
    <row r="22" spans="1:23" x14ac:dyDescent="0.2">
      <c r="A22" t="s">
        <v>18</v>
      </c>
      <c r="B22">
        <v>0.46014336563937808</v>
      </c>
      <c r="C22">
        <v>1.18511419338048E-2</v>
      </c>
      <c r="D22">
        <v>0</v>
      </c>
      <c r="E22">
        <v>2.4744456861150355E-3</v>
      </c>
      <c r="F22">
        <v>0</v>
      </c>
      <c r="G22">
        <v>0</v>
      </c>
      <c r="H22">
        <v>0</v>
      </c>
      <c r="I22">
        <v>0</v>
      </c>
      <c r="J22">
        <v>0</v>
      </c>
      <c r="K22">
        <v>7.0353702443844645E-4</v>
      </c>
      <c r="L22">
        <v>5.4969364268404418E-6</v>
      </c>
      <c r="M22">
        <v>2.6344335596400733E-3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0.47781242077980324</v>
      </c>
    </row>
    <row r="23" spans="1:23" x14ac:dyDescent="0.2">
      <c r="A23" t="s">
        <v>19</v>
      </c>
      <c r="B23">
        <v>1.8471923606072579E-2</v>
      </c>
      <c r="C23">
        <v>4.7575039605706631E-4</v>
      </c>
      <c r="D23">
        <v>0</v>
      </c>
      <c r="E23">
        <v>9.9333762245557857E-5</v>
      </c>
      <c r="F23">
        <v>0</v>
      </c>
      <c r="G23">
        <v>0</v>
      </c>
      <c r="H23">
        <v>0</v>
      </c>
      <c r="I23">
        <v>0</v>
      </c>
      <c r="J23">
        <v>0</v>
      </c>
      <c r="K23">
        <v>1.5004553274938643E-4</v>
      </c>
      <c r="L23">
        <v>1.1723487549402525E-6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1.919822564587953E-2</v>
      </c>
    </row>
    <row r="24" spans="1:23" x14ac:dyDescent="0.2">
      <c r="A24" t="s">
        <v>20</v>
      </c>
      <c r="B24">
        <v>9.69728010296457E-3</v>
      </c>
      <c r="C24">
        <v>2.4975660077681552E-4</v>
      </c>
      <c r="D24">
        <v>0</v>
      </c>
      <c r="E24">
        <v>5.2147645081197227E-5</v>
      </c>
      <c r="F24">
        <v>0</v>
      </c>
      <c r="G24">
        <v>0</v>
      </c>
      <c r="H24">
        <v>0</v>
      </c>
      <c r="I24">
        <v>0</v>
      </c>
      <c r="J24">
        <v>0</v>
      </c>
      <c r="K24">
        <v>1.6534135088201501E-3</v>
      </c>
      <c r="L24">
        <v>1.2918593662526912E-5</v>
      </c>
      <c r="M24">
        <v>5.9289683175537513E-3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1.7594484768859012E-2</v>
      </c>
    </row>
    <row r="25" spans="1:23" x14ac:dyDescent="0.2">
      <c r="A25" t="s">
        <v>21</v>
      </c>
      <c r="B25">
        <v>0</v>
      </c>
      <c r="C25">
        <v>0</v>
      </c>
      <c r="D25">
        <v>0</v>
      </c>
      <c r="E25">
        <v>2.6594357255742537E-5</v>
      </c>
      <c r="F25">
        <v>3.6868533890343835E-4</v>
      </c>
      <c r="G25">
        <v>0</v>
      </c>
      <c r="H25">
        <v>0</v>
      </c>
      <c r="I25">
        <v>0</v>
      </c>
      <c r="J25">
        <v>0</v>
      </c>
      <c r="K25">
        <v>5.0750694900527759E-4</v>
      </c>
      <c r="L25">
        <v>3.9652972593567358E-6</v>
      </c>
      <c r="M25">
        <v>5.8779329316236214E-5</v>
      </c>
      <c r="N25">
        <v>0</v>
      </c>
      <c r="O25">
        <v>0</v>
      </c>
      <c r="P25">
        <v>0</v>
      </c>
      <c r="Q25">
        <v>0</v>
      </c>
      <c r="R25">
        <v>2.0195546904389688E-5</v>
      </c>
      <c r="S25">
        <v>0</v>
      </c>
      <c r="T25">
        <v>0</v>
      </c>
      <c r="U25">
        <v>0</v>
      </c>
      <c r="V25">
        <v>0</v>
      </c>
      <c r="W25">
        <v>9.85726818644441E-4</v>
      </c>
    </row>
    <row r="26" spans="1:23" x14ac:dyDescent="0.2">
      <c r="A26" t="s">
        <v>22</v>
      </c>
      <c r="B26">
        <v>1.8452761864623697</v>
      </c>
      <c r="C26">
        <v>5.3188915471289649E-2</v>
      </c>
      <c r="D26">
        <v>0</v>
      </c>
      <c r="E26">
        <v>0</v>
      </c>
      <c r="F26">
        <v>1.7805600391417438E-2</v>
      </c>
      <c r="G26">
        <v>0</v>
      </c>
      <c r="H26">
        <v>0</v>
      </c>
      <c r="I26">
        <v>0</v>
      </c>
      <c r="J26">
        <v>0</v>
      </c>
      <c r="K26">
        <v>1.9753538236189955E-3</v>
      </c>
      <c r="L26">
        <v>0</v>
      </c>
      <c r="M26">
        <v>4.3210833939214119E-3</v>
      </c>
      <c r="N26">
        <v>2.1020397780058999E-4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1.9227773435204178</v>
      </c>
    </row>
    <row r="27" spans="1:23" x14ac:dyDescent="0.2">
      <c r="A27" t="s">
        <v>23</v>
      </c>
      <c r="B27">
        <v>0.120787409454605</v>
      </c>
      <c r="C27">
        <v>3.4816204525967048E-3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1.759195441847617E-4</v>
      </c>
      <c r="L27">
        <v>0</v>
      </c>
      <c r="M27">
        <v>5.4606421239379111E-5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0.12449955587262584</v>
      </c>
    </row>
    <row r="28" spans="1:23" x14ac:dyDescent="0.2">
      <c r="A28" t="s">
        <v>24</v>
      </c>
      <c r="B28">
        <v>2.5673320299115084E-4</v>
      </c>
      <c r="C28">
        <v>7.4001717102028186E-6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8.6254736601422494E-5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3.5038811130277617E-4</v>
      </c>
    </row>
    <row r="29" spans="1:23" x14ac:dyDescent="0.2">
      <c r="A29" t="s">
        <v>25</v>
      </c>
      <c r="B29">
        <v>0.20013202532173435</v>
      </c>
      <c r="C29">
        <v>5.7686786704505078E-3</v>
      </c>
      <c r="D29">
        <v>0</v>
      </c>
      <c r="E29">
        <v>0</v>
      </c>
      <c r="F29">
        <v>2.2665124592060148E-3</v>
      </c>
      <c r="G29">
        <v>0</v>
      </c>
      <c r="H29">
        <v>0</v>
      </c>
      <c r="I29">
        <v>0</v>
      </c>
      <c r="J29">
        <v>0</v>
      </c>
      <c r="K29">
        <v>2.5870403208105718E-3</v>
      </c>
      <c r="L29">
        <v>0</v>
      </c>
      <c r="M29">
        <v>7.2185782353767101E-4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0.21147611459573912</v>
      </c>
    </row>
    <row r="30" spans="1:23" x14ac:dyDescent="0.2">
      <c r="A30" t="s">
        <v>26</v>
      </c>
      <c r="B30">
        <v>4.2042201433159211E-2</v>
      </c>
      <c r="C30">
        <v>1.2118397856432964E-3</v>
      </c>
      <c r="D30">
        <v>0</v>
      </c>
      <c r="E30">
        <v>0</v>
      </c>
      <c r="F30">
        <v>9.2976365370109389E-3</v>
      </c>
      <c r="G30">
        <v>0</v>
      </c>
      <c r="H30">
        <v>0</v>
      </c>
      <c r="I30">
        <v>0</v>
      </c>
      <c r="J30">
        <v>0</v>
      </c>
      <c r="K30">
        <v>7.397848106652237E-4</v>
      </c>
      <c r="L30">
        <v>0</v>
      </c>
      <c r="M30">
        <v>2.0033677714416066E-3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5.5294830337920278E-2</v>
      </c>
    </row>
    <row r="31" spans="1:23" x14ac:dyDescent="0.2">
      <c r="A31" t="s">
        <v>27</v>
      </c>
      <c r="B31">
        <v>0.58809385912513978</v>
      </c>
      <c r="C31">
        <v>1.5146548478878244E-2</v>
      </c>
      <c r="D31">
        <v>0</v>
      </c>
      <c r="E31">
        <v>3.1625063434760335E-3</v>
      </c>
      <c r="F31">
        <v>4.2034466109567299E-2</v>
      </c>
      <c r="G31">
        <v>0</v>
      </c>
      <c r="H31">
        <v>0</v>
      </c>
      <c r="I31">
        <v>0</v>
      </c>
      <c r="J31">
        <v>0</v>
      </c>
      <c r="K31">
        <v>3.1969848614599411E-3</v>
      </c>
      <c r="L31">
        <v>2.4978959074746087E-5</v>
      </c>
      <c r="M31">
        <v>1.597272293855085E-2</v>
      </c>
      <c r="N31">
        <v>0</v>
      </c>
      <c r="O31">
        <v>0</v>
      </c>
      <c r="P31">
        <v>0</v>
      </c>
      <c r="Q31">
        <v>0</v>
      </c>
      <c r="R31">
        <v>2.302529941769888E-3</v>
      </c>
      <c r="S31">
        <v>0</v>
      </c>
      <c r="T31">
        <v>0</v>
      </c>
      <c r="U31">
        <v>0</v>
      </c>
      <c r="V31">
        <v>0.12815460000000001</v>
      </c>
      <c r="W31">
        <v>0.79808919675791679</v>
      </c>
    </row>
    <row r="32" spans="1:23" x14ac:dyDescent="0.2">
      <c r="A32" t="s">
        <v>28</v>
      </c>
      <c r="B32">
        <v>4.1151442055210909E-2</v>
      </c>
      <c r="C32">
        <v>1.0598687648128791E-3</v>
      </c>
      <c r="D32">
        <v>0</v>
      </c>
      <c r="E32">
        <v>2.2129409196074989E-4</v>
      </c>
      <c r="F32">
        <v>0.16942605101239783</v>
      </c>
      <c r="G32">
        <v>0</v>
      </c>
      <c r="H32">
        <v>0</v>
      </c>
      <c r="I32">
        <v>0</v>
      </c>
      <c r="J32">
        <v>0</v>
      </c>
      <c r="K32">
        <v>3.8844140566473504E-4</v>
      </c>
      <c r="L32">
        <v>3.0350040414659125E-6</v>
      </c>
      <c r="M32">
        <v>1.4648182067696963E-3</v>
      </c>
      <c r="N32">
        <v>0</v>
      </c>
      <c r="O32">
        <v>0</v>
      </c>
      <c r="P32">
        <v>0</v>
      </c>
      <c r="Q32">
        <v>0</v>
      </c>
      <c r="R32">
        <v>9.2806830079634906E-3</v>
      </c>
      <c r="S32">
        <v>0</v>
      </c>
      <c r="T32">
        <v>0</v>
      </c>
      <c r="U32">
        <v>0</v>
      </c>
      <c r="V32">
        <v>0</v>
      </c>
      <c r="W32">
        <v>0.22299563354882176</v>
      </c>
    </row>
    <row r="33" spans="1:23" x14ac:dyDescent="0.2">
      <c r="A33" t="s">
        <v>29</v>
      </c>
      <c r="B33">
        <v>0.29426884164042427</v>
      </c>
      <c r="C33">
        <v>7.5789896571281812E-3</v>
      </c>
      <c r="D33">
        <v>0</v>
      </c>
      <c r="E33">
        <v>1.5824465158667124E-3</v>
      </c>
      <c r="F33">
        <v>0.55055998532179207</v>
      </c>
      <c r="G33">
        <v>0</v>
      </c>
      <c r="H33">
        <v>0</v>
      </c>
      <c r="I33">
        <v>0</v>
      </c>
      <c r="J33">
        <v>0</v>
      </c>
      <c r="K33">
        <v>4.117425942799339E-4</v>
      </c>
      <c r="L33">
        <v>3.2170629069389864E-6</v>
      </c>
      <c r="M33">
        <v>1.4928083635869515E-3</v>
      </c>
      <c r="N33">
        <v>0</v>
      </c>
      <c r="O33">
        <v>0</v>
      </c>
      <c r="P33">
        <v>0</v>
      </c>
      <c r="Q33">
        <v>0</v>
      </c>
      <c r="R33">
        <v>3.0158128989659857E-2</v>
      </c>
      <c r="S33">
        <v>0</v>
      </c>
      <c r="T33">
        <v>0</v>
      </c>
      <c r="U33">
        <v>0</v>
      </c>
      <c r="V33">
        <v>0</v>
      </c>
      <c r="W33">
        <v>0.88605616014564492</v>
      </c>
    </row>
    <row r="34" spans="1:23" x14ac:dyDescent="0.2">
      <c r="A34" t="s">
        <v>30</v>
      </c>
      <c r="B34">
        <v>5.8827409645873303E-2</v>
      </c>
      <c r="C34">
        <v>1.5151190549984096E-3</v>
      </c>
      <c r="D34">
        <v>0</v>
      </c>
      <c r="E34">
        <v>3.1634755794270232E-4</v>
      </c>
      <c r="F34">
        <v>2.7534635602189869E-2</v>
      </c>
      <c r="G34">
        <v>0</v>
      </c>
      <c r="H34">
        <v>0</v>
      </c>
      <c r="I34">
        <v>0</v>
      </c>
      <c r="J34">
        <v>0</v>
      </c>
      <c r="K34">
        <v>1.6865117881031033E-3</v>
      </c>
      <c r="L34">
        <v>1.3177200005528442E-5</v>
      </c>
      <c r="M34">
        <v>2.6040175892319889E-3</v>
      </c>
      <c r="N34">
        <v>5.7328357581979074E-6</v>
      </c>
      <c r="O34">
        <v>0</v>
      </c>
      <c r="P34">
        <v>0</v>
      </c>
      <c r="Q34">
        <v>0</v>
      </c>
      <c r="R34">
        <v>1.5082699693272719E-3</v>
      </c>
      <c r="S34">
        <v>0</v>
      </c>
      <c r="T34">
        <v>0</v>
      </c>
      <c r="U34">
        <v>0</v>
      </c>
      <c r="V34">
        <v>0</v>
      </c>
      <c r="W34">
        <v>9.4011221243430365E-2</v>
      </c>
    </row>
    <row r="35" spans="1:23" x14ac:dyDescent="0.2">
      <c r="A35" t="s">
        <v>31</v>
      </c>
      <c r="B35">
        <v>9.8656653771997824E-2</v>
      </c>
      <c r="C35">
        <v>2.5409341824184899E-3</v>
      </c>
      <c r="D35">
        <v>0</v>
      </c>
      <c r="E35">
        <v>5.3053145945819403E-4</v>
      </c>
      <c r="F35">
        <v>0.29075874780518079</v>
      </c>
      <c r="G35">
        <v>0</v>
      </c>
      <c r="H35">
        <v>0</v>
      </c>
      <c r="I35">
        <v>0</v>
      </c>
      <c r="J35">
        <v>0</v>
      </c>
      <c r="K35">
        <v>4.7558696846479783E-3</v>
      </c>
      <c r="L35">
        <v>3.7158973021660646E-5</v>
      </c>
      <c r="M35">
        <v>1.9092832369231663E-2</v>
      </c>
      <c r="N35">
        <v>2.9141915104172699E-4</v>
      </c>
      <c r="O35">
        <v>0</v>
      </c>
      <c r="P35">
        <v>0</v>
      </c>
      <c r="Q35">
        <v>0</v>
      </c>
      <c r="R35">
        <v>1.5926947208223741E-2</v>
      </c>
      <c r="S35">
        <v>0</v>
      </c>
      <c r="T35">
        <v>0</v>
      </c>
      <c r="U35">
        <v>0</v>
      </c>
      <c r="V35">
        <v>0</v>
      </c>
      <c r="W35">
        <v>0.43259109460522205</v>
      </c>
    </row>
    <row r="36" spans="1:23" x14ac:dyDescent="0.2">
      <c r="A36" t="s">
        <v>32</v>
      </c>
      <c r="B36">
        <v>0.27356811100812245</v>
      </c>
      <c r="C36">
        <v>7.0458356117232609E-3</v>
      </c>
      <c r="D36">
        <v>0</v>
      </c>
      <c r="E36">
        <v>1.4711272240165441E-3</v>
      </c>
      <c r="F36">
        <v>1.1854318014389376E-2</v>
      </c>
      <c r="G36">
        <v>0</v>
      </c>
      <c r="H36">
        <v>0</v>
      </c>
      <c r="I36">
        <v>0</v>
      </c>
      <c r="J36">
        <v>0</v>
      </c>
      <c r="K36">
        <v>3.2742583108258745E-3</v>
      </c>
      <c r="L36">
        <v>2.5582718683540322E-5</v>
      </c>
      <c r="M36">
        <v>1.2090348237213446E-2</v>
      </c>
      <c r="N36">
        <v>0</v>
      </c>
      <c r="O36">
        <v>0</v>
      </c>
      <c r="P36">
        <v>0</v>
      </c>
      <c r="Q36">
        <v>0</v>
      </c>
      <c r="R36">
        <v>6.4934623164349451E-4</v>
      </c>
      <c r="S36">
        <v>0</v>
      </c>
      <c r="T36">
        <v>0</v>
      </c>
      <c r="U36">
        <v>0</v>
      </c>
      <c r="V36">
        <v>0</v>
      </c>
      <c r="W36">
        <v>0.30997892735661797</v>
      </c>
    </row>
    <row r="37" spans="1:23" x14ac:dyDescent="0.2">
      <c r="A37" t="s">
        <v>33</v>
      </c>
      <c r="B37">
        <v>3.1499231322635545E-3</v>
      </c>
      <c r="C37">
        <v>8.1127294031848929E-5</v>
      </c>
      <c r="D37">
        <v>0</v>
      </c>
      <c r="E37">
        <v>1.6938880984175804E-5</v>
      </c>
      <c r="F37">
        <v>0</v>
      </c>
      <c r="G37">
        <v>0</v>
      </c>
      <c r="H37">
        <v>0</v>
      </c>
      <c r="I37">
        <v>0</v>
      </c>
      <c r="J37">
        <v>0</v>
      </c>
      <c r="K37">
        <v>1.3239311713181154E-4</v>
      </c>
      <c r="L37">
        <v>1.0344253720061051E-6</v>
      </c>
      <c r="M37">
        <v>3.2272650810295415E-4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3.7041433578863512E-3</v>
      </c>
    </row>
    <row r="38" spans="1:23" x14ac:dyDescent="0.2">
      <c r="A38" t="s">
        <v>34</v>
      </c>
      <c r="B38">
        <v>1.0990149310484983E-2</v>
      </c>
      <c r="C38">
        <v>2.8305486741351892E-4</v>
      </c>
      <c r="D38">
        <v>0</v>
      </c>
      <c r="E38">
        <v>5.9100118749517069E-5</v>
      </c>
      <c r="F38">
        <v>2.7421514265265137E-4</v>
      </c>
      <c r="G38">
        <v>0</v>
      </c>
      <c r="H38">
        <v>0</v>
      </c>
      <c r="I38">
        <v>0</v>
      </c>
      <c r="J38">
        <v>0</v>
      </c>
      <c r="K38">
        <v>6.2229178155855818E-4</v>
      </c>
      <c r="L38">
        <v>4.8621440568860296E-6</v>
      </c>
      <c r="M38">
        <v>1.0155761898527481E-3</v>
      </c>
      <c r="N38">
        <v>0</v>
      </c>
      <c r="O38">
        <v>0</v>
      </c>
      <c r="P38">
        <v>0</v>
      </c>
      <c r="Q38">
        <v>0</v>
      </c>
      <c r="R38">
        <v>1.5020735003476661E-5</v>
      </c>
      <c r="S38">
        <v>0</v>
      </c>
      <c r="T38">
        <v>0</v>
      </c>
      <c r="U38">
        <v>0</v>
      </c>
      <c r="V38">
        <v>0</v>
      </c>
      <c r="W38">
        <v>1.326427028977234E-2</v>
      </c>
    </row>
    <row r="39" spans="1:23" x14ac:dyDescent="0.2">
      <c r="A39" t="s">
        <v>35</v>
      </c>
      <c r="B39">
        <v>1.7101488312414113E-2</v>
      </c>
      <c r="C39">
        <v>4.4045438966202786E-4</v>
      </c>
      <c r="D39">
        <v>0</v>
      </c>
      <c r="E39">
        <v>9.1964172779064008E-5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7.8372439088314964E-6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1.7641744118764038E-2</v>
      </c>
    </row>
    <row r="40" spans="1:23" x14ac:dyDescent="0.2">
      <c r="A40" t="s">
        <v>36</v>
      </c>
      <c r="B40">
        <v>3.4754133162439747E-3</v>
      </c>
      <c r="C40">
        <v>8.9510399508230617E-5</v>
      </c>
      <c r="D40">
        <v>0</v>
      </c>
      <c r="E40">
        <v>1.8689221946940759E-5</v>
      </c>
      <c r="F40">
        <v>5.8555906767016668E-5</v>
      </c>
      <c r="G40">
        <v>0</v>
      </c>
      <c r="H40">
        <v>0</v>
      </c>
      <c r="I40">
        <v>0</v>
      </c>
      <c r="J40">
        <v>0</v>
      </c>
      <c r="K40">
        <v>6.2162981597289901E-4</v>
      </c>
      <c r="L40">
        <v>4.8569719300259995E-6</v>
      </c>
      <c r="M40">
        <v>3.218868033984365E-4</v>
      </c>
      <c r="N40">
        <v>0</v>
      </c>
      <c r="O40">
        <v>0</v>
      </c>
      <c r="P40">
        <v>0</v>
      </c>
      <c r="Q40">
        <v>0</v>
      </c>
      <c r="R40">
        <v>3.2075280377560093E-6</v>
      </c>
      <c r="S40">
        <v>0</v>
      </c>
      <c r="T40">
        <v>0</v>
      </c>
      <c r="U40">
        <v>0</v>
      </c>
      <c r="V40">
        <v>0</v>
      </c>
      <c r="W40">
        <v>4.5937499638052798E-3</v>
      </c>
    </row>
    <row r="41" spans="1:23" x14ac:dyDescent="0.2">
      <c r="A41" t="s">
        <v>37</v>
      </c>
      <c r="B41">
        <v>5.4184844183004656E-2</v>
      </c>
      <c r="C41">
        <v>1.3955482726163021E-3</v>
      </c>
      <c r="D41">
        <v>0</v>
      </c>
      <c r="E41">
        <v>2.9138191258098014E-4</v>
      </c>
      <c r="F41">
        <v>0</v>
      </c>
      <c r="G41">
        <v>0</v>
      </c>
      <c r="H41">
        <v>0</v>
      </c>
      <c r="I41">
        <v>0</v>
      </c>
      <c r="J41">
        <v>0</v>
      </c>
      <c r="K41">
        <v>3.7820300460654168E-4</v>
      </c>
      <c r="L41">
        <v>2.9550084793641069E-6</v>
      </c>
      <c r="M41">
        <v>1.128936324962632E-4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5.6365826013784114E-2</v>
      </c>
    </row>
    <row r="42" spans="1:23" x14ac:dyDescent="0.2">
      <c r="A42" t="s">
        <v>38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2.5154692255044192E-4</v>
      </c>
      <c r="L42">
        <v>1.9654082068115996E-6</v>
      </c>
      <c r="M42">
        <v>2.5191141135529814E-4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5.054237421125516E-4</v>
      </c>
    </row>
    <row r="43" spans="1:23" x14ac:dyDescent="0.2">
      <c r="A43" t="s">
        <v>39</v>
      </c>
      <c r="B43">
        <v>1.1111843170426312</v>
      </c>
      <c r="C43">
        <v>2.8618913232817934E-2</v>
      </c>
      <c r="D43">
        <v>0</v>
      </c>
      <c r="E43">
        <v>5.9754534023635161E-3</v>
      </c>
      <c r="F43">
        <v>0</v>
      </c>
      <c r="G43">
        <v>0</v>
      </c>
      <c r="H43">
        <v>0</v>
      </c>
      <c r="I43">
        <v>0</v>
      </c>
      <c r="J43">
        <v>0</v>
      </c>
      <c r="K43">
        <v>2.5448163664686368E-3</v>
      </c>
      <c r="L43">
        <v>1.9883379692244021E-5</v>
      </c>
      <c r="M43">
        <v>1.902024456255225E-3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1.1502454078802287</v>
      </c>
    </row>
    <row r="44" spans="1:23" x14ac:dyDescent="0.2">
      <c r="A44" t="s">
        <v>40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5.1853970876626191E-5</v>
      </c>
      <c r="L44">
        <v>4.051499373690579E-7</v>
      </c>
      <c r="M44">
        <v>3.3868089748878964E-5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8.6127210562874208E-5</v>
      </c>
    </row>
    <row r="45" spans="1:23" x14ac:dyDescent="0.2">
      <c r="A45" t="s">
        <v>41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1.6209330640838123E-4</v>
      </c>
      <c r="L45">
        <v>1.2664814637928081E-6</v>
      </c>
      <c r="M45">
        <v>5.5789047562926114E-4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7.2125026350143518E-4</v>
      </c>
    </row>
    <row r="46" spans="1:23" x14ac:dyDescent="0.2">
      <c r="A46" t="s">
        <v>42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4.8128592170595925E-4</v>
      </c>
      <c r="L46">
        <v>0</v>
      </c>
      <c r="M46">
        <v>8.1159357239598447E-3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8.5972216456658042E-3</v>
      </c>
    </row>
    <row r="47" spans="1:23" x14ac:dyDescent="0.2">
      <c r="A47" t="s">
        <v>43</v>
      </c>
      <c r="B47">
        <v>1.17416904931761E-2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0.18785972538308468</v>
      </c>
      <c r="L47">
        <v>2.2442975192432511E-2</v>
      </c>
      <c r="M47">
        <v>0.49566493049024268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0.71770932155893596</v>
      </c>
    </row>
    <row r="48" spans="1:23" x14ac:dyDescent="0.2">
      <c r="A48" t="s">
        <v>44</v>
      </c>
      <c r="B48">
        <v>2.169737138783932E-2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5.179894500143483E-3</v>
      </c>
      <c r="L48">
        <v>0</v>
      </c>
      <c r="M48">
        <v>1.223595308843462E-2</v>
      </c>
      <c r="N48">
        <v>0</v>
      </c>
      <c r="O48">
        <v>9.2868378907031077E-3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4.8400056867120532E-2</v>
      </c>
    </row>
    <row r="49" spans="1:23" x14ac:dyDescent="0.2">
      <c r="A49" t="s">
        <v>45</v>
      </c>
      <c r="B49">
        <v>2.5307128910008032E-3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1.0841216478710258E-2</v>
      </c>
      <c r="L49">
        <v>0</v>
      </c>
      <c r="M49">
        <v>5.730043900748983E-3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1.9101973270460045E-2</v>
      </c>
    </row>
    <row r="50" spans="1:23" x14ac:dyDescent="0.2">
      <c r="A50" t="s">
        <v>46</v>
      </c>
      <c r="B50">
        <v>0.12089396227141962</v>
      </c>
      <c r="C50">
        <v>0</v>
      </c>
      <c r="D50">
        <v>0</v>
      </c>
      <c r="E50">
        <v>0</v>
      </c>
      <c r="F50">
        <v>0</v>
      </c>
      <c r="G50">
        <v>1.4640953978471032E-2</v>
      </c>
      <c r="H50">
        <v>2.2324549796430108E-3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1.724821269069644E-2</v>
      </c>
      <c r="P50">
        <v>0</v>
      </c>
      <c r="Q50">
        <v>0</v>
      </c>
      <c r="R50">
        <v>1.7855495189548733E-2</v>
      </c>
      <c r="S50">
        <v>0</v>
      </c>
      <c r="T50">
        <v>0</v>
      </c>
      <c r="U50">
        <v>0</v>
      </c>
      <c r="V50">
        <v>0</v>
      </c>
      <c r="W50">
        <v>0.17287107910977881</v>
      </c>
    </row>
    <row r="51" spans="1:23" x14ac:dyDescent="0.2">
      <c r="A51" t="s">
        <v>47</v>
      </c>
      <c r="B51">
        <v>0.62882459726149764</v>
      </c>
      <c r="C51">
        <v>1.2335759777295386E-2</v>
      </c>
      <c r="D51">
        <v>7.5996109890689847E-2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2.6086598623492135E-3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0.71976512679183213</v>
      </c>
    </row>
  </sheetData>
  <phoneticPr fontId="6" type="noConversion"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500-000000000000}">
  <dimension ref="A1:W51"/>
  <sheetViews>
    <sheetView workbookViewId="0">
      <selection activeCell="B4" sqref="B4:W51"/>
    </sheetView>
  </sheetViews>
  <sheetFormatPr baseColWidth="10" defaultColWidth="8.83203125" defaultRowHeight="15" x14ac:dyDescent="0.2"/>
  <sheetData>
    <row r="1" spans="1:23" x14ac:dyDescent="0.2">
      <c r="B1" t="s">
        <v>49</v>
      </c>
      <c r="C1" t="s">
        <v>50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61</v>
      </c>
      <c r="O1" t="s">
        <v>62</v>
      </c>
      <c r="P1" t="s">
        <v>63</v>
      </c>
      <c r="Q1" t="s">
        <v>64</v>
      </c>
      <c r="R1" t="s">
        <v>65</v>
      </c>
      <c r="S1" t="s">
        <v>66</v>
      </c>
      <c r="T1" t="s">
        <v>67</v>
      </c>
      <c r="U1" t="s">
        <v>68</v>
      </c>
      <c r="V1" t="s">
        <v>69</v>
      </c>
      <c r="W1" t="s">
        <v>48</v>
      </c>
    </row>
    <row r="2" spans="1:23" x14ac:dyDescent="0.2">
      <c r="B2" t="s">
        <v>75</v>
      </c>
      <c r="C2" t="s">
        <v>75</v>
      </c>
      <c r="D2" t="s">
        <v>75</v>
      </c>
      <c r="E2" t="s">
        <v>75</v>
      </c>
      <c r="F2" t="s">
        <v>75</v>
      </c>
      <c r="G2" t="s">
        <v>75</v>
      </c>
      <c r="H2" t="s">
        <v>75</v>
      </c>
      <c r="I2" t="s">
        <v>75</v>
      </c>
      <c r="J2" t="s">
        <v>75</v>
      </c>
      <c r="K2" t="s">
        <v>75</v>
      </c>
      <c r="L2" t="s">
        <v>75</v>
      </c>
      <c r="M2" t="s">
        <v>75</v>
      </c>
      <c r="N2" t="s">
        <v>75</v>
      </c>
      <c r="O2" t="s">
        <v>75</v>
      </c>
      <c r="P2" t="s">
        <v>75</v>
      </c>
      <c r="Q2" t="s">
        <v>75</v>
      </c>
      <c r="R2" t="s">
        <v>75</v>
      </c>
      <c r="S2" t="s">
        <v>75</v>
      </c>
      <c r="T2" t="s">
        <v>75</v>
      </c>
      <c r="U2" t="s">
        <v>75</v>
      </c>
      <c r="V2" t="s">
        <v>75</v>
      </c>
      <c r="W2" t="s">
        <v>75</v>
      </c>
    </row>
    <row r="4" spans="1:23" x14ac:dyDescent="0.2">
      <c r="A4" t="s">
        <v>0</v>
      </c>
      <c r="B4">
        <v>132.56785494580021</v>
      </c>
      <c r="C4">
        <v>17.229655249983278</v>
      </c>
      <c r="D4">
        <v>0.79247862597412899</v>
      </c>
      <c r="E4">
        <v>2.0299485222484432</v>
      </c>
      <c r="F4">
        <v>1.8927873678156422</v>
      </c>
      <c r="G4">
        <v>0.60105203450716371</v>
      </c>
      <c r="H4">
        <v>0.55666342293435911</v>
      </c>
      <c r="I4">
        <v>0</v>
      </c>
      <c r="J4">
        <v>1.4032245682095751E-3</v>
      </c>
      <c r="K4">
        <v>0.28357876165992746</v>
      </c>
      <c r="L4">
        <v>3.6761882629723519E-2</v>
      </c>
      <c r="M4">
        <v>0.87409947318333869</v>
      </c>
      <c r="N4">
        <v>1.6151427131775906E-2</v>
      </c>
      <c r="O4">
        <v>4.6878549050445625E-2</v>
      </c>
      <c r="P4">
        <v>0</v>
      </c>
      <c r="Q4">
        <v>0</v>
      </c>
      <c r="R4">
        <v>0.46967905934151682</v>
      </c>
      <c r="S4">
        <v>0</v>
      </c>
      <c r="T4">
        <v>0</v>
      </c>
      <c r="U4">
        <v>0</v>
      </c>
      <c r="V4">
        <v>3.1861384000000004</v>
      </c>
      <c r="W4">
        <v>160.58513094682823</v>
      </c>
    </row>
    <row r="5" spans="1:23" x14ac:dyDescent="0.2">
      <c r="A5" t="s">
        <v>1</v>
      </c>
      <c r="B5">
        <v>6.2551686735490247E-2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0.11771485409258201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0.18026654082807225</v>
      </c>
    </row>
    <row r="6" spans="1:23" x14ac:dyDescent="0.2">
      <c r="A6" t="s">
        <v>2</v>
      </c>
      <c r="B6">
        <v>75.494074069235424</v>
      </c>
      <c r="C6">
        <v>4.4437611098065313</v>
      </c>
      <c r="D6">
        <v>0.42829372252371706</v>
      </c>
      <c r="E6">
        <v>0.11055187691944025</v>
      </c>
      <c r="F6">
        <v>0.18331146255112007</v>
      </c>
      <c r="G6">
        <v>7.2004900130318697E-2</v>
      </c>
      <c r="H6">
        <v>0</v>
      </c>
      <c r="I6">
        <v>0</v>
      </c>
      <c r="J6">
        <v>0</v>
      </c>
      <c r="K6">
        <v>2.7910277937434228E-2</v>
      </c>
      <c r="L6">
        <v>2.5690776886364426E-4</v>
      </c>
      <c r="M6">
        <v>6.20070086903435E-2</v>
      </c>
      <c r="N6">
        <v>0</v>
      </c>
      <c r="O6">
        <v>0</v>
      </c>
      <c r="P6">
        <v>0</v>
      </c>
      <c r="Q6">
        <v>0</v>
      </c>
      <c r="R6">
        <v>6.8842251226167356E-2</v>
      </c>
      <c r="S6">
        <v>0</v>
      </c>
      <c r="T6">
        <v>0</v>
      </c>
      <c r="U6">
        <v>0</v>
      </c>
      <c r="V6">
        <v>0</v>
      </c>
      <c r="W6">
        <v>80.89101358678937</v>
      </c>
    </row>
    <row r="7" spans="1:23" x14ac:dyDescent="0.2">
      <c r="A7" t="s">
        <v>3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  <row r="8" spans="1:23" x14ac:dyDescent="0.2">
      <c r="A8" t="s">
        <v>4</v>
      </c>
      <c r="B8">
        <v>8.7801142567354769E-3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1.428410062156068E-3</v>
      </c>
      <c r="L8">
        <v>0</v>
      </c>
      <c r="M8">
        <v>3.8395234134292515E-2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4.8603758453184057E-2</v>
      </c>
    </row>
    <row r="9" spans="1:23" x14ac:dyDescent="0.2">
      <c r="A9" t="s">
        <v>5</v>
      </c>
      <c r="B9">
        <v>0</v>
      </c>
      <c r="C9">
        <v>0</v>
      </c>
      <c r="D9">
        <v>0</v>
      </c>
      <c r="E9">
        <v>0</v>
      </c>
      <c r="F9">
        <v>6.6578473624402825E-5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3.6416896463384454E-4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4.3074743825824739E-4</v>
      </c>
    </row>
    <row r="10" spans="1:23" x14ac:dyDescent="0.2">
      <c r="A10" t="s">
        <v>6</v>
      </c>
      <c r="B10">
        <v>6.9170749621900738E-3</v>
      </c>
      <c r="C10">
        <v>0</v>
      </c>
      <c r="D10">
        <v>0</v>
      </c>
      <c r="E10">
        <v>3.1346018874349262E-3</v>
      </c>
      <c r="F10">
        <v>0</v>
      </c>
      <c r="G10">
        <v>0</v>
      </c>
      <c r="H10">
        <v>0</v>
      </c>
      <c r="I10">
        <v>0</v>
      </c>
      <c r="J10">
        <v>0</v>
      </c>
      <c r="K10">
        <v>6.9299293650154701E-4</v>
      </c>
      <c r="L10">
        <v>0</v>
      </c>
      <c r="M10">
        <v>6.6907659089923974E-3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1.7435435695118944E-2</v>
      </c>
    </row>
    <row r="11" spans="1:23" x14ac:dyDescent="0.2">
      <c r="A11" t="s">
        <v>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2">
      <c r="A12" t="s">
        <v>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x14ac:dyDescent="0.2">
      <c r="A13" t="s">
        <v>9</v>
      </c>
      <c r="B13">
        <v>0.19012981086965158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1.0321542005146483E-3</v>
      </c>
      <c r="L13">
        <v>0</v>
      </c>
      <c r="M13">
        <v>1.2999195322980456E-3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0.19246188460246427</v>
      </c>
    </row>
    <row r="14" spans="1:23" x14ac:dyDescent="0.2">
      <c r="A14" t="s">
        <v>10</v>
      </c>
      <c r="B14">
        <v>0.70414128225362438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1.1092222302624328E-3</v>
      </c>
      <c r="L14">
        <v>0</v>
      </c>
      <c r="M14">
        <v>1.1319107942321391E-3</v>
      </c>
      <c r="N14">
        <v>9.5539275626593519E-4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0.70733780803438484</v>
      </c>
    </row>
    <row r="15" spans="1:23" x14ac:dyDescent="0.2">
      <c r="A15" t="s">
        <v>11</v>
      </c>
      <c r="B15">
        <v>3.9003894912004011E-2</v>
      </c>
      <c r="C15">
        <v>0</v>
      </c>
      <c r="D15">
        <v>0</v>
      </c>
      <c r="E15">
        <v>0</v>
      </c>
      <c r="F15">
        <v>0</v>
      </c>
      <c r="G15">
        <v>1.204656313065476E-3</v>
      </c>
      <c r="H15">
        <v>0</v>
      </c>
      <c r="I15">
        <v>0</v>
      </c>
      <c r="J15">
        <v>0</v>
      </c>
      <c r="K15">
        <v>1.5870362730583385E-4</v>
      </c>
      <c r="L15">
        <v>0</v>
      </c>
      <c r="M15">
        <v>5.8921720120532145E-4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4.0956472053580641E-2</v>
      </c>
    </row>
    <row r="16" spans="1:23" x14ac:dyDescent="0.2">
      <c r="A16" t="s">
        <v>12</v>
      </c>
      <c r="B16">
        <v>1.4746003589853753E-2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1.4709116677126061E-4</v>
      </c>
      <c r="L16">
        <v>0</v>
      </c>
      <c r="M16">
        <v>3.6826075075332591E-5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1.4929920831700347E-2</v>
      </c>
    </row>
    <row r="17" spans="1:23" x14ac:dyDescent="0.2">
      <c r="A17" t="s">
        <v>13</v>
      </c>
      <c r="B17">
        <v>2.2750070565230769E-2</v>
      </c>
      <c r="C17">
        <v>0</v>
      </c>
      <c r="D17">
        <v>0</v>
      </c>
      <c r="E17">
        <v>0</v>
      </c>
      <c r="F17">
        <v>0</v>
      </c>
      <c r="G17">
        <v>7.0449521093196183E-5</v>
      </c>
      <c r="H17">
        <v>1.6330563539663283E-4</v>
      </c>
      <c r="I17">
        <v>0</v>
      </c>
      <c r="J17">
        <v>8.2217635547954016E-6</v>
      </c>
      <c r="K17">
        <v>1.432203465930695E-3</v>
      </c>
      <c r="L17">
        <v>0</v>
      </c>
      <c r="M17">
        <v>9.0837651852487041E-4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2.5332627469730959E-2</v>
      </c>
    </row>
    <row r="18" spans="1:23" x14ac:dyDescent="0.2">
      <c r="A18" t="s">
        <v>14</v>
      </c>
      <c r="B18">
        <v>8.1759713390655055E-3</v>
      </c>
      <c r="C18">
        <v>0</v>
      </c>
      <c r="D18">
        <v>4.2769119151072286E-5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4.4127350031378189E-4</v>
      </c>
      <c r="L18">
        <v>0</v>
      </c>
      <c r="M18">
        <v>7.1606257090924485E-4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9.3760765294396056E-3</v>
      </c>
    </row>
    <row r="19" spans="1:23" x14ac:dyDescent="0.2">
      <c r="A19" t="s">
        <v>15</v>
      </c>
      <c r="B19">
        <v>9.0365999010723981E-4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1.8967018873136234E-4</v>
      </c>
      <c r="L19">
        <v>0</v>
      </c>
      <c r="M19">
        <v>3.9690325358969567E-4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1.4902334324282977E-3</v>
      </c>
    </row>
    <row r="20" spans="1:23" x14ac:dyDescent="0.2">
      <c r="A20" t="s">
        <v>16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8.9028864098394578E-5</v>
      </c>
      <c r="L20">
        <v>0</v>
      </c>
      <c r="M20">
        <v>3.2734288955851185E-5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1.2176315305424576E-4</v>
      </c>
    </row>
    <row r="21" spans="1:23" x14ac:dyDescent="0.2">
      <c r="A21" t="s">
        <v>17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1.0064132463296779E-4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1.0064132463296779E-4</v>
      </c>
    </row>
    <row r="22" spans="1:23" x14ac:dyDescent="0.2">
      <c r="A22" t="s">
        <v>18</v>
      </c>
      <c r="B22">
        <v>0.16223760199607504</v>
      </c>
      <c r="C22">
        <v>0</v>
      </c>
      <c r="D22">
        <v>0</v>
      </c>
      <c r="E22">
        <v>0</v>
      </c>
      <c r="F22">
        <v>1.9060465877614754E-2</v>
      </c>
      <c r="G22">
        <v>0</v>
      </c>
      <c r="H22">
        <v>0</v>
      </c>
      <c r="I22">
        <v>0</v>
      </c>
      <c r="J22">
        <v>0</v>
      </c>
      <c r="K22">
        <v>1.7418690801859808E-4</v>
      </c>
      <c r="L22">
        <v>0</v>
      </c>
      <c r="M22">
        <v>3.4780182015591894E-4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0.18182005660186432</v>
      </c>
    </row>
    <row r="23" spans="1:23" x14ac:dyDescent="0.2">
      <c r="A23" t="s">
        <v>19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7.7416403563821364E-5</v>
      </c>
      <c r="L23">
        <v>0</v>
      </c>
      <c r="M23">
        <v>4.9101433433776774E-5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1.2651783699759814E-4</v>
      </c>
    </row>
    <row r="24" spans="1:23" x14ac:dyDescent="0.2">
      <c r="A24" t="s">
        <v>20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</row>
    <row r="25" spans="1:23" x14ac:dyDescent="0.2">
      <c r="A25" t="s">
        <v>21</v>
      </c>
      <c r="B25">
        <v>11.463410568601965</v>
      </c>
      <c r="C25">
        <v>11.682973525535976</v>
      </c>
      <c r="D25">
        <v>0</v>
      </c>
      <c r="E25">
        <v>0</v>
      </c>
      <c r="F25">
        <v>0</v>
      </c>
      <c r="G25">
        <v>8.1880032134637709E-2</v>
      </c>
      <c r="H25">
        <v>0</v>
      </c>
      <c r="I25">
        <v>0</v>
      </c>
      <c r="J25">
        <v>0</v>
      </c>
      <c r="K25">
        <v>1.0257673472206332E-3</v>
      </c>
      <c r="L25">
        <v>3.6127654996449972E-4</v>
      </c>
      <c r="M25">
        <v>3.0565642312526046E-3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23.232707734401014</v>
      </c>
    </row>
    <row r="26" spans="1:23" x14ac:dyDescent="0.2">
      <c r="A26" t="s">
        <v>22</v>
      </c>
      <c r="B26">
        <v>0</v>
      </c>
      <c r="C26">
        <v>0</v>
      </c>
      <c r="D26">
        <v>0</v>
      </c>
      <c r="E26">
        <v>0</v>
      </c>
      <c r="F26">
        <v>4.8574376674710054E-2</v>
      </c>
      <c r="G26">
        <v>8.463091819637206E-3</v>
      </c>
      <c r="H26">
        <v>0</v>
      </c>
      <c r="I26">
        <v>0</v>
      </c>
      <c r="J26">
        <v>0</v>
      </c>
      <c r="K26">
        <v>3.4114025340423126E-3</v>
      </c>
      <c r="L26">
        <v>0</v>
      </c>
      <c r="M26">
        <v>2.053746197828883E-3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6.2502617226218457E-2</v>
      </c>
    </row>
    <row r="27" spans="1:23" x14ac:dyDescent="0.2">
      <c r="A27" t="s">
        <v>23</v>
      </c>
      <c r="B27">
        <v>0</v>
      </c>
      <c r="C27">
        <v>0</v>
      </c>
      <c r="D27">
        <v>0</v>
      </c>
      <c r="E27">
        <v>0</v>
      </c>
      <c r="F27">
        <v>4.2815669171185596E-3</v>
      </c>
      <c r="G27">
        <v>1.6682202613843424E-2</v>
      </c>
      <c r="H27">
        <v>0</v>
      </c>
      <c r="I27">
        <v>0</v>
      </c>
      <c r="J27">
        <v>0</v>
      </c>
      <c r="K27">
        <v>6.31318640636593E-4</v>
      </c>
      <c r="L27">
        <v>0</v>
      </c>
      <c r="M27">
        <v>1.3704960036095464E-3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2.2965584175208123E-2</v>
      </c>
    </row>
    <row r="28" spans="1:23" x14ac:dyDescent="0.2">
      <c r="A28" t="s">
        <v>24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1.3691247628263464E-4</v>
      </c>
      <c r="L28">
        <v>0</v>
      </c>
      <c r="M28">
        <v>1.5183337649318595E-4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2.8874585277582058E-4</v>
      </c>
    </row>
    <row r="29" spans="1:23" x14ac:dyDescent="0.2">
      <c r="A29" t="s">
        <v>25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6.8456238141317318E-5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6.8456238141317318E-5</v>
      </c>
    </row>
    <row r="30" spans="1:23" x14ac:dyDescent="0.2">
      <c r="A30" t="s">
        <v>26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8.412511042699659E-3</v>
      </c>
      <c r="L30">
        <v>0</v>
      </c>
      <c r="M30">
        <v>9.2778184267678331E-3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1.769032946946749E-2</v>
      </c>
    </row>
    <row r="31" spans="1:23" x14ac:dyDescent="0.2">
      <c r="A31" t="s">
        <v>27</v>
      </c>
      <c r="B31">
        <v>6.3140105172682857</v>
      </c>
      <c r="C31">
        <v>0</v>
      </c>
      <c r="D31">
        <v>6.9913481714710346E-2</v>
      </c>
      <c r="E31">
        <v>1.2104538085964554E-5</v>
      </c>
      <c r="F31">
        <v>6.8043200044139692E-3</v>
      </c>
      <c r="G31">
        <v>4.7789783356293698E-2</v>
      </c>
      <c r="H31">
        <v>0</v>
      </c>
      <c r="I31">
        <v>0</v>
      </c>
      <c r="J31">
        <v>0</v>
      </c>
      <c r="K31">
        <v>3.7856621342708652E-3</v>
      </c>
      <c r="L31">
        <v>0</v>
      </c>
      <c r="M31">
        <v>2.4681653872711797E-2</v>
      </c>
      <c r="N31">
        <v>3.0170297566292691E-4</v>
      </c>
      <c r="O31">
        <v>0</v>
      </c>
      <c r="P31">
        <v>0</v>
      </c>
      <c r="Q31">
        <v>0</v>
      </c>
      <c r="R31">
        <v>5.7154214384530812E-3</v>
      </c>
      <c r="S31">
        <v>0</v>
      </c>
      <c r="T31">
        <v>0</v>
      </c>
      <c r="U31">
        <v>0</v>
      </c>
      <c r="V31">
        <v>3.1861384000000004</v>
      </c>
      <c r="W31">
        <v>9.6591530473028886</v>
      </c>
    </row>
    <row r="32" spans="1:23" x14ac:dyDescent="0.2">
      <c r="A32" t="s">
        <v>28</v>
      </c>
      <c r="B32">
        <v>0.18783160077951053</v>
      </c>
      <c r="C32">
        <v>1.1005862642751119</v>
      </c>
      <c r="D32">
        <v>0</v>
      </c>
      <c r="E32">
        <v>0</v>
      </c>
      <c r="F32">
        <v>1.2853753111108159</v>
      </c>
      <c r="G32">
        <v>0.22961664255873335</v>
      </c>
      <c r="H32">
        <v>0.37536651502895924</v>
      </c>
      <c r="I32">
        <v>0</v>
      </c>
      <c r="J32">
        <v>0</v>
      </c>
      <c r="K32">
        <v>2.767636427406614E-3</v>
      </c>
      <c r="L32">
        <v>0</v>
      </c>
      <c r="M32">
        <v>3.173589314269773E-2</v>
      </c>
      <c r="N32">
        <v>1.3048653697421588E-2</v>
      </c>
      <c r="O32">
        <v>0</v>
      </c>
      <c r="P32">
        <v>0</v>
      </c>
      <c r="Q32">
        <v>0</v>
      </c>
      <c r="R32">
        <v>0.33276240967639942</v>
      </c>
      <c r="S32">
        <v>0</v>
      </c>
      <c r="T32">
        <v>0</v>
      </c>
      <c r="U32">
        <v>0</v>
      </c>
      <c r="V32">
        <v>0</v>
      </c>
      <c r="W32">
        <v>3.5590909266970558</v>
      </c>
    </row>
    <row r="33" spans="1:23" x14ac:dyDescent="0.2">
      <c r="A33" t="s">
        <v>29</v>
      </c>
      <c r="B33">
        <v>0.88007148218008846</v>
      </c>
      <c r="C33">
        <v>0</v>
      </c>
      <c r="D33">
        <v>0</v>
      </c>
      <c r="E33">
        <v>3.1931963393578192E-2</v>
      </c>
      <c r="F33">
        <v>4.8404452567044403E-3</v>
      </c>
      <c r="G33">
        <v>0</v>
      </c>
      <c r="H33">
        <v>0</v>
      </c>
      <c r="I33">
        <v>0</v>
      </c>
      <c r="J33">
        <v>0</v>
      </c>
      <c r="K33">
        <v>1.7031608784040704E-4</v>
      </c>
      <c r="L33">
        <v>2.007091944247221E-5</v>
      </c>
      <c r="M33">
        <v>1.3748401361457498E-3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0.91840911797379976</v>
      </c>
    </row>
    <row r="34" spans="1:23" x14ac:dyDescent="0.2">
      <c r="A34" t="s">
        <v>30</v>
      </c>
      <c r="B34">
        <v>2.8165811071409922E-2</v>
      </c>
      <c r="C34">
        <v>0</v>
      </c>
      <c r="D34">
        <v>0</v>
      </c>
      <c r="E34">
        <v>0</v>
      </c>
      <c r="F34">
        <v>0.24758441874601497</v>
      </c>
      <c r="G34">
        <v>0</v>
      </c>
      <c r="H34">
        <v>0</v>
      </c>
      <c r="I34">
        <v>0</v>
      </c>
      <c r="J34">
        <v>0</v>
      </c>
      <c r="K34">
        <v>1.9547641899864895E-3</v>
      </c>
      <c r="L34">
        <v>0</v>
      </c>
      <c r="M34">
        <v>1.0024875992729427E-3</v>
      </c>
      <c r="N34">
        <v>0</v>
      </c>
      <c r="O34">
        <v>0</v>
      </c>
      <c r="P34">
        <v>0</v>
      </c>
      <c r="Q34">
        <v>0</v>
      </c>
      <c r="R34">
        <v>2.286168575381232E-4</v>
      </c>
      <c r="S34">
        <v>0</v>
      </c>
      <c r="T34">
        <v>0</v>
      </c>
      <c r="U34">
        <v>0</v>
      </c>
      <c r="V34">
        <v>0</v>
      </c>
      <c r="W34">
        <v>0.27893609846422246</v>
      </c>
    </row>
    <row r="35" spans="1:23" x14ac:dyDescent="0.2">
      <c r="A35" t="s">
        <v>31</v>
      </c>
      <c r="B35">
        <v>5.5735905810055698E-3</v>
      </c>
      <c r="C35">
        <v>0</v>
      </c>
      <c r="D35">
        <v>0</v>
      </c>
      <c r="E35">
        <v>0</v>
      </c>
      <c r="F35">
        <v>9.2446721587060007E-2</v>
      </c>
      <c r="G35">
        <v>0</v>
      </c>
      <c r="H35">
        <v>0</v>
      </c>
      <c r="I35">
        <v>0</v>
      </c>
      <c r="J35">
        <v>0</v>
      </c>
      <c r="K35">
        <v>1.7573523608987451E-3</v>
      </c>
      <c r="L35">
        <v>0</v>
      </c>
      <c r="M35">
        <v>5.0549925720073195E-3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0.10483265710097164</v>
      </c>
    </row>
    <row r="36" spans="1:23" x14ac:dyDescent="0.2">
      <c r="A36" t="s">
        <v>32</v>
      </c>
      <c r="B36">
        <v>1.9225780350935012E-2</v>
      </c>
      <c r="C36">
        <v>0</v>
      </c>
      <c r="D36">
        <v>0</v>
      </c>
      <c r="E36">
        <v>1.1855448101542492E-5</v>
      </c>
      <c r="F36">
        <v>4.4170061644532383E-4</v>
      </c>
      <c r="G36">
        <v>0</v>
      </c>
      <c r="H36">
        <v>0</v>
      </c>
      <c r="I36">
        <v>0</v>
      </c>
      <c r="J36">
        <v>0</v>
      </c>
      <c r="K36">
        <v>1.4399451062870776E-3</v>
      </c>
      <c r="L36">
        <v>7.6269493881394397E-5</v>
      </c>
      <c r="M36">
        <v>2.2259316489978806E-3</v>
      </c>
      <c r="N36">
        <v>0</v>
      </c>
      <c r="O36">
        <v>0</v>
      </c>
      <c r="P36">
        <v>0</v>
      </c>
      <c r="Q36">
        <v>0</v>
      </c>
      <c r="R36">
        <v>4.437167433743049E-3</v>
      </c>
      <c r="S36">
        <v>0</v>
      </c>
      <c r="T36">
        <v>0</v>
      </c>
      <c r="U36">
        <v>0</v>
      </c>
      <c r="V36">
        <v>0</v>
      </c>
      <c r="W36">
        <v>2.785865009839128E-2</v>
      </c>
    </row>
    <row r="37" spans="1:23" x14ac:dyDescent="0.2">
      <c r="A37" t="s">
        <v>33</v>
      </c>
      <c r="B37">
        <v>8.4214575099392109E-3</v>
      </c>
      <c r="C37">
        <v>0</v>
      </c>
      <c r="D37">
        <v>0</v>
      </c>
      <c r="E37">
        <v>1.2315074704863833E-2</v>
      </c>
      <c r="F37">
        <v>0</v>
      </c>
      <c r="G37">
        <v>0</v>
      </c>
      <c r="H37">
        <v>0</v>
      </c>
      <c r="I37">
        <v>0</v>
      </c>
      <c r="J37">
        <v>0</v>
      </c>
      <c r="K37">
        <v>4.219193994228265E-4</v>
      </c>
      <c r="L37">
        <v>0</v>
      </c>
      <c r="M37">
        <v>4.9101433433776788E-4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2.1649465948563641E-2</v>
      </c>
    </row>
    <row r="38" spans="1:23" x14ac:dyDescent="0.2">
      <c r="A38" t="s">
        <v>34</v>
      </c>
      <c r="B38">
        <v>8.7214585408276306E-3</v>
      </c>
      <c r="C38">
        <v>0</v>
      </c>
      <c r="D38">
        <v>0</v>
      </c>
      <c r="E38">
        <v>0</v>
      </c>
      <c r="F38">
        <v>0</v>
      </c>
      <c r="G38">
        <v>2.4093126261309522E-4</v>
      </c>
      <c r="H38">
        <v>0</v>
      </c>
      <c r="I38">
        <v>0</v>
      </c>
      <c r="J38">
        <v>0</v>
      </c>
      <c r="K38">
        <v>2.0360514137285016E-3</v>
      </c>
      <c r="L38">
        <v>1.2042551665483324E-5</v>
      </c>
      <c r="M38">
        <v>1.9476901928731456E-3</v>
      </c>
      <c r="N38">
        <v>0</v>
      </c>
      <c r="O38">
        <v>0</v>
      </c>
      <c r="P38">
        <v>0</v>
      </c>
      <c r="Q38">
        <v>0</v>
      </c>
      <c r="R38">
        <v>5.0009937586464447E-4</v>
      </c>
      <c r="S38">
        <v>0</v>
      </c>
      <c r="T38">
        <v>0</v>
      </c>
      <c r="U38">
        <v>0</v>
      </c>
      <c r="V38">
        <v>0</v>
      </c>
      <c r="W38">
        <v>1.3458273337572501E-2</v>
      </c>
    </row>
    <row r="39" spans="1:23" x14ac:dyDescent="0.2">
      <c r="A39" t="s">
        <v>35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1.9354100890955341E-5</v>
      </c>
      <c r="L39">
        <v>0</v>
      </c>
      <c r="M39">
        <v>1.2275358358444194E-5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3.1629459249399534E-5</v>
      </c>
    </row>
    <row r="40" spans="1:23" x14ac:dyDescent="0.2">
      <c r="A40" t="s">
        <v>36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6.232020486887619E-4</v>
      </c>
      <c r="L40">
        <v>0</v>
      </c>
      <c r="M40">
        <v>1.8003858925718156E-4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8.0324063794594345E-4</v>
      </c>
    </row>
    <row r="41" spans="1:23" x14ac:dyDescent="0.2">
      <c r="A41" t="s">
        <v>37</v>
      </c>
      <c r="B41">
        <v>4.7918736090906015E-2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5.8062302672866026E-5</v>
      </c>
      <c r="L41">
        <v>0</v>
      </c>
      <c r="M41">
        <v>1.4730430030133036E-4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4.8124102693880212E-2</v>
      </c>
    </row>
    <row r="42" spans="1:23" x14ac:dyDescent="0.2">
      <c r="A42" t="s">
        <v>38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</row>
    <row r="43" spans="1:23" x14ac:dyDescent="0.2">
      <c r="A43" t="s">
        <v>39</v>
      </c>
      <c r="B43">
        <v>36.142883886037147</v>
      </c>
      <c r="C43">
        <v>0</v>
      </c>
      <c r="D43">
        <v>0.23875395139660543</v>
      </c>
      <c r="E43">
        <v>1.871985748695431</v>
      </c>
      <c r="F43">
        <v>0</v>
      </c>
      <c r="G43">
        <v>0.11084194903625315</v>
      </c>
      <c r="H43">
        <v>0.1764427029635133</v>
      </c>
      <c r="I43">
        <v>0</v>
      </c>
      <c r="J43">
        <v>1.3950028046547797E-3</v>
      </c>
      <c r="K43">
        <v>4.2888687574357039E-3</v>
      </c>
      <c r="L43">
        <v>0</v>
      </c>
      <c r="M43">
        <v>3.366730329308748E-2</v>
      </c>
      <c r="N43">
        <v>8.3387350217947851E-4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38.581093286486308</v>
      </c>
    </row>
    <row r="44" spans="1:23" x14ac:dyDescent="0.2">
      <c r="A44" t="s">
        <v>40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2.5160331158241935E-4</v>
      </c>
      <c r="L44">
        <v>0</v>
      </c>
      <c r="M44">
        <v>4.5009647314295389E-5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2.9661295889671477E-4</v>
      </c>
    </row>
    <row r="45" spans="1:23" x14ac:dyDescent="0.2">
      <c r="A45" t="s">
        <v>41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7.6642239528183147E-4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7.6642239528183147E-4</v>
      </c>
    </row>
    <row r="46" spans="1:23" x14ac:dyDescent="0.2">
      <c r="A46" t="s">
        <v>42</v>
      </c>
      <c r="B46">
        <v>0</v>
      </c>
      <c r="C46">
        <v>0</v>
      </c>
      <c r="D46">
        <v>0</v>
      </c>
      <c r="E46">
        <v>5.2966615074633277E-6</v>
      </c>
      <c r="F46">
        <v>0</v>
      </c>
      <c r="G46">
        <v>0</v>
      </c>
      <c r="H46">
        <v>2.2557089008614902E-5</v>
      </c>
      <c r="I46">
        <v>0</v>
      </c>
      <c r="J46">
        <v>0</v>
      </c>
      <c r="K46">
        <v>7.8877769747116074E-3</v>
      </c>
      <c r="L46">
        <v>3.1019347653360251E-4</v>
      </c>
      <c r="M46">
        <v>1.4052895066215553E-2</v>
      </c>
      <c r="N46">
        <v>1.1992748597865739E-4</v>
      </c>
      <c r="O46">
        <v>1.1850955171186833E-5</v>
      </c>
      <c r="P46">
        <v>0</v>
      </c>
      <c r="Q46">
        <v>0</v>
      </c>
      <c r="R46">
        <v>1.472185044412089E-3</v>
      </c>
      <c r="S46">
        <v>0</v>
      </c>
      <c r="T46">
        <v>0</v>
      </c>
      <c r="U46">
        <v>0</v>
      </c>
      <c r="V46">
        <v>0</v>
      </c>
      <c r="W46">
        <v>2.3882682753538775E-2</v>
      </c>
    </row>
    <row r="47" spans="1:23" x14ac:dyDescent="0.2">
      <c r="A47" t="s">
        <v>43</v>
      </c>
      <c r="B47">
        <v>1.2832252369646689E-2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0.20111483155212084</v>
      </c>
      <c r="L47">
        <v>3.5271773289642101E-2</v>
      </c>
      <c r="M47">
        <v>0.50022466027668966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0.74944351748809934</v>
      </c>
    </row>
    <row r="48" spans="1:23" x14ac:dyDescent="0.2">
      <c r="A48" t="s">
        <v>44</v>
      </c>
      <c r="B48">
        <v>3.2777606076965421E-2</v>
      </c>
      <c r="C48">
        <v>1.5460897700275474E-3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5.565352001442132E-3</v>
      </c>
      <c r="L48">
        <v>4.5334857973032024E-4</v>
      </c>
      <c r="M48">
        <v>1.0664139637893649E-2</v>
      </c>
      <c r="N48">
        <v>8.918767142673202E-4</v>
      </c>
      <c r="O48">
        <v>9.5507591200530949E-3</v>
      </c>
      <c r="P48">
        <v>0</v>
      </c>
      <c r="Q48">
        <v>0</v>
      </c>
      <c r="R48">
        <v>8.6891631532294601E-3</v>
      </c>
      <c r="S48">
        <v>0</v>
      </c>
      <c r="T48">
        <v>0</v>
      </c>
      <c r="U48">
        <v>0</v>
      </c>
      <c r="V48">
        <v>0</v>
      </c>
      <c r="W48">
        <v>7.0138335053608947E-2</v>
      </c>
    </row>
    <row r="49" spans="1:23" x14ac:dyDescent="0.2">
      <c r="A49" t="s">
        <v>45</v>
      </c>
      <c r="B49">
        <v>0</v>
      </c>
      <c r="C49">
        <v>7.8826059562942224E-4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7.8826059562942224E-4</v>
      </c>
    </row>
    <row r="50" spans="1:23" x14ac:dyDescent="0.2">
      <c r="A50" t="s">
        <v>46</v>
      </c>
      <c r="B50">
        <v>0.2488066960607874</v>
      </c>
      <c r="C50">
        <v>0</v>
      </c>
      <c r="D50">
        <v>0</v>
      </c>
      <c r="E50">
        <v>0</v>
      </c>
      <c r="F50">
        <v>0</v>
      </c>
      <c r="G50">
        <v>3.2257395760674795E-2</v>
      </c>
      <c r="H50">
        <v>4.6683422174812247E-3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3.5037648140553004E-2</v>
      </c>
      <c r="P50">
        <v>0</v>
      </c>
      <c r="Q50">
        <v>0</v>
      </c>
      <c r="R50">
        <v>4.7031745135709582E-2</v>
      </c>
      <c r="S50">
        <v>0</v>
      </c>
      <c r="T50">
        <v>0</v>
      </c>
      <c r="U50">
        <v>0</v>
      </c>
      <c r="V50">
        <v>0</v>
      </c>
      <c r="W50">
        <v>0.367801827315206</v>
      </c>
    </row>
    <row r="51" spans="1:23" x14ac:dyDescent="0.2">
      <c r="A51" t="s">
        <v>47</v>
      </c>
      <c r="B51">
        <v>0.45279226157536734</v>
      </c>
      <c r="C51">
        <v>0</v>
      </c>
      <c r="D51">
        <v>5.5474701219945015E-2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2.2782908346683371E-3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0.51054525362998071</v>
      </c>
    </row>
  </sheetData>
  <phoneticPr fontId="6" type="noConversion"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600-000000000000}">
  <dimension ref="A1:W51"/>
  <sheetViews>
    <sheetView workbookViewId="0">
      <selection activeCell="B4" sqref="B4:W51"/>
    </sheetView>
  </sheetViews>
  <sheetFormatPr baseColWidth="10" defaultColWidth="8.83203125" defaultRowHeight="15" x14ac:dyDescent="0.2"/>
  <sheetData>
    <row r="1" spans="1:23" x14ac:dyDescent="0.2">
      <c r="B1" t="s">
        <v>49</v>
      </c>
      <c r="C1" t="s">
        <v>50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61</v>
      </c>
      <c r="O1" t="s">
        <v>62</v>
      </c>
      <c r="P1" t="s">
        <v>63</v>
      </c>
      <c r="Q1" t="s">
        <v>64</v>
      </c>
      <c r="R1" t="s">
        <v>65</v>
      </c>
      <c r="S1" t="s">
        <v>66</v>
      </c>
      <c r="T1" t="s">
        <v>67</v>
      </c>
      <c r="U1" t="s">
        <v>68</v>
      </c>
      <c r="V1" t="s">
        <v>69</v>
      </c>
      <c r="W1" t="s">
        <v>48</v>
      </c>
    </row>
    <row r="2" spans="1:23" x14ac:dyDescent="0.2">
      <c r="B2" t="s">
        <v>75</v>
      </c>
      <c r="C2" t="s">
        <v>75</v>
      </c>
      <c r="D2" t="s">
        <v>75</v>
      </c>
      <c r="E2" t="s">
        <v>75</v>
      </c>
      <c r="F2" t="s">
        <v>75</v>
      </c>
      <c r="G2" t="s">
        <v>75</v>
      </c>
      <c r="H2" t="s">
        <v>75</v>
      </c>
      <c r="I2" t="s">
        <v>75</v>
      </c>
      <c r="J2" t="s">
        <v>75</v>
      </c>
      <c r="K2" t="s">
        <v>75</v>
      </c>
      <c r="L2" t="s">
        <v>75</v>
      </c>
      <c r="M2" t="s">
        <v>75</v>
      </c>
      <c r="N2" t="s">
        <v>75</v>
      </c>
      <c r="O2" t="s">
        <v>75</v>
      </c>
      <c r="P2" t="s">
        <v>75</v>
      </c>
      <c r="Q2" t="s">
        <v>75</v>
      </c>
      <c r="R2" t="s">
        <v>75</v>
      </c>
      <c r="S2" t="s">
        <v>75</v>
      </c>
      <c r="T2" t="s">
        <v>75</v>
      </c>
      <c r="U2" t="s">
        <v>75</v>
      </c>
      <c r="V2" t="s">
        <v>75</v>
      </c>
      <c r="W2" t="s">
        <v>75</v>
      </c>
    </row>
    <row r="4" spans="1:23" x14ac:dyDescent="0.2">
      <c r="A4" t="s">
        <v>0</v>
      </c>
      <c r="B4">
        <v>9.4276226095473081</v>
      </c>
      <c r="C4">
        <v>0.10128440653409081</v>
      </c>
      <c r="D4">
        <v>4.2171979539376326E-4</v>
      </c>
      <c r="E4">
        <v>1.2602636200180069E-2</v>
      </c>
      <c r="F4">
        <v>3.6590015675712968E-2</v>
      </c>
      <c r="G4">
        <v>0</v>
      </c>
      <c r="H4">
        <v>4.3147917208155702E-2</v>
      </c>
      <c r="I4">
        <v>0</v>
      </c>
      <c r="J4">
        <v>3.5505274435308625</v>
      </c>
      <c r="K4">
        <v>0.58212969488229316</v>
      </c>
      <c r="L4">
        <v>3.7967166219832281E-2</v>
      </c>
      <c r="M4">
        <v>1.0237174702972656</v>
      </c>
      <c r="N4">
        <v>1.2164966467271238E-2</v>
      </c>
      <c r="O4">
        <v>0.27813702690017011</v>
      </c>
      <c r="P4">
        <v>9.8679391111886283E-2</v>
      </c>
      <c r="Q4">
        <v>0</v>
      </c>
      <c r="R4">
        <v>2.5244048487901956</v>
      </c>
      <c r="S4">
        <v>0</v>
      </c>
      <c r="T4">
        <v>0</v>
      </c>
      <c r="U4">
        <v>0</v>
      </c>
      <c r="V4">
        <v>0.66837999999999997</v>
      </c>
      <c r="W4">
        <v>18.397777313160617</v>
      </c>
    </row>
    <row r="5" spans="1:23" x14ac:dyDescent="0.2">
      <c r="A5" t="s">
        <v>1</v>
      </c>
      <c r="B5">
        <v>5.5290575588688176E-2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5.5686521505323008E-2</v>
      </c>
      <c r="L5">
        <v>0</v>
      </c>
      <c r="M5">
        <v>0.12296222832939956</v>
      </c>
      <c r="N5">
        <v>0</v>
      </c>
      <c r="O5">
        <v>1.3200074334580819E-2</v>
      </c>
      <c r="P5">
        <v>0</v>
      </c>
      <c r="Q5">
        <v>0</v>
      </c>
      <c r="R5">
        <v>5.9816461958342847E-3</v>
      </c>
      <c r="S5">
        <v>0</v>
      </c>
      <c r="T5">
        <v>0</v>
      </c>
      <c r="U5">
        <v>0</v>
      </c>
      <c r="V5">
        <v>0</v>
      </c>
      <c r="W5">
        <v>0.25312104595382584</v>
      </c>
    </row>
    <row r="6" spans="1:23" x14ac:dyDescent="0.2">
      <c r="A6" t="s">
        <v>2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</row>
    <row r="7" spans="1:23" x14ac:dyDescent="0.2">
      <c r="A7" t="s">
        <v>3</v>
      </c>
      <c r="B7">
        <v>2.92536260612325E-3</v>
      </c>
      <c r="C7">
        <v>0</v>
      </c>
      <c r="D7">
        <v>0</v>
      </c>
      <c r="E7">
        <v>2.1500786662393856E-8</v>
      </c>
      <c r="F7">
        <v>0</v>
      </c>
      <c r="G7">
        <v>0</v>
      </c>
      <c r="H7">
        <v>0</v>
      </c>
      <c r="I7">
        <v>0</v>
      </c>
      <c r="J7">
        <v>0</v>
      </c>
      <c r="K7">
        <v>2.5452072453266888E-2</v>
      </c>
      <c r="L7">
        <v>0</v>
      </c>
      <c r="M7">
        <v>5.7365826891838251E-2</v>
      </c>
      <c r="N7">
        <v>0</v>
      </c>
      <c r="O7">
        <v>0</v>
      </c>
      <c r="P7">
        <v>9.8627140629013649E-2</v>
      </c>
      <c r="Q7">
        <v>0</v>
      </c>
      <c r="R7">
        <v>0.27040304065907522</v>
      </c>
      <c r="S7">
        <v>0</v>
      </c>
      <c r="T7">
        <v>0</v>
      </c>
      <c r="U7">
        <v>0</v>
      </c>
      <c r="V7">
        <v>0</v>
      </c>
      <c r="W7">
        <v>0.45477346474010394</v>
      </c>
    </row>
    <row r="8" spans="1:23" x14ac:dyDescent="0.2">
      <c r="A8" t="s">
        <v>4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</row>
    <row r="9" spans="1:23" x14ac:dyDescent="0.2">
      <c r="A9" t="s">
        <v>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</row>
    <row r="10" spans="1:23" x14ac:dyDescent="0.2">
      <c r="A10" t="s">
        <v>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</row>
    <row r="11" spans="1:23" x14ac:dyDescent="0.2">
      <c r="A11" t="s">
        <v>7</v>
      </c>
      <c r="B11">
        <v>1.4404741708691564E-2</v>
      </c>
      <c r="C11">
        <v>0</v>
      </c>
      <c r="D11">
        <v>0</v>
      </c>
      <c r="E11">
        <v>1.0587175680621093E-7</v>
      </c>
      <c r="F11">
        <v>0</v>
      </c>
      <c r="G11">
        <v>0</v>
      </c>
      <c r="H11">
        <v>0</v>
      </c>
      <c r="I11">
        <v>0</v>
      </c>
      <c r="J11">
        <v>1.1212191926939565</v>
      </c>
      <c r="K11">
        <v>1.0911847049668908E-2</v>
      </c>
      <c r="L11">
        <v>0</v>
      </c>
      <c r="M11">
        <v>0.43673688091374885</v>
      </c>
      <c r="N11">
        <v>0</v>
      </c>
      <c r="O11">
        <v>0</v>
      </c>
      <c r="P11">
        <v>0</v>
      </c>
      <c r="Q11">
        <v>0</v>
      </c>
      <c r="R11">
        <v>8.4219280371941145E-3</v>
      </c>
      <c r="S11">
        <v>0</v>
      </c>
      <c r="T11">
        <v>0</v>
      </c>
      <c r="U11">
        <v>0</v>
      </c>
      <c r="V11">
        <v>0</v>
      </c>
      <c r="W11">
        <v>1.5916946962750169</v>
      </c>
    </row>
    <row r="12" spans="1:23" x14ac:dyDescent="0.2">
      <c r="A12" t="s">
        <v>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x14ac:dyDescent="0.2">
      <c r="A13" t="s">
        <v>9</v>
      </c>
      <c r="B13">
        <v>8.2884610308292112E-2</v>
      </c>
      <c r="C13">
        <v>0</v>
      </c>
      <c r="D13">
        <v>0</v>
      </c>
      <c r="E13">
        <v>6.091840786178275E-7</v>
      </c>
      <c r="F13">
        <v>0</v>
      </c>
      <c r="G13">
        <v>0</v>
      </c>
      <c r="H13">
        <v>0</v>
      </c>
      <c r="I13">
        <v>0</v>
      </c>
      <c r="J13">
        <v>0</v>
      </c>
      <c r="K13">
        <v>3.2539653237874361E-2</v>
      </c>
      <c r="L13">
        <v>0</v>
      </c>
      <c r="M13">
        <v>1.1332815914374685E-3</v>
      </c>
      <c r="N13">
        <v>0</v>
      </c>
      <c r="O13">
        <v>0</v>
      </c>
      <c r="P13">
        <v>0</v>
      </c>
      <c r="Q13">
        <v>0</v>
      </c>
      <c r="R13">
        <v>4.0842125932881159E-3</v>
      </c>
      <c r="S13">
        <v>0</v>
      </c>
      <c r="T13">
        <v>0</v>
      </c>
      <c r="U13">
        <v>0</v>
      </c>
      <c r="V13">
        <v>0</v>
      </c>
      <c r="W13">
        <v>0.12064236691497067</v>
      </c>
    </row>
    <row r="14" spans="1:23" x14ac:dyDescent="0.2">
      <c r="A14" t="s">
        <v>10</v>
      </c>
      <c r="B14">
        <v>2.3181475099861893E-2</v>
      </c>
      <c r="C14">
        <v>0</v>
      </c>
      <c r="D14">
        <v>0</v>
      </c>
      <c r="E14">
        <v>1.7037886161478013E-7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1.7998751720255239E-3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2.4981520650749035E-2</v>
      </c>
    </row>
    <row r="15" spans="1:23" x14ac:dyDescent="0.2">
      <c r="A15" t="s">
        <v>11</v>
      </c>
      <c r="B15">
        <v>2.7501687378023499E-3</v>
      </c>
      <c r="C15">
        <v>0</v>
      </c>
      <c r="D15">
        <v>0</v>
      </c>
      <c r="E15">
        <v>2.0213149369347626E-8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2.7501889509517195E-3</v>
      </c>
    </row>
    <row r="16" spans="1:23" x14ac:dyDescent="0.2">
      <c r="A16" t="s">
        <v>12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</row>
    <row r="17" spans="1:23" x14ac:dyDescent="0.2">
      <c r="A17" t="s">
        <v>13</v>
      </c>
      <c r="B17">
        <v>4.6953606401205078E-3</v>
      </c>
      <c r="C17">
        <v>0</v>
      </c>
      <c r="D17">
        <v>0</v>
      </c>
      <c r="E17">
        <v>3.450989194123128E-8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4.6953951500124493E-3</v>
      </c>
    </row>
    <row r="18" spans="1:23" x14ac:dyDescent="0.2">
      <c r="A18" t="s">
        <v>14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3.7396783034361001E-4</v>
      </c>
      <c r="L18">
        <v>0</v>
      </c>
      <c r="M18">
        <v>7.0174731996483801E-4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1.0757151503084481E-3</v>
      </c>
    </row>
    <row r="19" spans="1:23" x14ac:dyDescent="0.2">
      <c r="A19" t="s">
        <v>15</v>
      </c>
      <c r="B19">
        <v>1.3857039937916619E-2</v>
      </c>
      <c r="C19">
        <v>0</v>
      </c>
      <c r="D19">
        <v>0</v>
      </c>
      <c r="E19">
        <v>1.0184626646070695E-7</v>
      </c>
      <c r="F19">
        <v>0</v>
      </c>
      <c r="G19">
        <v>0</v>
      </c>
      <c r="H19">
        <v>0</v>
      </c>
      <c r="I19">
        <v>0</v>
      </c>
      <c r="J19">
        <v>0</v>
      </c>
      <c r="K19">
        <v>1.4589197381381074E-2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2.8446339165564154E-2</v>
      </c>
    </row>
    <row r="20" spans="1:23" x14ac:dyDescent="0.2">
      <c r="A20" t="s">
        <v>16</v>
      </c>
      <c r="B20">
        <v>1.0784975442362156E-2</v>
      </c>
      <c r="C20">
        <v>0</v>
      </c>
      <c r="D20">
        <v>0</v>
      </c>
      <c r="E20">
        <v>7.9267252428814233E-8</v>
      </c>
      <c r="F20">
        <v>0</v>
      </c>
      <c r="G20">
        <v>0</v>
      </c>
      <c r="H20">
        <v>0</v>
      </c>
      <c r="I20">
        <v>0</v>
      </c>
      <c r="J20">
        <v>0</v>
      </c>
      <c r="K20">
        <v>1.2795042195327806E-2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2.358009690494239E-2</v>
      </c>
    </row>
    <row r="21" spans="1:23" x14ac:dyDescent="0.2">
      <c r="A21" t="s">
        <v>17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4.4519979802810721E-4</v>
      </c>
      <c r="L21">
        <v>0</v>
      </c>
      <c r="M21">
        <v>8.0660611490211243E-6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4.5326585917712832E-4</v>
      </c>
    </row>
    <row r="22" spans="1:23" x14ac:dyDescent="0.2">
      <c r="A22" t="s">
        <v>18</v>
      </c>
      <c r="B22">
        <v>1.6814191521390388E-2</v>
      </c>
      <c r="C22">
        <v>0</v>
      </c>
      <c r="D22">
        <v>0</v>
      </c>
      <c r="E22">
        <v>1.2358069527699939E-7</v>
      </c>
      <c r="F22">
        <v>0</v>
      </c>
      <c r="G22">
        <v>0</v>
      </c>
      <c r="H22">
        <v>0</v>
      </c>
      <c r="I22">
        <v>0</v>
      </c>
      <c r="J22">
        <v>0</v>
      </c>
      <c r="K22">
        <v>3.1253025821573123E-3</v>
      </c>
      <c r="L22">
        <v>0</v>
      </c>
      <c r="M22">
        <v>1.1937770500551263E-3</v>
      </c>
      <c r="N22">
        <v>0</v>
      </c>
      <c r="O22">
        <v>0</v>
      </c>
      <c r="P22">
        <v>0</v>
      </c>
      <c r="Q22">
        <v>0</v>
      </c>
      <c r="R22">
        <v>2.9575332572086351E-3</v>
      </c>
      <c r="S22">
        <v>0</v>
      </c>
      <c r="T22">
        <v>0</v>
      </c>
      <c r="U22">
        <v>0</v>
      </c>
      <c r="V22">
        <v>0</v>
      </c>
      <c r="W22">
        <v>2.4090927991506739E-2</v>
      </c>
    </row>
    <row r="23" spans="1:23" x14ac:dyDescent="0.2">
      <c r="A23" t="s">
        <v>19</v>
      </c>
      <c r="B23">
        <v>1.0930157804086265E-3</v>
      </c>
      <c r="C23">
        <v>0</v>
      </c>
      <c r="D23">
        <v>0</v>
      </c>
      <c r="E23">
        <v>8.0334311596125178E-9</v>
      </c>
      <c r="F23">
        <v>0</v>
      </c>
      <c r="G23">
        <v>0</v>
      </c>
      <c r="H23">
        <v>0</v>
      </c>
      <c r="I23">
        <v>0</v>
      </c>
      <c r="J23">
        <v>0</v>
      </c>
      <c r="K23">
        <v>1.0595755193068953E-3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2.1525993331466815E-3</v>
      </c>
    </row>
    <row r="24" spans="1:23" x14ac:dyDescent="0.2">
      <c r="A24" t="s">
        <v>20</v>
      </c>
      <c r="B24">
        <v>8.4537615198207999E-3</v>
      </c>
      <c r="C24">
        <v>0</v>
      </c>
      <c r="D24">
        <v>0</v>
      </c>
      <c r="E24">
        <v>6.2133330942278239E-8</v>
      </c>
      <c r="F24">
        <v>0</v>
      </c>
      <c r="G24">
        <v>0</v>
      </c>
      <c r="H24">
        <v>0</v>
      </c>
      <c r="I24">
        <v>0</v>
      </c>
      <c r="J24">
        <v>0</v>
      </c>
      <c r="K24">
        <v>1.4041601629806501E-2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2.2495425282958243E-2</v>
      </c>
    </row>
    <row r="25" spans="1:23" x14ac:dyDescent="0.2">
      <c r="A25" t="s">
        <v>21</v>
      </c>
      <c r="B25">
        <v>6.0137299604443254E-3</v>
      </c>
      <c r="C25">
        <v>0</v>
      </c>
      <c r="D25">
        <v>0</v>
      </c>
      <c r="E25">
        <v>4.4199623203672018E-8</v>
      </c>
      <c r="F25">
        <v>0</v>
      </c>
      <c r="G25">
        <v>0</v>
      </c>
      <c r="H25">
        <v>0</v>
      </c>
      <c r="I25">
        <v>0</v>
      </c>
      <c r="J25">
        <v>0</v>
      </c>
      <c r="K25">
        <v>1.0284115334449277E-3</v>
      </c>
      <c r="L25">
        <v>0</v>
      </c>
      <c r="M25">
        <v>9.6792733788253539E-5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7.1389784273007103E-3</v>
      </c>
    </row>
    <row r="26" spans="1:23" x14ac:dyDescent="0.2">
      <c r="A26" t="s">
        <v>22</v>
      </c>
      <c r="B26">
        <v>3.2861690080899177</v>
      </c>
      <c r="C26">
        <v>0</v>
      </c>
      <c r="D26">
        <v>0</v>
      </c>
      <c r="E26">
        <v>2.4152636200250567E-5</v>
      </c>
      <c r="F26">
        <v>0</v>
      </c>
      <c r="G26">
        <v>0</v>
      </c>
      <c r="H26">
        <v>4.3147917208155702E-2</v>
      </c>
      <c r="I26">
        <v>0</v>
      </c>
      <c r="J26">
        <v>0</v>
      </c>
      <c r="K26">
        <v>4.0161473780115559E-2</v>
      </c>
      <c r="L26">
        <v>0</v>
      </c>
      <c r="M26">
        <v>9.8809249075508792E-4</v>
      </c>
      <c r="N26">
        <v>0</v>
      </c>
      <c r="O26">
        <v>0.15820466961620611</v>
      </c>
      <c r="P26">
        <v>0</v>
      </c>
      <c r="Q26">
        <v>0</v>
      </c>
      <c r="R26">
        <v>0.85114990444124328</v>
      </c>
      <c r="S26">
        <v>0</v>
      </c>
      <c r="T26">
        <v>0</v>
      </c>
      <c r="U26">
        <v>0</v>
      </c>
      <c r="V26">
        <v>0</v>
      </c>
      <c r="W26">
        <v>4.3798452182625942</v>
      </c>
    </row>
    <row r="27" spans="1:23" x14ac:dyDescent="0.2">
      <c r="A27" t="s">
        <v>23</v>
      </c>
      <c r="B27">
        <v>2.448589928483035E-3</v>
      </c>
      <c r="C27">
        <v>0</v>
      </c>
      <c r="D27">
        <v>0</v>
      </c>
      <c r="E27">
        <v>1.7996609912836862E-8</v>
      </c>
      <c r="F27">
        <v>0</v>
      </c>
      <c r="G27">
        <v>0</v>
      </c>
      <c r="H27">
        <v>0</v>
      </c>
      <c r="I27">
        <v>0</v>
      </c>
      <c r="J27">
        <v>0</v>
      </c>
      <c r="K27">
        <v>1.4691593334927537E-4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3.7771924742064561E-2</v>
      </c>
      <c r="S27">
        <v>0</v>
      </c>
      <c r="T27">
        <v>0</v>
      </c>
      <c r="U27">
        <v>0</v>
      </c>
      <c r="V27">
        <v>0</v>
      </c>
      <c r="W27">
        <v>4.0367448600506783E-2</v>
      </c>
    </row>
    <row r="28" spans="1:23" x14ac:dyDescent="0.2">
      <c r="A28" t="s">
        <v>24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</row>
    <row r="29" spans="1:23" x14ac:dyDescent="0.2">
      <c r="A29" t="s">
        <v>25</v>
      </c>
      <c r="B29">
        <v>2.1480409841926982E-3</v>
      </c>
      <c r="C29">
        <v>0</v>
      </c>
      <c r="D29">
        <v>0</v>
      </c>
      <c r="E29">
        <v>1.5787639743030169E-8</v>
      </c>
      <c r="F29">
        <v>0</v>
      </c>
      <c r="G29">
        <v>0</v>
      </c>
      <c r="H29">
        <v>0</v>
      </c>
      <c r="I29">
        <v>0</v>
      </c>
      <c r="J29">
        <v>0</v>
      </c>
      <c r="K29">
        <v>3.5615983842248579E-5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2.9011992904046605E-3</v>
      </c>
      <c r="S29">
        <v>0</v>
      </c>
      <c r="T29">
        <v>0</v>
      </c>
      <c r="U29">
        <v>0</v>
      </c>
      <c r="V29">
        <v>0</v>
      </c>
      <c r="W29">
        <v>5.0848720460793502E-3</v>
      </c>
    </row>
    <row r="30" spans="1:23" x14ac:dyDescent="0.2">
      <c r="A30" t="s">
        <v>26</v>
      </c>
      <c r="B30">
        <v>2.1480409841926982E-3</v>
      </c>
      <c r="C30">
        <v>0</v>
      </c>
      <c r="D30">
        <v>0</v>
      </c>
      <c r="E30">
        <v>1.5787639743030169E-8</v>
      </c>
      <c r="F30">
        <v>0</v>
      </c>
      <c r="G30">
        <v>0</v>
      </c>
      <c r="H30">
        <v>0</v>
      </c>
      <c r="I30">
        <v>0</v>
      </c>
      <c r="J30">
        <v>0</v>
      </c>
      <c r="K30">
        <v>4.0067981822529651E-5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2.9293662738066484E-3</v>
      </c>
      <c r="S30">
        <v>0</v>
      </c>
      <c r="T30">
        <v>0</v>
      </c>
      <c r="U30">
        <v>0</v>
      </c>
      <c r="V30">
        <v>0</v>
      </c>
      <c r="W30">
        <v>5.117491027461619E-3</v>
      </c>
    </row>
    <row r="31" spans="1:23" x14ac:dyDescent="0.2">
      <c r="A31" t="s">
        <v>27</v>
      </c>
      <c r="B31">
        <v>2.3054291536676656E-2</v>
      </c>
      <c r="C31">
        <v>0</v>
      </c>
      <c r="D31">
        <v>0</v>
      </c>
      <c r="E31">
        <v>1.6944408974982053E-7</v>
      </c>
      <c r="F31">
        <v>0</v>
      </c>
      <c r="G31">
        <v>0</v>
      </c>
      <c r="H31">
        <v>0</v>
      </c>
      <c r="I31">
        <v>0</v>
      </c>
      <c r="J31">
        <v>0</v>
      </c>
      <c r="K31">
        <v>1.0284115334449277E-3</v>
      </c>
      <c r="L31">
        <v>0</v>
      </c>
      <c r="M31">
        <v>7.6627580915700699E-5</v>
      </c>
      <c r="N31">
        <v>0</v>
      </c>
      <c r="O31">
        <v>0</v>
      </c>
      <c r="P31">
        <v>0</v>
      </c>
      <c r="Q31">
        <v>0</v>
      </c>
      <c r="R31">
        <v>0.24998197769263469</v>
      </c>
      <c r="S31">
        <v>0</v>
      </c>
      <c r="T31">
        <v>0</v>
      </c>
      <c r="U31">
        <v>0</v>
      </c>
      <c r="V31">
        <v>0.66837999999999997</v>
      </c>
      <c r="W31">
        <v>0.94252147778776174</v>
      </c>
    </row>
    <row r="32" spans="1:23" x14ac:dyDescent="0.2">
      <c r="A32" t="s">
        <v>28</v>
      </c>
      <c r="B32">
        <v>3.74631283892265E-3</v>
      </c>
      <c r="C32">
        <v>0</v>
      </c>
      <c r="D32">
        <v>0</v>
      </c>
      <c r="E32">
        <v>2.7534594498357838E-8</v>
      </c>
      <c r="F32">
        <v>9.6747013057673498E-4</v>
      </c>
      <c r="G32">
        <v>0</v>
      </c>
      <c r="H32">
        <v>0</v>
      </c>
      <c r="I32">
        <v>0</v>
      </c>
      <c r="J32">
        <v>0</v>
      </c>
      <c r="K32">
        <v>2.7602387477742641E-4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4.9898343788713096E-3</v>
      </c>
    </row>
    <row r="33" spans="1:23" x14ac:dyDescent="0.2">
      <c r="A33" t="s">
        <v>29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</row>
    <row r="34" spans="1:23" x14ac:dyDescent="0.2">
      <c r="A34" t="s">
        <v>30</v>
      </c>
      <c r="B34">
        <v>6.5540848838898545E-3</v>
      </c>
      <c r="C34">
        <v>0</v>
      </c>
      <c r="D34">
        <v>0</v>
      </c>
      <c r="E34">
        <v>4.8171115799720812E-8</v>
      </c>
      <c r="F34">
        <v>0</v>
      </c>
      <c r="G34">
        <v>0</v>
      </c>
      <c r="H34">
        <v>0</v>
      </c>
      <c r="I34">
        <v>0</v>
      </c>
      <c r="J34">
        <v>0</v>
      </c>
      <c r="K34">
        <v>4.0513181620557761E-4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3.2673700746304918E-3</v>
      </c>
      <c r="S34">
        <v>0</v>
      </c>
      <c r="T34">
        <v>0</v>
      </c>
      <c r="U34">
        <v>0</v>
      </c>
      <c r="V34">
        <v>0</v>
      </c>
      <c r="W34">
        <v>1.0226634945841723E-2</v>
      </c>
    </row>
    <row r="35" spans="1:23" x14ac:dyDescent="0.2">
      <c r="A35" t="s">
        <v>31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3.2544105235854637E-3</v>
      </c>
      <c r="L35">
        <v>0</v>
      </c>
      <c r="M35">
        <v>8.2273823720015486E-4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4.0771487607856186E-3</v>
      </c>
    </row>
    <row r="36" spans="1:23" x14ac:dyDescent="0.2">
      <c r="A36" t="s">
        <v>32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2.902702683143259E-3</v>
      </c>
      <c r="L36">
        <v>0</v>
      </c>
      <c r="M36">
        <v>1.0364888576492148E-3</v>
      </c>
      <c r="N36">
        <v>0</v>
      </c>
      <c r="O36">
        <v>0</v>
      </c>
      <c r="P36">
        <v>0</v>
      </c>
      <c r="Q36">
        <v>0</v>
      </c>
      <c r="R36">
        <v>9.041601672037828E-3</v>
      </c>
      <c r="S36">
        <v>0</v>
      </c>
      <c r="T36">
        <v>0</v>
      </c>
      <c r="U36">
        <v>0</v>
      </c>
      <c r="V36">
        <v>0</v>
      </c>
      <c r="W36">
        <v>1.2980793212830303E-2</v>
      </c>
    </row>
    <row r="37" spans="1:23" x14ac:dyDescent="0.2">
      <c r="A37" t="s">
        <v>33</v>
      </c>
      <c r="B37">
        <v>4.5327316019425148E-3</v>
      </c>
      <c r="C37">
        <v>0</v>
      </c>
      <c r="D37">
        <v>0</v>
      </c>
      <c r="E37">
        <v>3.3314603450274198E-8</v>
      </c>
      <c r="F37">
        <v>0</v>
      </c>
      <c r="G37">
        <v>0</v>
      </c>
      <c r="H37">
        <v>0</v>
      </c>
      <c r="I37">
        <v>0</v>
      </c>
      <c r="J37">
        <v>0</v>
      </c>
      <c r="K37">
        <v>5.5026695036274054E-3</v>
      </c>
      <c r="L37">
        <v>0</v>
      </c>
      <c r="M37">
        <v>2.0971758987454927E-4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1.0245152010047921E-2</v>
      </c>
    </row>
    <row r="38" spans="1:23" x14ac:dyDescent="0.2">
      <c r="A38" t="s">
        <v>34</v>
      </c>
      <c r="B38">
        <v>9.7160136854312993E-4</v>
      </c>
      <c r="C38">
        <v>0</v>
      </c>
      <c r="D38">
        <v>0</v>
      </c>
      <c r="E38">
        <v>7.1410613173933523E-9</v>
      </c>
      <c r="F38">
        <v>0</v>
      </c>
      <c r="G38">
        <v>0</v>
      </c>
      <c r="H38">
        <v>0</v>
      </c>
      <c r="I38">
        <v>0</v>
      </c>
      <c r="J38">
        <v>0</v>
      </c>
      <c r="K38">
        <v>6.0903332370245067E-3</v>
      </c>
      <c r="L38">
        <v>0</v>
      </c>
      <c r="M38">
        <v>1.6938728412944362E-4</v>
      </c>
      <c r="N38">
        <v>0</v>
      </c>
      <c r="O38">
        <v>0</v>
      </c>
      <c r="P38">
        <v>0</v>
      </c>
      <c r="Q38">
        <v>0</v>
      </c>
      <c r="R38">
        <v>0.7685361421232153</v>
      </c>
      <c r="S38">
        <v>0</v>
      </c>
      <c r="T38">
        <v>0</v>
      </c>
      <c r="U38">
        <v>0</v>
      </c>
      <c r="V38">
        <v>0</v>
      </c>
      <c r="W38">
        <v>0.77576747115397371</v>
      </c>
    </row>
    <row r="39" spans="1:23" x14ac:dyDescent="0.2">
      <c r="A39" t="s">
        <v>35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2.7157187679714543E-4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2.7157187679714543E-4</v>
      </c>
    </row>
    <row r="40" spans="1:23" x14ac:dyDescent="0.2">
      <c r="A40" t="s">
        <v>36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</row>
    <row r="41" spans="1:23" x14ac:dyDescent="0.2">
      <c r="A41" t="s">
        <v>37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</row>
    <row r="42" spans="1:23" x14ac:dyDescent="0.2">
      <c r="A42" t="s">
        <v>38</v>
      </c>
      <c r="B42">
        <v>1.3840241694999501E-3</v>
      </c>
      <c r="C42">
        <v>0</v>
      </c>
      <c r="D42">
        <v>0</v>
      </c>
      <c r="E42">
        <v>1.0172280298424487E-8</v>
      </c>
      <c r="F42">
        <v>0</v>
      </c>
      <c r="G42">
        <v>0</v>
      </c>
      <c r="H42">
        <v>0</v>
      </c>
      <c r="I42">
        <v>0</v>
      </c>
      <c r="J42">
        <v>0</v>
      </c>
      <c r="K42">
        <v>1.2866274163012301E-3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2.6706617580814786E-3</v>
      </c>
    </row>
    <row r="43" spans="1:23" x14ac:dyDescent="0.2">
      <c r="A43" t="s">
        <v>39</v>
      </c>
      <c r="B43">
        <v>5.4790677635492386</v>
      </c>
      <c r="C43">
        <v>0</v>
      </c>
      <c r="D43">
        <v>0</v>
      </c>
      <c r="E43">
        <v>2.1453818817879127E-5</v>
      </c>
      <c r="F43">
        <v>0</v>
      </c>
      <c r="G43">
        <v>0</v>
      </c>
      <c r="H43">
        <v>0</v>
      </c>
      <c r="I43">
        <v>0</v>
      </c>
      <c r="J43">
        <v>2.4293082508369057</v>
      </c>
      <c r="K43">
        <v>7.7553804816496274E-3</v>
      </c>
      <c r="L43">
        <v>0</v>
      </c>
      <c r="M43">
        <v>2.1294401433415776E-3</v>
      </c>
      <c r="N43">
        <v>0</v>
      </c>
      <c r="O43">
        <v>0</v>
      </c>
      <c r="P43">
        <v>5.2250482872639785E-5</v>
      </c>
      <c r="Q43">
        <v>0</v>
      </c>
      <c r="R43">
        <v>8.6106468259874266E-2</v>
      </c>
      <c r="S43">
        <v>0</v>
      </c>
      <c r="T43">
        <v>0</v>
      </c>
      <c r="U43">
        <v>0</v>
      </c>
      <c r="V43">
        <v>0</v>
      </c>
      <c r="W43">
        <v>8.0044410075726997</v>
      </c>
    </row>
    <row r="44" spans="1:23" x14ac:dyDescent="0.2">
      <c r="A44" t="s">
        <v>40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3.3835184650136149E-4</v>
      </c>
      <c r="L44">
        <v>0</v>
      </c>
      <c r="M44">
        <v>1.6132122298042249E-5</v>
      </c>
      <c r="N44">
        <v>0</v>
      </c>
      <c r="O44">
        <v>0</v>
      </c>
      <c r="P44">
        <v>0</v>
      </c>
      <c r="Q44">
        <v>0</v>
      </c>
      <c r="R44">
        <v>8.1909587732978184E-2</v>
      </c>
      <c r="S44">
        <v>0</v>
      </c>
      <c r="T44">
        <v>0</v>
      </c>
      <c r="U44">
        <v>0</v>
      </c>
      <c r="V44">
        <v>0</v>
      </c>
      <c r="W44">
        <v>8.2264071701777589E-2</v>
      </c>
    </row>
    <row r="45" spans="1:23" x14ac:dyDescent="0.2">
      <c r="A45" t="s">
        <v>41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2.6266788083658332E-4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2.6266788083658332E-4</v>
      </c>
    </row>
    <row r="46" spans="1:23" x14ac:dyDescent="0.2">
      <c r="A46" t="s">
        <v>42</v>
      </c>
      <c r="B46">
        <v>8.9969293212942506E-3</v>
      </c>
      <c r="C46">
        <v>0</v>
      </c>
      <c r="D46">
        <v>0</v>
      </c>
      <c r="E46">
        <v>0</v>
      </c>
      <c r="F46">
        <v>5.0853977676842998E-4</v>
      </c>
      <c r="G46">
        <v>0</v>
      </c>
      <c r="H46">
        <v>0</v>
      </c>
      <c r="I46">
        <v>0</v>
      </c>
      <c r="J46">
        <v>0</v>
      </c>
      <c r="K46">
        <v>1.0458776607604558E-2</v>
      </c>
      <c r="L46">
        <v>3.3746542327885826E-4</v>
      </c>
      <c r="M46">
        <v>3.5190106126578922E-3</v>
      </c>
      <c r="N46">
        <v>6.8305696538766125E-3</v>
      </c>
      <c r="O46">
        <v>1.2601501962436535E-3</v>
      </c>
      <c r="P46">
        <v>0</v>
      </c>
      <c r="Q46">
        <v>0</v>
      </c>
      <c r="R46">
        <v>3.8679081991751085E-3</v>
      </c>
      <c r="S46">
        <v>0</v>
      </c>
      <c r="T46">
        <v>0</v>
      </c>
      <c r="U46">
        <v>0</v>
      </c>
      <c r="V46">
        <v>0</v>
      </c>
      <c r="W46">
        <v>3.5779349790899369E-2</v>
      </c>
    </row>
    <row r="47" spans="1:23" x14ac:dyDescent="0.2">
      <c r="A47" t="s">
        <v>43</v>
      </c>
      <c r="B47">
        <v>2.2994760146912803E-3</v>
      </c>
      <c r="C47">
        <v>0</v>
      </c>
      <c r="D47">
        <v>4.2171979539376326E-4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0.14840859918248747</v>
      </c>
      <c r="L47">
        <v>3.7567951700599539E-2</v>
      </c>
      <c r="M47">
        <v>0.26745672455164177</v>
      </c>
      <c r="N47">
        <v>3.2348902131184767E-3</v>
      </c>
      <c r="O47">
        <v>0</v>
      </c>
      <c r="P47">
        <v>0</v>
      </c>
      <c r="Q47">
        <v>0</v>
      </c>
      <c r="R47">
        <v>2.8983259997390518E-2</v>
      </c>
      <c r="S47">
        <v>0</v>
      </c>
      <c r="T47">
        <v>0</v>
      </c>
      <c r="U47">
        <v>0</v>
      </c>
      <c r="V47">
        <v>0</v>
      </c>
      <c r="W47">
        <v>0.48837262145532279</v>
      </c>
    </row>
    <row r="48" spans="1:23" x14ac:dyDescent="0.2">
      <c r="A48" t="s">
        <v>44</v>
      </c>
      <c r="B48">
        <v>3.133673640627643E-3</v>
      </c>
      <c r="C48">
        <v>2.3358340887786003E-2</v>
      </c>
      <c r="D48">
        <v>0</v>
      </c>
      <c r="E48">
        <v>0</v>
      </c>
      <c r="F48">
        <v>3.5114005768367804E-2</v>
      </c>
      <c r="G48">
        <v>0</v>
      </c>
      <c r="H48">
        <v>0</v>
      </c>
      <c r="I48">
        <v>0</v>
      </c>
      <c r="J48">
        <v>0</v>
      </c>
      <c r="K48">
        <v>4.08215082144541E-2</v>
      </c>
      <c r="L48">
        <v>6.1749095953887015E-5</v>
      </c>
      <c r="M48">
        <v>2.9205473077508523E-2</v>
      </c>
      <c r="N48">
        <v>2.0995066002761496E-3</v>
      </c>
      <c r="O48">
        <v>7.3705864045344068E-4</v>
      </c>
      <c r="P48">
        <v>0</v>
      </c>
      <c r="Q48">
        <v>0</v>
      </c>
      <c r="R48">
        <v>5.8403182397315113E-3</v>
      </c>
      <c r="S48">
        <v>0</v>
      </c>
      <c r="T48">
        <v>0</v>
      </c>
      <c r="U48">
        <v>0</v>
      </c>
      <c r="V48">
        <v>0</v>
      </c>
      <c r="W48">
        <v>0.14037163416515908</v>
      </c>
    </row>
    <row r="49" spans="1:23" x14ac:dyDescent="0.2">
      <c r="A49" t="s">
        <v>45</v>
      </c>
      <c r="B49">
        <v>0</v>
      </c>
      <c r="C49">
        <v>7.7926065646304804E-2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6.6492667365846345E-2</v>
      </c>
      <c r="L49">
        <v>0</v>
      </c>
      <c r="M49">
        <v>3.765745594488118E-2</v>
      </c>
      <c r="N49">
        <v>0</v>
      </c>
      <c r="O49">
        <v>1.240519656423116E-2</v>
      </c>
      <c r="P49">
        <v>0</v>
      </c>
      <c r="Q49">
        <v>0</v>
      </c>
      <c r="R49">
        <v>3.8506638878801859E-3</v>
      </c>
      <c r="S49">
        <v>0</v>
      </c>
      <c r="T49">
        <v>0</v>
      </c>
      <c r="U49">
        <v>0</v>
      </c>
      <c r="V49">
        <v>0</v>
      </c>
      <c r="W49">
        <v>0.19833204940914367</v>
      </c>
    </row>
    <row r="50" spans="1:23" x14ac:dyDescent="0.2">
      <c r="A50" t="s">
        <v>46</v>
      </c>
      <c r="B50">
        <v>8.7575284586484586E-2</v>
      </c>
      <c r="C50">
        <v>0</v>
      </c>
      <c r="D50">
        <v>0</v>
      </c>
      <c r="E50">
        <v>3.9720873586908019E-3</v>
      </c>
      <c r="F50">
        <v>0</v>
      </c>
      <c r="G50">
        <v>0</v>
      </c>
      <c r="H50">
        <v>0</v>
      </c>
      <c r="I50">
        <v>0</v>
      </c>
      <c r="J50">
        <v>0</v>
      </c>
      <c r="K50">
        <v>4.1334616022506848E-2</v>
      </c>
      <c r="L50">
        <v>0</v>
      </c>
      <c r="M50">
        <v>2.0868001302857726E-2</v>
      </c>
      <c r="N50">
        <v>0</v>
      </c>
      <c r="O50">
        <v>3.7040034431788521E-2</v>
      </c>
      <c r="P50">
        <v>0</v>
      </c>
      <c r="Q50">
        <v>0</v>
      </c>
      <c r="R50">
        <v>8.4982434095007331E-2</v>
      </c>
      <c r="S50">
        <v>0</v>
      </c>
      <c r="T50">
        <v>0</v>
      </c>
      <c r="U50">
        <v>0</v>
      </c>
      <c r="V50">
        <v>0</v>
      </c>
      <c r="W50">
        <v>0.27577245779733583</v>
      </c>
    </row>
    <row r="51" spans="1:23" x14ac:dyDescent="0.2">
      <c r="A51" t="s">
        <v>47</v>
      </c>
      <c r="B51">
        <v>0.27024374719678851</v>
      </c>
      <c r="C51">
        <v>0</v>
      </c>
      <c r="D51">
        <v>0</v>
      </c>
      <c r="E51">
        <v>8.5832163177121407E-3</v>
      </c>
      <c r="F51">
        <v>0</v>
      </c>
      <c r="G51">
        <v>0</v>
      </c>
      <c r="H51">
        <v>0</v>
      </c>
      <c r="I51">
        <v>0</v>
      </c>
      <c r="J51">
        <v>0</v>
      </c>
      <c r="K51">
        <v>3.2806778420440323E-2</v>
      </c>
      <c r="L51">
        <v>0</v>
      </c>
      <c r="M51">
        <v>3.9363579610173373E-2</v>
      </c>
      <c r="N51">
        <v>0</v>
      </c>
      <c r="O51">
        <v>5.3489967944640851E-2</v>
      </c>
      <c r="P51">
        <v>0</v>
      </c>
      <c r="Q51">
        <v>0</v>
      </c>
      <c r="R51">
        <v>1.1436361325520929E-2</v>
      </c>
      <c r="S51">
        <v>0</v>
      </c>
      <c r="T51">
        <v>0</v>
      </c>
      <c r="U51">
        <v>0</v>
      </c>
      <c r="V51">
        <v>0</v>
      </c>
      <c r="W51">
        <v>0.41592365081527616</v>
      </c>
    </row>
  </sheetData>
  <phoneticPr fontId="6" type="noConversion"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700-000000000000}">
  <dimension ref="A1:W51"/>
  <sheetViews>
    <sheetView workbookViewId="0">
      <selection activeCell="B4" sqref="B4:W51"/>
    </sheetView>
  </sheetViews>
  <sheetFormatPr baseColWidth="10" defaultColWidth="8.83203125" defaultRowHeight="15" x14ac:dyDescent="0.2"/>
  <sheetData>
    <row r="1" spans="1:23" x14ac:dyDescent="0.2">
      <c r="B1" t="s">
        <v>49</v>
      </c>
      <c r="C1" t="s">
        <v>50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61</v>
      </c>
      <c r="O1" t="s">
        <v>62</v>
      </c>
      <c r="P1" t="s">
        <v>63</v>
      </c>
      <c r="Q1" t="s">
        <v>64</v>
      </c>
      <c r="R1" t="s">
        <v>65</v>
      </c>
      <c r="S1" t="s">
        <v>66</v>
      </c>
      <c r="T1" t="s">
        <v>67</v>
      </c>
      <c r="U1" t="s">
        <v>68</v>
      </c>
      <c r="V1" t="s">
        <v>69</v>
      </c>
      <c r="W1" t="s">
        <v>48</v>
      </c>
    </row>
    <row r="2" spans="1:23" x14ac:dyDescent="0.2">
      <c r="B2" t="s">
        <v>75</v>
      </c>
      <c r="C2" t="s">
        <v>75</v>
      </c>
      <c r="D2" t="s">
        <v>75</v>
      </c>
      <c r="E2" t="s">
        <v>75</v>
      </c>
      <c r="F2" t="s">
        <v>75</v>
      </c>
      <c r="G2" t="s">
        <v>75</v>
      </c>
      <c r="H2" t="s">
        <v>75</v>
      </c>
      <c r="I2" t="s">
        <v>75</v>
      </c>
      <c r="J2" t="s">
        <v>75</v>
      </c>
      <c r="K2" t="s">
        <v>75</v>
      </c>
      <c r="L2" t="s">
        <v>75</v>
      </c>
      <c r="M2" t="s">
        <v>75</v>
      </c>
      <c r="N2" t="s">
        <v>75</v>
      </c>
      <c r="O2" t="s">
        <v>75</v>
      </c>
      <c r="P2" t="s">
        <v>75</v>
      </c>
      <c r="Q2" t="s">
        <v>75</v>
      </c>
      <c r="R2" t="s">
        <v>75</v>
      </c>
      <c r="S2" t="s">
        <v>75</v>
      </c>
      <c r="T2" t="s">
        <v>75</v>
      </c>
      <c r="U2" t="s">
        <v>75</v>
      </c>
      <c r="V2" t="s">
        <v>75</v>
      </c>
      <c r="W2" t="s">
        <v>75</v>
      </c>
    </row>
    <row r="4" spans="1:23" x14ac:dyDescent="0.2">
      <c r="A4" t="s">
        <v>0</v>
      </c>
      <c r="B4">
        <v>19.890917427116172</v>
      </c>
      <c r="C4">
        <v>1.1920771917554387E-3</v>
      </c>
      <c r="D4">
        <v>2.9500467752849088E-2</v>
      </c>
      <c r="E4">
        <v>3.9993578656277312E-6</v>
      </c>
      <c r="F4">
        <v>0.41591976279374654</v>
      </c>
      <c r="G4">
        <v>1.043287752369932E-2</v>
      </c>
      <c r="H4">
        <v>1.3624451705841882</v>
      </c>
      <c r="I4">
        <v>0</v>
      </c>
      <c r="J4">
        <v>0</v>
      </c>
      <c r="K4">
        <v>0.39538350210980094</v>
      </c>
      <c r="L4">
        <v>5.1152667662948244E-2</v>
      </c>
      <c r="M4">
        <v>0.99606266045601577</v>
      </c>
      <c r="N4">
        <v>0.10610180284409035</v>
      </c>
      <c r="O4">
        <v>2.4222736230520514E-2</v>
      </c>
      <c r="P4">
        <v>0</v>
      </c>
      <c r="Q4">
        <v>0</v>
      </c>
      <c r="R4">
        <v>2.081198047413773E-2</v>
      </c>
      <c r="S4">
        <v>0</v>
      </c>
      <c r="T4">
        <v>0</v>
      </c>
      <c r="U4">
        <v>0</v>
      </c>
      <c r="V4">
        <v>1.5750520000000001</v>
      </c>
      <c r="W4">
        <v>24.879199132097792</v>
      </c>
    </row>
    <row r="5" spans="1:23" x14ac:dyDescent="0.2">
      <c r="A5" t="s">
        <v>1</v>
      </c>
      <c r="B5">
        <v>3.4204093662525567E-2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6.436804673036528E-2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9.8572140392890847E-2</v>
      </c>
    </row>
    <row r="6" spans="1:23" x14ac:dyDescent="0.2">
      <c r="A6" t="s">
        <v>2</v>
      </c>
      <c r="B6">
        <v>0</v>
      </c>
      <c r="C6">
        <v>0</v>
      </c>
      <c r="D6">
        <v>0</v>
      </c>
      <c r="E6">
        <v>0</v>
      </c>
      <c r="F6">
        <v>2.2765175850779779E-5</v>
      </c>
      <c r="G6">
        <v>0</v>
      </c>
      <c r="H6">
        <v>1.4774991377310469E-2</v>
      </c>
      <c r="I6">
        <v>0</v>
      </c>
      <c r="J6">
        <v>0</v>
      </c>
      <c r="K6">
        <v>3.9309418618539062E-3</v>
      </c>
      <c r="L6">
        <v>0</v>
      </c>
      <c r="M6">
        <v>1.8775980072535906E-2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3.7504678487551062E-2</v>
      </c>
    </row>
    <row r="7" spans="1:23" x14ac:dyDescent="0.2">
      <c r="A7" t="s">
        <v>3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  <row r="8" spans="1:23" x14ac:dyDescent="0.2">
      <c r="A8" t="s">
        <v>4</v>
      </c>
      <c r="B8">
        <v>3.2123667790096781E-2</v>
      </c>
      <c r="C8">
        <v>0</v>
      </c>
      <c r="D8">
        <v>0</v>
      </c>
      <c r="E8">
        <v>0</v>
      </c>
      <c r="F8">
        <v>2.9584972102077663E-2</v>
      </c>
      <c r="G8">
        <v>0</v>
      </c>
      <c r="H8">
        <v>0</v>
      </c>
      <c r="I8">
        <v>0</v>
      </c>
      <c r="J8">
        <v>0</v>
      </c>
      <c r="K8">
        <v>5.7607489743162045E-3</v>
      </c>
      <c r="L8">
        <v>8.9217036894551795E-5</v>
      </c>
      <c r="M8">
        <v>1.0405838434387915E-2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7.7964444337773109E-2</v>
      </c>
    </row>
    <row r="9" spans="1:23" x14ac:dyDescent="0.2">
      <c r="A9" t="s">
        <v>5</v>
      </c>
      <c r="B9">
        <v>8.2247107928135041E-2</v>
      </c>
      <c r="C9">
        <v>0</v>
      </c>
      <c r="D9">
        <v>0</v>
      </c>
      <c r="E9">
        <v>0</v>
      </c>
      <c r="F9">
        <v>5.9599230377341467E-2</v>
      </c>
      <c r="G9">
        <v>0</v>
      </c>
      <c r="H9">
        <v>0</v>
      </c>
      <c r="I9">
        <v>0</v>
      </c>
      <c r="J9">
        <v>0</v>
      </c>
      <c r="K9">
        <v>6.9029721483161791E-2</v>
      </c>
      <c r="L9">
        <v>7.5491338910774607E-5</v>
      </c>
      <c r="M9">
        <v>0.14994900627973443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0.36090055740728344</v>
      </c>
    </row>
    <row r="10" spans="1:23" x14ac:dyDescent="0.2">
      <c r="A10" t="s">
        <v>6</v>
      </c>
      <c r="B10">
        <v>5.2997477862730138E-2</v>
      </c>
      <c r="C10">
        <v>0</v>
      </c>
      <c r="D10">
        <v>0</v>
      </c>
      <c r="E10">
        <v>0</v>
      </c>
      <c r="F10">
        <v>3.265176650597557E-3</v>
      </c>
      <c r="G10">
        <v>0</v>
      </c>
      <c r="H10">
        <v>0</v>
      </c>
      <c r="I10">
        <v>0</v>
      </c>
      <c r="J10">
        <v>0</v>
      </c>
      <c r="K10">
        <v>1.2507542287716975E-3</v>
      </c>
      <c r="L10">
        <v>0</v>
      </c>
      <c r="M10">
        <v>1.7558759307773895E-3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5.9269284672876781E-2</v>
      </c>
    </row>
    <row r="11" spans="1:23" x14ac:dyDescent="0.2">
      <c r="A11" t="s">
        <v>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2">
      <c r="A12" t="s">
        <v>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x14ac:dyDescent="0.2">
      <c r="A13" t="s">
        <v>9</v>
      </c>
      <c r="B13">
        <v>2.4138481256717147E-2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4.8971329592119371E-4</v>
      </c>
      <c r="L13">
        <v>0</v>
      </c>
      <c r="M13">
        <v>2.6932758300768719E-4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2.4897522135646027E-2</v>
      </c>
    </row>
    <row r="14" spans="1:23" x14ac:dyDescent="0.2">
      <c r="A14" t="s">
        <v>10</v>
      </c>
      <c r="B14">
        <v>3.3887405877537336E-3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7.0479008129198828E-4</v>
      </c>
      <c r="L14">
        <v>0</v>
      </c>
      <c r="M14">
        <v>1.6789251927751931E-4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4.2614231883232418E-3</v>
      </c>
    </row>
    <row r="15" spans="1:23" x14ac:dyDescent="0.2">
      <c r="A15" t="s">
        <v>11</v>
      </c>
      <c r="B15">
        <v>0.15304732437940008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1.0588395587485268E-3</v>
      </c>
      <c r="L15">
        <v>0</v>
      </c>
      <c r="M15">
        <v>1.9237684500549086E-4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0.15429854078315411</v>
      </c>
    </row>
    <row r="16" spans="1:23" x14ac:dyDescent="0.2">
      <c r="A16" t="s">
        <v>12</v>
      </c>
      <c r="B16">
        <v>1.5028093211614883E-2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1.5882593381227905E-4</v>
      </c>
      <c r="L16">
        <v>0</v>
      </c>
      <c r="M16">
        <v>7.6950738002196342E-5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1.5263869883429359E-2</v>
      </c>
    </row>
    <row r="17" spans="1:23" x14ac:dyDescent="0.2">
      <c r="A17" t="s">
        <v>13</v>
      </c>
      <c r="B17">
        <v>2.0323346680373271E-3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1.0919282949594187E-4</v>
      </c>
      <c r="L17">
        <v>3.4314244959442993E-6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2.1449589220292132E-3</v>
      </c>
    </row>
    <row r="18" spans="1:23" x14ac:dyDescent="0.2">
      <c r="A18" t="s">
        <v>14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9.9266208632674391E-5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9.9266208632674391E-5</v>
      </c>
    </row>
    <row r="19" spans="1:23" x14ac:dyDescent="0.2">
      <c r="A19" t="s">
        <v>15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</row>
    <row r="20" spans="1:23" x14ac:dyDescent="0.2">
      <c r="A20" t="s">
        <v>16</v>
      </c>
      <c r="B20">
        <v>0.10271625265619147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6.8824571318654246E-4</v>
      </c>
      <c r="L20">
        <v>0</v>
      </c>
      <c r="M20">
        <v>2.7842176113521944E-3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0.10618871598073021</v>
      </c>
    </row>
    <row r="21" spans="1:23" x14ac:dyDescent="0.2">
      <c r="A21" t="s">
        <v>17</v>
      </c>
      <c r="B21">
        <v>4.2197374834767841E-3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5.8567063093277905E-4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4.8054081144095631E-3</v>
      </c>
    </row>
    <row r="22" spans="1:23" x14ac:dyDescent="0.2">
      <c r="A22" t="s">
        <v>18</v>
      </c>
      <c r="B22">
        <v>2.2753486430512063E-2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4.387566421564207E-3</v>
      </c>
      <c r="L22">
        <v>0</v>
      </c>
      <c r="M22">
        <v>4.4211696743080087E-3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3.1562222526384277E-2</v>
      </c>
    </row>
    <row r="23" spans="1:23" x14ac:dyDescent="0.2">
      <c r="A23" t="s">
        <v>19</v>
      </c>
      <c r="B23">
        <v>6.2954310282049193E-5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1.0257508225376353E-4</v>
      </c>
      <c r="L23">
        <v>0</v>
      </c>
      <c r="M23">
        <v>1.3291491109470278E-4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2.9844430363051551E-4</v>
      </c>
    </row>
    <row r="24" spans="1:23" x14ac:dyDescent="0.2">
      <c r="A24" t="s">
        <v>20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</row>
    <row r="25" spans="1:23" x14ac:dyDescent="0.2">
      <c r="A25" t="s">
        <v>21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9.3110068779950154E-3</v>
      </c>
      <c r="I25">
        <v>0</v>
      </c>
      <c r="J25">
        <v>0</v>
      </c>
      <c r="K25">
        <v>1.2904607122247671E-4</v>
      </c>
      <c r="L25">
        <v>0</v>
      </c>
      <c r="M25">
        <v>2.5183877891627891E-4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9.6918917281337714E-3</v>
      </c>
    </row>
    <row r="26" spans="1:23" x14ac:dyDescent="0.2">
      <c r="A26" t="s">
        <v>22</v>
      </c>
      <c r="B26">
        <v>1.2281871806221603</v>
      </c>
      <c r="C26">
        <v>0</v>
      </c>
      <c r="D26">
        <v>0</v>
      </c>
      <c r="E26">
        <v>0</v>
      </c>
      <c r="F26">
        <v>0</v>
      </c>
      <c r="G26">
        <v>0</v>
      </c>
      <c r="H26">
        <v>4.1725215179675198E-3</v>
      </c>
      <c r="I26">
        <v>0</v>
      </c>
      <c r="J26">
        <v>0</v>
      </c>
      <c r="K26">
        <v>3.7703659290195494E-4</v>
      </c>
      <c r="L26">
        <v>0</v>
      </c>
      <c r="M26">
        <v>1.1098378788141881E-3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1.2338465766118438</v>
      </c>
    </row>
    <row r="27" spans="1:23" x14ac:dyDescent="0.2">
      <c r="A27" t="s">
        <v>23</v>
      </c>
      <c r="B27">
        <v>3.4478902140448797E-2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1.8467098427850856E-4</v>
      </c>
      <c r="L27">
        <v>0</v>
      </c>
      <c r="M27">
        <v>2.2135270713191559E-4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3.4884925831859225E-2</v>
      </c>
    </row>
    <row r="28" spans="1:23" x14ac:dyDescent="0.2">
      <c r="A28" t="s">
        <v>24</v>
      </c>
      <c r="B28">
        <v>5.5652593106740963E-2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1.3850323820888145E-5</v>
      </c>
      <c r="L28">
        <v>0</v>
      </c>
      <c r="M28">
        <v>2.152040208226958E-5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5.568796383264412E-2</v>
      </c>
    </row>
    <row r="29" spans="1:23" x14ac:dyDescent="0.2">
      <c r="A29" t="s">
        <v>25</v>
      </c>
      <c r="B29">
        <v>1.5718965674259633E-3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2.308387303481357E-5</v>
      </c>
      <c r="L29">
        <v>0</v>
      </c>
      <c r="M29">
        <v>2.4594745236879516E-5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1.6195751856976565E-3</v>
      </c>
    </row>
    <row r="30" spans="1:23" x14ac:dyDescent="0.2">
      <c r="A30" t="s">
        <v>26</v>
      </c>
      <c r="B30">
        <v>3.3284877683262611E-2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2.539226033829493E-4</v>
      </c>
      <c r="L30">
        <v>0</v>
      </c>
      <c r="M30">
        <v>5.0419227735602995E-4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3.404299256400159E-2</v>
      </c>
    </row>
    <row r="31" spans="1:23" x14ac:dyDescent="0.2">
      <c r="A31" t="s">
        <v>27</v>
      </c>
      <c r="B31">
        <v>0.86880247863421989</v>
      </c>
      <c r="C31">
        <v>0</v>
      </c>
      <c r="D31">
        <v>0</v>
      </c>
      <c r="E31">
        <v>0</v>
      </c>
      <c r="F31">
        <v>9.9236653701527719E-2</v>
      </c>
      <c r="G31">
        <v>0</v>
      </c>
      <c r="H31">
        <v>2.8162090267741797E-3</v>
      </c>
      <c r="I31">
        <v>0</v>
      </c>
      <c r="J31">
        <v>0</v>
      </c>
      <c r="K31">
        <v>3.5868190052606359E-3</v>
      </c>
      <c r="L31">
        <v>0</v>
      </c>
      <c r="M31">
        <v>5.1696904894202814E-3</v>
      </c>
      <c r="N31">
        <v>9.9006183500137443E-2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1.5750520000000001</v>
      </c>
      <c r="W31">
        <v>2.6536700343573401</v>
      </c>
    </row>
    <row r="32" spans="1:23" x14ac:dyDescent="0.2">
      <c r="A32" t="s">
        <v>28</v>
      </c>
      <c r="B32">
        <v>8.6413174432824931E-3</v>
      </c>
      <c r="C32">
        <v>0</v>
      </c>
      <c r="D32">
        <v>0</v>
      </c>
      <c r="E32">
        <v>0</v>
      </c>
      <c r="F32">
        <v>3.4082720416596006E-3</v>
      </c>
      <c r="G32">
        <v>0</v>
      </c>
      <c r="H32">
        <v>0</v>
      </c>
      <c r="I32">
        <v>0</v>
      </c>
      <c r="J32">
        <v>0</v>
      </c>
      <c r="K32">
        <v>1.0687661796117943E-3</v>
      </c>
      <c r="L32">
        <v>0</v>
      </c>
      <c r="M32">
        <v>5.7013501337990931E-4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1.3688490677933797E-2</v>
      </c>
    </row>
    <row r="33" spans="1:23" x14ac:dyDescent="0.2">
      <c r="A33" t="s">
        <v>29</v>
      </c>
      <c r="B33">
        <v>2.6175243649220357</v>
      </c>
      <c r="C33">
        <v>0</v>
      </c>
      <c r="D33">
        <v>0</v>
      </c>
      <c r="E33">
        <v>0</v>
      </c>
      <c r="F33">
        <v>0.12730936769351786</v>
      </c>
      <c r="G33">
        <v>0</v>
      </c>
      <c r="H33">
        <v>1.3247905401213256</v>
      </c>
      <c r="I33">
        <v>0</v>
      </c>
      <c r="J33">
        <v>0</v>
      </c>
      <c r="K33">
        <v>9.142417815069314E-3</v>
      </c>
      <c r="L33">
        <v>2.3573886287137345E-3</v>
      </c>
      <c r="M33">
        <v>2.0902618650051153E-2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4.1020266978307136</v>
      </c>
    </row>
    <row r="34" spans="1:23" x14ac:dyDescent="0.2">
      <c r="A34" t="s">
        <v>30</v>
      </c>
      <c r="B34">
        <v>1.3936136744383763E-2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1.5022286239744728E-3</v>
      </c>
      <c r="L34">
        <v>0</v>
      </c>
      <c r="M34">
        <v>5.141708402874028E-4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1.5952536208645639E-2</v>
      </c>
    </row>
    <row r="35" spans="1:23" x14ac:dyDescent="0.2">
      <c r="A35" t="s">
        <v>31</v>
      </c>
      <c r="B35">
        <v>4.6838461692152054E-3</v>
      </c>
      <c r="C35">
        <v>0</v>
      </c>
      <c r="D35">
        <v>0</v>
      </c>
      <c r="E35">
        <v>0</v>
      </c>
      <c r="F35">
        <v>9.0237904904512375E-2</v>
      </c>
      <c r="G35">
        <v>0</v>
      </c>
      <c r="H35">
        <v>0</v>
      </c>
      <c r="I35">
        <v>0</v>
      </c>
      <c r="J35">
        <v>0</v>
      </c>
      <c r="K35">
        <v>8.8677813045189154E-4</v>
      </c>
      <c r="L35">
        <v>3.4314244959443013E-5</v>
      </c>
      <c r="M35">
        <v>1.4200908922223511E-3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9.7262934341361268E-2</v>
      </c>
    </row>
    <row r="36" spans="1:23" x14ac:dyDescent="0.2">
      <c r="A36" t="s">
        <v>32</v>
      </c>
      <c r="B36">
        <v>1.7050152578433758E-2</v>
      </c>
      <c r="C36">
        <v>0</v>
      </c>
      <c r="D36">
        <v>0</v>
      </c>
      <c r="E36">
        <v>0</v>
      </c>
      <c r="F36">
        <v>3.2554201466615086E-3</v>
      </c>
      <c r="G36">
        <v>0</v>
      </c>
      <c r="H36">
        <v>0</v>
      </c>
      <c r="I36">
        <v>0</v>
      </c>
      <c r="J36">
        <v>0</v>
      </c>
      <c r="K36">
        <v>1.2275921134240737E-3</v>
      </c>
      <c r="L36">
        <v>6.8628489918885987E-6</v>
      </c>
      <c r="M36">
        <v>5.9811709992616251E-4</v>
      </c>
      <c r="N36">
        <v>0</v>
      </c>
      <c r="O36">
        <v>3.5396384697963261E-5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2.2173541172135356E-2</v>
      </c>
    </row>
    <row r="37" spans="1:23" x14ac:dyDescent="0.2">
      <c r="A37" t="s">
        <v>33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4.1360920263614344E-4</v>
      </c>
      <c r="L37">
        <v>0</v>
      </c>
      <c r="M37">
        <v>5.7783008718012892E-3</v>
      </c>
      <c r="N37">
        <v>3.581989272798026E-6</v>
      </c>
      <c r="O37">
        <v>6.6722185155660748E-3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1.2867710579276305E-2</v>
      </c>
    </row>
    <row r="38" spans="1:23" x14ac:dyDescent="0.2">
      <c r="A38" t="s">
        <v>34</v>
      </c>
      <c r="B38">
        <v>2.5644836280411755E-5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1.4889931294901159E-4</v>
      </c>
      <c r="L38">
        <v>0</v>
      </c>
      <c r="M38">
        <v>4.5470890637661485E-5</v>
      </c>
      <c r="N38">
        <v>0</v>
      </c>
      <c r="O38">
        <v>2.831710775837061E-5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2.4833214762545546E-4</v>
      </c>
    </row>
    <row r="39" spans="1:23" x14ac:dyDescent="0.2">
      <c r="A39" t="s">
        <v>35</v>
      </c>
      <c r="B39">
        <v>4.9934159786001759E-3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7.9412966906139523E-5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5.0728289455063153E-3</v>
      </c>
    </row>
    <row r="40" spans="1:23" x14ac:dyDescent="0.2">
      <c r="A40" t="s">
        <v>36</v>
      </c>
      <c r="B40">
        <v>2.6798853913030289E-3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5.1618428488990685E-4</v>
      </c>
      <c r="L40">
        <v>0</v>
      </c>
      <c r="M40">
        <v>1.3291491109470278E-4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3.3289845872876388E-3</v>
      </c>
    </row>
    <row r="41" spans="1:23" x14ac:dyDescent="0.2">
      <c r="A41" t="s">
        <v>37</v>
      </c>
      <c r="B41">
        <v>1.8610824043498819E-3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2.6470988968713172E-5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1.8875533933185951E-3</v>
      </c>
    </row>
    <row r="42" spans="1:23" x14ac:dyDescent="0.2">
      <c r="A42" t="s">
        <v>38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</row>
    <row r="43" spans="1:23" x14ac:dyDescent="0.2">
      <c r="A43" t="s">
        <v>39</v>
      </c>
      <c r="B43">
        <v>11.42577872242054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3.1897541707299375E-3</v>
      </c>
      <c r="L43">
        <v>0</v>
      </c>
      <c r="M43">
        <v>6.7576739009201515E-3</v>
      </c>
      <c r="N43">
        <v>6.5407124121291934E-3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11.442266862904319</v>
      </c>
    </row>
    <row r="44" spans="1:23" x14ac:dyDescent="0.2">
      <c r="A44" t="s">
        <v>40</v>
      </c>
      <c r="B44">
        <v>2.6868451431445628</v>
      </c>
      <c r="C44">
        <v>0</v>
      </c>
      <c r="D44">
        <v>0</v>
      </c>
      <c r="E44">
        <v>0</v>
      </c>
      <c r="F44">
        <v>0</v>
      </c>
      <c r="G44">
        <v>0</v>
      </c>
      <c r="H44">
        <v>5.0530066269871658E-3</v>
      </c>
      <c r="I44">
        <v>0</v>
      </c>
      <c r="J44">
        <v>0</v>
      </c>
      <c r="K44">
        <v>1.1911945035920929E-4</v>
      </c>
      <c r="L44">
        <v>0</v>
      </c>
      <c r="M44">
        <v>1.6089699764095601E-4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2.6921781662195499</v>
      </c>
    </row>
    <row r="45" spans="1:23" x14ac:dyDescent="0.2">
      <c r="A45" t="s">
        <v>41</v>
      </c>
      <c r="B45">
        <v>2.6295963718186099E-4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9.46337855631496E-4</v>
      </c>
      <c r="L45">
        <v>0</v>
      </c>
      <c r="M45">
        <v>5.5964173092506435E-5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1.2652616659058634E-3</v>
      </c>
    </row>
    <row r="46" spans="1:23" x14ac:dyDescent="0.2">
      <c r="A46" t="s">
        <v>42</v>
      </c>
      <c r="B46">
        <v>0</v>
      </c>
      <c r="C46">
        <v>0</v>
      </c>
      <c r="D46">
        <v>0</v>
      </c>
      <c r="E46">
        <v>3.9993578656277312E-6</v>
      </c>
      <c r="F46">
        <v>0</v>
      </c>
      <c r="G46">
        <v>0</v>
      </c>
      <c r="H46">
        <v>1.7032213824718052E-5</v>
      </c>
      <c r="I46">
        <v>0</v>
      </c>
      <c r="J46">
        <v>0</v>
      </c>
      <c r="K46">
        <v>5.9558351693193576E-3</v>
      </c>
      <c r="L46">
        <v>2.3421823699570511E-4</v>
      </c>
      <c r="M46">
        <v>1.0610939804010013E-2</v>
      </c>
      <c r="N46">
        <v>9.0553820303198535E-5</v>
      </c>
      <c r="O46">
        <v>8.9483178625448244E-6</v>
      </c>
      <c r="P46">
        <v>0</v>
      </c>
      <c r="Q46">
        <v>0</v>
      </c>
      <c r="R46">
        <v>1.1116048908794206E-3</v>
      </c>
      <c r="S46">
        <v>0</v>
      </c>
      <c r="T46">
        <v>0</v>
      </c>
      <c r="U46">
        <v>0</v>
      </c>
      <c r="V46">
        <v>0</v>
      </c>
      <c r="W46">
        <v>1.8033131811060584E-2</v>
      </c>
    </row>
    <row r="47" spans="1:23" x14ac:dyDescent="0.2">
      <c r="A47" t="s">
        <v>43</v>
      </c>
      <c r="B47">
        <v>1.7505677505466433E-2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0.27435958094506896</v>
      </c>
      <c r="L47">
        <v>4.8117529991455445E-2</v>
      </c>
      <c r="M47">
        <v>0.68240331711355973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1.0223861055555505</v>
      </c>
    </row>
    <row r="48" spans="1:23" x14ac:dyDescent="0.2">
      <c r="A48" t="s">
        <v>44</v>
      </c>
      <c r="B48">
        <v>1.6933926062958387E-2</v>
      </c>
      <c r="C48">
        <v>7.9875784066920849E-4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2.8752331419648223E-3</v>
      </c>
      <c r="L48">
        <v>2.3421391153075874E-4</v>
      </c>
      <c r="M48">
        <v>5.5094246885852398E-3</v>
      </c>
      <c r="N48">
        <v>4.6077112224772058E-4</v>
      </c>
      <c r="O48">
        <v>4.9342178438639001E-3</v>
      </c>
      <c r="P48">
        <v>0</v>
      </c>
      <c r="Q48">
        <v>0</v>
      </c>
      <c r="R48">
        <v>4.4890906932088118E-3</v>
      </c>
      <c r="S48">
        <v>0</v>
      </c>
      <c r="T48">
        <v>0</v>
      </c>
      <c r="U48">
        <v>0</v>
      </c>
      <c r="V48">
        <v>0</v>
      </c>
      <c r="W48">
        <v>3.6235635305028852E-2</v>
      </c>
    </row>
    <row r="49" spans="1:23" x14ac:dyDescent="0.2">
      <c r="A49" t="s">
        <v>45</v>
      </c>
      <c r="B49">
        <v>0</v>
      </c>
      <c r="C49">
        <v>3.9331935108623018E-4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3.9331935108623018E-4</v>
      </c>
    </row>
    <row r="50" spans="1:23" x14ac:dyDescent="0.2">
      <c r="A50" t="s">
        <v>46</v>
      </c>
      <c r="B50">
        <v>8.0470531667748493E-2</v>
      </c>
      <c r="C50">
        <v>0</v>
      </c>
      <c r="D50">
        <v>0</v>
      </c>
      <c r="E50">
        <v>0</v>
      </c>
      <c r="F50">
        <v>0</v>
      </c>
      <c r="G50">
        <v>1.043287752369932E-2</v>
      </c>
      <c r="H50">
        <v>1.5098628220035102E-3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1.1332083175000049E-2</v>
      </c>
      <c r="P50">
        <v>0</v>
      </c>
      <c r="Q50">
        <v>0</v>
      </c>
      <c r="R50">
        <v>1.5211284890049496E-2</v>
      </c>
      <c r="S50">
        <v>0</v>
      </c>
      <c r="T50">
        <v>0</v>
      </c>
      <c r="U50">
        <v>0</v>
      </c>
      <c r="V50">
        <v>0</v>
      </c>
      <c r="W50">
        <v>0.11895664007850087</v>
      </c>
    </row>
    <row r="51" spans="1:23" x14ac:dyDescent="0.2">
      <c r="A51" t="s">
        <v>47</v>
      </c>
      <c r="B51">
        <v>0.24078693922809691</v>
      </c>
      <c r="C51">
        <v>0</v>
      </c>
      <c r="D51">
        <v>2.9500467752849088E-2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1.2115548857716141E-3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0.27149896186671763</v>
      </c>
    </row>
  </sheetData>
  <phoneticPr fontId="6" type="noConversion"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800-000000000000}">
  <dimension ref="A1:W51"/>
  <sheetViews>
    <sheetView workbookViewId="0">
      <selection activeCell="B4" sqref="B4:W51"/>
    </sheetView>
  </sheetViews>
  <sheetFormatPr baseColWidth="10" defaultColWidth="8.83203125" defaultRowHeight="15" x14ac:dyDescent="0.2"/>
  <sheetData>
    <row r="1" spans="1:23" x14ac:dyDescent="0.2">
      <c r="B1" t="s">
        <v>49</v>
      </c>
      <c r="C1" t="s">
        <v>50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61</v>
      </c>
      <c r="O1" t="s">
        <v>62</v>
      </c>
      <c r="P1" t="s">
        <v>63</v>
      </c>
      <c r="Q1" t="s">
        <v>64</v>
      </c>
      <c r="R1" t="s">
        <v>65</v>
      </c>
      <c r="S1" t="s">
        <v>66</v>
      </c>
      <c r="T1" t="s">
        <v>67</v>
      </c>
      <c r="U1" t="s">
        <v>68</v>
      </c>
      <c r="V1" t="s">
        <v>69</v>
      </c>
      <c r="W1" t="s">
        <v>48</v>
      </c>
    </row>
    <row r="2" spans="1:23" x14ac:dyDescent="0.2">
      <c r="B2" t="s">
        <v>75</v>
      </c>
      <c r="C2" t="s">
        <v>75</v>
      </c>
      <c r="D2" t="s">
        <v>75</v>
      </c>
      <c r="E2" t="s">
        <v>75</v>
      </c>
      <c r="F2" t="s">
        <v>75</v>
      </c>
      <c r="G2" t="s">
        <v>75</v>
      </c>
      <c r="H2" t="s">
        <v>75</v>
      </c>
      <c r="I2" t="s">
        <v>75</v>
      </c>
      <c r="J2" t="s">
        <v>75</v>
      </c>
      <c r="K2" t="s">
        <v>75</v>
      </c>
      <c r="L2" t="s">
        <v>75</v>
      </c>
      <c r="M2" t="s">
        <v>75</v>
      </c>
      <c r="N2" t="s">
        <v>75</v>
      </c>
      <c r="O2" t="s">
        <v>75</v>
      </c>
      <c r="P2" t="s">
        <v>75</v>
      </c>
      <c r="Q2" t="s">
        <v>75</v>
      </c>
      <c r="R2" t="s">
        <v>75</v>
      </c>
      <c r="S2" t="s">
        <v>75</v>
      </c>
      <c r="T2" t="s">
        <v>75</v>
      </c>
      <c r="U2" t="s">
        <v>75</v>
      </c>
      <c r="V2" t="s">
        <v>75</v>
      </c>
      <c r="W2" t="s">
        <v>75</v>
      </c>
    </row>
    <row r="4" spans="1:23" x14ac:dyDescent="0.2">
      <c r="A4" t="s">
        <v>0</v>
      </c>
      <c r="B4">
        <v>20.443959845867646</v>
      </c>
      <c r="C4">
        <v>0.10201656684527662</v>
      </c>
      <c r="D4">
        <v>3.7655270574467851E-4</v>
      </c>
      <c r="E4">
        <v>7.6989577279635577E-3</v>
      </c>
      <c r="F4">
        <v>0.14517634173131774</v>
      </c>
      <c r="G4">
        <v>0</v>
      </c>
      <c r="H4">
        <v>1.5681299232028798</v>
      </c>
      <c r="I4">
        <v>0</v>
      </c>
      <c r="J4">
        <v>0</v>
      </c>
      <c r="K4">
        <v>0.52034142628551372</v>
      </c>
      <c r="L4">
        <v>3.6577642835642091E-2</v>
      </c>
      <c r="M4">
        <v>0.68979742295696389</v>
      </c>
      <c r="N4">
        <v>4.7273706714681792E-2</v>
      </c>
      <c r="O4">
        <v>8.4038813239062399E-2</v>
      </c>
      <c r="P4">
        <v>0</v>
      </c>
      <c r="Q4">
        <v>0</v>
      </c>
      <c r="R4">
        <v>1.3471781810980346</v>
      </c>
      <c r="S4">
        <v>0</v>
      </c>
      <c r="T4">
        <v>0</v>
      </c>
      <c r="U4">
        <v>0</v>
      </c>
      <c r="V4">
        <v>1.6593260000000001</v>
      </c>
      <c r="W4">
        <v>26.651891381210721</v>
      </c>
    </row>
    <row r="5" spans="1:23" x14ac:dyDescent="0.2">
      <c r="A5" t="s">
        <v>1</v>
      </c>
      <c r="B5">
        <v>4.1593975104243716E-2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4.1891837161633937E-2</v>
      </c>
      <c r="L5">
        <v>0</v>
      </c>
      <c r="M5">
        <v>9.2501982651483572E-2</v>
      </c>
      <c r="N5">
        <v>0</v>
      </c>
      <c r="O5">
        <v>9.9301473605756599E-3</v>
      </c>
      <c r="P5">
        <v>0</v>
      </c>
      <c r="Q5">
        <v>0</v>
      </c>
      <c r="R5">
        <v>4.4998707338982221E-3</v>
      </c>
      <c r="S5">
        <v>0</v>
      </c>
      <c r="T5">
        <v>0</v>
      </c>
      <c r="U5">
        <v>0</v>
      </c>
      <c r="V5">
        <v>0</v>
      </c>
      <c r="W5">
        <v>0.19041781301183508</v>
      </c>
    </row>
    <row r="6" spans="1:23" x14ac:dyDescent="0.2">
      <c r="A6" t="s">
        <v>2</v>
      </c>
      <c r="B6">
        <v>1.2723679576847595</v>
      </c>
      <c r="C6">
        <v>6.5688744132136879E-6</v>
      </c>
      <c r="D6">
        <v>3.8382433891056137E-6</v>
      </c>
      <c r="E6">
        <v>0</v>
      </c>
      <c r="F6">
        <v>0</v>
      </c>
      <c r="G6">
        <v>0</v>
      </c>
      <c r="H6">
        <v>0.18791712728379509</v>
      </c>
      <c r="I6">
        <v>0</v>
      </c>
      <c r="J6">
        <v>0</v>
      </c>
      <c r="K6">
        <v>2.5368919304736759E-3</v>
      </c>
      <c r="L6">
        <v>0</v>
      </c>
      <c r="M6">
        <v>9.5156411182685946E-3</v>
      </c>
      <c r="N6">
        <v>0</v>
      </c>
      <c r="O6">
        <v>0</v>
      </c>
      <c r="P6">
        <v>0</v>
      </c>
      <c r="Q6">
        <v>0</v>
      </c>
      <c r="R6">
        <v>0.11072413821461601</v>
      </c>
      <c r="S6">
        <v>0</v>
      </c>
      <c r="T6">
        <v>0</v>
      </c>
      <c r="U6">
        <v>0</v>
      </c>
      <c r="V6">
        <v>0</v>
      </c>
      <c r="W6">
        <v>1.5830721633497153</v>
      </c>
    </row>
    <row r="7" spans="1:23" x14ac:dyDescent="0.2">
      <c r="A7" t="s">
        <v>3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  <row r="8" spans="1:23" x14ac:dyDescent="0.2">
      <c r="A8" t="s">
        <v>4</v>
      </c>
      <c r="B8">
        <v>1.1570290649978988E-2</v>
      </c>
      <c r="C8">
        <v>0</v>
      </c>
      <c r="D8">
        <v>0</v>
      </c>
      <c r="E8">
        <v>0</v>
      </c>
      <c r="F8">
        <v>2.349975989592975E-4</v>
      </c>
      <c r="G8">
        <v>0</v>
      </c>
      <c r="H8">
        <v>0</v>
      </c>
      <c r="I8">
        <v>0</v>
      </c>
      <c r="J8">
        <v>0</v>
      </c>
      <c r="K8">
        <v>1.6218098595916781E-2</v>
      </c>
      <c r="L8">
        <v>0</v>
      </c>
      <c r="M8">
        <v>1.723909870753593E-2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4.5262485552390999E-2</v>
      </c>
    </row>
    <row r="9" spans="1:23" x14ac:dyDescent="0.2">
      <c r="A9" t="s">
        <v>5</v>
      </c>
      <c r="B9">
        <v>0.11473668817576041</v>
      </c>
      <c r="C9">
        <v>0</v>
      </c>
      <c r="D9">
        <v>0</v>
      </c>
      <c r="E9">
        <v>0</v>
      </c>
      <c r="F9">
        <v>4.1573211597708451E-2</v>
      </c>
      <c r="G9">
        <v>0</v>
      </c>
      <c r="H9">
        <v>0</v>
      </c>
      <c r="I9">
        <v>0</v>
      </c>
      <c r="J9">
        <v>0</v>
      </c>
      <c r="K9">
        <v>9.6855242466750174E-2</v>
      </c>
      <c r="L9">
        <v>0</v>
      </c>
      <c r="M9">
        <v>0.17093360706276489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0.42409874930298391</v>
      </c>
    </row>
    <row r="10" spans="1:23" x14ac:dyDescent="0.2">
      <c r="A10" t="s">
        <v>6</v>
      </c>
      <c r="B10">
        <v>0.11842082998680806</v>
      </c>
      <c r="C10">
        <v>0</v>
      </c>
      <c r="D10">
        <v>0</v>
      </c>
      <c r="E10">
        <v>0</v>
      </c>
      <c r="F10">
        <v>0</v>
      </c>
      <c r="G10">
        <v>0</v>
      </c>
      <c r="H10">
        <v>3.477370971202722E-4</v>
      </c>
      <c r="I10">
        <v>0</v>
      </c>
      <c r="J10">
        <v>0</v>
      </c>
      <c r="K10">
        <v>2.5306816687099705E-3</v>
      </c>
      <c r="L10">
        <v>0</v>
      </c>
      <c r="M10">
        <v>3.0263611973244727E-3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0.12432560994996276</v>
      </c>
    </row>
    <row r="11" spans="1:23" x14ac:dyDescent="0.2">
      <c r="A11" t="s">
        <v>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2">
      <c r="A12" t="s">
        <v>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x14ac:dyDescent="0.2">
      <c r="A13" t="s">
        <v>9</v>
      </c>
      <c r="B13">
        <v>4.1928444207328733E-3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2.0059145496768597E-3</v>
      </c>
      <c r="L13">
        <v>0</v>
      </c>
      <c r="M13">
        <v>6.236536089931125E-4</v>
      </c>
      <c r="N13">
        <v>0</v>
      </c>
      <c r="O13">
        <v>0</v>
      </c>
      <c r="P13">
        <v>0</v>
      </c>
      <c r="Q13">
        <v>0</v>
      </c>
      <c r="R13">
        <v>5.27257801021981E-4</v>
      </c>
      <c r="S13">
        <v>0</v>
      </c>
      <c r="T13">
        <v>0</v>
      </c>
      <c r="U13">
        <v>0</v>
      </c>
      <c r="V13">
        <v>0</v>
      </c>
      <c r="W13">
        <v>7.3496703804248262E-3</v>
      </c>
    </row>
    <row r="14" spans="1:23" x14ac:dyDescent="0.2">
      <c r="A14" t="s">
        <v>10</v>
      </c>
      <c r="B14">
        <v>1.4291792959076182E-2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1.1023214630577172E-3</v>
      </c>
      <c r="L14">
        <v>0</v>
      </c>
      <c r="M14">
        <v>1.3129549663012894E-4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1.5525409918764029E-2</v>
      </c>
    </row>
    <row r="15" spans="1:23" x14ac:dyDescent="0.2">
      <c r="A15" t="s">
        <v>11</v>
      </c>
      <c r="B15">
        <v>0.11277299862865701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1.0681650233573372E-3</v>
      </c>
      <c r="L15">
        <v>0</v>
      </c>
      <c r="M15">
        <v>1.9694324494519347E-5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0.11386085797650887</v>
      </c>
    </row>
    <row r="16" spans="1:23" x14ac:dyDescent="0.2">
      <c r="A16" t="s">
        <v>12</v>
      </c>
      <c r="B16">
        <v>8.4110079502865958E-3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7.1418010282612665E-5</v>
      </c>
      <c r="L16">
        <v>0</v>
      </c>
      <c r="M16">
        <v>4.9235811236298351E-5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8.5316617718055078E-3</v>
      </c>
    </row>
    <row r="17" spans="1:23" x14ac:dyDescent="0.2">
      <c r="A17" t="s">
        <v>13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1.8630785291116344E-5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1.8630785291116344E-5</v>
      </c>
    </row>
    <row r="18" spans="1:23" x14ac:dyDescent="0.2">
      <c r="A18" t="s">
        <v>14</v>
      </c>
      <c r="B18">
        <v>1.3807742042623003E-5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1.3807742042623003E-5</v>
      </c>
    </row>
    <row r="19" spans="1:23" x14ac:dyDescent="0.2">
      <c r="A19" t="s">
        <v>15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</row>
    <row r="20" spans="1:23" x14ac:dyDescent="0.2">
      <c r="A20" t="s">
        <v>16</v>
      </c>
      <c r="B20">
        <v>0.10626598766169838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6.9244418665315752E-4</v>
      </c>
      <c r="L20">
        <v>0</v>
      </c>
      <c r="M20">
        <v>9.7486906247870749E-4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0.10793330091083024</v>
      </c>
    </row>
    <row r="21" spans="1:23" x14ac:dyDescent="0.2">
      <c r="A21" t="s">
        <v>17</v>
      </c>
      <c r="B21">
        <v>3.0028463061528908E-3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1.4935679541711606E-3</v>
      </c>
      <c r="L21">
        <v>0</v>
      </c>
      <c r="M21">
        <v>1.5098982112464828E-4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4.6474040814486993E-3</v>
      </c>
    </row>
    <row r="22" spans="1:23" x14ac:dyDescent="0.2">
      <c r="A22" t="s">
        <v>18</v>
      </c>
      <c r="B22">
        <v>2.1504363091842515E-3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4.3254473184208449E-3</v>
      </c>
      <c r="L22">
        <v>0</v>
      </c>
      <c r="M22">
        <v>4.6314486436277976E-3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1.1107332271232895E-2</v>
      </c>
    </row>
    <row r="23" spans="1:23" x14ac:dyDescent="0.2">
      <c r="A23" t="s">
        <v>19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3.7261570582232693E-4</v>
      </c>
      <c r="L23">
        <v>0</v>
      </c>
      <c r="M23">
        <v>3.1510919191230955E-4</v>
      </c>
      <c r="N23">
        <v>0</v>
      </c>
      <c r="O23">
        <v>0</v>
      </c>
      <c r="P23">
        <v>0</v>
      </c>
      <c r="Q23">
        <v>0</v>
      </c>
      <c r="R23">
        <v>1.7422431685943714E-3</v>
      </c>
      <c r="S23">
        <v>0</v>
      </c>
      <c r="T23">
        <v>0</v>
      </c>
      <c r="U23">
        <v>0</v>
      </c>
      <c r="V23">
        <v>0</v>
      </c>
      <c r="W23">
        <v>2.4299680663290076E-3</v>
      </c>
    </row>
    <row r="24" spans="1:23" x14ac:dyDescent="0.2">
      <c r="A24" t="s">
        <v>20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6.2102617637054488E-6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6.2102617637054488E-6</v>
      </c>
    </row>
    <row r="25" spans="1:23" x14ac:dyDescent="0.2">
      <c r="A25" t="s">
        <v>21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1.3024334910322925E-3</v>
      </c>
      <c r="I25">
        <v>0</v>
      </c>
      <c r="J25">
        <v>0</v>
      </c>
      <c r="K25">
        <v>4.3471832345938143E-5</v>
      </c>
      <c r="L25">
        <v>0</v>
      </c>
      <c r="M25">
        <v>3.2823874157532236E-5</v>
      </c>
      <c r="N25">
        <v>0</v>
      </c>
      <c r="O25">
        <v>0</v>
      </c>
      <c r="P25">
        <v>0</v>
      </c>
      <c r="Q25">
        <v>0</v>
      </c>
      <c r="R25">
        <v>7.5420789798361617E-3</v>
      </c>
      <c r="S25">
        <v>0</v>
      </c>
      <c r="T25">
        <v>0</v>
      </c>
      <c r="U25">
        <v>0</v>
      </c>
      <c r="V25">
        <v>0</v>
      </c>
      <c r="W25">
        <v>8.920808177371925E-3</v>
      </c>
    </row>
    <row r="26" spans="1:23" x14ac:dyDescent="0.2">
      <c r="A26" t="s">
        <v>22</v>
      </c>
      <c r="B26">
        <v>4.0094996702374104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1.1531788636719815E-3</v>
      </c>
      <c r="L26">
        <v>4.3536704298120809E-4</v>
      </c>
      <c r="M26">
        <v>1.3062400772637409E-3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4.012394456221327</v>
      </c>
    </row>
    <row r="27" spans="1:23" x14ac:dyDescent="0.2">
      <c r="A27" t="s">
        <v>23</v>
      </c>
      <c r="B27">
        <v>3.9772504220867172E-2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3.541472983961058E-3</v>
      </c>
      <c r="L27">
        <v>0</v>
      </c>
      <c r="M27">
        <v>3.8372760063503171E-3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4.7151253211178544E-2</v>
      </c>
    </row>
    <row r="28" spans="1:23" x14ac:dyDescent="0.2">
      <c r="A28" t="s">
        <v>24</v>
      </c>
      <c r="B28">
        <v>4.6116618611167649E-2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3.3381493422083673E-5</v>
      </c>
      <c r="L28">
        <v>0</v>
      </c>
      <c r="M28">
        <v>3.7589642511186781E-5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4.6187589747100924E-2</v>
      </c>
    </row>
    <row r="29" spans="1:23" x14ac:dyDescent="0.2">
      <c r="A29" t="s">
        <v>25</v>
      </c>
      <c r="B29">
        <v>8.6228195263453582E-3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2.0332364175269148E-4</v>
      </c>
      <c r="L29">
        <v>0</v>
      </c>
      <c r="M29">
        <v>4.2288347825085126E-5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8.8684315159231336E-3</v>
      </c>
    </row>
    <row r="30" spans="1:23" x14ac:dyDescent="0.2">
      <c r="A30" t="s">
        <v>26</v>
      </c>
      <c r="B30">
        <v>8.6228195263453582E-3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2.0332364175269148E-4</v>
      </c>
      <c r="L30">
        <v>0</v>
      </c>
      <c r="M30">
        <v>4.2288347825085126E-5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8.8684315159231336E-3</v>
      </c>
    </row>
    <row r="31" spans="1:23" x14ac:dyDescent="0.2">
      <c r="A31" t="s">
        <v>27</v>
      </c>
      <c r="B31">
        <v>1.4426290393326457</v>
      </c>
      <c r="C31">
        <v>0</v>
      </c>
      <c r="D31">
        <v>0</v>
      </c>
      <c r="E31">
        <v>0</v>
      </c>
      <c r="F31">
        <v>7.6755709270471831E-2</v>
      </c>
      <c r="G31">
        <v>0</v>
      </c>
      <c r="H31">
        <v>1.9536502365484383E-2</v>
      </c>
      <c r="I31">
        <v>0</v>
      </c>
      <c r="J31">
        <v>0</v>
      </c>
      <c r="K31">
        <v>8.495638092749053E-3</v>
      </c>
      <c r="L31">
        <v>0</v>
      </c>
      <c r="M31">
        <v>1.1403013882326698E-2</v>
      </c>
      <c r="N31">
        <v>0</v>
      </c>
      <c r="O31">
        <v>0</v>
      </c>
      <c r="P31">
        <v>0</v>
      </c>
      <c r="Q31">
        <v>0</v>
      </c>
      <c r="R31">
        <v>6.8772756655040993E-3</v>
      </c>
      <c r="S31">
        <v>0</v>
      </c>
      <c r="T31">
        <v>0</v>
      </c>
      <c r="U31">
        <v>0</v>
      </c>
      <c r="V31">
        <v>1.6593260000000001</v>
      </c>
      <c r="W31">
        <v>3.2250231786091819</v>
      </c>
    </row>
    <row r="32" spans="1:23" x14ac:dyDescent="0.2">
      <c r="A32" t="s">
        <v>28</v>
      </c>
      <c r="B32">
        <v>5.899872318565794E-3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4.89058113891804E-3</v>
      </c>
      <c r="L32">
        <v>0</v>
      </c>
      <c r="M32">
        <v>4.244126928568917E-3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1.5034580386052751E-2</v>
      </c>
    </row>
    <row r="33" spans="1:23" x14ac:dyDescent="0.2">
      <c r="A33" t="s">
        <v>29</v>
      </c>
      <c r="B33">
        <v>3.0008857456984095</v>
      </c>
      <c r="C33">
        <v>0</v>
      </c>
      <c r="D33">
        <v>0</v>
      </c>
      <c r="E33">
        <v>0</v>
      </c>
      <c r="F33">
        <v>8.5301076505355407E-3</v>
      </c>
      <c r="G33">
        <v>0</v>
      </c>
      <c r="H33">
        <v>1.3590261229654479</v>
      </c>
      <c r="I33">
        <v>0</v>
      </c>
      <c r="J33">
        <v>0</v>
      </c>
      <c r="K33">
        <v>5.2911430226770416E-3</v>
      </c>
      <c r="L33">
        <v>1.2526327987088842E-3</v>
      </c>
      <c r="M33">
        <v>1.7032308300343482E-2</v>
      </c>
      <c r="N33">
        <v>0</v>
      </c>
      <c r="O33">
        <v>2.4580479844558435E-4</v>
      </c>
      <c r="P33">
        <v>0</v>
      </c>
      <c r="Q33">
        <v>0</v>
      </c>
      <c r="R33">
        <v>1.0995617576530137</v>
      </c>
      <c r="S33">
        <v>0</v>
      </c>
      <c r="T33">
        <v>0</v>
      </c>
      <c r="U33">
        <v>0</v>
      </c>
      <c r="V33">
        <v>0</v>
      </c>
      <c r="W33">
        <v>5.491825622887581</v>
      </c>
    </row>
    <row r="34" spans="1:23" x14ac:dyDescent="0.2">
      <c r="A34" t="s">
        <v>30</v>
      </c>
      <c r="B34">
        <v>1.2892373801881438E-2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1.4904628232893077E-3</v>
      </c>
      <c r="L34">
        <v>0</v>
      </c>
      <c r="M34">
        <v>3.7747455281162074E-4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1.4760311177982367E-2</v>
      </c>
    </row>
    <row r="35" spans="1:23" x14ac:dyDescent="0.2">
      <c r="A35" t="s">
        <v>31</v>
      </c>
      <c r="B35">
        <v>5.947681780601303E-4</v>
      </c>
      <c r="C35">
        <v>0</v>
      </c>
      <c r="D35">
        <v>0</v>
      </c>
      <c r="E35">
        <v>0</v>
      </c>
      <c r="F35">
        <v>1.0498594031428355E-3</v>
      </c>
      <c r="G35">
        <v>0</v>
      </c>
      <c r="H35">
        <v>0</v>
      </c>
      <c r="I35">
        <v>0</v>
      </c>
      <c r="J35">
        <v>0</v>
      </c>
      <c r="K35">
        <v>9.7811622778360839E-4</v>
      </c>
      <c r="L35">
        <v>1.2880542917315006E-5</v>
      </c>
      <c r="M35">
        <v>9.8471622472596735E-6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2.6454715141511491E-3</v>
      </c>
    </row>
    <row r="36" spans="1:23" x14ac:dyDescent="0.2">
      <c r="A36" t="s">
        <v>32</v>
      </c>
      <c r="B36">
        <v>5.3099390232015679E-3</v>
      </c>
      <c r="C36">
        <v>0</v>
      </c>
      <c r="D36">
        <v>0</v>
      </c>
      <c r="E36">
        <v>0</v>
      </c>
      <c r="F36">
        <v>1.3825183419293736E-3</v>
      </c>
      <c r="G36">
        <v>0</v>
      </c>
      <c r="H36">
        <v>0</v>
      </c>
      <c r="I36">
        <v>0</v>
      </c>
      <c r="J36">
        <v>0</v>
      </c>
      <c r="K36">
        <v>1.4097294203611369E-3</v>
      </c>
      <c r="L36">
        <v>6.440271458657503E-6</v>
      </c>
      <c r="M36">
        <v>5.9411212225133356E-4</v>
      </c>
      <c r="N36">
        <v>0</v>
      </c>
      <c r="O36">
        <v>0</v>
      </c>
      <c r="P36">
        <v>0</v>
      </c>
      <c r="Q36">
        <v>0</v>
      </c>
      <c r="R36">
        <v>7.565003232054508E-4</v>
      </c>
      <c r="S36">
        <v>0</v>
      </c>
      <c r="T36">
        <v>0</v>
      </c>
      <c r="U36">
        <v>0</v>
      </c>
      <c r="V36">
        <v>0</v>
      </c>
      <c r="W36">
        <v>9.4592395024075196E-3</v>
      </c>
    </row>
    <row r="37" spans="1:23" x14ac:dyDescent="0.2">
      <c r="A37" t="s">
        <v>33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1.8320272202931076E-4</v>
      </c>
      <c r="L37">
        <v>0</v>
      </c>
      <c r="M37">
        <v>9.8799861214172026E-4</v>
      </c>
      <c r="N37">
        <v>0</v>
      </c>
      <c r="O37">
        <v>0</v>
      </c>
      <c r="P37">
        <v>0</v>
      </c>
      <c r="Q37">
        <v>0</v>
      </c>
      <c r="R37">
        <v>2.3451510019368974E-2</v>
      </c>
      <c r="S37">
        <v>0</v>
      </c>
      <c r="T37">
        <v>0</v>
      </c>
      <c r="U37">
        <v>0</v>
      </c>
      <c r="V37">
        <v>0</v>
      </c>
      <c r="W37">
        <v>2.4622711353540005E-2</v>
      </c>
    </row>
    <row r="38" spans="1:23" x14ac:dyDescent="0.2">
      <c r="A38" t="s">
        <v>34</v>
      </c>
      <c r="B38">
        <v>2.5612849286404461E-4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1.9562324555672168E-4</v>
      </c>
      <c r="L38">
        <v>0</v>
      </c>
      <c r="M38">
        <v>7.8777297978077388E-5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5.3052903639884364E-4</v>
      </c>
    </row>
    <row r="39" spans="1:23" x14ac:dyDescent="0.2">
      <c r="A39" t="s">
        <v>35</v>
      </c>
      <c r="B39">
        <v>5.8943933022201946E-3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1.2110010439225625E-4</v>
      </c>
      <c r="L39">
        <v>0</v>
      </c>
      <c r="M39">
        <v>1.2473072179862248E-4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6.1402241284110731E-3</v>
      </c>
    </row>
    <row r="40" spans="1:23" x14ac:dyDescent="0.2">
      <c r="A40" t="s">
        <v>36</v>
      </c>
      <c r="B40">
        <v>1.272047548452302E-4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4.3471832345938143E-5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1.7067658719116833E-4</v>
      </c>
    </row>
    <row r="41" spans="1:23" x14ac:dyDescent="0.2">
      <c r="A41" t="s">
        <v>37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</row>
    <row r="42" spans="1:23" x14ac:dyDescent="0.2">
      <c r="A42" t="s">
        <v>38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</row>
    <row r="43" spans="1:23" x14ac:dyDescent="0.2">
      <c r="A43" t="s">
        <v>39</v>
      </c>
      <c r="B43">
        <v>9.321133284588079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3.643450031486078E-3</v>
      </c>
      <c r="N43">
        <v>1.0336395812615055E-2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9.3351131304321804</v>
      </c>
    </row>
    <row r="44" spans="1:23" x14ac:dyDescent="0.2">
      <c r="A44" t="s">
        <v>40</v>
      </c>
      <c r="B44">
        <v>0.45055055485014728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4.3937601978216055E-3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0.45494431504796889</v>
      </c>
    </row>
    <row r="45" spans="1:23" x14ac:dyDescent="0.2">
      <c r="A45" t="s">
        <v>41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2.0183350732042707E-4</v>
      </c>
      <c r="L45">
        <v>0</v>
      </c>
      <c r="M45">
        <v>3.9388648989038694E-5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2.4122215630946578E-4</v>
      </c>
    </row>
    <row r="46" spans="1:23" x14ac:dyDescent="0.2">
      <c r="A46" t="s">
        <v>42</v>
      </c>
      <c r="B46">
        <v>4.3849183746327361E-2</v>
      </c>
      <c r="C46">
        <v>0</v>
      </c>
      <c r="D46">
        <v>0</v>
      </c>
      <c r="E46">
        <v>0</v>
      </c>
      <c r="F46">
        <v>2.4785183163612266E-3</v>
      </c>
      <c r="G46">
        <v>0</v>
      </c>
      <c r="H46">
        <v>0</v>
      </c>
      <c r="I46">
        <v>0</v>
      </c>
      <c r="J46">
        <v>0</v>
      </c>
      <c r="K46">
        <v>5.0973926864490426E-2</v>
      </c>
      <c r="L46">
        <v>1.6447370902829422E-3</v>
      </c>
      <c r="M46">
        <v>1.7150934218688997E-2</v>
      </c>
      <c r="N46">
        <v>3.3290792130157204E-2</v>
      </c>
      <c r="O46">
        <v>6.1417129700324811E-3</v>
      </c>
      <c r="P46">
        <v>0</v>
      </c>
      <c r="Q46">
        <v>0</v>
      </c>
      <c r="R46">
        <v>1.8851389322146757E-2</v>
      </c>
      <c r="S46">
        <v>0</v>
      </c>
      <c r="T46">
        <v>0</v>
      </c>
      <c r="U46">
        <v>0</v>
      </c>
      <c r="V46">
        <v>0</v>
      </c>
      <c r="W46">
        <v>0.17438119465848739</v>
      </c>
    </row>
    <row r="47" spans="1:23" x14ac:dyDescent="0.2">
      <c r="A47" t="s">
        <v>43</v>
      </c>
      <c r="B47">
        <v>2.0322687620460485E-3</v>
      </c>
      <c r="C47">
        <v>0</v>
      </c>
      <c r="D47">
        <v>3.7271446235557289E-4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0.13116299461730832</v>
      </c>
      <c r="L47">
        <v>3.3202422729090048E-2</v>
      </c>
      <c r="M47">
        <v>0.23637730640927354</v>
      </c>
      <c r="N47">
        <v>2.8589845194153026E-3</v>
      </c>
      <c r="O47">
        <v>0</v>
      </c>
      <c r="P47">
        <v>0</v>
      </c>
      <c r="Q47">
        <v>0</v>
      </c>
      <c r="R47">
        <v>2.5615302590083124E-2</v>
      </c>
      <c r="S47">
        <v>0</v>
      </c>
      <c r="T47">
        <v>0</v>
      </c>
      <c r="U47">
        <v>0</v>
      </c>
      <c r="V47">
        <v>0</v>
      </c>
      <c r="W47">
        <v>0.43162199408957191</v>
      </c>
    </row>
    <row r="48" spans="1:23" x14ac:dyDescent="0.2">
      <c r="A48" t="s">
        <v>44</v>
      </c>
      <c r="B48">
        <v>1.1754549034558664E-3</v>
      </c>
      <c r="C48">
        <v>8.7618174327950809E-3</v>
      </c>
      <c r="D48">
        <v>0</v>
      </c>
      <c r="E48">
        <v>0</v>
      </c>
      <c r="F48">
        <v>1.3171419552209195E-2</v>
      </c>
      <c r="G48">
        <v>0</v>
      </c>
      <c r="H48">
        <v>0</v>
      </c>
      <c r="I48">
        <v>0</v>
      </c>
      <c r="J48">
        <v>0</v>
      </c>
      <c r="K48">
        <v>1.531232907442567E-2</v>
      </c>
      <c r="L48">
        <v>2.3162360203031735E-5</v>
      </c>
      <c r="M48">
        <v>1.0955102692132868E-2</v>
      </c>
      <c r="N48">
        <v>7.8753425249422746E-4</v>
      </c>
      <c r="O48">
        <v>2.764739703021481E-4</v>
      </c>
      <c r="P48">
        <v>0</v>
      </c>
      <c r="Q48">
        <v>0</v>
      </c>
      <c r="R48">
        <v>2.1907293164262452E-3</v>
      </c>
      <c r="S48">
        <v>0</v>
      </c>
      <c r="T48">
        <v>0</v>
      </c>
      <c r="U48">
        <v>0</v>
      </c>
      <c r="V48">
        <v>0</v>
      </c>
      <c r="W48">
        <v>5.2654023554444332E-2</v>
      </c>
    </row>
    <row r="49" spans="1:23" x14ac:dyDescent="0.2">
      <c r="A49" t="s">
        <v>45</v>
      </c>
      <c r="B49">
        <v>0</v>
      </c>
      <c r="C49">
        <v>9.3248180538068326E-2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7.9566704665041427E-2</v>
      </c>
      <c r="L49">
        <v>0</v>
      </c>
      <c r="M49">
        <v>4.5061805975047935E-2</v>
      </c>
      <c r="N49">
        <v>0</v>
      </c>
      <c r="O49">
        <v>1.4844352775129552E-2</v>
      </c>
      <c r="P49">
        <v>0</v>
      </c>
      <c r="Q49">
        <v>0</v>
      </c>
      <c r="R49">
        <v>4.6077958437966962E-3</v>
      </c>
      <c r="S49">
        <v>0</v>
      </c>
      <c r="T49">
        <v>0</v>
      </c>
      <c r="U49">
        <v>0</v>
      </c>
      <c r="V49">
        <v>0</v>
      </c>
      <c r="W49">
        <v>0.23732883979708394</v>
      </c>
    </row>
    <row r="50" spans="1:23" x14ac:dyDescent="0.2">
      <c r="A50" t="s">
        <v>46</v>
      </c>
      <c r="B50">
        <v>3.2937901019459634E-2</v>
      </c>
      <c r="C50">
        <v>0</v>
      </c>
      <c r="D50">
        <v>0</v>
      </c>
      <c r="E50">
        <v>1.4939399955018328E-3</v>
      </c>
      <c r="F50">
        <v>0</v>
      </c>
      <c r="G50">
        <v>0</v>
      </c>
      <c r="H50">
        <v>0</v>
      </c>
      <c r="I50">
        <v>0</v>
      </c>
      <c r="J50">
        <v>0</v>
      </c>
      <c r="K50">
        <v>1.5546343898913415E-2</v>
      </c>
      <c r="L50">
        <v>0</v>
      </c>
      <c r="M50">
        <v>7.8486546133766169E-3</v>
      </c>
      <c r="N50">
        <v>0</v>
      </c>
      <c r="O50">
        <v>1.3931110742401307E-2</v>
      </c>
      <c r="P50">
        <v>0</v>
      </c>
      <c r="Q50">
        <v>0</v>
      </c>
      <c r="R50">
        <v>3.1962705183673397E-2</v>
      </c>
      <c r="S50">
        <v>0</v>
      </c>
      <c r="T50">
        <v>0</v>
      </c>
      <c r="U50">
        <v>0</v>
      </c>
      <c r="V50">
        <v>0</v>
      </c>
      <c r="W50">
        <v>0.1037206554533262</v>
      </c>
    </row>
    <row r="51" spans="1:23" x14ac:dyDescent="0.2">
      <c r="A51" t="s">
        <v>47</v>
      </c>
      <c r="B51">
        <v>0.1953658373939183</v>
      </c>
      <c r="C51">
        <v>0</v>
      </c>
      <c r="D51">
        <v>0</v>
      </c>
      <c r="E51">
        <v>6.2050177324617251E-3</v>
      </c>
      <c r="F51">
        <v>0</v>
      </c>
      <c r="G51">
        <v>0</v>
      </c>
      <c r="H51">
        <v>0</v>
      </c>
      <c r="I51">
        <v>0</v>
      </c>
      <c r="J51">
        <v>0</v>
      </c>
      <c r="K51">
        <v>2.3716825291202216E-2</v>
      </c>
      <c r="L51">
        <v>0</v>
      </c>
      <c r="M51">
        <v>2.8456897793693255E-2</v>
      </c>
      <c r="N51">
        <v>0</v>
      </c>
      <c r="O51">
        <v>3.8669210622175661E-2</v>
      </c>
      <c r="P51">
        <v>0</v>
      </c>
      <c r="Q51">
        <v>0</v>
      </c>
      <c r="R51">
        <v>8.2676262828491782E-3</v>
      </c>
      <c r="S51">
        <v>0</v>
      </c>
      <c r="T51">
        <v>0</v>
      </c>
      <c r="U51">
        <v>0</v>
      </c>
      <c r="V51">
        <v>0</v>
      </c>
      <c r="W51">
        <v>0.30068141511630031</v>
      </c>
    </row>
  </sheetData>
  <phoneticPr fontId="6" type="noConversion"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900-000000000000}">
  <dimension ref="A1:W51"/>
  <sheetViews>
    <sheetView workbookViewId="0">
      <selection activeCell="B4" sqref="B4:W51"/>
    </sheetView>
  </sheetViews>
  <sheetFormatPr baseColWidth="10" defaultColWidth="8.83203125" defaultRowHeight="15" x14ac:dyDescent="0.2"/>
  <sheetData>
    <row r="1" spans="1:23" x14ac:dyDescent="0.2">
      <c r="B1" t="s">
        <v>49</v>
      </c>
      <c r="C1" t="s">
        <v>50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61</v>
      </c>
      <c r="O1" t="s">
        <v>62</v>
      </c>
      <c r="P1" t="s">
        <v>63</v>
      </c>
      <c r="Q1" t="s">
        <v>64</v>
      </c>
      <c r="R1" t="s">
        <v>65</v>
      </c>
      <c r="S1" t="s">
        <v>66</v>
      </c>
      <c r="T1" t="s">
        <v>67</v>
      </c>
      <c r="U1" t="s">
        <v>68</v>
      </c>
      <c r="V1" t="s">
        <v>69</v>
      </c>
      <c r="W1" t="s">
        <v>48</v>
      </c>
    </row>
    <row r="2" spans="1:23" x14ac:dyDescent="0.2">
      <c r="B2" t="s">
        <v>75</v>
      </c>
      <c r="C2" t="s">
        <v>75</v>
      </c>
      <c r="D2" t="s">
        <v>75</v>
      </c>
      <c r="E2" t="s">
        <v>75</v>
      </c>
      <c r="F2" t="s">
        <v>75</v>
      </c>
      <c r="G2" t="s">
        <v>75</v>
      </c>
      <c r="H2" t="s">
        <v>75</v>
      </c>
      <c r="I2" t="s">
        <v>75</v>
      </c>
      <c r="J2" t="s">
        <v>75</v>
      </c>
      <c r="K2" t="s">
        <v>75</v>
      </c>
      <c r="L2" t="s">
        <v>75</v>
      </c>
      <c r="M2" t="s">
        <v>75</v>
      </c>
      <c r="N2" t="s">
        <v>75</v>
      </c>
      <c r="O2" t="s">
        <v>75</v>
      </c>
      <c r="P2" t="s">
        <v>75</v>
      </c>
      <c r="Q2" t="s">
        <v>75</v>
      </c>
      <c r="R2" t="s">
        <v>75</v>
      </c>
      <c r="S2" t="s">
        <v>75</v>
      </c>
      <c r="T2" t="s">
        <v>75</v>
      </c>
      <c r="U2" t="s">
        <v>75</v>
      </c>
      <c r="V2" t="s">
        <v>75</v>
      </c>
      <c r="W2" t="s">
        <v>75</v>
      </c>
    </row>
    <row r="4" spans="1:23" x14ac:dyDescent="0.2">
      <c r="A4" t="s">
        <v>0</v>
      </c>
      <c r="B4">
        <v>7.6949679281408034</v>
      </c>
      <c r="C4">
        <v>4.487546252638982E-3</v>
      </c>
      <c r="D4">
        <v>3.2951668348463303E-2</v>
      </c>
      <c r="E4">
        <v>0</v>
      </c>
      <c r="F4">
        <v>4.9854610892786623E-2</v>
      </c>
      <c r="G4">
        <v>1.1321697524133887E-3</v>
      </c>
      <c r="H4">
        <v>2.9258826475019799E-4</v>
      </c>
      <c r="I4">
        <v>0</v>
      </c>
      <c r="J4">
        <v>4.0370648912027166E-3</v>
      </c>
      <c r="K4">
        <v>0.22423978560680191</v>
      </c>
      <c r="L4">
        <v>4.0835369761294281E-2</v>
      </c>
      <c r="M4">
        <v>0.3269390440830362</v>
      </c>
      <c r="N4">
        <v>0.34407968766614894</v>
      </c>
      <c r="O4">
        <v>4.1246616137965396E-2</v>
      </c>
      <c r="P4">
        <v>4.4613315648118022E-3</v>
      </c>
      <c r="Q4">
        <v>0</v>
      </c>
      <c r="R4">
        <v>7.1608985212678333E-3</v>
      </c>
      <c r="S4">
        <v>0</v>
      </c>
      <c r="T4">
        <v>0</v>
      </c>
      <c r="U4">
        <v>0</v>
      </c>
      <c r="V4">
        <v>4.09746E-2</v>
      </c>
      <c r="W4">
        <v>8.8176609098843848</v>
      </c>
    </row>
    <row r="5" spans="1:23" x14ac:dyDescent="0.2">
      <c r="A5" t="s">
        <v>1</v>
      </c>
      <c r="B5">
        <v>8.400655663255556E-2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3.2901687986999446E-2</v>
      </c>
      <c r="L5">
        <v>2.5848688654208323E-4</v>
      </c>
      <c r="M5">
        <v>0.1976129676294332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0.31477969913553028</v>
      </c>
    </row>
    <row r="6" spans="1:23" x14ac:dyDescent="0.2">
      <c r="A6" t="s">
        <v>2</v>
      </c>
      <c r="B6">
        <v>1.1153425907648171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2.4668466872833228E-5</v>
      </c>
      <c r="K6">
        <v>2.1639628179459065E-3</v>
      </c>
      <c r="L6">
        <v>6.6393774821921297E-6</v>
      </c>
      <c r="M6">
        <v>1.3461014918444265E-2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1.1309988763455623</v>
      </c>
    </row>
    <row r="7" spans="1:23" x14ac:dyDescent="0.2">
      <c r="A7" t="s">
        <v>3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  <row r="8" spans="1:23" x14ac:dyDescent="0.2">
      <c r="A8" t="s">
        <v>4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</row>
    <row r="9" spans="1:23" x14ac:dyDescent="0.2">
      <c r="A9" t="s">
        <v>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</row>
    <row r="10" spans="1:23" x14ac:dyDescent="0.2">
      <c r="A10" t="s">
        <v>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</row>
    <row r="11" spans="1:23" x14ac:dyDescent="0.2">
      <c r="A11" t="s">
        <v>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2">
      <c r="A12" t="s">
        <v>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x14ac:dyDescent="0.2">
      <c r="A13" t="s">
        <v>9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</row>
    <row r="14" spans="1:23" x14ac:dyDescent="0.2">
      <c r="A14" t="s">
        <v>10</v>
      </c>
      <c r="B14">
        <v>0.17558173677834824</v>
      </c>
      <c r="C14">
        <v>2.5409621473815812E-4</v>
      </c>
      <c r="D14">
        <v>0</v>
      </c>
      <c r="E14">
        <v>0</v>
      </c>
      <c r="F14">
        <v>4.0398097348488798E-3</v>
      </c>
      <c r="G14">
        <v>0</v>
      </c>
      <c r="H14">
        <v>0</v>
      </c>
      <c r="I14">
        <v>0</v>
      </c>
      <c r="J14">
        <v>3.5688994972826766E-5</v>
      </c>
      <c r="K14">
        <v>3.1307036034779528E-3</v>
      </c>
      <c r="L14">
        <v>0</v>
      </c>
      <c r="M14">
        <v>7.1737937725243467E-4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0.18375941470363849</v>
      </c>
    </row>
    <row r="15" spans="1:23" x14ac:dyDescent="0.2">
      <c r="A15" t="s">
        <v>11</v>
      </c>
      <c r="B15">
        <v>0.17173258808205177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3.2112797112563959E-6</v>
      </c>
      <c r="K15">
        <v>2.8169930174443754E-4</v>
      </c>
      <c r="L15">
        <v>1.2482029666521205E-3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0.17326570163015959</v>
      </c>
    </row>
    <row r="16" spans="1:23" x14ac:dyDescent="0.2">
      <c r="A16" t="s">
        <v>12</v>
      </c>
      <c r="B16">
        <v>1.9980074742710695E-2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1.9980074742710695E-2</v>
      </c>
    </row>
    <row r="17" spans="1:23" x14ac:dyDescent="0.2">
      <c r="A17" t="s">
        <v>13</v>
      </c>
      <c r="B17">
        <v>3.9120222052874756E-2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5.400788605294848E-6</v>
      </c>
      <c r="K17">
        <v>4.7376700747928129E-4</v>
      </c>
      <c r="L17">
        <v>6.6393774821921297E-6</v>
      </c>
      <c r="M17">
        <v>2.0303189922238715E-5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3.9626332416363763E-2</v>
      </c>
    </row>
    <row r="18" spans="1:23" x14ac:dyDescent="0.2">
      <c r="A18" t="s">
        <v>14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1.3535459948159142E-4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1.3535459948159142E-4</v>
      </c>
    </row>
    <row r="19" spans="1:23" x14ac:dyDescent="0.2">
      <c r="A19" t="s">
        <v>15</v>
      </c>
      <c r="B19">
        <v>4.2169983746617474E-3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3.3838649870397855E-5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4.2508370245321449E-3</v>
      </c>
    </row>
    <row r="20" spans="1:23" x14ac:dyDescent="0.2">
      <c r="A20" t="s">
        <v>16</v>
      </c>
      <c r="B20">
        <v>3.5261821510737638E-2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1.7516071152307616E-6</v>
      </c>
      <c r="K20">
        <v>1.5365416458787502E-4</v>
      </c>
      <c r="L20">
        <v>0</v>
      </c>
      <c r="M20">
        <v>2.4363827906686452E-4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3.5660865561507604E-2</v>
      </c>
    </row>
    <row r="21" spans="1:23" x14ac:dyDescent="0.2">
      <c r="A21" t="s">
        <v>17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</row>
    <row r="22" spans="1:23" x14ac:dyDescent="0.2">
      <c r="A22" t="s">
        <v>18</v>
      </c>
      <c r="B22">
        <v>7.6749797648667281E-2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7.6749797648667281E-2</v>
      </c>
    </row>
    <row r="23" spans="1:23" x14ac:dyDescent="0.2">
      <c r="A23" t="s">
        <v>19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1.0947544470192261E-6</v>
      </c>
      <c r="K23">
        <v>9.6033852867421875E-5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9.7128607314441096E-5</v>
      </c>
    </row>
    <row r="24" spans="1:23" x14ac:dyDescent="0.2">
      <c r="A24" t="s">
        <v>20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</row>
    <row r="25" spans="1:23" x14ac:dyDescent="0.2">
      <c r="A25" t="s">
        <v>21</v>
      </c>
      <c r="B25">
        <v>1.5481860737319027E-2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1.5481860737319027E-2</v>
      </c>
    </row>
    <row r="26" spans="1:23" x14ac:dyDescent="0.2">
      <c r="A26" t="s">
        <v>22</v>
      </c>
      <c r="B26">
        <v>6.5947675588374832E-2</v>
      </c>
      <c r="C26">
        <v>0</v>
      </c>
      <c r="D26">
        <v>0</v>
      </c>
      <c r="E26">
        <v>0</v>
      </c>
      <c r="F26">
        <v>9.753434718093092E-3</v>
      </c>
      <c r="G26">
        <v>0</v>
      </c>
      <c r="H26">
        <v>0</v>
      </c>
      <c r="I26">
        <v>0</v>
      </c>
      <c r="J26">
        <v>0</v>
      </c>
      <c r="K26">
        <v>7.6827082293937508E-5</v>
      </c>
      <c r="L26">
        <v>0</v>
      </c>
      <c r="M26">
        <v>2.7070919896318284E-4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7.6048646587725047E-2</v>
      </c>
    </row>
    <row r="27" spans="1:23" x14ac:dyDescent="0.2">
      <c r="A27" t="s">
        <v>23</v>
      </c>
      <c r="B27">
        <v>6.1520014508048724E-3</v>
      </c>
      <c r="C27">
        <v>4.2334500379008237E-3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1.0385451488705696E-2</v>
      </c>
    </row>
    <row r="28" spans="1:23" x14ac:dyDescent="0.2">
      <c r="A28" t="s">
        <v>24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</row>
    <row r="29" spans="1:23" x14ac:dyDescent="0.2">
      <c r="A29" t="s">
        <v>25</v>
      </c>
      <c r="B29">
        <v>7.4165177224892991E-4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7.4165177224892991E-4</v>
      </c>
    </row>
    <row r="30" spans="1:23" x14ac:dyDescent="0.2">
      <c r="A30" t="s">
        <v>26</v>
      </c>
      <c r="B30">
        <v>3.4598055175412579E-3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2.0303189922238715E-5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3.4801087074634966E-3</v>
      </c>
    </row>
    <row r="31" spans="1:23" x14ac:dyDescent="0.2">
      <c r="A31" t="s">
        <v>27</v>
      </c>
      <c r="B31">
        <v>9.0762175806284123E-2</v>
      </c>
      <c r="C31">
        <v>0</v>
      </c>
      <c r="D31">
        <v>0</v>
      </c>
      <c r="E31">
        <v>0</v>
      </c>
      <c r="F31">
        <v>1.2585077055603992E-4</v>
      </c>
      <c r="G31">
        <v>0</v>
      </c>
      <c r="H31">
        <v>0</v>
      </c>
      <c r="I31">
        <v>0</v>
      </c>
      <c r="J31">
        <v>9.4878718741666229E-6</v>
      </c>
      <c r="K31">
        <v>8.322933915176563E-4</v>
      </c>
      <c r="L31">
        <v>0</v>
      </c>
      <c r="M31">
        <v>1.0016240361637766E-3</v>
      </c>
      <c r="N31">
        <v>0.34277863504775119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4.09746E-2</v>
      </c>
      <c r="W31">
        <v>0.47648466692414693</v>
      </c>
    </row>
    <row r="32" spans="1:23" x14ac:dyDescent="0.2">
      <c r="A32" t="s">
        <v>28</v>
      </c>
      <c r="B32">
        <v>1.7565306175730828E-3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1.7565306175730828E-3</v>
      </c>
    </row>
    <row r="33" spans="1:23" x14ac:dyDescent="0.2">
      <c r="A33" t="s">
        <v>29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</row>
    <row r="34" spans="1:23" x14ac:dyDescent="0.2">
      <c r="A34" t="s">
        <v>30</v>
      </c>
      <c r="B34">
        <v>7.180645257015264E-2</v>
      </c>
      <c r="C34">
        <v>0</v>
      </c>
      <c r="D34">
        <v>0</v>
      </c>
      <c r="E34">
        <v>0</v>
      </c>
      <c r="F34">
        <v>4.2034157365717327E-3</v>
      </c>
      <c r="G34">
        <v>0</v>
      </c>
      <c r="H34">
        <v>0</v>
      </c>
      <c r="I34">
        <v>0</v>
      </c>
      <c r="J34">
        <v>3.6491814900640862E-7</v>
      </c>
      <c r="K34">
        <v>3.2011284289140632E-5</v>
      </c>
      <c r="L34">
        <v>0</v>
      </c>
      <c r="M34">
        <v>1.6107197338309377E-3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7.7652964242993464E-2</v>
      </c>
    </row>
    <row r="35" spans="1:23" x14ac:dyDescent="0.2">
      <c r="A35" t="s">
        <v>31</v>
      </c>
      <c r="B35">
        <v>5.0257428304282545E-3</v>
      </c>
      <c r="C35">
        <v>0</v>
      </c>
      <c r="D35">
        <v>0</v>
      </c>
      <c r="E35">
        <v>0</v>
      </c>
      <c r="F35">
        <v>2.4364709179649325E-2</v>
      </c>
      <c r="G35">
        <v>0</v>
      </c>
      <c r="H35">
        <v>0</v>
      </c>
      <c r="I35">
        <v>0</v>
      </c>
      <c r="J35">
        <v>1.0217708172179444E-6</v>
      </c>
      <c r="K35">
        <v>8.9631596009593766E-5</v>
      </c>
      <c r="L35">
        <v>0</v>
      </c>
      <c r="M35">
        <v>3.0454784883358075E-4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2.9785653225737972E-2</v>
      </c>
    </row>
    <row r="36" spans="1:23" x14ac:dyDescent="0.2">
      <c r="A36" t="s">
        <v>32</v>
      </c>
      <c r="B36">
        <v>3.0480527744487296E-4</v>
      </c>
      <c r="C36">
        <v>0</v>
      </c>
      <c r="D36">
        <v>0</v>
      </c>
      <c r="E36">
        <v>0</v>
      </c>
      <c r="F36">
        <v>1.478746554033469E-3</v>
      </c>
      <c r="G36">
        <v>0</v>
      </c>
      <c r="H36">
        <v>0</v>
      </c>
      <c r="I36">
        <v>0</v>
      </c>
      <c r="J36">
        <v>2.4084597834422967E-6</v>
      </c>
      <c r="K36">
        <v>2.1127447630832818E-4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1.9972347675701121E-3</v>
      </c>
    </row>
    <row r="37" spans="1:23" x14ac:dyDescent="0.2">
      <c r="A37" t="s">
        <v>33</v>
      </c>
      <c r="B37">
        <v>1.4176989648598745E-3</v>
      </c>
      <c r="C37">
        <v>0</v>
      </c>
      <c r="D37">
        <v>0</v>
      </c>
      <c r="E37">
        <v>0</v>
      </c>
      <c r="F37">
        <v>6.0408369866899142E-4</v>
      </c>
      <c r="G37">
        <v>0</v>
      </c>
      <c r="H37">
        <v>0</v>
      </c>
      <c r="I37">
        <v>0</v>
      </c>
      <c r="J37">
        <v>2.3354761536410156E-6</v>
      </c>
      <c r="K37">
        <v>2.0487221945049999E-4</v>
      </c>
      <c r="L37">
        <v>0</v>
      </c>
      <c r="M37">
        <v>4.5343790826333119E-4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2.6824282673963383E-3</v>
      </c>
    </row>
    <row r="38" spans="1:23" x14ac:dyDescent="0.2">
      <c r="A38" t="s">
        <v>34</v>
      </c>
      <c r="B38">
        <v>6.1173710333703567E-3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1.5326562258269164E-6</v>
      </c>
      <c r="K38">
        <v>1.3444739401439064E-4</v>
      </c>
      <c r="L38">
        <v>0</v>
      </c>
      <c r="M38">
        <v>6.090956976671613E-5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6.3142606533772901E-3</v>
      </c>
    </row>
    <row r="39" spans="1:23" x14ac:dyDescent="0.2">
      <c r="A39" t="s">
        <v>35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</row>
    <row r="40" spans="1:23" x14ac:dyDescent="0.2">
      <c r="A40" t="s">
        <v>36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</row>
    <row r="41" spans="1:23" x14ac:dyDescent="0.2">
      <c r="A41" t="s">
        <v>37</v>
      </c>
      <c r="B41">
        <v>6.0110436110058672E-3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1.0217708172179444E-6</v>
      </c>
      <c r="K41">
        <v>8.9631596009593766E-5</v>
      </c>
      <c r="L41">
        <v>0</v>
      </c>
      <c r="M41">
        <v>4.7374109818556989E-5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6.149071087651236E-3</v>
      </c>
    </row>
    <row r="42" spans="1:23" x14ac:dyDescent="0.2">
      <c r="A42" t="s">
        <v>38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</row>
    <row r="43" spans="1:23" x14ac:dyDescent="0.2">
      <c r="A43" t="s">
        <v>39</v>
      </c>
      <c r="B43">
        <v>3.8645202693242173</v>
      </c>
      <c r="C43">
        <v>0</v>
      </c>
      <c r="D43">
        <v>1.1997712729891001E-2</v>
      </c>
      <c r="E43">
        <v>0</v>
      </c>
      <c r="F43">
        <v>5.2845605003650998E-3</v>
      </c>
      <c r="G43">
        <v>0</v>
      </c>
      <c r="H43">
        <v>0</v>
      </c>
      <c r="I43">
        <v>0</v>
      </c>
      <c r="J43">
        <v>7.7698554837959846E-4</v>
      </c>
      <c r="K43">
        <v>4.0955237119526526E-2</v>
      </c>
      <c r="L43">
        <v>0</v>
      </c>
      <c r="M43">
        <v>1.6196496140847383E-3</v>
      </c>
      <c r="N43">
        <v>1.3010526183977404E-3</v>
      </c>
      <c r="O43">
        <v>7.4852396030474085E-4</v>
      </c>
      <c r="P43">
        <v>4.4613315648118022E-3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3.9316653229799785</v>
      </c>
    </row>
    <row r="44" spans="1:23" x14ac:dyDescent="0.2">
      <c r="A44" t="s">
        <v>40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</row>
    <row r="45" spans="1:23" x14ac:dyDescent="0.2">
      <c r="A45" t="s">
        <v>41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6.5685266821153552E-7</v>
      </c>
      <c r="K45">
        <v>5.7620311720453128E-5</v>
      </c>
      <c r="L45">
        <v>0</v>
      </c>
      <c r="M45">
        <v>1.3535459948159144E-5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7.1812624336823813E-5</v>
      </c>
    </row>
    <row r="46" spans="1:23" x14ac:dyDescent="0.2">
      <c r="A46" t="s">
        <v>42</v>
      </c>
      <c r="B46">
        <v>6.3328700449461015E-3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3.1694336746099262E-3</v>
      </c>
      <c r="K46">
        <v>3.0888016932696855E-3</v>
      </c>
      <c r="L46">
        <v>1.6016008779916885E-5</v>
      </c>
      <c r="M46">
        <v>6.5302521494335743E-3</v>
      </c>
      <c r="N46">
        <v>0</v>
      </c>
      <c r="O46">
        <v>9.9126553786033956E-5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1.9236500124825237E-2</v>
      </c>
    </row>
    <row r="47" spans="1:23" x14ac:dyDescent="0.2">
      <c r="A47" t="s">
        <v>43</v>
      </c>
      <c r="B47">
        <v>4.038712589172315E-2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9.8572279234970375E-2</v>
      </c>
      <c r="L47">
        <v>1.266896179019947E-2</v>
      </c>
      <c r="M47">
        <v>9.0533802532760624E-2</v>
      </c>
      <c r="N47">
        <v>0</v>
      </c>
      <c r="O47">
        <v>3.4572730892007046E-5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0.24219674218054563</v>
      </c>
    </row>
    <row r="48" spans="1:23" x14ac:dyDescent="0.2">
      <c r="A48" t="s">
        <v>44</v>
      </c>
      <c r="B48">
        <v>1.4720395850720035E-3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1.7669438923006528E-2</v>
      </c>
      <c r="L48">
        <v>0</v>
      </c>
      <c r="M48">
        <v>1.0895558115407577E-2</v>
      </c>
      <c r="N48">
        <v>0</v>
      </c>
      <c r="O48">
        <v>8.6632915261891142E-4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3.0903365776105019E-2</v>
      </c>
    </row>
    <row r="49" spans="1:23" x14ac:dyDescent="0.2">
      <c r="A49" t="s">
        <v>45</v>
      </c>
      <c r="B49">
        <v>6.3937340020488024E-4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2.302391054931285E-2</v>
      </c>
      <c r="L49">
        <v>0</v>
      </c>
      <c r="M49">
        <v>1.3521239723682462E-3</v>
      </c>
      <c r="N49">
        <v>0</v>
      </c>
      <c r="O49">
        <v>4.7890939289779591E-4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2.5494317314783774E-2</v>
      </c>
    </row>
    <row r="50" spans="1:23" x14ac:dyDescent="0.2">
      <c r="A50" t="s">
        <v>46</v>
      </c>
      <c r="B50">
        <v>7.6959047244835266E-2</v>
      </c>
      <c r="C50">
        <v>0</v>
      </c>
      <c r="D50">
        <v>0</v>
      </c>
      <c r="E50">
        <v>0</v>
      </c>
      <c r="F50">
        <v>0</v>
      </c>
      <c r="G50">
        <v>1.1321697524133887E-3</v>
      </c>
      <c r="H50">
        <v>2.9258826475019799E-4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8.5643374782459723E-3</v>
      </c>
      <c r="P50">
        <v>0</v>
      </c>
      <c r="Q50">
        <v>0</v>
      </c>
      <c r="R50">
        <v>7.1608985212678333E-3</v>
      </c>
      <c r="S50">
        <v>0</v>
      </c>
      <c r="T50">
        <v>0</v>
      </c>
      <c r="U50">
        <v>0</v>
      </c>
      <c r="V50">
        <v>0</v>
      </c>
      <c r="W50">
        <v>9.4109041261512663E-2</v>
      </c>
    </row>
    <row r="51" spans="1:23" x14ac:dyDescent="0.2">
      <c r="A51" t="s">
        <v>47</v>
      </c>
      <c r="B51">
        <v>1.7076800002849724</v>
      </c>
      <c r="C51">
        <v>0</v>
      </c>
      <c r="D51">
        <v>2.0953955618572301E-2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2.6630423354156309E-2</v>
      </c>
      <c r="M51">
        <v>0</v>
      </c>
      <c r="N51">
        <v>0</v>
      </c>
      <c r="O51">
        <v>3.0454816869219935E-2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1.785719196126921</v>
      </c>
    </row>
  </sheetData>
  <phoneticPr fontId="6" type="noConversion"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A00-000000000000}">
  <dimension ref="A1:W51"/>
  <sheetViews>
    <sheetView workbookViewId="0">
      <selection activeCell="B4" sqref="B4:W51"/>
    </sheetView>
  </sheetViews>
  <sheetFormatPr baseColWidth="10" defaultColWidth="8.83203125" defaultRowHeight="15" x14ac:dyDescent="0.2"/>
  <sheetData>
    <row r="1" spans="1:23" x14ac:dyDescent="0.2">
      <c r="B1" t="s">
        <v>49</v>
      </c>
      <c r="C1" t="s">
        <v>50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61</v>
      </c>
      <c r="O1" t="s">
        <v>62</v>
      </c>
      <c r="P1" t="s">
        <v>63</v>
      </c>
      <c r="Q1" t="s">
        <v>64</v>
      </c>
      <c r="R1" t="s">
        <v>65</v>
      </c>
      <c r="S1" t="s">
        <v>66</v>
      </c>
      <c r="T1" t="s">
        <v>67</v>
      </c>
      <c r="U1" t="s">
        <v>68</v>
      </c>
      <c r="V1" t="s">
        <v>69</v>
      </c>
      <c r="W1" t="s">
        <v>48</v>
      </c>
    </row>
    <row r="2" spans="1:23" x14ac:dyDescent="0.2">
      <c r="B2" t="s">
        <v>75</v>
      </c>
      <c r="C2" t="s">
        <v>75</v>
      </c>
      <c r="D2" t="s">
        <v>75</v>
      </c>
      <c r="E2" t="s">
        <v>75</v>
      </c>
      <c r="F2" t="s">
        <v>75</v>
      </c>
      <c r="G2" t="s">
        <v>75</v>
      </c>
      <c r="H2" t="s">
        <v>75</v>
      </c>
      <c r="I2" t="s">
        <v>75</v>
      </c>
      <c r="J2" t="s">
        <v>75</v>
      </c>
      <c r="K2" t="s">
        <v>75</v>
      </c>
      <c r="L2" t="s">
        <v>75</v>
      </c>
      <c r="M2" t="s">
        <v>75</v>
      </c>
      <c r="N2" t="s">
        <v>75</v>
      </c>
      <c r="O2" t="s">
        <v>75</v>
      </c>
      <c r="P2" t="s">
        <v>75</v>
      </c>
      <c r="Q2" t="s">
        <v>75</v>
      </c>
      <c r="R2" t="s">
        <v>75</v>
      </c>
      <c r="S2" t="s">
        <v>75</v>
      </c>
      <c r="T2" t="s">
        <v>75</v>
      </c>
      <c r="U2" t="s">
        <v>75</v>
      </c>
      <c r="V2" t="s">
        <v>75</v>
      </c>
      <c r="W2" t="s">
        <v>75</v>
      </c>
    </row>
    <row r="4" spans="1:23" x14ac:dyDescent="0.2">
      <c r="A4" t="s">
        <v>0</v>
      </c>
      <c r="B4">
        <v>45.296497569471441</v>
      </c>
      <c r="C4">
        <v>9.933019070673596E-2</v>
      </c>
      <c r="D4">
        <v>0.85313434409732769</v>
      </c>
      <c r="E4">
        <v>1.5907064051134099E-4</v>
      </c>
      <c r="F4">
        <v>0.22344652544134225</v>
      </c>
      <c r="G4">
        <v>0</v>
      </c>
      <c r="H4">
        <v>2.0062964583390575E-3</v>
      </c>
      <c r="I4">
        <v>5.3345331626585606E-2</v>
      </c>
      <c r="J4">
        <v>4.0015966344748659E-4</v>
      </c>
      <c r="K4">
        <v>0.25686795090830622</v>
      </c>
      <c r="L4">
        <v>1.35615736175475E-2</v>
      </c>
      <c r="M4">
        <v>0.44184983348518436</v>
      </c>
      <c r="N4">
        <v>0.52283923300801172</v>
      </c>
      <c r="O4">
        <v>7.565109551256459E-2</v>
      </c>
      <c r="P4">
        <v>0</v>
      </c>
      <c r="Q4">
        <v>0</v>
      </c>
      <c r="R4">
        <v>7.4526304531466581E-2</v>
      </c>
      <c r="S4">
        <v>0</v>
      </c>
      <c r="T4">
        <v>0</v>
      </c>
      <c r="U4">
        <v>0</v>
      </c>
      <c r="V4">
        <v>5.8120000000000005E-2</v>
      </c>
      <c r="W4">
        <v>47.971735479168828</v>
      </c>
    </row>
    <row r="5" spans="1:23" x14ac:dyDescent="0.2">
      <c r="A5" t="s">
        <v>1</v>
      </c>
      <c r="B5">
        <v>9.828581925254383E-2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0.18045097799282575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0.27873679724536959</v>
      </c>
    </row>
    <row r="6" spans="1:23" x14ac:dyDescent="0.2">
      <c r="A6" t="s">
        <v>2</v>
      </c>
      <c r="B6">
        <v>32.159914410341315</v>
      </c>
      <c r="C6">
        <v>9.046117425467777E-2</v>
      </c>
      <c r="D6">
        <v>4.124719593692569E-2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2.9385836092645596E-3</v>
      </c>
      <c r="L6">
        <v>2.2562550921301822E-5</v>
      </c>
      <c r="M6">
        <v>2.1680642703456571E-2</v>
      </c>
      <c r="N6">
        <v>1.4442604695216524E-4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32.316408995443517</v>
      </c>
    </row>
    <row r="7" spans="1:23" x14ac:dyDescent="0.2">
      <c r="A7" t="s">
        <v>3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  <row r="8" spans="1:23" x14ac:dyDescent="0.2">
      <c r="A8" t="s">
        <v>4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</row>
    <row r="9" spans="1:23" x14ac:dyDescent="0.2">
      <c r="A9" t="s">
        <v>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</row>
    <row r="10" spans="1:23" x14ac:dyDescent="0.2">
      <c r="A10" t="s">
        <v>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</row>
    <row r="11" spans="1:23" x14ac:dyDescent="0.2">
      <c r="A11" t="s">
        <v>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2">
      <c r="A12" t="s">
        <v>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x14ac:dyDescent="0.2">
      <c r="A13" t="s">
        <v>9</v>
      </c>
      <c r="B13">
        <v>3.0280898344613075E-2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5.4546311587300037E-4</v>
      </c>
      <c r="L13">
        <v>1.9156882857709093E-5</v>
      </c>
      <c r="M13">
        <v>5.7496825783497519E-4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3.1420486601178764E-2</v>
      </c>
    </row>
    <row r="14" spans="1:23" x14ac:dyDescent="0.2">
      <c r="A14" t="s">
        <v>10</v>
      </c>
      <c r="B14">
        <v>5.3169477792215279E-2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4.0015966344748659E-4</v>
      </c>
      <c r="K14">
        <v>2.5695454864942553E-5</v>
      </c>
      <c r="L14">
        <v>0</v>
      </c>
      <c r="M14">
        <v>1.6272686542499303E-6</v>
      </c>
      <c r="N14">
        <v>2.5441203655419876E-5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5.362240138283738E-2</v>
      </c>
    </row>
    <row r="15" spans="1:23" x14ac:dyDescent="0.2">
      <c r="A15" t="s">
        <v>11</v>
      </c>
      <c r="B15">
        <v>5.6071058773974107E-2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6.7861696298313293E-3</v>
      </c>
      <c r="L15">
        <v>2.1285425397454553E-4</v>
      </c>
      <c r="M15">
        <v>5.0987751166497817E-3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6.816885777442977E-2</v>
      </c>
    </row>
    <row r="16" spans="1:23" x14ac:dyDescent="0.2">
      <c r="A16" t="s">
        <v>12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</row>
    <row r="17" spans="1:23" x14ac:dyDescent="0.2">
      <c r="A17" t="s">
        <v>13</v>
      </c>
      <c r="B17">
        <v>2.0977972904418385E-2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1.6738019299023576E-4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2.1145353097408622E-2</v>
      </c>
    </row>
    <row r="18" spans="1:23" x14ac:dyDescent="0.2">
      <c r="A18" t="s">
        <v>14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</row>
    <row r="19" spans="1:23" x14ac:dyDescent="0.2">
      <c r="A19" t="s">
        <v>15</v>
      </c>
      <c r="B19">
        <v>7.4011029980269386E-3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7.4011029980269386E-3</v>
      </c>
    </row>
    <row r="20" spans="1:23" x14ac:dyDescent="0.2">
      <c r="A20" t="s">
        <v>16</v>
      </c>
      <c r="B20">
        <v>1.1692180576640281E-2</v>
      </c>
      <c r="C20">
        <v>0</v>
      </c>
      <c r="D20">
        <v>0</v>
      </c>
      <c r="E20">
        <v>1.5907064051134099E-4</v>
      </c>
      <c r="F20">
        <v>0</v>
      </c>
      <c r="G20">
        <v>0</v>
      </c>
      <c r="H20">
        <v>0</v>
      </c>
      <c r="I20">
        <v>0</v>
      </c>
      <c r="J20">
        <v>0</v>
      </c>
      <c r="K20">
        <v>3.5973636810919571E-5</v>
      </c>
      <c r="L20">
        <v>0</v>
      </c>
      <c r="M20">
        <v>4.719079097324797E-4</v>
      </c>
      <c r="N20">
        <v>0</v>
      </c>
      <c r="O20">
        <v>1.0649651466081234E-2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2.3008784229776254E-2</v>
      </c>
    </row>
    <row r="21" spans="1:23" x14ac:dyDescent="0.2">
      <c r="A21" t="s">
        <v>17</v>
      </c>
      <c r="B21">
        <v>1.8688744390936825E-4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3.0834545837931065E-6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1.8997089849316135E-4</v>
      </c>
    </row>
    <row r="22" spans="1:23" x14ac:dyDescent="0.2">
      <c r="A22" t="s">
        <v>18</v>
      </c>
      <c r="B22">
        <v>0.16199322746483838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4.6251818756896582E-6</v>
      </c>
      <c r="L22">
        <v>0</v>
      </c>
      <c r="M22">
        <v>1.6082838532836808E-3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0.16360613649999775</v>
      </c>
    </row>
    <row r="23" spans="1:23" x14ac:dyDescent="0.2">
      <c r="A23" t="s">
        <v>19</v>
      </c>
      <c r="B23">
        <v>4.3318835879290873E-3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8.2225455567816157E-5</v>
      </c>
      <c r="L23">
        <v>0</v>
      </c>
      <c r="M23">
        <v>1.0848457694999534E-5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4.4249575011919033E-3</v>
      </c>
    </row>
    <row r="24" spans="1:23" x14ac:dyDescent="0.2">
      <c r="A24" t="s">
        <v>20</v>
      </c>
      <c r="B24">
        <v>1.762878575383891E-3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7.5939203864996727E-6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1.7704724957703906E-3</v>
      </c>
    </row>
    <row r="25" spans="1:23" x14ac:dyDescent="0.2">
      <c r="A25" t="s">
        <v>21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</row>
    <row r="26" spans="1:23" x14ac:dyDescent="0.2">
      <c r="A26" t="s">
        <v>22</v>
      </c>
      <c r="B26">
        <v>1.4640197249808207</v>
      </c>
      <c r="C26">
        <v>1.4979420782384575E-3</v>
      </c>
      <c r="D26">
        <v>0</v>
      </c>
      <c r="E26">
        <v>0</v>
      </c>
      <c r="F26">
        <v>1.229291324819759E-2</v>
      </c>
      <c r="G26">
        <v>0</v>
      </c>
      <c r="H26">
        <v>0</v>
      </c>
      <c r="I26">
        <v>0</v>
      </c>
      <c r="J26">
        <v>0</v>
      </c>
      <c r="K26">
        <v>1.6760117390207429E-3</v>
      </c>
      <c r="L26">
        <v>4.3528694937794541E-4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1.4799218789956554</v>
      </c>
    </row>
    <row r="27" spans="1:23" x14ac:dyDescent="0.2">
      <c r="A27" t="s">
        <v>23</v>
      </c>
      <c r="B27">
        <v>0.15689320975102461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9.7642728486781706E-5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0.15699085247951139</v>
      </c>
    </row>
    <row r="28" spans="1:23" x14ac:dyDescent="0.2">
      <c r="A28" t="s">
        <v>24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</row>
    <row r="29" spans="1:23" x14ac:dyDescent="0.2">
      <c r="A29" t="s">
        <v>25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3.0834545837931064E-5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3.0834545837931064E-5</v>
      </c>
    </row>
    <row r="30" spans="1:23" x14ac:dyDescent="0.2">
      <c r="A30" t="s">
        <v>26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</row>
    <row r="31" spans="1:23" x14ac:dyDescent="0.2">
      <c r="A31" t="s">
        <v>27</v>
      </c>
      <c r="B31">
        <v>4.1141410238241166E-2</v>
      </c>
      <c r="C31">
        <v>0</v>
      </c>
      <c r="D31">
        <v>0</v>
      </c>
      <c r="E31">
        <v>0</v>
      </c>
      <c r="F31">
        <v>0.14849372757832871</v>
      </c>
      <c r="G31">
        <v>0</v>
      </c>
      <c r="H31">
        <v>0</v>
      </c>
      <c r="I31">
        <v>5.3345331626585606E-2</v>
      </c>
      <c r="J31">
        <v>0</v>
      </c>
      <c r="K31">
        <v>8.1249028282948349E-4</v>
      </c>
      <c r="L31">
        <v>0</v>
      </c>
      <c r="M31">
        <v>3.1840223334823627E-3</v>
      </c>
      <c r="N31">
        <v>0.51573985881822226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5.8120000000000005E-2</v>
      </c>
      <c r="W31">
        <v>0.8208368408776896</v>
      </c>
    </row>
    <row r="32" spans="1:23" x14ac:dyDescent="0.2">
      <c r="A32" t="s">
        <v>28</v>
      </c>
      <c r="B32">
        <v>1.6458807514103332E-2</v>
      </c>
      <c r="C32">
        <v>0</v>
      </c>
      <c r="D32">
        <v>5.516757029691669E-3</v>
      </c>
      <c r="E32">
        <v>0</v>
      </c>
      <c r="F32">
        <v>7.5787368363431709E-3</v>
      </c>
      <c r="G32">
        <v>0</v>
      </c>
      <c r="H32">
        <v>0</v>
      </c>
      <c r="I32">
        <v>0</v>
      </c>
      <c r="J32">
        <v>0</v>
      </c>
      <c r="K32">
        <v>5.1390909729885107E-5</v>
      </c>
      <c r="L32">
        <v>0</v>
      </c>
      <c r="M32">
        <v>1.6272686542499303E-5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2.9621964976410554E-2</v>
      </c>
    </row>
    <row r="33" spans="1:23" x14ac:dyDescent="0.2">
      <c r="A33" t="s">
        <v>29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4.8628211617835412E-3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4.8628211617835412E-3</v>
      </c>
    </row>
    <row r="34" spans="1:23" x14ac:dyDescent="0.2">
      <c r="A34" t="s">
        <v>30</v>
      </c>
      <c r="B34">
        <v>3.6364952617251506E-2</v>
      </c>
      <c r="C34">
        <v>0</v>
      </c>
      <c r="D34">
        <v>0</v>
      </c>
      <c r="E34">
        <v>0</v>
      </c>
      <c r="F34">
        <v>4.8917108484913721E-2</v>
      </c>
      <c r="G34">
        <v>0</v>
      </c>
      <c r="H34">
        <v>0</v>
      </c>
      <c r="I34">
        <v>0</v>
      </c>
      <c r="J34">
        <v>0</v>
      </c>
      <c r="K34">
        <v>7.5837565488391439E-4</v>
      </c>
      <c r="L34">
        <v>0</v>
      </c>
      <c r="M34">
        <v>1.1786849285616993E-3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8.7219121685610843E-2</v>
      </c>
    </row>
    <row r="35" spans="1:23" x14ac:dyDescent="0.2">
      <c r="A35" t="s">
        <v>31</v>
      </c>
      <c r="B35">
        <v>6.9908728688009326E-3</v>
      </c>
      <c r="C35">
        <v>0</v>
      </c>
      <c r="D35">
        <v>0</v>
      </c>
      <c r="E35">
        <v>0</v>
      </c>
      <c r="F35">
        <v>5.8810997850022992E-3</v>
      </c>
      <c r="G35">
        <v>0</v>
      </c>
      <c r="H35">
        <v>0</v>
      </c>
      <c r="I35">
        <v>0</v>
      </c>
      <c r="J35">
        <v>0</v>
      </c>
      <c r="K35">
        <v>1.3747068352744265E-4</v>
      </c>
      <c r="L35">
        <v>5.9599191112872736E-6</v>
      </c>
      <c r="M35">
        <v>1.2079757643381981E-4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1.3136200832875781E-2</v>
      </c>
    </row>
    <row r="36" spans="1:23" x14ac:dyDescent="0.2">
      <c r="A36" t="s">
        <v>32</v>
      </c>
      <c r="B36">
        <v>2.406041982882726E-3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2.1696915389999064E-4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2.6230111367827168E-3</v>
      </c>
    </row>
    <row r="37" spans="1:23" x14ac:dyDescent="0.2">
      <c r="A37" t="s">
        <v>33</v>
      </c>
      <c r="B37">
        <v>5.732458939146803E-3</v>
      </c>
      <c r="C37">
        <v>0</v>
      </c>
      <c r="D37">
        <v>0</v>
      </c>
      <c r="E37">
        <v>0</v>
      </c>
      <c r="F37">
        <v>8.0839859587660481E-5</v>
      </c>
      <c r="G37">
        <v>0</v>
      </c>
      <c r="H37">
        <v>0</v>
      </c>
      <c r="I37">
        <v>0</v>
      </c>
      <c r="J37">
        <v>0</v>
      </c>
      <c r="K37">
        <v>4.214054597850578E-5</v>
      </c>
      <c r="L37">
        <v>7.4498988891090923E-4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6.6004292336238786E-3</v>
      </c>
    </row>
    <row r="38" spans="1:23" x14ac:dyDescent="0.2">
      <c r="A38" t="s">
        <v>34</v>
      </c>
      <c r="B38">
        <v>2.9258834030333037E-4</v>
      </c>
      <c r="C38">
        <v>0</v>
      </c>
      <c r="D38">
        <v>0</v>
      </c>
      <c r="E38">
        <v>0</v>
      </c>
      <c r="F38">
        <v>2.020996489691512E-4</v>
      </c>
      <c r="G38">
        <v>0</v>
      </c>
      <c r="H38">
        <v>0</v>
      </c>
      <c r="I38">
        <v>0</v>
      </c>
      <c r="J38">
        <v>0</v>
      </c>
      <c r="K38">
        <v>1.1187801048195985E-3</v>
      </c>
      <c r="L38">
        <v>0</v>
      </c>
      <c r="M38">
        <v>3.9911475859903288E-4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2.0125828526911128E-3</v>
      </c>
    </row>
    <row r="39" spans="1:23" x14ac:dyDescent="0.2">
      <c r="A39" t="s">
        <v>35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2.0556363891954039E-5</v>
      </c>
      <c r="L39">
        <v>4.6029732421995465E-5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6.6586096313949508E-5</v>
      </c>
    </row>
    <row r="40" spans="1:23" x14ac:dyDescent="0.2">
      <c r="A40" t="s">
        <v>36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</row>
    <row r="41" spans="1:23" x14ac:dyDescent="0.2">
      <c r="A41" t="s">
        <v>37</v>
      </c>
      <c r="B41">
        <v>5.5392938212766429E-3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1.4646409273017257E-4</v>
      </c>
      <c r="L41">
        <v>0</v>
      </c>
      <c r="M41">
        <v>0</v>
      </c>
      <c r="N41">
        <v>0</v>
      </c>
      <c r="O41">
        <v>4.0564977596406551E-3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9.7422556736474694E-3</v>
      </c>
    </row>
    <row r="42" spans="1:23" x14ac:dyDescent="0.2">
      <c r="A42" t="s">
        <v>38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</row>
    <row r="43" spans="1:23" x14ac:dyDescent="0.2">
      <c r="A43" t="s">
        <v>39</v>
      </c>
      <c r="B43">
        <v>10.064716983190962</v>
      </c>
      <c r="C43">
        <v>0</v>
      </c>
      <c r="D43">
        <v>0.75373945336811898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3.0122781738172151E-3</v>
      </c>
      <c r="L43">
        <v>0</v>
      </c>
      <c r="M43">
        <v>1.0722398616583639E-2</v>
      </c>
      <c r="N43">
        <v>6.9043982715074528E-3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10.839095511620988</v>
      </c>
    </row>
    <row r="44" spans="1:23" x14ac:dyDescent="0.2">
      <c r="A44" t="s">
        <v>40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</row>
    <row r="45" spans="1:23" x14ac:dyDescent="0.2">
      <c r="A45" t="s">
        <v>41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1.0735561042572996E-4</v>
      </c>
      <c r="L45">
        <v>0</v>
      </c>
      <c r="M45">
        <v>2.1696915389999068E-5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1.2905252581572904E-4</v>
      </c>
    </row>
    <row r="46" spans="1:23" x14ac:dyDescent="0.2">
      <c r="A46" t="s">
        <v>42</v>
      </c>
      <c r="B46">
        <v>4.3363840286203426E-3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1.6516528586427656E-3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5.988036887263108E-3</v>
      </c>
    </row>
    <row r="47" spans="1:23" x14ac:dyDescent="0.2">
      <c r="A47" t="s">
        <v>43</v>
      </c>
      <c r="B47">
        <v>3.0723693356770948E-3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0.19005334923111003</v>
      </c>
      <c r="L47">
        <v>1.2074733439971806E-2</v>
      </c>
      <c r="M47">
        <v>0.19076425607817293</v>
      </c>
      <c r="N47">
        <v>2.5108667674404186E-5</v>
      </c>
      <c r="O47">
        <v>1.9601323011618197E-3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0.39794994905376813</v>
      </c>
    </row>
    <row r="48" spans="1:23" x14ac:dyDescent="0.2">
      <c r="A48" t="s">
        <v>44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1.7654580637348174E-2</v>
      </c>
      <c r="L48">
        <v>0</v>
      </c>
      <c r="M48">
        <v>1.722682445063985E-2</v>
      </c>
      <c r="N48">
        <v>0</v>
      </c>
      <c r="O48">
        <v>2.9055126839628055E-3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3.7786917771950826E-2</v>
      </c>
    </row>
    <row r="49" spans="1:23" x14ac:dyDescent="0.2">
      <c r="A49" t="s">
        <v>45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3.0559029872206357E-2</v>
      </c>
      <c r="L49">
        <v>0</v>
      </c>
      <c r="M49">
        <v>3.2303493445760174E-3</v>
      </c>
      <c r="N49">
        <v>0</v>
      </c>
      <c r="O49">
        <v>1.6345126789658446E-3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3.5423891895748225E-2</v>
      </c>
    </row>
    <row r="50" spans="1:23" x14ac:dyDescent="0.2">
      <c r="A50" t="s">
        <v>46</v>
      </c>
      <c r="B50">
        <v>0.21108524507130866</v>
      </c>
      <c r="C50">
        <v>7.3710743738197278E-3</v>
      </c>
      <c r="D50">
        <v>5.2630937762591312E-2</v>
      </c>
      <c r="E50">
        <v>0</v>
      </c>
      <c r="F50">
        <v>0</v>
      </c>
      <c r="G50">
        <v>0</v>
      </c>
      <c r="H50">
        <v>2.0062964583390575E-3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3.8720578182807788E-2</v>
      </c>
      <c r="P50">
        <v>0</v>
      </c>
      <c r="Q50">
        <v>0</v>
      </c>
      <c r="R50">
        <v>7.4526304531466581E-2</v>
      </c>
      <c r="S50">
        <v>0</v>
      </c>
      <c r="T50">
        <v>0</v>
      </c>
      <c r="U50">
        <v>0</v>
      </c>
      <c r="V50">
        <v>0</v>
      </c>
      <c r="W50">
        <v>0.38634043638033311</v>
      </c>
    </row>
    <row r="51" spans="1:23" x14ac:dyDescent="0.2">
      <c r="A51" t="s">
        <v>47</v>
      </c>
      <c r="B51">
        <v>0.67137942873521406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1.4072557581301675E-2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0.68545198631651572</v>
      </c>
    </row>
  </sheetData>
  <phoneticPr fontId="6" type="noConversion"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B00-000000000000}">
  <dimension ref="A1:W51"/>
  <sheetViews>
    <sheetView workbookViewId="0">
      <selection activeCell="B4" sqref="B4:W51"/>
    </sheetView>
  </sheetViews>
  <sheetFormatPr baseColWidth="10" defaultColWidth="8.83203125" defaultRowHeight="15" x14ac:dyDescent="0.2"/>
  <sheetData>
    <row r="1" spans="1:23" x14ac:dyDescent="0.2">
      <c r="B1" t="s">
        <v>49</v>
      </c>
      <c r="C1" t="s">
        <v>50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61</v>
      </c>
      <c r="O1" t="s">
        <v>62</v>
      </c>
      <c r="P1" t="s">
        <v>63</v>
      </c>
      <c r="Q1" t="s">
        <v>64</v>
      </c>
      <c r="R1" t="s">
        <v>65</v>
      </c>
      <c r="S1" t="s">
        <v>66</v>
      </c>
      <c r="T1" t="s">
        <v>67</v>
      </c>
      <c r="U1" t="s">
        <v>68</v>
      </c>
      <c r="V1" t="s">
        <v>69</v>
      </c>
      <c r="W1" t="s">
        <v>48</v>
      </c>
    </row>
    <row r="2" spans="1:23" x14ac:dyDescent="0.2">
      <c r="B2" t="s">
        <v>75</v>
      </c>
      <c r="C2" t="s">
        <v>75</v>
      </c>
      <c r="D2" t="s">
        <v>75</v>
      </c>
      <c r="E2" t="s">
        <v>75</v>
      </c>
      <c r="F2" t="s">
        <v>75</v>
      </c>
      <c r="G2" t="s">
        <v>75</v>
      </c>
      <c r="H2" t="s">
        <v>75</v>
      </c>
      <c r="I2" t="s">
        <v>75</v>
      </c>
      <c r="J2" t="s">
        <v>75</v>
      </c>
      <c r="K2" t="s">
        <v>75</v>
      </c>
      <c r="L2" t="s">
        <v>75</v>
      </c>
      <c r="M2" t="s">
        <v>75</v>
      </c>
      <c r="N2" t="s">
        <v>75</v>
      </c>
      <c r="O2" t="s">
        <v>75</v>
      </c>
      <c r="P2" t="s">
        <v>75</v>
      </c>
      <c r="Q2" t="s">
        <v>75</v>
      </c>
      <c r="R2" t="s">
        <v>75</v>
      </c>
      <c r="S2" t="s">
        <v>75</v>
      </c>
      <c r="T2" t="s">
        <v>75</v>
      </c>
      <c r="U2" t="s">
        <v>75</v>
      </c>
      <c r="V2" t="s">
        <v>75</v>
      </c>
      <c r="W2" t="s">
        <v>75</v>
      </c>
    </row>
    <row r="4" spans="1:23" x14ac:dyDescent="0.2">
      <c r="A4" t="s">
        <v>0</v>
      </c>
      <c r="B4">
        <v>61.68616540423146</v>
      </c>
      <c r="C4">
        <v>0.34377641353018218</v>
      </c>
      <c r="D4">
        <v>0.91059547386357709</v>
      </c>
      <c r="E4">
        <v>4.1385818439771495E-4</v>
      </c>
      <c r="F4">
        <v>8.4125790979653281E-2</v>
      </c>
      <c r="G4">
        <v>5.9499310679764036E-2</v>
      </c>
      <c r="H4">
        <v>0.11139405337587749</v>
      </c>
      <c r="I4">
        <v>3.2412395564937004E-2</v>
      </c>
      <c r="J4">
        <v>2.2738503833927785E-3</v>
      </c>
      <c r="K4">
        <v>0.31060189588601467</v>
      </c>
      <c r="L4">
        <v>2.9894808165839094E-2</v>
      </c>
      <c r="M4">
        <v>1.1220109552054205</v>
      </c>
      <c r="N4">
        <v>0.22046537277326023</v>
      </c>
      <c r="O4">
        <v>6.1426308539799315E-2</v>
      </c>
      <c r="P4">
        <v>1.2096537771274951E-2</v>
      </c>
      <c r="Q4">
        <v>0</v>
      </c>
      <c r="R4">
        <v>8.4891221094223812E-2</v>
      </c>
      <c r="S4">
        <v>0</v>
      </c>
      <c r="T4">
        <v>0</v>
      </c>
      <c r="U4">
        <v>0</v>
      </c>
      <c r="V4">
        <v>0.7933380000000001</v>
      </c>
      <c r="W4">
        <v>65.865381650229054</v>
      </c>
    </row>
    <row r="5" spans="1:23" x14ac:dyDescent="0.2">
      <c r="A5" t="s">
        <v>1</v>
      </c>
      <c r="B5">
        <v>0.14327122353647478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1.6817101404258978E-2</v>
      </c>
      <c r="L5">
        <v>0</v>
      </c>
      <c r="M5">
        <v>0.32591361701547344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0.48600194195620722</v>
      </c>
    </row>
    <row r="6" spans="1:23" x14ac:dyDescent="0.2">
      <c r="A6" t="s">
        <v>2</v>
      </c>
      <c r="B6">
        <v>15.281813847449314</v>
      </c>
      <c r="C6">
        <v>2.6007646392725695E-2</v>
      </c>
      <c r="D6">
        <v>0.34517125904360912</v>
      </c>
      <c r="E6">
        <v>7.9076084366717944E-5</v>
      </c>
      <c r="F6">
        <v>1.2562298256447478E-4</v>
      </c>
      <c r="G6">
        <v>0</v>
      </c>
      <c r="H6">
        <v>0</v>
      </c>
      <c r="I6">
        <v>1.52381348109071E-3</v>
      </c>
      <c r="J6">
        <v>0</v>
      </c>
      <c r="K6">
        <v>3.3812342989390427E-3</v>
      </c>
      <c r="L6">
        <v>3.4203011263724827E-4</v>
      </c>
      <c r="M6">
        <v>1.289554376767096E-2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15.671340073612917</v>
      </c>
    </row>
    <row r="7" spans="1:23" x14ac:dyDescent="0.2">
      <c r="A7" t="s">
        <v>3</v>
      </c>
      <c r="B7">
        <v>7.4979132644272181E-2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5.1233894906195033E-4</v>
      </c>
      <c r="K7">
        <v>3.1334204492282471E-3</v>
      </c>
      <c r="L7">
        <v>0</v>
      </c>
      <c r="M7">
        <v>4.4581645771218509E-2</v>
      </c>
      <c r="N7">
        <v>4.6163351747736378E-2</v>
      </c>
      <c r="O7">
        <v>8.9683179902684535E-5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0.16945957274141996</v>
      </c>
    </row>
    <row r="8" spans="1:23" x14ac:dyDescent="0.2">
      <c r="A8" t="s">
        <v>4</v>
      </c>
      <c r="B8">
        <v>1.4802494180996353E-2</v>
      </c>
      <c r="C8">
        <v>0</v>
      </c>
      <c r="D8">
        <v>0</v>
      </c>
      <c r="E8">
        <v>0</v>
      </c>
      <c r="F8">
        <v>9.2620946947446798E-4</v>
      </c>
      <c r="G8">
        <v>0</v>
      </c>
      <c r="H8">
        <v>0</v>
      </c>
      <c r="I8">
        <v>0</v>
      </c>
      <c r="J8">
        <v>0</v>
      </c>
      <c r="K8">
        <v>2.5902668060265023E-4</v>
      </c>
      <c r="L8">
        <v>3.0413941101496694E-5</v>
      </c>
      <c r="M8">
        <v>2.2937419155895809E-3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1.8311886187764546E-2</v>
      </c>
    </row>
    <row r="9" spans="1:23" x14ac:dyDescent="0.2">
      <c r="A9" t="s">
        <v>5</v>
      </c>
      <c r="B9">
        <v>5.1019080407097614E-2</v>
      </c>
      <c r="C9">
        <v>0</v>
      </c>
      <c r="D9">
        <v>0</v>
      </c>
      <c r="E9">
        <v>7.8083769792274423E-9</v>
      </c>
      <c r="F9">
        <v>7.4531303942402627E-5</v>
      </c>
      <c r="G9">
        <v>0</v>
      </c>
      <c r="H9">
        <v>0</v>
      </c>
      <c r="I9">
        <v>0</v>
      </c>
      <c r="J9">
        <v>0</v>
      </c>
      <c r="K9">
        <v>2.4360646637614615E-3</v>
      </c>
      <c r="L9">
        <v>8.6705077090183473E-4</v>
      </c>
      <c r="M9">
        <v>9.0208082568683096E-3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6.3417543210948613E-2</v>
      </c>
    </row>
    <row r="10" spans="1:23" x14ac:dyDescent="0.2">
      <c r="A10" t="s">
        <v>6</v>
      </c>
      <c r="B10">
        <v>5.3365551222666188E-2</v>
      </c>
      <c r="C10">
        <v>0</v>
      </c>
      <c r="D10">
        <v>0</v>
      </c>
      <c r="E10">
        <v>1.1712565468841167E-6</v>
      </c>
      <c r="F10">
        <v>1.4874725696177867E-5</v>
      </c>
      <c r="G10">
        <v>0</v>
      </c>
      <c r="H10">
        <v>0</v>
      </c>
      <c r="I10">
        <v>0</v>
      </c>
      <c r="J10">
        <v>0</v>
      </c>
      <c r="K10">
        <v>1.2212727371384686E-3</v>
      </c>
      <c r="L10">
        <v>0</v>
      </c>
      <c r="M10">
        <v>5.4224893306963808E-3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6.0025359272744098E-2</v>
      </c>
    </row>
    <row r="11" spans="1:23" x14ac:dyDescent="0.2">
      <c r="A11" t="s">
        <v>7</v>
      </c>
      <c r="B11">
        <v>2.3902788573858382E-5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1.1315700900036349E-6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2.5034358663862019E-5</v>
      </c>
    </row>
    <row r="12" spans="1:23" x14ac:dyDescent="0.2">
      <c r="A12" t="s">
        <v>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x14ac:dyDescent="0.2">
      <c r="A13" t="s">
        <v>9</v>
      </c>
      <c r="B13">
        <v>0.5017317364108882</v>
      </c>
      <c r="C13">
        <v>1.6828593769834669E-6</v>
      </c>
      <c r="D13">
        <v>2.6268747486038103E-5</v>
      </c>
      <c r="E13">
        <v>1.7526131839302601E-6</v>
      </c>
      <c r="F13">
        <v>9.0222876126697874E-5</v>
      </c>
      <c r="G13">
        <v>0</v>
      </c>
      <c r="H13">
        <v>0</v>
      </c>
      <c r="I13">
        <v>0</v>
      </c>
      <c r="J13">
        <v>1.8085134961921762E-8</v>
      </c>
      <c r="K13">
        <v>4.302949572251095E-3</v>
      </c>
      <c r="L13">
        <v>4.0551921468662248E-6</v>
      </c>
      <c r="M13">
        <v>5.4488791412675916E-3</v>
      </c>
      <c r="N13">
        <v>1.2458823569512227E-3</v>
      </c>
      <c r="O13">
        <v>4.1568101924766876E-6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0.51285760466500596</v>
      </c>
    </row>
    <row r="14" spans="1:23" x14ac:dyDescent="0.2">
      <c r="A14" t="s">
        <v>10</v>
      </c>
      <c r="B14">
        <v>0.57784621774063005</v>
      </c>
      <c r="C14">
        <v>2.4272010244953848E-6</v>
      </c>
      <c r="D14">
        <v>0</v>
      </c>
      <c r="E14">
        <v>0</v>
      </c>
      <c r="F14">
        <v>1.1789362812099092E-4</v>
      </c>
      <c r="G14">
        <v>0</v>
      </c>
      <c r="H14">
        <v>0</v>
      </c>
      <c r="I14">
        <v>0</v>
      </c>
      <c r="J14">
        <v>0</v>
      </c>
      <c r="K14">
        <v>3.2000802145302791E-3</v>
      </c>
      <c r="L14">
        <v>0</v>
      </c>
      <c r="M14">
        <v>4.1975821849091341E-3</v>
      </c>
      <c r="N14">
        <v>1.3859623971592552E-4</v>
      </c>
      <c r="O14">
        <v>3.231919924650625E-5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0.58553511640817746</v>
      </c>
    </row>
    <row r="15" spans="1:23" x14ac:dyDescent="0.2">
      <c r="A15" t="s">
        <v>11</v>
      </c>
      <c r="B15">
        <v>0.43529186405710674</v>
      </c>
      <c r="C15">
        <v>0</v>
      </c>
      <c r="D15">
        <v>0</v>
      </c>
      <c r="E15">
        <v>4.260499629597505E-6</v>
      </c>
      <c r="F15">
        <v>3.7172776182973749E-6</v>
      </c>
      <c r="G15">
        <v>0</v>
      </c>
      <c r="H15">
        <v>0</v>
      </c>
      <c r="I15">
        <v>0</v>
      </c>
      <c r="J15">
        <v>0</v>
      </c>
      <c r="K15">
        <v>6.8315972433764902E-4</v>
      </c>
      <c r="L15">
        <v>0</v>
      </c>
      <c r="M15">
        <v>7.8371187385523229E-4</v>
      </c>
      <c r="N15">
        <v>1.093375487621788E-5</v>
      </c>
      <c r="O15">
        <v>1.6627240769906752E-6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0.43677930991150066</v>
      </c>
    </row>
    <row r="16" spans="1:23" x14ac:dyDescent="0.2">
      <c r="A16" t="s">
        <v>12</v>
      </c>
      <c r="B16">
        <v>6.0732750673457092E-3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5.2257964156531494E-5</v>
      </c>
      <c r="L16">
        <v>0</v>
      </c>
      <c r="M16">
        <v>1.3258109830757101E-4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6.2581141298098117E-3</v>
      </c>
    </row>
    <row r="17" spans="1:23" x14ac:dyDescent="0.2">
      <c r="A17" t="s">
        <v>13</v>
      </c>
      <c r="B17">
        <v>0.37235668177064141</v>
      </c>
      <c r="C17">
        <v>6.2377987573520492E-6</v>
      </c>
      <c r="D17">
        <v>1.3295316695656915E-2</v>
      </c>
      <c r="E17">
        <v>4.7242090073749177E-6</v>
      </c>
      <c r="F17">
        <v>5.6938361102017212E-6</v>
      </c>
      <c r="G17">
        <v>0</v>
      </c>
      <c r="H17">
        <v>0</v>
      </c>
      <c r="I17">
        <v>0</v>
      </c>
      <c r="J17">
        <v>0</v>
      </c>
      <c r="K17">
        <v>1.6663912625426254E-3</v>
      </c>
      <c r="L17">
        <v>2.9146693555600994E-6</v>
      </c>
      <c r="M17">
        <v>1.8592726479176264E-3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0.38919723288998909</v>
      </c>
    </row>
    <row r="18" spans="1:23" x14ac:dyDescent="0.2">
      <c r="A18" t="s">
        <v>14</v>
      </c>
      <c r="B18">
        <v>2.069731847226227E-2</v>
      </c>
      <c r="C18">
        <v>0</v>
      </c>
      <c r="D18">
        <v>0</v>
      </c>
      <c r="E18">
        <v>0</v>
      </c>
      <c r="F18">
        <v>8.9141664940288278E-6</v>
      </c>
      <c r="G18">
        <v>0</v>
      </c>
      <c r="H18">
        <v>0</v>
      </c>
      <c r="I18">
        <v>0</v>
      </c>
      <c r="J18">
        <v>0</v>
      </c>
      <c r="K18">
        <v>2.174671972970622E-4</v>
      </c>
      <c r="L18">
        <v>0</v>
      </c>
      <c r="M18">
        <v>8.0467190897372617E-5</v>
      </c>
      <c r="N18">
        <v>1.3405210070884606E-4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2.1138219127659581E-2</v>
      </c>
    </row>
    <row r="19" spans="1:23" x14ac:dyDescent="0.2">
      <c r="A19" t="s">
        <v>15</v>
      </c>
      <c r="B19">
        <v>7.6894502203555384E-2</v>
      </c>
      <c r="C19">
        <v>0</v>
      </c>
      <c r="D19">
        <v>0</v>
      </c>
      <c r="E19">
        <v>1.2279065819442334E-8</v>
      </c>
      <c r="F19">
        <v>1.7261307770692595E-5</v>
      </c>
      <c r="G19">
        <v>0</v>
      </c>
      <c r="H19">
        <v>0</v>
      </c>
      <c r="I19">
        <v>0</v>
      </c>
      <c r="J19">
        <v>0</v>
      </c>
      <c r="K19">
        <v>5.7627778583639643E-4</v>
      </c>
      <c r="L19">
        <v>0</v>
      </c>
      <c r="M19">
        <v>2.9303647229039385E-4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7.7781090048518686E-2</v>
      </c>
    </row>
    <row r="20" spans="1:23" x14ac:dyDescent="0.2">
      <c r="A20" t="s">
        <v>16</v>
      </c>
      <c r="B20">
        <v>0.15335823532167217</v>
      </c>
      <c r="C20">
        <v>0</v>
      </c>
      <c r="D20">
        <v>3.075365559341046E-4</v>
      </c>
      <c r="E20">
        <v>0</v>
      </c>
      <c r="F20">
        <v>4.0083539323452314E-5</v>
      </c>
      <c r="G20">
        <v>0</v>
      </c>
      <c r="H20">
        <v>0</v>
      </c>
      <c r="I20">
        <v>0</v>
      </c>
      <c r="J20">
        <v>0</v>
      </c>
      <c r="K20">
        <v>8.5361532789546919E-4</v>
      </c>
      <c r="L20">
        <v>3.1681188647392383E-6</v>
      </c>
      <c r="M20">
        <v>1.1274956274342695E-3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0.1556901344911242</v>
      </c>
    </row>
    <row r="21" spans="1:23" x14ac:dyDescent="0.2">
      <c r="A21" t="s">
        <v>17</v>
      </c>
      <c r="B21">
        <v>1.3515063504700546E-2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2.1983320748525162E-4</v>
      </c>
      <c r="L21">
        <v>0</v>
      </c>
      <c r="M21">
        <v>4.445177190875533E-4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1.4179414431273352E-2</v>
      </c>
    </row>
    <row r="22" spans="1:23" x14ac:dyDescent="0.2">
      <c r="A22" t="s">
        <v>18</v>
      </c>
      <c r="B22">
        <v>0.92793339225629567</v>
      </c>
      <c r="C22">
        <v>9.7088040979815393E-6</v>
      </c>
      <c r="D22">
        <v>0</v>
      </c>
      <c r="E22">
        <v>7.0155089583937553E-8</v>
      </c>
      <c r="F22">
        <v>2.9378846675123673E-5</v>
      </c>
      <c r="G22">
        <v>0</v>
      </c>
      <c r="H22">
        <v>0</v>
      </c>
      <c r="I22">
        <v>0</v>
      </c>
      <c r="J22">
        <v>7.7034299679550141E-8</v>
      </c>
      <c r="K22">
        <v>1.4109650322263504E-3</v>
      </c>
      <c r="L22">
        <v>3.5482931285079479E-6</v>
      </c>
      <c r="M22">
        <v>4.6275766319994228E-3</v>
      </c>
      <c r="N22">
        <v>9.3372782842408614E-5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0.93410808983665483</v>
      </c>
    </row>
    <row r="23" spans="1:23" x14ac:dyDescent="0.2">
      <c r="A23" t="s">
        <v>19</v>
      </c>
      <c r="B23">
        <v>1.583552404325634E-2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2.2199347765707673E-4</v>
      </c>
      <c r="L23">
        <v>2.1543208280226823E-6</v>
      </c>
      <c r="M23">
        <v>2.5239732709678929E-4</v>
      </c>
      <c r="N23">
        <v>0</v>
      </c>
      <c r="O23">
        <v>9.3528229330725474E-7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1.6313004451131534E-2</v>
      </c>
    </row>
    <row r="24" spans="1:23" x14ac:dyDescent="0.2">
      <c r="A24" t="s">
        <v>20</v>
      </c>
      <c r="B24">
        <v>1.8686325868621492E-3</v>
      </c>
      <c r="C24">
        <v>0</v>
      </c>
      <c r="D24">
        <v>0</v>
      </c>
      <c r="E24">
        <v>8.6587813270265282E-8</v>
      </c>
      <c r="F24">
        <v>0</v>
      </c>
      <c r="G24">
        <v>0</v>
      </c>
      <c r="H24">
        <v>0</v>
      </c>
      <c r="I24">
        <v>0</v>
      </c>
      <c r="J24">
        <v>0</v>
      </c>
      <c r="K24">
        <v>4.8040293821063394E-5</v>
      </c>
      <c r="L24">
        <v>0</v>
      </c>
      <c r="M24">
        <v>1.20737515379561E-4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2.0374969838760442E-3</v>
      </c>
    </row>
    <row r="25" spans="1:23" x14ac:dyDescent="0.2">
      <c r="A25" t="s">
        <v>21</v>
      </c>
      <c r="B25">
        <v>3.5471253002587262</v>
      </c>
      <c r="C25">
        <v>0.1857477995424103</v>
      </c>
      <c r="D25">
        <v>0</v>
      </c>
      <c r="E25">
        <v>0</v>
      </c>
      <c r="F25">
        <v>1.5183562960537919E-5</v>
      </c>
      <c r="G25">
        <v>0</v>
      </c>
      <c r="H25">
        <v>0</v>
      </c>
      <c r="I25">
        <v>1.0226927287915728E-2</v>
      </c>
      <c r="J25">
        <v>1.4781191993444261E-3</v>
      </c>
      <c r="K25">
        <v>1.6366618301779848E-4</v>
      </c>
      <c r="L25">
        <v>7.4894329962435594E-5</v>
      </c>
      <c r="M25">
        <v>9.2148400889775729E-4</v>
      </c>
      <c r="N25">
        <v>1.542317874015094E-2</v>
      </c>
      <c r="O25">
        <v>5.1960127405958595E-7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3.7611770727146596</v>
      </c>
    </row>
    <row r="26" spans="1:23" x14ac:dyDescent="0.2">
      <c r="A26" t="s">
        <v>22</v>
      </c>
      <c r="B26">
        <v>3.5543926347067507</v>
      </c>
      <c r="C26">
        <v>2.2567567750078773E-3</v>
      </c>
      <c r="D26">
        <v>6.282686836184076E-3</v>
      </c>
      <c r="E26">
        <v>2.7573859713930597E-4</v>
      </c>
      <c r="F26">
        <v>1.9153567727484119E-3</v>
      </c>
      <c r="G26">
        <v>0</v>
      </c>
      <c r="H26">
        <v>0</v>
      </c>
      <c r="I26">
        <v>0</v>
      </c>
      <c r="J26">
        <v>0</v>
      </c>
      <c r="K26">
        <v>2.7451890383488175E-3</v>
      </c>
      <c r="L26">
        <v>7.0205514042621521E-5</v>
      </c>
      <c r="M26">
        <v>2.8487834179903378E-3</v>
      </c>
      <c r="N26">
        <v>2.9067419796561002E-3</v>
      </c>
      <c r="O26">
        <v>6.9094042713611708E-4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3.574385034065005</v>
      </c>
    </row>
    <row r="27" spans="1:23" x14ac:dyDescent="0.2">
      <c r="A27" t="s">
        <v>23</v>
      </c>
      <c r="B27">
        <v>0.18976137420114436</v>
      </c>
      <c r="C27">
        <v>7.7069491288822087E-6</v>
      </c>
      <c r="D27">
        <v>1.7619922551549599E-3</v>
      </c>
      <c r="E27">
        <v>1.4815604193588301E-7</v>
      </c>
      <c r="F27">
        <v>1.0735273152723287E-4</v>
      </c>
      <c r="G27">
        <v>0</v>
      </c>
      <c r="H27">
        <v>0</v>
      </c>
      <c r="I27">
        <v>0</v>
      </c>
      <c r="J27">
        <v>0</v>
      </c>
      <c r="K27">
        <v>1.7253357772309963E-3</v>
      </c>
      <c r="L27">
        <v>7.6034852753741736E-6</v>
      </c>
      <c r="M27">
        <v>2.1356035314701784E-3</v>
      </c>
      <c r="N27">
        <v>0</v>
      </c>
      <c r="O27">
        <v>7.8459873775049453E-7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0.19550790168571169</v>
      </c>
    </row>
    <row r="28" spans="1:23" x14ac:dyDescent="0.2">
      <c r="A28" t="s">
        <v>24</v>
      </c>
      <c r="B28">
        <v>0.17563020242675603</v>
      </c>
      <c r="C28">
        <v>0</v>
      </c>
      <c r="D28">
        <v>0</v>
      </c>
      <c r="E28">
        <v>0</v>
      </c>
      <c r="F28">
        <v>1.9512899884567041E-4</v>
      </c>
      <c r="G28">
        <v>0</v>
      </c>
      <c r="H28">
        <v>0</v>
      </c>
      <c r="I28">
        <v>0</v>
      </c>
      <c r="J28">
        <v>0</v>
      </c>
      <c r="K28">
        <v>8.2501746562083179E-5</v>
      </c>
      <c r="L28">
        <v>2.5344950917913905E-7</v>
      </c>
      <c r="M28">
        <v>1.6234691920817765E-4</v>
      </c>
      <c r="N28">
        <v>2.1190525777911671E-4</v>
      </c>
      <c r="O28">
        <v>1.581852293851804E-6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0.17628392065095411</v>
      </c>
    </row>
    <row r="29" spans="1:23" x14ac:dyDescent="0.2">
      <c r="A29" t="s">
        <v>25</v>
      </c>
      <c r="B29">
        <v>0.18901249885493748</v>
      </c>
      <c r="C29">
        <v>0</v>
      </c>
      <c r="D29">
        <v>0</v>
      </c>
      <c r="E29">
        <v>0</v>
      </c>
      <c r="F29">
        <v>5.2484927749945221E-4</v>
      </c>
      <c r="G29">
        <v>0</v>
      </c>
      <c r="H29">
        <v>0</v>
      </c>
      <c r="I29">
        <v>0</v>
      </c>
      <c r="J29">
        <v>0</v>
      </c>
      <c r="K29">
        <v>9.4763851537395336E-4</v>
      </c>
      <c r="L29">
        <v>2.5344950917913905E-7</v>
      </c>
      <c r="M29">
        <v>4.9335662101048687E-4</v>
      </c>
      <c r="N29">
        <v>4.4449098491698312E-5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0.19102304581682228</v>
      </c>
    </row>
    <row r="30" spans="1:23" x14ac:dyDescent="0.2">
      <c r="A30" t="s">
        <v>26</v>
      </c>
      <c r="B30">
        <v>6.8110429114018697E-2</v>
      </c>
      <c r="C30">
        <v>0</v>
      </c>
      <c r="D30">
        <v>0</v>
      </c>
      <c r="E30">
        <v>8.0475668233354654E-7</v>
      </c>
      <c r="F30">
        <v>4.4657868426463793E-5</v>
      </c>
      <c r="G30">
        <v>0</v>
      </c>
      <c r="H30">
        <v>0</v>
      </c>
      <c r="I30">
        <v>0</v>
      </c>
      <c r="J30">
        <v>0</v>
      </c>
      <c r="K30">
        <v>1.0206762211832786E-3</v>
      </c>
      <c r="L30">
        <v>8.7440080666803003E-6</v>
      </c>
      <c r="M30">
        <v>8.3511568661772447E-4</v>
      </c>
      <c r="N30">
        <v>0</v>
      </c>
      <c r="O30">
        <v>1.2907914717830714E-6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7.0021718446466943E-2</v>
      </c>
    </row>
    <row r="31" spans="1:23" x14ac:dyDescent="0.2">
      <c r="A31" t="s">
        <v>27</v>
      </c>
      <c r="B31">
        <v>3.45068448379569</v>
      </c>
      <c r="C31">
        <v>1.305217400328155E-3</v>
      </c>
      <c r="D31">
        <v>4.1214655885379148E-2</v>
      </c>
      <c r="E31">
        <v>1.6952700976589697E-5</v>
      </c>
      <c r="F31">
        <v>4.7943238253598227E-3</v>
      </c>
      <c r="G31">
        <v>0</v>
      </c>
      <c r="H31">
        <v>0</v>
      </c>
      <c r="I31">
        <v>8.6919346810601927E-3</v>
      </c>
      <c r="J31">
        <v>0</v>
      </c>
      <c r="K31">
        <v>4.6103251566993551E-3</v>
      </c>
      <c r="L31">
        <v>1.2368336047941989E-4</v>
      </c>
      <c r="M31">
        <v>1.0464638806844428E-2</v>
      </c>
      <c r="N31">
        <v>6.2097560651122242E-2</v>
      </c>
      <c r="O31">
        <v>3.6559145642832468E-4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0.7933380000000001</v>
      </c>
      <c r="W31">
        <v>4.3777073677203679</v>
      </c>
    </row>
    <row r="32" spans="1:23" x14ac:dyDescent="0.2">
      <c r="A32" t="s">
        <v>28</v>
      </c>
      <c r="B32">
        <v>0.65707396618652036</v>
      </c>
      <c r="C32">
        <v>9.715322302624603E-2</v>
      </c>
      <c r="D32">
        <v>3.4137827327992191E-2</v>
      </c>
      <c r="E32">
        <v>2.7068153902749869E-6</v>
      </c>
      <c r="F32">
        <v>5.6483627092493195E-2</v>
      </c>
      <c r="G32">
        <v>0</v>
      </c>
      <c r="H32">
        <v>0</v>
      </c>
      <c r="I32">
        <v>1.1969720114870375E-2</v>
      </c>
      <c r="J32">
        <v>0</v>
      </c>
      <c r="K32">
        <v>3.6487991902208112E-4</v>
      </c>
      <c r="L32">
        <v>7.2233110116054653E-6</v>
      </c>
      <c r="M32">
        <v>4.0814266164589516E-3</v>
      </c>
      <c r="N32">
        <v>2.4496618749388913E-2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0.88577121915939405</v>
      </c>
    </row>
    <row r="33" spans="1:23" x14ac:dyDescent="0.2">
      <c r="A33" t="s">
        <v>29</v>
      </c>
      <c r="B33">
        <v>2.251934354933665</v>
      </c>
      <c r="C33">
        <v>4.6433088408714447E-4</v>
      </c>
      <c r="D33">
        <v>4.4258280225617418E-2</v>
      </c>
      <c r="E33">
        <v>1.6000654203099841E-5</v>
      </c>
      <c r="F33">
        <v>7.1187411699761135E-3</v>
      </c>
      <c r="G33">
        <v>0</v>
      </c>
      <c r="H33">
        <v>0</v>
      </c>
      <c r="I33">
        <v>0</v>
      </c>
      <c r="J33">
        <v>0</v>
      </c>
      <c r="K33">
        <v>1.3600443781761867E-3</v>
      </c>
      <c r="L33">
        <v>5.815398988115347E-4</v>
      </c>
      <c r="M33">
        <v>6.134965244074417E-3</v>
      </c>
      <c r="N33">
        <v>4.3410651443543724E-2</v>
      </c>
      <c r="O33">
        <v>1.2054749558182394E-5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2.3552909635817127</v>
      </c>
    </row>
    <row r="34" spans="1:23" x14ac:dyDescent="0.2">
      <c r="A34" t="s">
        <v>30</v>
      </c>
      <c r="B34">
        <v>9.7996154553243842E-2</v>
      </c>
      <c r="C34">
        <v>3.2957856056749591E-7</v>
      </c>
      <c r="D34">
        <v>3.0014271728089954E-4</v>
      </c>
      <c r="E34">
        <v>9.3715634301245502E-7</v>
      </c>
      <c r="F34">
        <v>1.0791746573361868E-3</v>
      </c>
      <c r="G34">
        <v>0</v>
      </c>
      <c r="H34">
        <v>0</v>
      </c>
      <c r="I34">
        <v>0</v>
      </c>
      <c r="J34">
        <v>0</v>
      </c>
      <c r="K34">
        <v>8.2131414532627452E-4</v>
      </c>
      <c r="L34">
        <v>3.4215683739183772E-6</v>
      </c>
      <c r="M34">
        <v>8.2861464768786458E-4</v>
      </c>
      <c r="N34">
        <v>4.2195576494309896E-5</v>
      </c>
      <c r="O34">
        <v>3.616424867454719E-5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0.10110844884932142</v>
      </c>
    </row>
    <row r="35" spans="1:23" x14ac:dyDescent="0.2">
      <c r="A35" t="s">
        <v>31</v>
      </c>
      <c r="B35">
        <v>0.19811286822143412</v>
      </c>
      <c r="C35">
        <v>0</v>
      </c>
      <c r="D35">
        <v>5.8723575120175991E-5</v>
      </c>
      <c r="E35">
        <v>6.0805741568946859E-6</v>
      </c>
      <c r="F35">
        <v>2.888998648480124E-3</v>
      </c>
      <c r="G35">
        <v>0</v>
      </c>
      <c r="H35">
        <v>0</v>
      </c>
      <c r="I35">
        <v>0</v>
      </c>
      <c r="J35">
        <v>5.1215607921484249E-9</v>
      </c>
      <c r="K35">
        <v>1.8877675201506093E-3</v>
      </c>
      <c r="L35">
        <v>1.8691901301961505E-4</v>
      </c>
      <c r="M35">
        <v>3.2247188492712186E-3</v>
      </c>
      <c r="N35">
        <v>8.4887298778168265E-5</v>
      </c>
      <c r="O35">
        <v>1.3353752743331361E-4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0.20658450634940506</v>
      </c>
    </row>
    <row r="36" spans="1:23" x14ac:dyDescent="0.2">
      <c r="A36" t="s">
        <v>32</v>
      </c>
      <c r="B36">
        <v>0.19062461658491711</v>
      </c>
      <c r="C36">
        <v>1.5045261289906189E-5</v>
      </c>
      <c r="D36">
        <v>0</v>
      </c>
      <c r="E36">
        <v>1.9631365701840573E-7</v>
      </c>
      <c r="F36">
        <v>1.2051661669853881E-3</v>
      </c>
      <c r="G36">
        <v>0</v>
      </c>
      <c r="H36">
        <v>0</v>
      </c>
      <c r="I36">
        <v>0</v>
      </c>
      <c r="J36">
        <v>0</v>
      </c>
      <c r="K36">
        <v>1.6577501818553252E-3</v>
      </c>
      <c r="L36">
        <v>2.8259620273474007E-5</v>
      </c>
      <c r="M36">
        <v>4.3372183184018868E-3</v>
      </c>
      <c r="N36">
        <v>6.5020091195389686E-3</v>
      </c>
      <c r="O36">
        <v>1.5879014935260945E-4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0.20452905171627167</v>
      </c>
    </row>
    <row r="37" spans="1:23" x14ac:dyDescent="0.2">
      <c r="A37" t="s">
        <v>33</v>
      </c>
      <c r="B37">
        <v>8.9371510278095756E-2</v>
      </c>
      <c r="C37">
        <v>0</v>
      </c>
      <c r="D37">
        <v>0</v>
      </c>
      <c r="E37">
        <v>2.2605034867168558E-6</v>
      </c>
      <c r="F37">
        <v>5.1388319060579222E-3</v>
      </c>
      <c r="G37">
        <v>0</v>
      </c>
      <c r="H37">
        <v>0</v>
      </c>
      <c r="I37">
        <v>0</v>
      </c>
      <c r="J37">
        <v>4.067121805529632E-8</v>
      </c>
      <c r="K37">
        <v>1.467646406734714E-3</v>
      </c>
      <c r="L37">
        <v>1.3508858839248112E-4</v>
      </c>
      <c r="M37">
        <v>3.5990183081848624E-3</v>
      </c>
      <c r="N37">
        <v>1.6340352919334954E-5</v>
      </c>
      <c r="O37">
        <v>3.8180301617898383E-4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0.10011254003126883</v>
      </c>
    </row>
    <row r="38" spans="1:23" x14ac:dyDescent="0.2">
      <c r="A38" t="s">
        <v>34</v>
      </c>
      <c r="B38">
        <v>6.4099823073577603E-2</v>
      </c>
      <c r="C38">
        <v>1.42542727445442E-5</v>
      </c>
      <c r="D38">
        <v>0</v>
      </c>
      <c r="E38">
        <v>8.4125229417395511E-7</v>
      </c>
      <c r="F38">
        <v>9.8168135894084396E-5</v>
      </c>
      <c r="G38">
        <v>0</v>
      </c>
      <c r="H38">
        <v>0</v>
      </c>
      <c r="I38">
        <v>0</v>
      </c>
      <c r="J38">
        <v>2.0218114397710638E-8</v>
      </c>
      <c r="K38">
        <v>9.3683716451482737E-4</v>
      </c>
      <c r="L38">
        <v>2.673892321839917E-5</v>
      </c>
      <c r="M38">
        <v>1.3341515344334632E-3</v>
      </c>
      <c r="N38">
        <v>1.1267609986942088E-4</v>
      </c>
      <c r="O38">
        <v>1.9495439802715665E-4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6.6818465072688057E-2</v>
      </c>
    </row>
    <row r="39" spans="1:23" x14ac:dyDescent="0.2">
      <c r="A39" t="s">
        <v>35</v>
      </c>
      <c r="B39">
        <v>8.3618603056693948E-3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3.3751649684562963E-4</v>
      </c>
      <c r="L39">
        <v>1.714585929596876E-4</v>
      </c>
      <c r="M39">
        <v>4.2006995616276183E-4</v>
      </c>
      <c r="N39">
        <v>0</v>
      </c>
      <c r="O39">
        <v>8.2824443085097995E-5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9.3737297947225733E-3</v>
      </c>
    </row>
    <row r="40" spans="1:23" x14ac:dyDescent="0.2">
      <c r="A40" t="s">
        <v>36</v>
      </c>
      <c r="B40">
        <v>8.7741534234531422E-3</v>
      </c>
      <c r="C40">
        <v>0</v>
      </c>
      <c r="D40">
        <v>0</v>
      </c>
      <c r="E40">
        <v>0</v>
      </c>
      <c r="F40">
        <v>1.5095067046241292E-5</v>
      </c>
      <c r="G40">
        <v>0</v>
      </c>
      <c r="H40">
        <v>0</v>
      </c>
      <c r="I40">
        <v>0</v>
      </c>
      <c r="J40">
        <v>0</v>
      </c>
      <c r="K40">
        <v>3.285668061337828E-4</v>
      </c>
      <c r="L40">
        <v>7.1852935852285927E-5</v>
      </c>
      <c r="M40">
        <v>3.0199988684128612E-4</v>
      </c>
      <c r="N40">
        <v>0</v>
      </c>
      <c r="O40">
        <v>1.0495945736003638E-5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9.5021640650627438E-3</v>
      </c>
    </row>
    <row r="41" spans="1:23" x14ac:dyDescent="0.2">
      <c r="A41" t="s">
        <v>37</v>
      </c>
      <c r="B41">
        <v>0.15907789074338705</v>
      </c>
      <c r="C41">
        <v>0</v>
      </c>
      <c r="D41">
        <v>4.9588796768148611E-5</v>
      </c>
      <c r="E41">
        <v>6.4365133448657615E-9</v>
      </c>
      <c r="F41">
        <v>1.5354490348303742E-5</v>
      </c>
      <c r="G41">
        <v>0</v>
      </c>
      <c r="H41">
        <v>0</v>
      </c>
      <c r="I41">
        <v>0</v>
      </c>
      <c r="J41">
        <v>0</v>
      </c>
      <c r="K41">
        <v>9.2284684340205507E-4</v>
      </c>
      <c r="L41">
        <v>4.8155406744036424E-6</v>
      </c>
      <c r="M41">
        <v>1.8072934136302685E-3</v>
      </c>
      <c r="N41">
        <v>0</v>
      </c>
      <c r="O41">
        <v>1.6668808871831521E-4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0.16204448435344188</v>
      </c>
    </row>
    <row r="42" spans="1:23" x14ac:dyDescent="0.2">
      <c r="A42" t="s">
        <v>38</v>
      </c>
      <c r="B42">
        <v>8.5945430244556455E-3</v>
      </c>
      <c r="C42">
        <v>0</v>
      </c>
      <c r="D42">
        <v>0</v>
      </c>
      <c r="E42">
        <v>0</v>
      </c>
      <c r="F42">
        <v>2.947992068891423E-6</v>
      </c>
      <c r="G42">
        <v>0</v>
      </c>
      <c r="H42">
        <v>0</v>
      </c>
      <c r="I42">
        <v>0</v>
      </c>
      <c r="J42">
        <v>0</v>
      </c>
      <c r="K42">
        <v>2.6849072135540793E-5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8.6243400886600787E-3</v>
      </c>
    </row>
    <row r="43" spans="1:23" x14ac:dyDescent="0.2">
      <c r="A43" t="s">
        <v>39</v>
      </c>
      <c r="B43">
        <v>26.443967805010008</v>
      </c>
      <c r="C43">
        <v>1.7424582731742236E-3</v>
      </c>
      <c r="D43">
        <v>0.32103374940316454</v>
      </c>
      <c r="E43">
        <v>0</v>
      </c>
      <c r="F43">
        <v>1.0284286556822466E-3</v>
      </c>
      <c r="G43">
        <v>2.0672964526736792E-2</v>
      </c>
      <c r="H43">
        <v>0.10547380596999631</v>
      </c>
      <c r="I43">
        <v>0</v>
      </c>
      <c r="J43">
        <v>2.8323110465851541E-4</v>
      </c>
      <c r="K43">
        <v>1.3461569270715971E-3</v>
      </c>
      <c r="L43">
        <v>7.6034852753741711E-7</v>
      </c>
      <c r="M43">
        <v>2.0633002815623209E-2</v>
      </c>
      <c r="N43">
        <v>1.7329969422696268E-2</v>
      </c>
      <c r="O43">
        <v>0</v>
      </c>
      <c r="P43">
        <v>1.2096537771274951E-2</v>
      </c>
      <c r="Q43">
        <v>0</v>
      </c>
      <c r="R43">
        <v>3.75402330382167E-2</v>
      </c>
      <c r="S43">
        <v>0</v>
      </c>
      <c r="T43">
        <v>0</v>
      </c>
      <c r="U43">
        <v>0</v>
      </c>
      <c r="V43">
        <v>0</v>
      </c>
      <c r="W43">
        <v>26.983149103266825</v>
      </c>
    </row>
    <row r="44" spans="1:23" x14ac:dyDescent="0.2">
      <c r="A44" t="s">
        <v>40</v>
      </c>
      <c r="B44">
        <v>0.39981956862016832</v>
      </c>
      <c r="C44">
        <v>1.2371642866228265E-2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1.0245852814942005E-4</v>
      </c>
      <c r="L44">
        <v>0</v>
      </c>
      <c r="M44">
        <v>1.1263111161038294E-4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0.41240630112615639</v>
      </c>
    </row>
    <row r="45" spans="1:23" x14ac:dyDescent="0.2">
      <c r="A45" t="s">
        <v>41</v>
      </c>
      <c r="B45">
        <v>4.5332874881455552E-4</v>
      </c>
      <c r="C45">
        <v>0</v>
      </c>
      <c r="D45">
        <v>0</v>
      </c>
      <c r="E45">
        <v>2.2774432856080051E-8</v>
      </c>
      <c r="F45">
        <v>0</v>
      </c>
      <c r="G45">
        <v>0</v>
      </c>
      <c r="H45">
        <v>0</v>
      </c>
      <c r="I45">
        <v>0</v>
      </c>
      <c r="J45">
        <v>0</v>
      </c>
      <c r="K45">
        <v>1.9617310560335742E-4</v>
      </c>
      <c r="L45">
        <v>0</v>
      </c>
      <c r="M45">
        <v>1.3332180048319537E-4</v>
      </c>
      <c r="N45">
        <v>0</v>
      </c>
      <c r="O45">
        <v>1.039202548119172E-7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7.8295034958877636E-4</v>
      </c>
    </row>
    <row r="46" spans="1:23" x14ac:dyDescent="0.2">
      <c r="A46" t="s">
        <v>42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1.0998375935616289E-3</v>
      </c>
      <c r="L46">
        <v>0</v>
      </c>
      <c r="M46">
        <v>1.8546586994485786E-2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1.9646424588047415E-2</v>
      </c>
    </row>
    <row r="47" spans="1:23" x14ac:dyDescent="0.2">
      <c r="A47" t="s">
        <v>43</v>
      </c>
      <c r="B47">
        <v>1.4196854695798542E-2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0.22714082150319462</v>
      </c>
      <c r="L47">
        <v>2.7135756808914988E-2</v>
      </c>
      <c r="M47">
        <v>0.59930748473251561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0.86778091774042376</v>
      </c>
    </row>
    <row r="48" spans="1:23" x14ac:dyDescent="0.2">
      <c r="A48" t="s">
        <v>44</v>
      </c>
      <c r="B48">
        <v>2.2881522827792065E-2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5.4625913956110137E-3</v>
      </c>
      <c r="L48">
        <v>0</v>
      </c>
      <c r="M48">
        <v>1.2903740038746255E-2</v>
      </c>
      <c r="N48">
        <v>0</v>
      </c>
      <c r="O48">
        <v>9.793674514564709E-3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5.1041528776714043E-2</v>
      </c>
    </row>
    <row r="49" spans="1:23" x14ac:dyDescent="0.2">
      <c r="A49" t="s">
        <v>45</v>
      </c>
      <c r="B49">
        <v>3.0683137012529056E-3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1.3144222396054056E-2</v>
      </c>
      <c r="L49">
        <v>0</v>
      </c>
      <c r="M49">
        <v>6.9472804568106849E-3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2.3159816554117647E-2</v>
      </c>
    </row>
    <row r="50" spans="1:23" x14ac:dyDescent="0.2">
      <c r="A50" t="s">
        <v>46</v>
      </c>
      <c r="B50">
        <v>0.3205987010042729</v>
      </c>
      <c r="C50">
        <v>0</v>
      </c>
      <c r="D50">
        <v>0</v>
      </c>
      <c r="E50">
        <v>0</v>
      </c>
      <c r="F50">
        <v>0</v>
      </c>
      <c r="G50">
        <v>3.8826346153027241E-2</v>
      </c>
      <c r="H50">
        <v>5.9202474058811837E-3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4.5740535584960093E-2</v>
      </c>
      <c r="P50">
        <v>0</v>
      </c>
      <c r="Q50">
        <v>0</v>
      </c>
      <c r="R50">
        <v>4.7350988056007119E-2</v>
      </c>
      <c r="S50">
        <v>0</v>
      </c>
      <c r="T50">
        <v>0</v>
      </c>
      <c r="U50">
        <v>0</v>
      </c>
      <c r="V50">
        <v>0</v>
      </c>
      <c r="W50">
        <v>0.45843681820414861</v>
      </c>
    </row>
    <row r="51" spans="1:23" x14ac:dyDescent="0.2">
      <c r="A51" t="s">
        <v>47</v>
      </c>
      <c r="B51">
        <v>0.84976296927229411</v>
      </c>
      <c r="C51">
        <v>1.6669945644993765E-2</v>
      </c>
      <c r="D51">
        <v>0.10269744579822949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3.5252160302016401E-3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0.97265557674571901</v>
      </c>
    </row>
  </sheetData>
  <phoneticPr fontId="6" type="noConversion"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C00-000000000000}">
  <dimension ref="A1:W51"/>
  <sheetViews>
    <sheetView workbookViewId="0">
      <selection activeCell="B4" sqref="B4:W51"/>
    </sheetView>
  </sheetViews>
  <sheetFormatPr baseColWidth="10" defaultColWidth="8.83203125" defaultRowHeight="15" x14ac:dyDescent="0.2"/>
  <sheetData>
    <row r="1" spans="1:23" x14ac:dyDescent="0.2">
      <c r="B1" t="s">
        <v>49</v>
      </c>
      <c r="C1" t="s">
        <v>50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61</v>
      </c>
      <c r="O1" t="s">
        <v>62</v>
      </c>
      <c r="P1" t="s">
        <v>63</v>
      </c>
      <c r="Q1" t="s">
        <v>64</v>
      </c>
      <c r="R1" t="s">
        <v>65</v>
      </c>
      <c r="S1" t="s">
        <v>66</v>
      </c>
      <c r="T1" t="s">
        <v>67</v>
      </c>
      <c r="U1" t="s">
        <v>68</v>
      </c>
      <c r="V1" t="s">
        <v>69</v>
      </c>
      <c r="W1" t="s">
        <v>48</v>
      </c>
    </row>
    <row r="2" spans="1:23" x14ac:dyDescent="0.2">
      <c r="B2" t="s">
        <v>75</v>
      </c>
      <c r="C2" t="s">
        <v>75</v>
      </c>
      <c r="D2" t="s">
        <v>75</v>
      </c>
      <c r="E2" t="s">
        <v>75</v>
      </c>
      <c r="F2" t="s">
        <v>75</v>
      </c>
      <c r="G2" t="s">
        <v>75</v>
      </c>
      <c r="H2" t="s">
        <v>75</v>
      </c>
      <c r="I2" t="s">
        <v>75</v>
      </c>
      <c r="J2" t="s">
        <v>75</v>
      </c>
      <c r="K2" t="s">
        <v>75</v>
      </c>
      <c r="L2" t="s">
        <v>75</v>
      </c>
      <c r="M2" t="s">
        <v>75</v>
      </c>
      <c r="N2" t="s">
        <v>75</v>
      </c>
      <c r="O2" t="s">
        <v>75</v>
      </c>
      <c r="P2" t="s">
        <v>75</v>
      </c>
      <c r="Q2" t="s">
        <v>75</v>
      </c>
      <c r="R2" t="s">
        <v>75</v>
      </c>
      <c r="S2" t="s">
        <v>75</v>
      </c>
      <c r="T2" t="s">
        <v>75</v>
      </c>
      <c r="U2" t="s">
        <v>75</v>
      </c>
      <c r="V2" t="s">
        <v>75</v>
      </c>
      <c r="W2" t="s">
        <v>75</v>
      </c>
    </row>
    <row r="4" spans="1:23" x14ac:dyDescent="0.2">
      <c r="A4" t="s">
        <v>0</v>
      </c>
      <c r="B4">
        <v>23.314010791976266</v>
      </c>
      <c r="C4">
        <v>4.2394754074991298E-2</v>
      </c>
      <c r="D4">
        <v>4.3722084501572958E-3</v>
      </c>
      <c r="E4">
        <v>0.11632554980540689</v>
      </c>
      <c r="F4">
        <v>0.15161410586332327</v>
      </c>
      <c r="G4">
        <v>0</v>
      </c>
      <c r="H4">
        <v>0</v>
      </c>
      <c r="I4">
        <v>0</v>
      </c>
      <c r="J4">
        <v>1.3227303416521573E-5</v>
      </c>
      <c r="K4">
        <v>0.67816478218760767</v>
      </c>
      <c r="L4">
        <v>8.101206436166207E-2</v>
      </c>
      <c r="M4">
        <v>1.2167160912544397</v>
      </c>
      <c r="N4">
        <v>1.3361725887491975E-3</v>
      </c>
      <c r="O4">
        <v>0.20134709405452758</v>
      </c>
      <c r="P4">
        <v>7.93763281982134E-4</v>
      </c>
      <c r="Q4">
        <v>0</v>
      </c>
      <c r="R4">
        <v>0.275120907217277</v>
      </c>
      <c r="S4">
        <v>0</v>
      </c>
      <c r="T4">
        <v>0</v>
      </c>
      <c r="U4">
        <v>0</v>
      </c>
      <c r="V4">
        <v>5.3034500000000007</v>
      </c>
      <c r="W4">
        <v>31.386671512419817</v>
      </c>
    </row>
    <row r="5" spans="1:23" x14ac:dyDescent="0.2">
      <c r="A5" t="s">
        <v>1</v>
      </c>
      <c r="B5">
        <v>0.11304161102456206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3.2664258304951746E-2</v>
      </c>
      <c r="L5">
        <v>0</v>
      </c>
      <c r="M5">
        <v>0.15620216185703528</v>
      </c>
      <c r="N5">
        <v>0</v>
      </c>
      <c r="O5">
        <v>1.4209869963697502E-2</v>
      </c>
      <c r="P5">
        <v>0</v>
      </c>
      <c r="Q5">
        <v>0</v>
      </c>
      <c r="R5">
        <v>3.4450063661874359E-3</v>
      </c>
      <c r="S5">
        <v>0</v>
      </c>
      <c r="T5">
        <v>0</v>
      </c>
      <c r="U5">
        <v>0</v>
      </c>
      <c r="V5">
        <v>0</v>
      </c>
      <c r="W5">
        <v>0.31956290751643401</v>
      </c>
    </row>
    <row r="6" spans="1:23" x14ac:dyDescent="0.2">
      <c r="A6" t="s">
        <v>2</v>
      </c>
      <c r="B6">
        <v>8.3350280982153659</v>
      </c>
      <c r="C6">
        <v>3.3869218192487554E-3</v>
      </c>
      <c r="D6">
        <v>1.9776304206653283E-3</v>
      </c>
      <c r="E6">
        <v>6.8787548963708989E-4</v>
      </c>
      <c r="F6">
        <v>3.8082075211906313E-4</v>
      </c>
      <c r="G6">
        <v>0</v>
      </c>
      <c r="H6">
        <v>0</v>
      </c>
      <c r="I6">
        <v>0</v>
      </c>
      <c r="J6">
        <v>0</v>
      </c>
      <c r="K6">
        <v>4.0506274173165444E-3</v>
      </c>
      <c r="L6">
        <v>4.5573375256527531E-5</v>
      </c>
      <c r="M6">
        <v>1.3292203932418925E-3</v>
      </c>
      <c r="N6">
        <v>0</v>
      </c>
      <c r="O6">
        <v>0</v>
      </c>
      <c r="P6">
        <v>0</v>
      </c>
      <c r="Q6">
        <v>0</v>
      </c>
      <c r="R6">
        <v>7.0578016537124535E-5</v>
      </c>
      <c r="S6">
        <v>0</v>
      </c>
      <c r="T6">
        <v>0</v>
      </c>
      <c r="U6">
        <v>0</v>
      </c>
      <c r="V6">
        <v>0</v>
      </c>
      <c r="W6">
        <v>8.3469573458993871</v>
      </c>
    </row>
    <row r="7" spans="1:23" x14ac:dyDescent="0.2">
      <c r="A7" t="s">
        <v>3</v>
      </c>
      <c r="B7">
        <v>2.2612664401018348E-2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2.3858768378088221E-6</v>
      </c>
      <c r="K7">
        <v>3.7537531148334889E-3</v>
      </c>
      <c r="L7">
        <v>0</v>
      </c>
      <c r="M7">
        <v>3.3074130961254162E-3</v>
      </c>
      <c r="N7">
        <v>7.5641989256698477E-4</v>
      </c>
      <c r="O7">
        <v>2.1795987693498063E-6</v>
      </c>
      <c r="P7">
        <v>0</v>
      </c>
      <c r="Q7">
        <v>0</v>
      </c>
      <c r="R7">
        <v>1.0201032086884771E-2</v>
      </c>
      <c r="S7">
        <v>0</v>
      </c>
      <c r="T7">
        <v>0</v>
      </c>
      <c r="U7">
        <v>0</v>
      </c>
      <c r="V7">
        <v>0</v>
      </c>
      <c r="W7">
        <v>4.0635848067036164E-2</v>
      </c>
    </row>
    <row r="8" spans="1:23" x14ac:dyDescent="0.2">
      <c r="A8" t="s">
        <v>4</v>
      </c>
      <c r="B8">
        <v>3.8581607933772899E-3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3.1030697121309014E-4</v>
      </c>
      <c r="L8">
        <v>4.0524676033962971E-6</v>
      </c>
      <c r="M8">
        <v>8.8745008607620478E-4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5.0599703182699811E-3</v>
      </c>
    </row>
    <row r="9" spans="1:23" x14ac:dyDescent="0.2">
      <c r="A9" t="s">
        <v>5</v>
      </c>
      <c r="B9">
        <v>8.5247743671095725E-3</v>
      </c>
      <c r="C9">
        <v>0</v>
      </c>
      <c r="D9">
        <v>0</v>
      </c>
      <c r="E9">
        <v>6.7924343761736935E-8</v>
      </c>
      <c r="F9">
        <v>1.7480296818579946E-4</v>
      </c>
      <c r="G9">
        <v>0</v>
      </c>
      <c r="H9">
        <v>0</v>
      </c>
      <c r="I9">
        <v>0</v>
      </c>
      <c r="J9">
        <v>0</v>
      </c>
      <c r="K9">
        <v>2.9183397082196928E-3</v>
      </c>
      <c r="L9">
        <v>1.1552909726015612E-4</v>
      </c>
      <c r="M9">
        <v>2.3613209338767742E-3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1.4094834998995756E-2</v>
      </c>
    </row>
    <row r="10" spans="1:23" x14ac:dyDescent="0.2">
      <c r="A10" t="s">
        <v>6</v>
      </c>
      <c r="B10">
        <v>3.4939568180688524E-2</v>
      </c>
      <c r="C10">
        <v>0</v>
      </c>
      <c r="D10">
        <v>0</v>
      </c>
      <c r="E10">
        <v>1.0188651564260541E-5</v>
      </c>
      <c r="F10">
        <v>0</v>
      </c>
      <c r="G10">
        <v>0</v>
      </c>
      <c r="H10">
        <v>0</v>
      </c>
      <c r="I10">
        <v>0</v>
      </c>
      <c r="J10">
        <v>0</v>
      </c>
      <c r="K10">
        <v>1.4630517721373338E-3</v>
      </c>
      <c r="L10">
        <v>0</v>
      </c>
      <c r="M10">
        <v>7.1152385755889546E-4</v>
      </c>
      <c r="N10">
        <v>2.0306574297100257E-6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3.7126363119378725E-2</v>
      </c>
    </row>
    <row r="11" spans="1:23" x14ac:dyDescent="0.2">
      <c r="A11" t="s">
        <v>7</v>
      </c>
      <c r="B11">
        <v>8.4607385033190763E-3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1.9492457825235472E-9</v>
      </c>
      <c r="K11">
        <v>1.3555904222970576E-6</v>
      </c>
      <c r="L11">
        <v>0</v>
      </c>
      <c r="M11">
        <v>9.3944606028243168E-3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1.7856556645811473E-2</v>
      </c>
    </row>
    <row r="12" spans="1:23" x14ac:dyDescent="0.2">
      <c r="A12" t="s">
        <v>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x14ac:dyDescent="0.2">
      <c r="A13" t="s">
        <v>9</v>
      </c>
      <c r="B13">
        <v>0.13021257154794921</v>
      </c>
      <c r="C13">
        <v>2.1915528443307633E-7</v>
      </c>
      <c r="D13">
        <v>1.5050463438093335E-7</v>
      </c>
      <c r="E13">
        <v>1.5245818779411632E-5</v>
      </c>
      <c r="F13">
        <v>1.1986489247026248E-4</v>
      </c>
      <c r="G13">
        <v>0</v>
      </c>
      <c r="H13">
        <v>0</v>
      </c>
      <c r="I13">
        <v>0</v>
      </c>
      <c r="J13">
        <v>2.784636832176496E-10</v>
      </c>
      <c r="K13">
        <v>5.154817434023966E-3</v>
      </c>
      <c r="L13">
        <v>5.4032901378617304E-7</v>
      </c>
      <c r="M13">
        <v>6.3333442266231351E-4</v>
      </c>
      <c r="N13">
        <v>2.1321903011955272E-5</v>
      </c>
      <c r="O13">
        <v>1.0102427667901766E-7</v>
      </c>
      <c r="P13">
        <v>0</v>
      </c>
      <c r="Q13">
        <v>0</v>
      </c>
      <c r="R13">
        <v>5.4388556819604016E-4</v>
      </c>
      <c r="S13">
        <v>0</v>
      </c>
      <c r="T13">
        <v>0</v>
      </c>
      <c r="U13">
        <v>0</v>
      </c>
      <c r="V13">
        <v>0</v>
      </c>
      <c r="W13">
        <v>0.13670205287876611</v>
      </c>
    </row>
    <row r="14" spans="1:23" x14ac:dyDescent="0.2">
      <c r="A14" t="s">
        <v>10</v>
      </c>
      <c r="B14">
        <v>0.1054109174257879</v>
      </c>
      <c r="C14">
        <v>3.1608935254770622E-7</v>
      </c>
      <c r="D14">
        <v>0</v>
      </c>
      <c r="E14">
        <v>0</v>
      </c>
      <c r="F14">
        <v>1.3734518928884241E-5</v>
      </c>
      <c r="G14">
        <v>0</v>
      </c>
      <c r="H14">
        <v>0</v>
      </c>
      <c r="I14">
        <v>0</v>
      </c>
      <c r="J14">
        <v>0</v>
      </c>
      <c r="K14">
        <v>3.8336097142560792E-3</v>
      </c>
      <c r="L14">
        <v>0</v>
      </c>
      <c r="M14">
        <v>7.2716174453821194E-4</v>
      </c>
      <c r="N14">
        <v>0</v>
      </c>
      <c r="O14">
        <v>7.8546375117936245E-7</v>
      </c>
      <c r="P14">
        <v>0</v>
      </c>
      <c r="Q14">
        <v>0</v>
      </c>
      <c r="R14">
        <v>2.8599148881157095E-4</v>
      </c>
      <c r="S14">
        <v>0</v>
      </c>
      <c r="T14">
        <v>0</v>
      </c>
      <c r="U14">
        <v>0</v>
      </c>
      <c r="V14">
        <v>0</v>
      </c>
      <c r="W14">
        <v>0.11027251644542638</v>
      </c>
    </row>
    <row r="15" spans="1:23" x14ac:dyDescent="0.2">
      <c r="A15" t="s">
        <v>11</v>
      </c>
      <c r="B15">
        <v>0.10542646705219674</v>
      </c>
      <c r="C15">
        <v>0</v>
      </c>
      <c r="D15">
        <v>0</v>
      </c>
      <c r="E15">
        <v>3.7061689286698089E-5</v>
      </c>
      <c r="F15">
        <v>7.4915557793914048E-6</v>
      </c>
      <c r="G15">
        <v>0</v>
      </c>
      <c r="H15">
        <v>0</v>
      </c>
      <c r="I15">
        <v>0</v>
      </c>
      <c r="J15">
        <v>0</v>
      </c>
      <c r="K15">
        <v>8.1840690858861465E-4</v>
      </c>
      <c r="L15">
        <v>0</v>
      </c>
      <c r="M15">
        <v>1.6810728502765119E-4</v>
      </c>
      <c r="N15">
        <v>0</v>
      </c>
      <c r="O15">
        <v>4.0409710671607066E-8</v>
      </c>
      <c r="P15">
        <v>0</v>
      </c>
      <c r="Q15">
        <v>0</v>
      </c>
      <c r="R15">
        <v>1.5185980809409735E-4</v>
      </c>
      <c r="S15">
        <v>0</v>
      </c>
      <c r="T15">
        <v>0</v>
      </c>
      <c r="U15">
        <v>0</v>
      </c>
      <c r="V15">
        <v>0</v>
      </c>
      <c r="W15">
        <v>0.10660943470868388</v>
      </c>
    </row>
    <row r="16" spans="1:23" x14ac:dyDescent="0.2">
      <c r="A16" t="s">
        <v>12</v>
      </c>
      <c r="B16">
        <v>1.7648825974077181E-3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6.2603630411536839E-5</v>
      </c>
      <c r="L16">
        <v>0</v>
      </c>
      <c r="M16">
        <v>3.1275773958632766E-5</v>
      </c>
      <c r="N16">
        <v>0</v>
      </c>
      <c r="O16">
        <v>0</v>
      </c>
      <c r="P16">
        <v>0</v>
      </c>
      <c r="Q16">
        <v>0</v>
      </c>
      <c r="R16">
        <v>2.1942738790688959E-4</v>
      </c>
      <c r="S16">
        <v>0</v>
      </c>
      <c r="T16">
        <v>0</v>
      </c>
      <c r="U16">
        <v>0</v>
      </c>
      <c r="V16">
        <v>0</v>
      </c>
      <c r="W16">
        <v>2.0781893896847773E-3</v>
      </c>
    </row>
    <row r="17" spans="1:23" x14ac:dyDescent="0.2">
      <c r="A17" t="s">
        <v>13</v>
      </c>
      <c r="B17">
        <v>6.0777520005616044E-2</v>
      </c>
      <c r="C17">
        <v>8.1233558763193609E-7</v>
      </c>
      <c r="D17">
        <v>7.617442663842662E-5</v>
      </c>
      <c r="E17">
        <v>4.1095453955781798E-5</v>
      </c>
      <c r="F17">
        <v>0</v>
      </c>
      <c r="G17">
        <v>0</v>
      </c>
      <c r="H17">
        <v>0</v>
      </c>
      <c r="I17">
        <v>0</v>
      </c>
      <c r="J17">
        <v>0</v>
      </c>
      <c r="K17">
        <v>1.9962917500718218E-3</v>
      </c>
      <c r="L17">
        <v>3.8836147865881188E-7</v>
      </c>
      <c r="M17">
        <v>3.3230509831047312E-4</v>
      </c>
      <c r="N17">
        <v>0</v>
      </c>
      <c r="O17">
        <v>0</v>
      </c>
      <c r="P17">
        <v>0</v>
      </c>
      <c r="Q17">
        <v>0</v>
      </c>
      <c r="R17">
        <v>1.3312820180936283E-4</v>
      </c>
      <c r="S17">
        <v>0</v>
      </c>
      <c r="T17">
        <v>0</v>
      </c>
      <c r="U17">
        <v>0</v>
      </c>
      <c r="V17">
        <v>0</v>
      </c>
      <c r="W17">
        <v>6.335771563346819E-2</v>
      </c>
    </row>
    <row r="18" spans="1:23" x14ac:dyDescent="0.2">
      <c r="A18" t="s">
        <v>14</v>
      </c>
      <c r="B18">
        <v>1.0478060348908039E-2</v>
      </c>
      <c r="C18">
        <v>0</v>
      </c>
      <c r="D18">
        <v>0</v>
      </c>
      <c r="E18">
        <v>0</v>
      </c>
      <c r="F18">
        <v>1.2485926298985675E-6</v>
      </c>
      <c r="G18">
        <v>0</v>
      </c>
      <c r="H18">
        <v>0</v>
      </c>
      <c r="I18">
        <v>0</v>
      </c>
      <c r="J18">
        <v>0</v>
      </c>
      <c r="K18">
        <v>2.6051983206690725E-4</v>
      </c>
      <c r="L18">
        <v>0</v>
      </c>
      <c r="M18">
        <v>8.2098906641411007E-5</v>
      </c>
      <c r="N18">
        <v>0</v>
      </c>
      <c r="O18">
        <v>0</v>
      </c>
      <c r="P18">
        <v>0</v>
      </c>
      <c r="Q18">
        <v>0</v>
      </c>
      <c r="R18">
        <v>1.8062620345993955E-5</v>
      </c>
      <c r="S18">
        <v>0</v>
      </c>
      <c r="T18">
        <v>0</v>
      </c>
      <c r="U18">
        <v>0</v>
      </c>
      <c r="V18">
        <v>0</v>
      </c>
      <c r="W18">
        <v>1.083999030059225E-2</v>
      </c>
    </row>
    <row r="19" spans="1:23" x14ac:dyDescent="0.2">
      <c r="A19" t="s">
        <v>15</v>
      </c>
      <c r="B19">
        <v>2.9701087605098958E-2</v>
      </c>
      <c r="C19">
        <v>0</v>
      </c>
      <c r="D19">
        <v>0</v>
      </c>
      <c r="E19">
        <v>1.0681444940627281E-7</v>
      </c>
      <c r="F19">
        <v>1.1237333669087107E-5</v>
      </c>
      <c r="G19">
        <v>0</v>
      </c>
      <c r="H19">
        <v>0</v>
      </c>
      <c r="I19">
        <v>0</v>
      </c>
      <c r="J19">
        <v>0</v>
      </c>
      <c r="K19">
        <v>6.9036523142801051E-4</v>
      </c>
      <c r="L19">
        <v>0</v>
      </c>
      <c r="M19">
        <v>6.6461019662094638E-5</v>
      </c>
      <c r="N19">
        <v>0</v>
      </c>
      <c r="O19">
        <v>0</v>
      </c>
      <c r="P19">
        <v>0</v>
      </c>
      <c r="Q19">
        <v>0</v>
      </c>
      <c r="R19">
        <v>8.2151473277335477E-4</v>
      </c>
      <c r="S19">
        <v>0</v>
      </c>
      <c r="T19">
        <v>0</v>
      </c>
      <c r="U19">
        <v>0</v>
      </c>
      <c r="V19">
        <v>0</v>
      </c>
      <c r="W19">
        <v>3.1290772737080912E-2</v>
      </c>
    </row>
    <row r="20" spans="1:23" x14ac:dyDescent="0.2">
      <c r="A20" t="s">
        <v>16</v>
      </c>
      <c r="B20">
        <v>3.7567897403850636E-2</v>
      </c>
      <c r="C20">
        <v>0</v>
      </c>
      <c r="D20">
        <v>1.7620054756792197E-6</v>
      </c>
      <c r="E20">
        <v>0</v>
      </c>
      <c r="F20">
        <v>3.3712001007261317E-5</v>
      </c>
      <c r="G20">
        <v>0</v>
      </c>
      <c r="H20">
        <v>0</v>
      </c>
      <c r="I20">
        <v>0</v>
      </c>
      <c r="J20">
        <v>0</v>
      </c>
      <c r="K20">
        <v>1.0226081203837257E-3</v>
      </c>
      <c r="L20">
        <v>4.2213204202044762E-7</v>
      </c>
      <c r="M20">
        <v>3.0493879609666953E-4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3.8931340458855997E-2</v>
      </c>
    </row>
    <row r="21" spans="1:23" x14ac:dyDescent="0.2">
      <c r="A21" t="s">
        <v>17</v>
      </c>
      <c r="B21">
        <v>6.5075186521156838E-3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2.6335424840443747E-4</v>
      </c>
      <c r="L21">
        <v>0</v>
      </c>
      <c r="M21">
        <v>1.3683151106901834E-4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6.9077044115891393E-3</v>
      </c>
    </row>
    <row r="22" spans="1:23" x14ac:dyDescent="0.2">
      <c r="A22" t="s">
        <v>18</v>
      </c>
      <c r="B22">
        <v>0.2639937823567361</v>
      </c>
      <c r="C22">
        <v>1.2643574101908249E-6</v>
      </c>
      <c r="D22">
        <v>0</v>
      </c>
      <c r="E22">
        <v>6.1027258727540248E-7</v>
      </c>
      <c r="F22">
        <v>0</v>
      </c>
      <c r="G22">
        <v>0</v>
      </c>
      <c r="H22">
        <v>0</v>
      </c>
      <c r="I22">
        <v>0</v>
      </c>
      <c r="J22">
        <v>4.176955248264744E-10</v>
      </c>
      <c r="K22">
        <v>1.6902980211114949E-3</v>
      </c>
      <c r="L22">
        <v>4.7278788706290141E-7</v>
      </c>
      <c r="M22">
        <v>2.150209459656003E-4</v>
      </c>
      <c r="N22">
        <v>2.0306574297100257E-6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0.265903479816823</v>
      </c>
    </row>
    <row r="23" spans="1:23" x14ac:dyDescent="0.2">
      <c r="A23" t="s">
        <v>19</v>
      </c>
      <c r="B23">
        <v>5.6756136392406807E-3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2.6594219375609555E-4</v>
      </c>
      <c r="L23">
        <v>2.8704978857390441E-7</v>
      </c>
      <c r="M23">
        <v>2.3456830468974571E-5</v>
      </c>
      <c r="N23">
        <v>0</v>
      </c>
      <c r="O23">
        <v>2.2730462252778971E-8</v>
      </c>
      <c r="P23">
        <v>0</v>
      </c>
      <c r="Q23">
        <v>0</v>
      </c>
      <c r="R23">
        <v>1.5721169560402141E-5</v>
      </c>
      <c r="S23">
        <v>0</v>
      </c>
      <c r="T23">
        <v>0</v>
      </c>
      <c r="U23">
        <v>0</v>
      </c>
      <c r="V23">
        <v>0</v>
      </c>
      <c r="W23">
        <v>5.9810436132769797E-3</v>
      </c>
    </row>
    <row r="24" spans="1:23" x14ac:dyDescent="0.2">
      <c r="A24" t="s">
        <v>20</v>
      </c>
      <c r="B24">
        <v>6.4219957068668522E-3</v>
      </c>
      <c r="C24">
        <v>0</v>
      </c>
      <c r="D24">
        <v>0</v>
      </c>
      <c r="E24">
        <v>7.5321931943000108E-7</v>
      </c>
      <c r="F24">
        <v>1.9977482078377081E-5</v>
      </c>
      <c r="G24">
        <v>0</v>
      </c>
      <c r="H24">
        <v>0</v>
      </c>
      <c r="I24">
        <v>0</v>
      </c>
      <c r="J24">
        <v>0</v>
      </c>
      <c r="K24">
        <v>5.7550975201156905E-5</v>
      </c>
      <c r="L24">
        <v>0</v>
      </c>
      <c r="M24">
        <v>8.9917850131069219E-5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6.590195233596885E-3</v>
      </c>
    </row>
    <row r="25" spans="1:23" x14ac:dyDescent="0.2">
      <c r="A25" t="s">
        <v>21</v>
      </c>
      <c r="B25">
        <v>1.0319960505418126</v>
      </c>
      <c r="C25">
        <v>2.418955047480174E-2</v>
      </c>
      <c r="D25">
        <v>0</v>
      </c>
      <c r="E25">
        <v>0</v>
      </c>
      <c r="F25">
        <v>4.9943705195942701E-6</v>
      </c>
      <c r="G25">
        <v>0</v>
      </c>
      <c r="H25">
        <v>0</v>
      </c>
      <c r="I25">
        <v>0</v>
      </c>
      <c r="J25">
        <v>1.0836971159781268E-5</v>
      </c>
      <c r="K25">
        <v>1.9606766926132896E-4</v>
      </c>
      <c r="L25">
        <v>9.9792014733633821E-6</v>
      </c>
      <c r="M25">
        <v>3.5185245703461864E-4</v>
      </c>
      <c r="N25">
        <v>6.5996366465575845E-5</v>
      </c>
      <c r="O25">
        <v>1.2628034584877208E-8</v>
      </c>
      <c r="P25">
        <v>0</v>
      </c>
      <c r="Q25">
        <v>0</v>
      </c>
      <c r="R25">
        <v>2.8097409427101707E-4</v>
      </c>
      <c r="S25">
        <v>0</v>
      </c>
      <c r="T25">
        <v>0</v>
      </c>
      <c r="U25">
        <v>0</v>
      </c>
      <c r="V25">
        <v>0</v>
      </c>
      <c r="W25">
        <v>1.0571063147748345</v>
      </c>
    </row>
    <row r="26" spans="1:23" x14ac:dyDescent="0.2">
      <c r="A26" t="s">
        <v>22</v>
      </c>
      <c r="B26">
        <v>0</v>
      </c>
      <c r="C26">
        <v>2.9389275163897564E-4</v>
      </c>
      <c r="D26">
        <v>3.5996138975120975E-5</v>
      </c>
      <c r="E26">
        <v>2.3986243633337466E-3</v>
      </c>
      <c r="F26">
        <v>6.6637388657686545E-3</v>
      </c>
      <c r="G26">
        <v>0</v>
      </c>
      <c r="H26">
        <v>0</v>
      </c>
      <c r="I26">
        <v>0</v>
      </c>
      <c r="J26">
        <v>0</v>
      </c>
      <c r="K26">
        <v>3.2886623644926617E-3</v>
      </c>
      <c r="L26">
        <v>9.35444605117312E-6</v>
      </c>
      <c r="M26">
        <v>4.1831347669671332E-4</v>
      </c>
      <c r="N26">
        <v>7.1073010039850911E-5</v>
      </c>
      <c r="O26">
        <v>1.3789561205994211E-4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1.3317551029056837E-2</v>
      </c>
    </row>
    <row r="27" spans="1:23" x14ac:dyDescent="0.2">
      <c r="A27" t="s">
        <v>23</v>
      </c>
      <c r="B27">
        <v>0</v>
      </c>
      <c r="C27">
        <v>1.0036599917688927E-6</v>
      </c>
      <c r="D27">
        <v>1.0095190122219628E-5</v>
      </c>
      <c r="E27">
        <v>1.2887956036962368E-6</v>
      </c>
      <c r="F27">
        <v>2.9966223117565619E-5</v>
      </c>
      <c r="G27">
        <v>0</v>
      </c>
      <c r="H27">
        <v>0</v>
      </c>
      <c r="I27">
        <v>0</v>
      </c>
      <c r="J27">
        <v>0</v>
      </c>
      <c r="K27">
        <v>2.0669056875242046E-3</v>
      </c>
      <c r="L27">
        <v>1.0131169008490743E-6</v>
      </c>
      <c r="M27">
        <v>2.2674936120008757E-4</v>
      </c>
      <c r="N27">
        <v>0</v>
      </c>
      <c r="O27">
        <v>1.5658762885247736E-7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2.3371786220892444E-3</v>
      </c>
    </row>
    <row r="28" spans="1:23" x14ac:dyDescent="0.2">
      <c r="A28" t="s">
        <v>24</v>
      </c>
      <c r="B28">
        <v>0</v>
      </c>
      <c r="C28">
        <v>0</v>
      </c>
      <c r="D28">
        <v>0</v>
      </c>
      <c r="E28">
        <v>0</v>
      </c>
      <c r="F28">
        <v>3.7457778896957024E-6</v>
      </c>
      <c r="G28">
        <v>0</v>
      </c>
      <c r="H28">
        <v>0</v>
      </c>
      <c r="I28">
        <v>0</v>
      </c>
      <c r="J28">
        <v>0</v>
      </c>
      <c r="K28">
        <v>9.8834865334749124E-5</v>
      </c>
      <c r="L28">
        <v>3.3770563361635815E-8</v>
      </c>
      <c r="M28">
        <v>2.3456830468974571E-5</v>
      </c>
      <c r="N28">
        <v>4.0613148594200515E-6</v>
      </c>
      <c r="O28">
        <v>3.1570086462193019E-7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1.3044825998082302E-4</v>
      </c>
    </row>
    <row r="29" spans="1:23" x14ac:dyDescent="0.2">
      <c r="A29" t="s">
        <v>25</v>
      </c>
      <c r="B29">
        <v>0</v>
      </c>
      <c r="C29">
        <v>0</v>
      </c>
      <c r="D29">
        <v>0</v>
      </c>
      <c r="E29">
        <v>0</v>
      </c>
      <c r="F29">
        <v>2.1226074708275658E-5</v>
      </c>
      <c r="G29">
        <v>0</v>
      </c>
      <c r="H29">
        <v>0</v>
      </c>
      <c r="I29">
        <v>0</v>
      </c>
      <c r="J29">
        <v>0</v>
      </c>
      <c r="K29">
        <v>1.1352453609273176E-3</v>
      </c>
      <c r="L29">
        <v>3.3770563361635815E-8</v>
      </c>
      <c r="M29">
        <v>1.4465045455867658E-4</v>
      </c>
      <c r="N29">
        <v>5.0766435742750643E-7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1.3016633251150588E-3</v>
      </c>
    </row>
    <row r="30" spans="1:23" x14ac:dyDescent="0.2">
      <c r="A30" t="s">
        <v>26</v>
      </c>
      <c r="B30">
        <v>0</v>
      </c>
      <c r="C30">
        <v>0</v>
      </c>
      <c r="D30">
        <v>0</v>
      </c>
      <c r="E30">
        <v>7.0005033928045582E-6</v>
      </c>
      <c r="F30">
        <v>2.1226074708275658E-5</v>
      </c>
      <c r="G30">
        <v>0</v>
      </c>
      <c r="H30">
        <v>0</v>
      </c>
      <c r="I30">
        <v>0</v>
      </c>
      <c r="J30">
        <v>0</v>
      </c>
      <c r="K30">
        <v>1.222742560911946E-3</v>
      </c>
      <c r="L30">
        <v>1.1650844359764355E-6</v>
      </c>
      <c r="M30">
        <v>1.4465045455867658E-4</v>
      </c>
      <c r="N30">
        <v>5.0766435742750643E-7</v>
      </c>
      <c r="O30">
        <v>2.5761190553149503E-7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1.3975499542706381E-3</v>
      </c>
    </row>
    <row r="31" spans="1:23" x14ac:dyDescent="0.2">
      <c r="A31" t="s">
        <v>27</v>
      </c>
      <c r="B31">
        <v>1.2532112378119491</v>
      </c>
      <c r="C31">
        <v>1.6997575348729057E-4</v>
      </c>
      <c r="D31">
        <v>2.3613599081805781E-4</v>
      </c>
      <c r="E31">
        <v>1.474699661513705E-4</v>
      </c>
      <c r="F31">
        <v>2.2786815495648856E-3</v>
      </c>
      <c r="G31">
        <v>0</v>
      </c>
      <c r="H31">
        <v>0</v>
      </c>
      <c r="I31">
        <v>0</v>
      </c>
      <c r="J31">
        <v>0</v>
      </c>
      <c r="K31">
        <v>5.5230450869170212E-3</v>
      </c>
      <c r="L31">
        <v>1.6480034920478274E-5</v>
      </c>
      <c r="M31">
        <v>2.3104978011939956E-3</v>
      </c>
      <c r="N31">
        <v>2.9139934116338874E-4</v>
      </c>
      <c r="O31">
        <v>8.8850851339196034E-6</v>
      </c>
      <c r="P31">
        <v>0</v>
      </c>
      <c r="Q31">
        <v>0</v>
      </c>
      <c r="R31">
        <v>4.0088982379025466E-2</v>
      </c>
      <c r="S31">
        <v>0</v>
      </c>
      <c r="T31">
        <v>0</v>
      </c>
      <c r="U31">
        <v>0</v>
      </c>
      <c r="V31">
        <v>5.3034500000000007</v>
      </c>
      <c r="W31">
        <v>6.6077327908003252</v>
      </c>
    </row>
    <row r="32" spans="1:23" x14ac:dyDescent="0.2">
      <c r="A32" t="s">
        <v>28</v>
      </c>
      <c r="B32">
        <v>0.21672721656242483</v>
      </c>
      <c r="C32">
        <v>1.2652062624550613E-2</v>
      </c>
      <c r="D32">
        <v>1.9558988198008705E-4</v>
      </c>
      <c r="E32">
        <v>2.3546334860332162E-5</v>
      </c>
      <c r="F32">
        <v>0.12233585728483173</v>
      </c>
      <c r="G32">
        <v>0</v>
      </c>
      <c r="H32">
        <v>0</v>
      </c>
      <c r="I32">
        <v>0</v>
      </c>
      <c r="J32">
        <v>0</v>
      </c>
      <c r="K32">
        <v>4.3711629344433305E-4</v>
      </c>
      <c r="L32">
        <v>9.6246105580662097E-7</v>
      </c>
      <c r="M32">
        <v>1.2823067323039434E-3</v>
      </c>
      <c r="N32">
        <v>0</v>
      </c>
      <c r="O32">
        <v>0</v>
      </c>
      <c r="P32">
        <v>0</v>
      </c>
      <c r="Q32">
        <v>0</v>
      </c>
      <c r="R32">
        <v>4.0463614504720165E-3</v>
      </c>
      <c r="S32">
        <v>0</v>
      </c>
      <c r="T32">
        <v>0</v>
      </c>
      <c r="U32">
        <v>0</v>
      </c>
      <c r="V32">
        <v>0</v>
      </c>
      <c r="W32">
        <v>0.35770101962592371</v>
      </c>
    </row>
    <row r="33" spans="1:23" x14ac:dyDescent="0.2">
      <c r="A33" t="s">
        <v>29</v>
      </c>
      <c r="B33">
        <v>1.1193841466686891</v>
      </c>
      <c r="C33">
        <v>6.0468847465785418E-5</v>
      </c>
      <c r="D33">
        <v>2.5357418686314671E-4</v>
      </c>
      <c r="E33">
        <v>1.3918819998001239E-4</v>
      </c>
      <c r="F33">
        <v>9.5991801386601846E-3</v>
      </c>
      <c r="G33">
        <v>0</v>
      </c>
      <c r="H33">
        <v>0</v>
      </c>
      <c r="I33">
        <v>0</v>
      </c>
      <c r="J33">
        <v>0</v>
      </c>
      <c r="K33">
        <v>1.6292964521081273E-3</v>
      </c>
      <c r="L33">
        <v>7.7486557633273375E-5</v>
      </c>
      <c r="M33">
        <v>1.6107023588695874E-3</v>
      </c>
      <c r="N33">
        <v>3.8582491164490506E-5</v>
      </c>
      <c r="O33">
        <v>2.9297040236915124E-7</v>
      </c>
      <c r="P33">
        <v>0</v>
      </c>
      <c r="Q33">
        <v>0</v>
      </c>
      <c r="R33">
        <v>9.4644785683314619E-3</v>
      </c>
      <c r="S33">
        <v>0</v>
      </c>
      <c r="T33">
        <v>0</v>
      </c>
      <c r="U33">
        <v>0</v>
      </c>
      <c r="V33">
        <v>0</v>
      </c>
      <c r="W33">
        <v>1.1422573974401673</v>
      </c>
    </row>
    <row r="34" spans="1:23" x14ac:dyDescent="0.2">
      <c r="A34" t="s">
        <v>30</v>
      </c>
      <c r="B34">
        <v>3.9509813391580134E-2</v>
      </c>
      <c r="C34">
        <v>4.2920332008776667E-8</v>
      </c>
      <c r="D34">
        <v>1.7196430834957442E-6</v>
      </c>
      <c r="E34">
        <v>8.1522357041178998E-6</v>
      </c>
      <c r="F34">
        <v>1.4995597485081796E-3</v>
      </c>
      <c r="G34">
        <v>0</v>
      </c>
      <c r="H34">
        <v>0</v>
      </c>
      <c r="I34">
        <v>0</v>
      </c>
      <c r="J34">
        <v>0</v>
      </c>
      <c r="K34">
        <v>9.8391217560179177E-4</v>
      </c>
      <c r="L34">
        <v>4.5590260538208351E-7</v>
      </c>
      <c r="M34">
        <v>2.3456830468974573E-4</v>
      </c>
      <c r="N34">
        <v>0</v>
      </c>
      <c r="O34">
        <v>8.789112071074536E-7</v>
      </c>
      <c r="P34">
        <v>0</v>
      </c>
      <c r="Q34">
        <v>0</v>
      </c>
      <c r="R34">
        <v>1.7895373861308826E-4</v>
      </c>
      <c r="S34">
        <v>0</v>
      </c>
      <c r="T34">
        <v>0</v>
      </c>
      <c r="U34">
        <v>0</v>
      </c>
      <c r="V34">
        <v>0</v>
      </c>
      <c r="W34">
        <v>4.241805697192505E-2</v>
      </c>
    </row>
    <row r="35" spans="1:23" x14ac:dyDescent="0.2">
      <c r="A35" t="s">
        <v>31</v>
      </c>
      <c r="B35">
        <v>3.0293496199636394E-2</v>
      </c>
      <c r="C35">
        <v>0</v>
      </c>
      <c r="D35">
        <v>3.3645190764047164E-7</v>
      </c>
      <c r="E35">
        <v>5.289434800604519E-5</v>
      </c>
      <c r="F35">
        <v>1.0275917344065211E-3</v>
      </c>
      <c r="G35">
        <v>0</v>
      </c>
      <c r="H35">
        <v>0</v>
      </c>
      <c r="I35">
        <v>0</v>
      </c>
      <c r="J35">
        <v>0</v>
      </c>
      <c r="K35">
        <v>2.2614945308703006E-3</v>
      </c>
      <c r="L35">
        <v>2.4905790479206417E-5</v>
      </c>
      <c r="M35">
        <v>4.1831347669671332E-4</v>
      </c>
      <c r="N35">
        <v>0</v>
      </c>
      <c r="O35">
        <v>3.2454048883134427E-6</v>
      </c>
      <c r="P35">
        <v>0</v>
      </c>
      <c r="Q35">
        <v>0</v>
      </c>
      <c r="R35">
        <v>1.375769583019873E-3</v>
      </c>
      <c r="S35">
        <v>0</v>
      </c>
      <c r="T35">
        <v>0</v>
      </c>
      <c r="U35">
        <v>0</v>
      </c>
      <c r="V35">
        <v>0</v>
      </c>
      <c r="W35">
        <v>3.5458047519911016E-2</v>
      </c>
    </row>
    <row r="36" spans="1:23" x14ac:dyDescent="0.2">
      <c r="A36" t="s">
        <v>32</v>
      </c>
      <c r="B36">
        <v>3.184538466151008E-2</v>
      </c>
      <c r="C36">
        <v>1.9593131562006544E-6</v>
      </c>
      <c r="D36">
        <v>0</v>
      </c>
      <c r="E36">
        <v>1.7077142099972248E-6</v>
      </c>
      <c r="F36">
        <v>1.252338407788263E-3</v>
      </c>
      <c r="G36">
        <v>0</v>
      </c>
      <c r="H36">
        <v>0</v>
      </c>
      <c r="I36">
        <v>0</v>
      </c>
      <c r="J36">
        <v>0</v>
      </c>
      <c r="K36">
        <v>1.9859399686651892E-3</v>
      </c>
      <c r="L36">
        <v>3.7654178148223932E-6</v>
      </c>
      <c r="M36">
        <v>7.5452804675201542E-4</v>
      </c>
      <c r="N36">
        <v>0</v>
      </c>
      <c r="O36">
        <v>3.8591273691384752E-6</v>
      </c>
      <c r="P36">
        <v>0</v>
      </c>
      <c r="Q36">
        <v>0</v>
      </c>
      <c r="R36">
        <v>1.3546965259495468E-4</v>
      </c>
      <c r="S36">
        <v>0</v>
      </c>
      <c r="T36">
        <v>0</v>
      </c>
      <c r="U36">
        <v>0</v>
      </c>
      <c r="V36">
        <v>0</v>
      </c>
      <c r="W36">
        <v>3.5984952309860659E-2</v>
      </c>
    </row>
    <row r="37" spans="1:23" x14ac:dyDescent="0.2">
      <c r="A37" t="s">
        <v>33</v>
      </c>
      <c r="B37">
        <v>2.8820785720511354E-2</v>
      </c>
      <c r="C37">
        <v>0</v>
      </c>
      <c r="D37">
        <v>0</v>
      </c>
      <c r="E37">
        <v>1.9663909198394271E-5</v>
      </c>
      <c r="F37">
        <v>5.7285429859746271E-3</v>
      </c>
      <c r="G37">
        <v>0</v>
      </c>
      <c r="H37">
        <v>0</v>
      </c>
      <c r="I37">
        <v>0</v>
      </c>
      <c r="J37">
        <v>6.96159208044124E-10</v>
      </c>
      <c r="K37">
        <v>1.7582007777192834E-3</v>
      </c>
      <c r="L37">
        <v>1.7999710271751887E-5</v>
      </c>
      <c r="M37">
        <v>6.6461019662094624E-4</v>
      </c>
      <c r="N37">
        <v>0</v>
      </c>
      <c r="O37">
        <v>9.2790798129677723E-6</v>
      </c>
      <c r="P37">
        <v>0</v>
      </c>
      <c r="Q37">
        <v>0</v>
      </c>
      <c r="R37">
        <v>3.6259037879736005E-4</v>
      </c>
      <c r="S37">
        <v>0</v>
      </c>
      <c r="T37">
        <v>0</v>
      </c>
      <c r="U37">
        <v>0</v>
      </c>
      <c r="V37">
        <v>0</v>
      </c>
      <c r="W37">
        <v>3.7381673455065885E-2</v>
      </c>
    </row>
    <row r="38" spans="1:23" x14ac:dyDescent="0.2">
      <c r="A38" t="s">
        <v>34</v>
      </c>
      <c r="B38">
        <v>1.4988392134320879E-2</v>
      </c>
      <c r="C38">
        <v>1.8563043593795904E-6</v>
      </c>
      <c r="D38">
        <v>0</v>
      </c>
      <c r="E38">
        <v>7.3179753195618785E-6</v>
      </c>
      <c r="F38">
        <v>3.2338549114372902E-4</v>
      </c>
      <c r="G38">
        <v>0</v>
      </c>
      <c r="H38">
        <v>0</v>
      </c>
      <c r="I38">
        <v>0</v>
      </c>
      <c r="J38">
        <v>6.96159208044124E-10</v>
      </c>
      <c r="K38">
        <v>1.1223056341690275E-3</v>
      </c>
      <c r="L38">
        <v>3.5627944346525787E-6</v>
      </c>
      <c r="M38">
        <v>1.7983570026213844E-4</v>
      </c>
      <c r="N38">
        <v>8.1226297188401029E-6</v>
      </c>
      <c r="O38">
        <v>4.7380385762459279E-6</v>
      </c>
      <c r="P38">
        <v>0</v>
      </c>
      <c r="Q38">
        <v>0</v>
      </c>
      <c r="R38">
        <v>1.0443539489678209E-2</v>
      </c>
      <c r="S38">
        <v>0</v>
      </c>
      <c r="T38">
        <v>0</v>
      </c>
      <c r="U38">
        <v>0</v>
      </c>
      <c r="V38">
        <v>0</v>
      </c>
      <c r="W38">
        <v>2.7083056888141874E-2</v>
      </c>
    </row>
    <row r="39" spans="1:23" x14ac:dyDescent="0.2">
      <c r="A39" t="s">
        <v>35</v>
      </c>
      <c r="B39">
        <v>1.7815046118447959E-3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4.0433565232333144E-4</v>
      </c>
      <c r="L39">
        <v>2.2845786114146627E-5</v>
      </c>
      <c r="M39">
        <v>5.8642076172436433E-5</v>
      </c>
      <c r="N39">
        <v>0</v>
      </c>
      <c r="O39">
        <v>2.012908712829427E-6</v>
      </c>
      <c r="P39">
        <v>0</v>
      </c>
      <c r="Q39">
        <v>0</v>
      </c>
      <c r="R39">
        <v>5.4616012038775788E-3</v>
      </c>
      <c r="S39">
        <v>0</v>
      </c>
      <c r="T39">
        <v>0</v>
      </c>
      <c r="U39">
        <v>0</v>
      </c>
      <c r="V39">
        <v>0</v>
      </c>
      <c r="W39">
        <v>7.7309422390451181E-3</v>
      </c>
    </row>
    <row r="40" spans="1:23" x14ac:dyDescent="0.2">
      <c r="A40" t="s">
        <v>36</v>
      </c>
      <c r="B40">
        <v>1.5202172687742257E-3</v>
      </c>
      <c r="C40">
        <v>0</v>
      </c>
      <c r="D40">
        <v>0</v>
      </c>
      <c r="E40">
        <v>0</v>
      </c>
      <c r="F40">
        <v>5.8683853605232668E-5</v>
      </c>
      <c r="G40">
        <v>0</v>
      </c>
      <c r="H40">
        <v>0</v>
      </c>
      <c r="I40">
        <v>0</v>
      </c>
      <c r="J40">
        <v>0</v>
      </c>
      <c r="K40">
        <v>3.9361416443789118E-4</v>
      </c>
      <c r="L40">
        <v>9.5739547130237522E-6</v>
      </c>
      <c r="M40">
        <v>2.7366302213803674E-5</v>
      </c>
      <c r="N40">
        <v>1.0153287148550129E-6</v>
      </c>
      <c r="O40">
        <v>2.5508629861451961E-7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2.0107259587576459E-3</v>
      </c>
    </row>
    <row r="41" spans="1:23" x14ac:dyDescent="0.2">
      <c r="A41" t="s">
        <v>37</v>
      </c>
      <c r="B41">
        <v>1.6469020411720775E-3</v>
      </c>
      <c r="C41">
        <v>0</v>
      </c>
      <c r="D41">
        <v>2.841149442297316E-7</v>
      </c>
      <c r="E41">
        <v>5.5990629835974574E-8</v>
      </c>
      <c r="F41">
        <v>1.2485926298985675E-6</v>
      </c>
      <c r="G41">
        <v>0</v>
      </c>
      <c r="H41">
        <v>0</v>
      </c>
      <c r="I41">
        <v>0</v>
      </c>
      <c r="J41">
        <v>0</v>
      </c>
      <c r="K41">
        <v>1.1055456071297183E-3</v>
      </c>
      <c r="L41">
        <v>6.4164070387108051E-7</v>
      </c>
      <c r="M41">
        <v>8.2098906641411021E-5</v>
      </c>
      <c r="N41">
        <v>0</v>
      </c>
      <c r="O41">
        <v>4.051073494828609E-6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2.8408279673458707E-3</v>
      </c>
    </row>
    <row r="42" spans="1:23" x14ac:dyDescent="0.2">
      <c r="A42" t="s">
        <v>38</v>
      </c>
      <c r="B42">
        <v>1.400395779756844E-3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3.2164463656321093E-5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1.4325602434131651E-3</v>
      </c>
    </row>
    <row r="43" spans="1:23" x14ac:dyDescent="0.2">
      <c r="A43" t="s">
        <v>39</v>
      </c>
      <c r="B43">
        <v>9.3090550208612264</v>
      </c>
      <c r="C43">
        <v>2.3274291206792707E-5</v>
      </c>
      <c r="D43">
        <v>1.5827594940494827E-3</v>
      </c>
      <c r="E43">
        <v>0</v>
      </c>
      <c r="F43">
        <v>0</v>
      </c>
      <c r="G43">
        <v>0</v>
      </c>
      <c r="H43">
        <v>0</v>
      </c>
      <c r="I43">
        <v>0</v>
      </c>
      <c r="J43">
        <v>4.176955248264744E-10</v>
      </c>
      <c r="K43">
        <v>1.6126596605617542E-3</v>
      </c>
      <c r="L43">
        <v>1.0131169008490743E-7</v>
      </c>
      <c r="M43">
        <v>1.3448582802212095E-3</v>
      </c>
      <c r="N43">
        <v>7.310366746956094E-5</v>
      </c>
      <c r="O43">
        <v>0</v>
      </c>
      <c r="P43">
        <v>0</v>
      </c>
      <c r="Q43">
        <v>0</v>
      </c>
      <c r="R43">
        <v>1.3369349492759858E-2</v>
      </c>
      <c r="S43">
        <v>0</v>
      </c>
      <c r="T43">
        <v>0</v>
      </c>
      <c r="U43">
        <v>0</v>
      </c>
      <c r="V43">
        <v>0</v>
      </c>
      <c r="W43">
        <v>9.3270611274768811</v>
      </c>
    </row>
    <row r="44" spans="1:23" x14ac:dyDescent="0.2">
      <c r="A44" t="s">
        <v>40</v>
      </c>
      <c r="B44">
        <v>0.12543024819963094</v>
      </c>
      <c r="C44">
        <v>1.6111333771171845E-3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1.2274255096435176E-4</v>
      </c>
      <c r="L44">
        <v>0</v>
      </c>
      <c r="M44">
        <v>2.7366302213803674E-5</v>
      </c>
      <c r="N44">
        <v>0</v>
      </c>
      <c r="O44">
        <v>0</v>
      </c>
      <c r="P44">
        <v>0</v>
      </c>
      <c r="Q44">
        <v>0</v>
      </c>
      <c r="R44">
        <v>5.9630061649635956E-3</v>
      </c>
      <c r="S44">
        <v>0</v>
      </c>
      <c r="T44">
        <v>0</v>
      </c>
      <c r="U44">
        <v>0</v>
      </c>
      <c r="V44">
        <v>0</v>
      </c>
      <c r="W44">
        <v>0.13315449659488987</v>
      </c>
    </row>
    <row r="45" spans="1:23" x14ac:dyDescent="0.2">
      <c r="A45" t="s">
        <v>41</v>
      </c>
      <c r="B45">
        <v>2.4013448921435411E-4</v>
      </c>
      <c r="C45">
        <v>0</v>
      </c>
      <c r="D45">
        <v>0</v>
      </c>
      <c r="E45">
        <v>1.9811266930506602E-7</v>
      </c>
      <c r="F45">
        <v>1.2485926298985675E-6</v>
      </c>
      <c r="G45">
        <v>0</v>
      </c>
      <c r="H45">
        <v>0</v>
      </c>
      <c r="I45">
        <v>0</v>
      </c>
      <c r="J45">
        <v>0</v>
      </c>
      <c r="K45">
        <v>2.3501008502913533E-4</v>
      </c>
      <c r="L45">
        <v>0</v>
      </c>
      <c r="M45">
        <v>1.5637886979316383E-5</v>
      </c>
      <c r="N45">
        <v>0</v>
      </c>
      <c r="O45">
        <v>2.5256069169754417E-9</v>
      </c>
      <c r="P45">
        <v>0</v>
      </c>
      <c r="Q45">
        <v>0</v>
      </c>
      <c r="R45">
        <v>1.0034789081107755E-6</v>
      </c>
      <c r="S45">
        <v>0</v>
      </c>
      <c r="T45">
        <v>0</v>
      </c>
      <c r="U45">
        <v>0</v>
      </c>
      <c r="V45">
        <v>0</v>
      </c>
      <c r="W45">
        <v>4.9323517103703714E-4</v>
      </c>
    </row>
    <row r="46" spans="1:23" x14ac:dyDescent="0.2">
      <c r="A46" t="s">
        <v>42</v>
      </c>
      <c r="B46">
        <v>2.2505093745487165E-2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1.6025925988587732E-2</v>
      </c>
      <c r="L46">
        <v>0</v>
      </c>
      <c r="M46">
        <v>4.6587108379213441E-2</v>
      </c>
      <c r="N46">
        <v>0</v>
      </c>
      <c r="O46">
        <v>0</v>
      </c>
      <c r="P46">
        <v>0</v>
      </c>
      <c r="Q46">
        <v>0</v>
      </c>
      <c r="R46">
        <v>1.4789327059530524E-2</v>
      </c>
      <c r="S46">
        <v>0</v>
      </c>
      <c r="T46">
        <v>0</v>
      </c>
      <c r="U46">
        <v>0</v>
      </c>
      <c r="V46">
        <v>0</v>
      </c>
      <c r="W46">
        <v>9.9907455172818863E-2</v>
      </c>
    </row>
    <row r="47" spans="1:23" x14ac:dyDescent="0.2">
      <c r="A47" t="s">
        <v>43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0.35088760266070734</v>
      </c>
      <c r="L47">
        <v>8.0644438008907304E-2</v>
      </c>
      <c r="M47">
        <v>0.90223306296704409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1.3337651036366587</v>
      </c>
    </row>
    <row r="48" spans="1:23" x14ac:dyDescent="0.2">
      <c r="A48" t="s">
        <v>44</v>
      </c>
      <c r="B48">
        <v>4.8206483042164709E-3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3.0072706612202838E-2</v>
      </c>
      <c r="L48">
        <v>0</v>
      </c>
      <c r="M48">
        <v>2.5838681705183431E-2</v>
      </c>
      <c r="N48">
        <v>0</v>
      </c>
      <c r="O48">
        <v>3.7716567606722248E-2</v>
      </c>
      <c r="P48">
        <v>0</v>
      </c>
      <c r="Q48">
        <v>0</v>
      </c>
      <c r="R48">
        <v>2.4061041811880422E-2</v>
      </c>
      <c r="S48">
        <v>0</v>
      </c>
      <c r="T48">
        <v>0</v>
      </c>
      <c r="U48">
        <v>0</v>
      </c>
      <c r="V48">
        <v>0</v>
      </c>
      <c r="W48">
        <v>0.12250964604020542</v>
      </c>
    </row>
    <row r="49" spans="1:23" x14ac:dyDescent="0.2">
      <c r="A49" t="s">
        <v>45</v>
      </c>
      <c r="B49">
        <v>4.091172384038963E-2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3.1933989524536334E-2</v>
      </c>
      <c r="L49">
        <v>0</v>
      </c>
      <c r="M49">
        <v>2.3076035069837116E-4</v>
      </c>
      <c r="N49">
        <v>0</v>
      </c>
      <c r="O49">
        <v>8.6236772794644149E-3</v>
      </c>
      <c r="P49">
        <v>0</v>
      </c>
      <c r="Q49">
        <v>0</v>
      </c>
      <c r="R49">
        <v>5.7558371516145627E-3</v>
      </c>
      <c r="S49">
        <v>0</v>
      </c>
      <c r="T49">
        <v>0</v>
      </c>
      <c r="U49">
        <v>0</v>
      </c>
      <c r="V49">
        <v>0</v>
      </c>
      <c r="W49">
        <v>8.7455988146703315E-2</v>
      </c>
    </row>
    <row r="50" spans="1:23" x14ac:dyDescent="0.2">
      <c r="A50" t="s">
        <v>46</v>
      </c>
      <c r="B50">
        <v>0.21928075075757472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0.12250064490282203</v>
      </c>
      <c r="L50">
        <v>0</v>
      </c>
      <c r="M50">
        <v>1.7499135086758072E-2</v>
      </c>
      <c r="N50">
        <v>0</v>
      </c>
      <c r="O50">
        <v>9.4475631927834022E-2</v>
      </c>
      <c r="P50">
        <v>7.93763281982134E-4</v>
      </c>
      <c r="Q50">
        <v>0</v>
      </c>
      <c r="R50">
        <v>0.12343641407183188</v>
      </c>
      <c r="S50">
        <v>0</v>
      </c>
      <c r="T50">
        <v>0</v>
      </c>
      <c r="U50">
        <v>0</v>
      </c>
      <c r="V50">
        <v>0</v>
      </c>
      <c r="W50">
        <v>0.57798634002880289</v>
      </c>
    </row>
    <row r="51" spans="1:23" x14ac:dyDescent="0.2">
      <c r="A51" t="s">
        <v>47</v>
      </c>
      <c r="B51">
        <v>0.52823769855732694</v>
      </c>
      <c r="C51">
        <v>0</v>
      </c>
      <c r="D51">
        <v>0</v>
      </c>
      <c r="E51">
        <v>0.11272543602242456</v>
      </c>
      <c r="F51">
        <v>0</v>
      </c>
      <c r="G51">
        <v>0</v>
      </c>
      <c r="H51">
        <v>0</v>
      </c>
      <c r="I51">
        <v>0</v>
      </c>
      <c r="J51">
        <v>0</v>
      </c>
      <c r="K51">
        <v>3.7850009947903628E-2</v>
      </c>
      <c r="L51">
        <v>0</v>
      </c>
      <c r="M51">
        <v>3.7001876347922596E-2</v>
      </c>
      <c r="N51">
        <v>0</v>
      </c>
      <c r="O51">
        <v>4.6142079697842481E-2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0.76195710057342025</v>
      </c>
    </row>
  </sheetData>
  <phoneticPr fontId="6" type="noConversion"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D00-000000000000}">
  <dimension ref="A1:W51"/>
  <sheetViews>
    <sheetView workbookViewId="0">
      <selection activeCell="B4" sqref="B4:W51"/>
    </sheetView>
  </sheetViews>
  <sheetFormatPr baseColWidth="10" defaultColWidth="8.83203125" defaultRowHeight="15" x14ac:dyDescent="0.2"/>
  <sheetData>
    <row r="1" spans="1:23" x14ac:dyDescent="0.2">
      <c r="B1" t="s">
        <v>49</v>
      </c>
      <c r="C1" t="s">
        <v>50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61</v>
      </c>
      <c r="O1" t="s">
        <v>62</v>
      </c>
      <c r="P1" t="s">
        <v>63</v>
      </c>
      <c r="Q1" t="s">
        <v>64</v>
      </c>
      <c r="R1" t="s">
        <v>65</v>
      </c>
      <c r="S1" t="s">
        <v>66</v>
      </c>
      <c r="T1" t="s">
        <v>67</v>
      </c>
      <c r="U1" t="s">
        <v>68</v>
      </c>
      <c r="V1" t="s">
        <v>69</v>
      </c>
      <c r="W1" t="s">
        <v>48</v>
      </c>
    </row>
    <row r="2" spans="1:23" x14ac:dyDescent="0.2">
      <c r="B2" t="s">
        <v>75</v>
      </c>
      <c r="C2" t="s">
        <v>75</v>
      </c>
      <c r="D2" t="s">
        <v>75</v>
      </c>
      <c r="E2" t="s">
        <v>75</v>
      </c>
      <c r="F2" t="s">
        <v>75</v>
      </c>
      <c r="G2" t="s">
        <v>75</v>
      </c>
      <c r="H2" t="s">
        <v>75</v>
      </c>
      <c r="I2" t="s">
        <v>75</v>
      </c>
      <c r="J2" t="s">
        <v>75</v>
      </c>
      <c r="K2" t="s">
        <v>75</v>
      </c>
      <c r="L2" t="s">
        <v>75</v>
      </c>
      <c r="M2" t="s">
        <v>75</v>
      </c>
      <c r="N2" t="s">
        <v>75</v>
      </c>
      <c r="O2" t="s">
        <v>75</v>
      </c>
      <c r="P2" t="s">
        <v>75</v>
      </c>
      <c r="Q2" t="s">
        <v>75</v>
      </c>
      <c r="R2" t="s">
        <v>75</v>
      </c>
      <c r="S2" t="s">
        <v>75</v>
      </c>
      <c r="T2" t="s">
        <v>75</v>
      </c>
      <c r="U2" t="s">
        <v>75</v>
      </c>
      <c r="V2" t="s">
        <v>75</v>
      </c>
      <c r="W2" t="s">
        <v>75</v>
      </c>
    </row>
    <row r="4" spans="1:23" x14ac:dyDescent="0.2">
      <c r="A4" t="s">
        <v>0</v>
      </c>
      <c r="B4">
        <v>23.656622952744449</v>
      </c>
      <c r="C4">
        <v>0.31800695624988418</v>
      </c>
      <c r="D4">
        <v>2.8428302018195031E-3</v>
      </c>
      <c r="E4">
        <v>1.6411263781268264E-2</v>
      </c>
      <c r="F4">
        <v>0.10016421939056026</v>
      </c>
      <c r="G4">
        <v>0</v>
      </c>
      <c r="H4">
        <v>8.7453819612747802E-3</v>
      </c>
      <c r="I4">
        <v>0</v>
      </c>
      <c r="J4">
        <v>0</v>
      </c>
      <c r="K4">
        <v>0.65953625049914533</v>
      </c>
      <c r="L4">
        <v>6.3432429222629344E-2</v>
      </c>
      <c r="M4">
        <v>1.0199271427771157</v>
      </c>
      <c r="N4">
        <v>3.0311850395572167E-2</v>
      </c>
      <c r="O4">
        <v>0.23147181630803881</v>
      </c>
      <c r="P4">
        <v>0</v>
      </c>
      <c r="Q4">
        <v>0</v>
      </c>
      <c r="R4">
        <v>0.35769535610851744</v>
      </c>
      <c r="S4">
        <v>0</v>
      </c>
      <c r="T4">
        <v>0</v>
      </c>
      <c r="U4">
        <v>0</v>
      </c>
      <c r="V4">
        <v>6.8407240000000007</v>
      </c>
      <c r="W4">
        <v>33.305892449640268</v>
      </c>
    </row>
    <row r="5" spans="1:23" x14ac:dyDescent="0.2">
      <c r="A5" t="s">
        <v>1</v>
      </c>
      <c r="B5">
        <v>7.7651940663569285E-2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5.4981932621559079E-2</v>
      </c>
      <c r="L5">
        <v>0</v>
      </c>
      <c r="M5">
        <v>0.16567686099759282</v>
      </c>
      <c r="N5">
        <v>0</v>
      </c>
      <c r="O5">
        <v>1.8485166576815464E-2</v>
      </c>
      <c r="P5">
        <v>0</v>
      </c>
      <c r="Q5">
        <v>0</v>
      </c>
      <c r="R5">
        <v>6.9585455566096464E-3</v>
      </c>
      <c r="S5">
        <v>0</v>
      </c>
      <c r="T5">
        <v>0</v>
      </c>
      <c r="U5">
        <v>0</v>
      </c>
      <c r="V5">
        <v>0</v>
      </c>
      <c r="W5">
        <v>0.32375444641614631</v>
      </c>
    </row>
    <row r="6" spans="1:23" x14ac:dyDescent="0.2">
      <c r="A6" t="s">
        <v>2</v>
      </c>
      <c r="B6">
        <v>9.3560470659102162</v>
      </c>
      <c r="C6">
        <v>3.9333109395190162E-3</v>
      </c>
      <c r="D6">
        <v>8.5936733214539679E-4</v>
      </c>
      <c r="E6">
        <v>2.3195153382428397E-4</v>
      </c>
      <c r="F6">
        <v>6.5107694849133959E-5</v>
      </c>
      <c r="G6">
        <v>0</v>
      </c>
      <c r="H6">
        <v>0</v>
      </c>
      <c r="I6">
        <v>0</v>
      </c>
      <c r="J6">
        <v>0</v>
      </c>
      <c r="K6">
        <v>2.9344004892673699E-3</v>
      </c>
      <c r="L6">
        <v>2.3860362153178741E-5</v>
      </c>
      <c r="M6">
        <v>1.0028568017802059E-3</v>
      </c>
      <c r="N6">
        <v>0</v>
      </c>
      <c r="O6">
        <v>0</v>
      </c>
      <c r="P6">
        <v>0</v>
      </c>
      <c r="Q6">
        <v>0</v>
      </c>
      <c r="R6">
        <v>6.4485113608230818E-5</v>
      </c>
      <c r="S6">
        <v>0</v>
      </c>
      <c r="T6">
        <v>0</v>
      </c>
      <c r="U6">
        <v>0</v>
      </c>
      <c r="V6">
        <v>0</v>
      </c>
      <c r="W6">
        <v>9.3651624061773635</v>
      </c>
    </row>
    <row r="7" spans="1:23" x14ac:dyDescent="0.2">
      <c r="A7" t="s">
        <v>3</v>
      </c>
      <c r="B7">
        <v>2.169057688814284E-2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2.7193355107573737E-3</v>
      </c>
      <c r="L7">
        <v>0</v>
      </c>
      <c r="M7">
        <v>1.0619560809879683E-3</v>
      </c>
      <c r="N7">
        <v>1.013652907956008E-3</v>
      </c>
      <c r="O7">
        <v>5.7280626081037229E-7</v>
      </c>
      <c r="P7">
        <v>0</v>
      </c>
      <c r="Q7">
        <v>0</v>
      </c>
      <c r="R7">
        <v>9.3203910412806394E-3</v>
      </c>
      <c r="S7">
        <v>0</v>
      </c>
      <c r="T7">
        <v>0</v>
      </c>
      <c r="U7">
        <v>0</v>
      </c>
      <c r="V7">
        <v>0</v>
      </c>
      <c r="W7">
        <v>3.5806485235385641E-2</v>
      </c>
    </row>
    <row r="8" spans="1:23" x14ac:dyDescent="0.2">
      <c r="A8" t="s">
        <v>4</v>
      </c>
      <c r="B8">
        <v>2.9199578788217605E-3</v>
      </c>
      <c r="C8">
        <v>0</v>
      </c>
      <c r="D8">
        <v>0</v>
      </c>
      <c r="E8">
        <v>0</v>
      </c>
      <c r="F8">
        <v>7.1513081862025684E-8</v>
      </c>
      <c r="G8">
        <v>0</v>
      </c>
      <c r="H8">
        <v>0</v>
      </c>
      <c r="I8">
        <v>0</v>
      </c>
      <c r="J8">
        <v>0</v>
      </c>
      <c r="K8">
        <v>2.2479602153929957E-4</v>
      </c>
      <c r="L8">
        <v>2.1217068976520556E-6</v>
      </c>
      <c r="M8">
        <v>7.6946062565263606E-4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3.9164077459932101E-3</v>
      </c>
    </row>
    <row r="9" spans="1:23" x14ac:dyDescent="0.2">
      <c r="A9" t="s">
        <v>5</v>
      </c>
      <c r="B9">
        <v>7.0383687034542997E-3</v>
      </c>
      <c r="C9">
        <v>0</v>
      </c>
      <c r="D9">
        <v>0</v>
      </c>
      <c r="E9">
        <v>2.2904080690322217E-8</v>
      </c>
      <c r="F9">
        <v>1.49791301268199E-5</v>
      </c>
      <c r="G9">
        <v>0</v>
      </c>
      <c r="H9">
        <v>0</v>
      </c>
      <c r="I9">
        <v>0</v>
      </c>
      <c r="J9">
        <v>0</v>
      </c>
      <c r="K9">
        <v>2.1141360548340561E-3</v>
      </c>
      <c r="L9">
        <v>6.0486327473897341E-5</v>
      </c>
      <c r="M9">
        <v>2.1018355535800297E-3</v>
      </c>
      <c r="N9">
        <v>7.1926835717161769E-8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1.1329900600385509E-2</v>
      </c>
    </row>
    <row r="10" spans="1:23" x14ac:dyDescent="0.2">
      <c r="A10" t="s">
        <v>6</v>
      </c>
      <c r="B10">
        <v>2.9996714427819836E-2</v>
      </c>
      <c r="C10">
        <v>0</v>
      </c>
      <c r="D10">
        <v>0</v>
      </c>
      <c r="E10">
        <v>3.4356121035483324E-6</v>
      </c>
      <c r="F10">
        <v>0</v>
      </c>
      <c r="G10">
        <v>0</v>
      </c>
      <c r="H10">
        <v>0</v>
      </c>
      <c r="I10">
        <v>0</v>
      </c>
      <c r="J10">
        <v>0</v>
      </c>
      <c r="K10">
        <v>1.0598802095768724E-3</v>
      </c>
      <c r="L10">
        <v>0</v>
      </c>
      <c r="M10">
        <v>5.1558881385054542E-4</v>
      </c>
      <c r="N10">
        <v>1.8917956574208833E-6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3.1577510859008222E-2</v>
      </c>
    </row>
    <row r="11" spans="1:23" x14ac:dyDescent="0.2">
      <c r="A11" t="s">
        <v>7</v>
      </c>
      <c r="B11">
        <v>1.5275105842364231E-3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9.8203186534245262E-7</v>
      </c>
      <c r="L11">
        <v>0</v>
      </c>
      <c r="M11">
        <v>6.8906007232277522E-3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8.4190933393295184E-3</v>
      </c>
    </row>
    <row r="12" spans="1:23" x14ac:dyDescent="0.2">
      <c r="A12" t="s">
        <v>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x14ac:dyDescent="0.2">
      <c r="A13" t="s">
        <v>9</v>
      </c>
      <c r="B13">
        <v>9.462870164700965E-2</v>
      </c>
      <c r="C13">
        <v>2.5451011972435195E-7</v>
      </c>
      <c r="D13">
        <v>6.5400878127647321E-8</v>
      </c>
      <c r="E13">
        <v>5.1408882909278838E-6</v>
      </c>
      <c r="F13">
        <v>6.9188906701509847E-6</v>
      </c>
      <c r="G13">
        <v>0</v>
      </c>
      <c r="H13">
        <v>0</v>
      </c>
      <c r="I13">
        <v>0</v>
      </c>
      <c r="J13">
        <v>0</v>
      </c>
      <c r="K13">
        <v>3.7343100814008585E-3</v>
      </c>
      <c r="L13">
        <v>2.8289425302027403E-7</v>
      </c>
      <c r="M13">
        <v>4.5179224111315848E-4</v>
      </c>
      <c r="N13">
        <v>2.0937901877265794E-5</v>
      </c>
      <c r="O13">
        <v>2.6549537001639496E-8</v>
      </c>
      <c r="P13">
        <v>0</v>
      </c>
      <c r="Q13">
        <v>0</v>
      </c>
      <c r="R13">
        <v>4.9693267643120061E-4</v>
      </c>
      <c r="S13">
        <v>0</v>
      </c>
      <c r="T13">
        <v>0</v>
      </c>
      <c r="U13">
        <v>0</v>
      </c>
      <c r="V13">
        <v>0</v>
      </c>
      <c r="W13">
        <v>9.9345363681581103E-2</v>
      </c>
    </row>
    <row r="14" spans="1:23" x14ac:dyDescent="0.2">
      <c r="A14" t="s">
        <v>10</v>
      </c>
      <c r="B14">
        <v>0.10977222645631876</v>
      </c>
      <c r="C14">
        <v>3.6708190344858457E-7</v>
      </c>
      <c r="D14">
        <v>0</v>
      </c>
      <c r="E14">
        <v>0</v>
      </c>
      <c r="F14">
        <v>1.0421045206894076E-6</v>
      </c>
      <c r="G14">
        <v>0</v>
      </c>
      <c r="H14">
        <v>0</v>
      </c>
      <c r="I14">
        <v>0</v>
      </c>
      <c r="J14">
        <v>0</v>
      </c>
      <c r="K14">
        <v>2.7771861151884556E-3</v>
      </c>
      <c r="L14">
        <v>0</v>
      </c>
      <c r="M14">
        <v>6.9758182544557286E-4</v>
      </c>
      <c r="N14">
        <v>0</v>
      </c>
      <c r="O14">
        <v>2.0642265018774713E-7</v>
      </c>
      <c r="P14">
        <v>0</v>
      </c>
      <c r="Q14">
        <v>0</v>
      </c>
      <c r="R14">
        <v>2.6130223760681209E-4</v>
      </c>
      <c r="S14">
        <v>0</v>
      </c>
      <c r="T14">
        <v>0</v>
      </c>
      <c r="U14">
        <v>0</v>
      </c>
      <c r="V14">
        <v>0</v>
      </c>
      <c r="W14">
        <v>0.11350991224363392</v>
      </c>
    </row>
    <row r="15" spans="1:23" x14ac:dyDescent="0.2">
      <c r="A15" t="s">
        <v>11</v>
      </c>
      <c r="B15">
        <v>8.5875505551003872E-2</v>
      </c>
      <c r="C15">
        <v>0</v>
      </c>
      <c r="D15">
        <v>0</v>
      </c>
      <c r="E15">
        <v>1.2497197248158986E-5</v>
      </c>
      <c r="F15">
        <v>1.181952325219591E-6</v>
      </c>
      <c r="G15">
        <v>0</v>
      </c>
      <c r="H15">
        <v>0</v>
      </c>
      <c r="I15">
        <v>0</v>
      </c>
      <c r="J15">
        <v>0</v>
      </c>
      <c r="K15">
        <v>5.9287941979447526E-4</v>
      </c>
      <c r="L15">
        <v>0</v>
      </c>
      <c r="M15">
        <v>8.5217531227977169E-5</v>
      </c>
      <c r="N15">
        <v>0</v>
      </c>
      <c r="O15">
        <v>1.0619814800655801E-8</v>
      </c>
      <c r="P15">
        <v>0</v>
      </c>
      <c r="Q15">
        <v>0</v>
      </c>
      <c r="R15">
        <v>1.3874996008595637E-4</v>
      </c>
      <c r="S15">
        <v>0</v>
      </c>
      <c r="T15">
        <v>0</v>
      </c>
      <c r="U15">
        <v>0</v>
      </c>
      <c r="V15">
        <v>0</v>
      </c>
      <c r="W15">
        <v>8.6706042231500483E-2</v>
      </c>
    </row>
    <row r="16" spans="1:23" x14ac:dyDescent="0.2">
      <c r="A16" t="s">
        <v>12</v>
      </c>
      <c r="B16">
        <v>1.2475914092726543E-3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4.5352017053996909E-5</v>
      </c>
      <c r="L16">
        <v>0</v>
      </c>
      <c r="M16">
        <v>1.5090192352032481E-5</v>
      </c>
      <c r="N16">
        <v>0</v>
      </c>
      <c r="O16">
        <v>0</v>
      </c>
      <c r="P16">
        <v>0</v>
      </c>
      <c r="Q16">
        <v>0</v>
      </c>
      <c r="R16">
        <v>2.0048452382464177E-4</v>
      </c>
      <c r="S16">
        <v>0</v>
      </c>
      <c r="T16">
        <v>0</v>
      </c>
      <c r="U16">
        <v>0</v>
      </c>
      <c r="V16">
        <v>0</v>
      </c>
      <c r="W16">
        <v>1.5085181425033255E-3</v>
      </c>
    </row>
    <row r="17" spans="1:23" x14ac:dyDescent="0.2">
      <c r="A17" t="s">
        <v>13</v>
      </c>
      <c r="B17">
        <v>3.9659688728132636E-2</v>
      </c>
      <c r="C17">
        <v>9.4338417711159768E-7</v>
      </c>
      <c r="D17">
        <v>3.3101136144511165E-5</v>
      </c>
      <c r="E17">
        <v>1.3857382217932786E-5</v>
      </c>
      <c r="F17">
        <v>0</v>
      </c>
      <c r="G17">
        <v>0</v>
      </c>
      <c r="H17">
        <v>0</v>
      </c>
      <c r="I17">
        <v>0</v>
      </c>
      <c r="J17">
        <v>0</v>
      </c>
      <c r="K17">
        <v>1.4461758351529445E-3</v>
      </c>
      <c r="L17">
        <v>2.0333024435832198E-7</v>
      </c>
      <c r="M17">
        <v>2.5721612088270705E-4</v>
      </c>
      <c r="N17">
        <v>0</v>
      </c>
      <c r="O17">
        <v>0</v>
      </c>
      <c r="P17">
        <v>0</v>
      </c>
      <c r="Q17">
        <v>0</v>
      </c>
      <c r="R17">
        <v>1.2163542756434061E-4</v>
      </c>
      <c r="S17">
        <v>0</v>
      </c>
      <c r="T17">
        <v>0</v>
      </c>
      <c r="U17">
        <v>0</v>
      </c>
      <c r="V17">
        <v>0</v>
      </c>
      <c r="W17">
        <v>4.1532821344516538E-2</v>
      </c>
    </row>
    <row r="18" spans="1:23" x14ac:dyDescent="0.2">
      <c r="A18" t="s">
        <v>14</v>
      </c>
      <c r="B18">
        <v>1.5612750759876273E-2</v>
      </c>
      <c r="C18">
        <v>0</v>
      </c>
      <c r="D18">
        <v>0</v>
      </c>
      <c r="E18">
        <v>0</v>
      </c>
      <c r="F18">
        <v>4.7675387908017105E-8</v>
      </c>
      <c r="G18">
        <v>0</v>
      </c>
      <c r="H18">
        <v>0</v>
      </c>
      <c r="I18">
        <v>0</v>
      </c>
      <c r="J18">
        <v>0</v>
      </c>
      <c r="K18">
        <v>1.8872866939399495E-4</v>
      </c>
      <c r="L18">
        <v>0</v>
      </c>
      <c r="M18">
        <v>3.5699006913570585E-5</v>
      </c>
      <c r="N18">
        <v>5.5357290329118264E-6</v>
      </c>
      <c r="O18">
        <v>0</v>
      </c>
      <c r="P18">
        <v>0</v>
      </c>
      <c r="Q18">
        <v>0</v>
      </c>
      <c r="R18">
        <v>1.6503299217272342E-5</v>
      </c>
      <c r="S18">
        <v>0</v>
      </c>
      <c r="T18">
        <v>0</v>
      </c>
      <c r="U18">
        <v>0</v>
      </c>
      <c r="V18">
        <v>0</v>
      </c>
      <c r="W18">
        <v>1.5859265139821933E-2</v>
      </c>
    </row>
    <row r="19" spans="1:23" x14ac:dyDescent="0.2">
      <c r="A19" t="s">
        <v>15</v>
      </c>
      <c r="B19">
        <v>2.3772306551917855E-2</v>
      </c>
      <c r="C19">
        <v>0</v>
      </c>
      <c r="D19">
        <v>0</v>
      </c>
      <c r="E19">
        <v>3.6017819718293161E-8</v>
      </c>
      <c r="F19">
        <v>1.9098959043401274E-6</v>
      </c>
      <c r="G19">
        <v>0</v>
      </c>
      <c r="H19">
        <v>0</v>
      </c>
      <c r="I19">
        <v>0</v>
      </c>
      <c r="J19">
        <v>0</v>
      </c>
      <c r="K19">
        <v>5.0012204633167448E-4</v>
      </c>
      <c r="L19">
        <v>0</v>
      </c>
      <c r="M19">
        <v>5.2663594953967989E-5</v>
      </c>
      <c r="N19">
        <v>0</v>
      </c>
      <c r="O19">
        <v>0</v>
      </c>
      <c r="P19">
        <v>0</v>
      </c>
      <c r="Q19">
        <v>0</v>
      </c>
      <c r="R19">
        <v>7.5059449773371974E-4</v>
      </c>
      <c r="S19">
        <v>0</v>
      </c>
      <c r="T19">
        <v>0</v>
      </c>
      <c r="U19">
        <v>0</v>
      </c>
      <c r="V19">
        <v>0</v>
      </c>
      <c r="W19">
        <v>2.5077632604661278E-2</v>
      </c>
    </row>
    <row r="20" spans="1:23" x14ac:dyDescent="0.2">
      <c r="A20" t="s">
        <v>16</v>
      </c>
      <c r="B20">
        <v>2.3325916641059465E-2</v>
      </c>
      <c r="C20">
        <v>0</v>
      </c>
      <c r="D20">
        <v>7.6566881710416377E-7</v>
      </c>
      <c r="E20">
        <v>0</v>
      </c>
      <c r="F20">
        <v>2.1634793061483746E-6</v>
      </c>
      <c r="G20">
        <v>0</v>
      </c>
      <c r="H20">
        <v>0</v>
      </c>
      <c r="I20">
        <v>0</v>
      </c>
      <c r="J20">
        <v>0</v>
      </c>
      <c r="K20">
        <v>7.4080912896469725E-4</v>
      </c>
      <c r="L20">
        <v>2.2101113517208915E-7</v>
      </c>
      <c r="M20">
        <v>2.1963953894394621E-4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2.4289515468226535E-2</v>
      </c>
    </row>
    <row r="21" spans="1:23" x14ac:dyDescent="0.2">
      <c r="A21" t="s">
        <v>17</v>
      </c>
      <c r="B21">
        <v>4.9173618250377303E-3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1.9078200874880194E-4</v>
      </c>
      <c r="L21">
        <v>0</v>
      </c>
      <c r="M21">
        <v>9.7879770024387301E-5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5.2060236038109194E-3</v>
      </c>
    </row>
    <row r="22" spans="1:23" x14ac:dyDescent="0.2">
      <c r="A22" t="s">
        <v>18</v>
      </c>
      <c r="B22">
        <v>0.1914088231806996</v>
      </c>
      <c r="C22">
        <v>1.4683276137943383E-6</v>
      </c>
      <c r="D22">
        <v>0</v>
      </c>
      <c r="E22">
        <v>2.0578384431770467E-7</v>
      </c>
      <c r="F22">
        <v>0</v>
      </c>
      <c r="G22">
        <v>0</v>
      </c>
      <c r="H22">
        <v>0</v>
      </c>
      <c r="I22">
        <v>0</v>
      </c>
      <c r="J22">
        <v>0</v>
      </c>
      <c r="K22">
        <v>1.2245044604579163E-3</v>
      </c>
      <c r="L22">
        <v>2.4753247139273991E-7</v>
      </c>
      <c r="M22">
        <v>1.4625443960096391E-4</v>
      </c>
      <c r="N22">
        <v>1.8710567531224349E-6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0.19278337478144109</v>
      </c>
    </row>
    <row r="23" spans="1:23" x14ac:dyDescent="0.2">
      <c r="A23" t="s">
        <v>19</v>
      </c>
      <c r="B23">
        <v>5.2124150426093594E-3</v>
      </c>
      <c r="C23">
        <v>0</v>
      </c>
      <c r="D23">
        <v>0</v>
      </c>
      <c r="E23">
        <v>0</v>
      </c>
      <c r="F23">
        <v>4.9768138789729445E-7</v>
      </c>
      <c r="G23">
        <v>0</v>
      </c>
      <c r="H23">
        <v>0</v>
      </c>
      <c r="I23">
        <v>0</v>
      </c>
      <c r="J23">
        <v>0</v>
      </c>
      <c r="K23">
        <v>1.9265679685536477E-4</v>
      </c>
      <c r="L23">
        <v>1.5028757191702059E-7</v>
      </c>
      <c r="M23">
        <v>5.9151208375909528E-5</v>
      </c>
      <c r="N23">
        <v>0</v>
      </c>
      <c r="O23">
        <v>5.9736458253688881E-9</v>
      </c>
      <c r="P23">
        <v>0</v>
      </c>
      <c r="Q23">
        <v>0</v>
      </c>
      <c r="R23">
        <v>1.4363982652070373E-5</v>
      </c>
      <c r="S23">
        <v>0</v>
      </c>
      <c r="T23">
        <v>0</v>
      </c>
      <c r="U23">
        <v>0</v>
      </c>
      <c r="V23">
        <v>0</v>
      </c>
      <c r="W23">
        <v>5.4792409730983439E-3</v>
      </c>
    </row>
    <row r="24" spans="1:23" x14ac:dyDescent="0.2">
      <c r="A24" t="s">
        <v>20</v>
      </c>
      <c r="B24">
        <v>5.0321608526444584E-3</v>
      </c>
      <c r="C24">
        <v>0</v>
      </c>
      <c r="D24">
        <v>0</v>
      </c>
      <c r="E24">
        <v>2.5398546550923909E-7</v>
      </c>
      <c r="F24">
        <v>0</v>
      </c>
      <c r="G24">
        <v>0</v>
      </c>
      <c r="H24">
        <v>0</v>
      </c>
      <c r="I24">
        <v>0</v>
      </c>
      <c r="J24">
        <v>0</v>
      </c>
      <c r="K24">
        <v>4.1691716464993214E-5</v>
      </c>
      <c r="L24">
        <v>0</v>
      </c>
      <c r="M24">
        <v>1.4394447476752663E-4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5.2180510293424872E-3</v>
      </c>
    </row>
    <row r="25" spans="1:23" x14ac:dyDescent="0.2">
      <c r="A25" t="s">
        <v>21</v>
      </c>
      <c r="B25">
        <v>0.65196607127445061</v>
      </c>
      <c r="C25">
        <v>2.8091886551337333E-2</v>
      </c>
      <c r="D25">
        <v>0</v>
      </c>
      <c r="E25">
        <v>0</v>
      </c>
      <c r="F25">
        <v>2.9797117442510691E-9</v>
      </c>
      <c r="G25">
        <v>0</v>
      </c>
      <c r="H25">
        <v>0</v>
      </c>
      <c r="I25">
        <v>0</v>
      </c>
      <c r="J25">
        <v>0</v>
      </c>
      <c r="K25">
        <v>1.4203751797816746E-4</v>
      </c>
      <c r="L25">
        <v>5.2247032354681874E-6</v>
      </c>
      <c r="M25">
        <v>2.2052516087962861E-4</v>
      </c>
      <c r="N25">
        <v>1.6254865481780912E-5</v>
      </c>
      <c r="O25">
        <v>3.318692125204937E-9</v>
      </c>
      <c r="P25">
        <v>0</v>
      </c>
      <c r="Q25">
        <v>0</v>
      </c>
      <c r="R25">
        <v>2.5671798782423642E-4</v>
      </c>
      <c r="S25">
        <v>0</v>
      </c>
      <c r="T25">
        <v>0</v>
      </c>
      <c r="U25">
        <v>0</v>
      </c>
      <c r="V25">
        <v>0</v>
      </c>
      <c r="W25">
        <v>0.680698724359591</v>
      </c>
    </row>
    <row r="26" spans="1:23" x14ac:dyDescent="0.2">
      <c r="A26" t="s">
        <v>22</v>
      </c>
      <c r="B26">
        <v>0</v>
      </c>
      <c r="C26">
        <v>3.4130447549667134E-4</v>
      </c>
      <c r="D26">
        <v>1.564190436966359E-5</v>
      </c>
      <c r="E26">
        <v>8.0881585188779788E-4</v>
      </c>
      <c r="F26">
        <v>3.5626694032333617E-4</v>
      </c>
      <c r="G26">
        <v>0</v>
      </c>
      <c r="H26">
        <v>0</v>
      </c>
      <c r="I26">
        <v>0</v>
      </c>
      <c r="J26">
        <v>0</v>
      </c>
      <c r="K26">
        <v>2.3824093053207897E-3</v>
      </c>
      <c r="L26">
        <v>4.8976067554134956E-6</v>
      </c>
      <c r="M26">
        <v>4.1760271267233265E-4</v>
      </c>
      <c r="N26">
        <v>8.6574136420664114E-5</v>
      </c>
      <c r="O26">
        <v>3.6239454268812884E-5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4.4497523875154819E-3</v>
      </c>
    </row>
    <row r="27" spans="1:23" x14ac:dyDescent="0.2">
      <c r="A27" t="s">
        <v>23</v>
      </c>
      <c r="B27">
        <v>0</v>
      </c>
      <c r="C27">
        <v>1.1655736494259508E-6</v>
      </c>
      <c r="D27">
        <v>4.3868037789961675E-6</v>
      </c>
      <c r="E27">
        <v>4.3458172527858223E-7</v>
      </c>
      <c r="F27">
        <v>2.4147087356786631E-6</v>
      </c>
      <c r="G27">
        <v>0</v>
      </c>
      <c r="H27">
        <v>0</v>
      </c>
      <c r="I27">
        <v>0</v>
      </c>
      <c r="J27">
        <v>0</v>
      </c>
      <c r="K27">
        <v>1.4973307677748737E-3</v>
      </c>
      <c r="L27">
        <v>5.3042672441301389E-7</v>
      </c>
      <c r="M27">
        <v>1.5336908889679313E-4</v>
      </c>
      <c r="N27">
        <v>0</v>
      </c>
      <c r="O27">
        <v>4.1151782352541227E-8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1.6596731030678118E-3</v>
      </c>
    </row>
    <row r="28" spans="1:23" x14ac:dyDescent="0.2">
      <c r="A28" t="s">
        <v>24</v>
      </c>
      <c r="B28">
        <v>0</v>
      </c>
      <c r="C28">
        <v>0</v>
      </c>
      <c r="D28">
        <v>0</v>
      </c>
      <c r="E28">
        <v>0</v>
      </c>
      <c r="F28">
        <v>1.9864744961673801E-7</v>
      </c>
      <c r="G28">
        <v>0</v>
      </c>
      <c r="H28">
        <v>0</v>
      </c>
      <c r="I28">
        <v>0</v>
      </c>
      <c r="J28">
        <v>0</v>
      </c>
      <c r="K28">
        <v>7.159905054587699E-5</v>
      </c>
      <c r="L28">
        <v>1.7680890813767127E-8</v>
      </c>
      <c r="M28">
        <v>6.6564715333321179E-6</v>
      </c>
      <c r="N28">
        <v>4.9869272763898832E-6</v>
      </c>
      <c r="O28">
        <v>8.2967303130123443E-8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8.3541744999159604E-5</v>
      </c>
    </row>
    <row r="29" spans="1:23" x14ac:dyDescent="0.2">
      <c r="A29" t="s">
        <v>25</v>
      </c>
      <c r="B29">
        <v>0</v>
      </c>
      <c r="C29">
        <v>0</v>
      </c>
      <c r="D29">
        <v>0</v>
      </c>
      <c r="E29">
        <v>0</v>
      </c>
      <c r="F29">
        <v>1.7381651841464573E-6</v>
      </c>
      <c r="G29">
        <v>0</v>
      </c>
      <c r="H29">
        <v>0</v>
      </c>
      <c r="I29">
        <v>0</v>
      </c>
      <c r="J29">
        <v>0</v>
      </c>
      <c r="K29">
        <v>8.2240704941224289E-4</v>
      </c>
      <c r="L29">
        <v>1.7680890813767127E-8</v>
      </c>
      <c r="M29">
        <v>8.1872515628066223E-5</v>
      </c>
      <c r="N29">
        <v>5.0127010591885324E-7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9.0653668122118818E-4</v>
      </c>
    </row>
    <row r="30" spans="1:23" x14ac:dyDescent="0.2">
      <c r="A30" t="s">
        <v>26</v>
      </c>
      <c r="B30">
        <v>0</v>
      </c>
      <c r="C30">
        <v>0</v>
      </c>
      <c r="D30">
        <v>0</v>
      </c>
      <c r="E30">
        <v>2.3605689168541169E-6</v>
      </c>
      <c r="F30">
        <v>1.7381651841464573E-6</v>
      </c>
      <c r="G30">
        <v>0</v>
      </c>
      <c r="H30">
        <v>0</v>
      </c>
      <c r="I30">
        <v>0</v>
      </c>
      <c r="J30">
        <v>0</v>
      </c>
      <c r="K30">
        <v>8.8579274253889197E-4</v>
      </c>
      <c r="L30">
        <v>6.0999073307496605E-7</v>
      </c>
      <c r="M30">
        <v>8.1872515628066223E-5</v>
      </c>
      <c r="N30">
        <v>5.0127010591885324E-7</v>
      </c>
      <c r="O30">
        <v>6.7701319354180737E-8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9.7294295442630684E-4</v>
      </c>
    </row>
    <row r="31" spans="1:23" x14ac:dyDescent="0.2">
      <c r="A31" t="s">
        <v>27</v>
      </c>
      <c r="B31">
        <v>1.290550816144298</v>
      </c>
      <c r="C31">
        <v>1.973967886843166E-4</v>
      </c>
      <c r="D31">
        <v>1.0261146588984703E-4</v>
      </c>
      <c r="E31">
        <v>4.9726855160767521E-5</v>
      </c>
      <c r="F31">
        <v>1.4701321668530889E-4</v>
      </c>
      <c r="G31">
        <v>0</v>
      </c>
      <c r="H31">
        <v>0</v>
      </c>
      <c r="I31">
        <v>0</v>
      </c>
      <c r="J31">
        <v>0</v>
      </c>
      <c r="K31">
        <v>4.0010656462775166E-3</v>
      </c>
      <c r="L31">
        <v>8.6282747171183599E-6</v>
      </c>
      <c r="M31">
        <v>1.8330424075372975E-3</v>
      </c>
      <c r="N31">
        <v>1.9211346137099135E-4</v>
      </c>
      <c r="O31">
        <v>2.3350317792941943E-6</v>
      </c>
      <c r="P31">
        <v>0</v>
      </c>
      <c r="Q31">
        <v>0</v>
      </c>
      <c r="R31">
        <v>3.6628155762779446E-2</v>
      </c>
      <c r="S31">
        <v>0</v>
      </c>
      <c r="T31">
        <v>0</v>
      </c>
      <c r="U31">
        <v>0</v>
      </c>
      <c r="V31">
        <v>6.8407240000000007</v>
      </c>
      <c r="W31">
        <v>8.1744369050551811</v>
      </c>
    </row>
    <row r="32" spans="1:23" x14ac:dyDescent="0.2">
      <c r="A32" t="s">
        <v>28</v>
      </c>
      <c r="B32">
        <v>0.2582369281621737</v>
      </c>
      <c r="C32">
        <v>1.4693134056357622E-2</v>
      </c>
      <c r="D32">
        <v>8.4992399649330125E-5</v>
      </c>
      <c r="E32">
        <v>7.9398213326014735E-6</v>
      </c>
      <c r="F32">
        <v>1.1889343073129775E-2</v>
      </c>
      <c r="G32">
        <v>0</v>
      </c>
      <c r="H32">
        <v>0</v>
      </c>
      <c r="I32">
        <v>0</v>
      </c>
      <c r="J32">
        <v>0</v>
      </c>
      <c r="K32">
        <v>3.1666063876087993E-4</v>
      </c>
      <c r="L32">
        <v>5.0390538819236321E-7</v>
      </c>
      <c r="M32">
        <v>8.8437386934863663E-4</v>
      </c>
      <c r="N32">
        <v>0</v>
      </c>
      <c r="O32">
        <v>0</v>
      </c>
      <c r="P32">
        <v>0</v>
      </c>
      <c r="Q32">
        <v>0</v>
      </c>
      <c r="R32">
        <v>3.6970446413211767E-3</v>
      </c>
      <c r="S32">
        <v>0</v>
      </c>
      <c r="T32">
        <v>0</v>
      </c>
      <c r="U32">
        <v>0</v>
      </c>
      <c r="V32">
        <v>0</v>
      </c>
      <c r="W32">
        <v>0.28981092056746199</v>
      </c>
    </row>
    <row r="33" spans="1:23" x14ac:dyDescent="0.2">
      <c r="A33" t="s">
        <v>29</v>
      </c>
      <c r="B33">
        <v>1.7591313167941121</v>
      </c>
      <c r="C33">
        <v>7.0223876407644938E-5</v>
      </c>
      <c r="D33">
        <v>1.1018912845819228E-4</v>
      </c>
      <c r="E33">
        <v>4.6934244586382846E-5</v>
      </c>
      <c r="F33">
        <v>7.5068845385996839E-4</v>
      </c>
      <c r="G33">
        <v>0</v>
      </c>
      <c r="H33">
        <v>0</v>
      </c>
      <c r="I33">
        <v>0</v>
      </c>
      <c r="J33">
        <v>0</v>
      </c>
      <c r="K33">
        <v>1.1803130265175057E-3</v>
      </c>
      <c r="L33">
        <v>4.0568803972188677E-5</v>
      </c>
      <c r="M33">
        <v>9.633973459215457E-4</v>
      </c>
      <c r="N33">
        <v>2.3415541611602957E-5</v>
      </c>
      <c r="O33">
        <v>7.6993657304754548E-8</v>
      </c>
      <c r="P33">
        <v>0</v>
      </c>
      <c r="Q33">
        <v>0</v>
      </c>
      <c r="R33">
        <v>8.6474231731985367E-3</v>
      </c>
      <c r="S33">
        <v>0</v>
      </c>
      <c r="T33">
        <v>0</v>
      </c>
      <c r="U33">
        <v>0</v>
      </c>
      <c r="V33">
        <v>0</v>
      </c>
      <c r="W33">
        <v>1.770964547382303</v>
      </c>
    </row>
    <row r="34" spans="1:23" x14ac:dyDescent="0.2">
      <c r="A34" t="s">
        <v>30</v>
      </c>
      <c r="B34">
        <v>2.0588545081005702E-2</v>
      </c>
      <c r="C34">
        <v>4.9844378000834626E-8</v>
      </c>
      <c r="D34">
        <v>7.4726049592665942E-7</v>
      </c>
      <c r="E34">
        <v>2.7489329161369792E-6</v>
      </c>
      <c r="F34">
        <v>8.4831092218032989E-5</v>
      </c>
      <c r="G34">
        <v>0</v>
      </c>
      <c r="H34">
        <v>0</v>
      </c>
      <c r="I34">
        <v>0</v>
      </c>
      <c r="J34">
        <v>0</v>
      </c>
      <c r="K34">
        <v>7.1277658299037649E-4</v>
      </c>
      <c r="L34">
        <v>2.3869202598585632E-7</v>
      </c>
      <c r="M34">
        <v>4.9149014723371949E-5</v>
      </c>
      <c r="N34">
        <v>1.9827831046030927E-7</v>
      </c>
      <c r="O34">
        <v>2.3098097191426364E-7</v>
      </c>
      <c r="P34">
        <v>0</v>
      </c>
      <c r="Q34">
        <v>0</v>
      </c>
      <c r="R34">
        <v>1.6350490891186485E-4</v>
      </c>
      <c r="S34">
        <v>0</v>
      </c>
      <c r="T34">
        <v>0</v>
      </c>
      <c r="U34">
        <v>0</v>
      </c>
      <c r="V34">
        <v>0</v>
      </c>
      <c r="W34">
        <v>2.1603020668947773E-2</v>
      </c>
    </row>
    <row r="35" spans="1:23" x14ac:dyDescent="0.2">
      <c r="A35" t="s">
        <v>31</v>
      </c>
      <c r="B35">
        <v>1.8871355665218616E-2</v>
      </c>
      <c r="C35">
        <v>0</v>
      </c>
      <c r="D35">
        <v>1.4620314050738987E-7</v>
      </c>
      <c r="E35">
        <v>1.7835967897490412E-5</v>
      </c>
      <c r="F35">
        <v>8.7846788947782117E-5</v>
      </c>
      <c r="G35">
        <v>0</v>
      </c>
      <c r="H35">
        <v>0</v>
      </c>
      <c r="I35">
        <v>0</v>
      </c>
      <c r="J35">
        <v>0</v>
      </c>
      <c r="K35">
        <v>1.6382969782635769E-3</v>
      </c>
      <c r="L35">
        <v>1.3039656975153256E-5</v>
      </c>
      <c r="M35">
        <v>3.1641643234958579E-4</v>
      </c>
      <c r="N35">
        <v>9.0028422705980809E-7</v>
      </c>
      <c r="O35">
        <v>8.5290387617766887E-7</v>
      </c>
      <c r="P35">
        <v>0</v>
      </c>
      <c r="Q35">
        <v>0</v>
      </c>
      <c r="R35">
        <v>1.2570012903822434E-3</v>
      </c>
      <c r="S35">
        <v>0</v>
      </c>
      <c r="T35">
        <v>0</v>
      </c>
      <c r="U35">
        <v>0</v>
      </c>
      <c r="V35">
        <v>0</v>
      </c>
      <c r="W35">
        <v>2.2203692171278197E-2</v>
      </c>
    </row>
    <row r="36" spans="1:23" x14ac:dyDescent="0.2">
      <c r="A36" t="s">
        <v>32</v>
      </c>
      <c r="B36">
        <v>2.1381620452011033E-2</v>
      </c>
      <c r="C36">
        <v>2.2753958557381004E-6</v>
      </c>
      <c r="D36">
        <v>0</v>
      </c>
      <c r="E36">
        <v>5.7584102982265018E-7</v>
      </c>
      <c r="F36">
        <v>3.7790869597792892E-5</v>
      </c>
      <c r="G36">
        <v>0</v>
      </c>
      <c r="H36">
        <v>0</v>
      </c>
      <c r="I36">
        <v>0</v>
      </c>
      <c r="J36">
        <v>0</v>
      </c>
      <c r="K36">
        <v>1.4386766827266932E-3</v>
      </c>
      <c r="L36">
        <v>1.9714193257350349E-6</v>
      </c>
      <c r="M36">
        <v>4.7802247644155498E-4</v>
      </c>
      <c r="N36">
        <v>2.3592002115229058E-7</v>
      </c>
      <c r="O36">
        <v>1.0141923134626288E-6</v>
      </c>
      <c r="P36">
        <v>0</v>
      </c>
      <c r="Q36">
        <v>0</v>
      </c>
      <c r="R36">
        <v>1.237747441295426E-4</v>
      </c>
      <c r="S36">
        <v>0</v>
      </c>
      <c r="T36">
        <v>0</v>
      </c>
      <c r="U36">
        <v>0</v>
      </c>
      <c r="V36">
        <v>0</v>
      </c>
      <c r="W36">
        <v>2.3465957993452524E-2</v>
      </c>
    </row>
    <row r="37" spans="1:23" x14ac:dyDescent="0.2">
      <c r="A37" t="s">
        <v>33</v>
      </c>
      <c r="B37">
        <v>2.1129407332000864E-2</v>
      </c>
      <c r="C37">
        <v>0</v>
      </c>
      <c r="D37">
        <v>0</v>
      </c>
      <c r="E37">
        <v>6.6306678581545818E-6</v>
      </c>
      <c r="F37">
        <v>1.402263471101732E-4</v>
      </c>
      <c r="G37">
        <v>0</v>
      </c>
      <c r="H37">
        <v>0</v>
      </c>
      <c r="I37">
        <v>0</v>
      </c>
      <c r="J37">
        <v>0</v>
      </c>
      <c r="K37">
        <v>1.2736953293491604E-3</v>
      </c>
      <c r="L37">
        <v>9.423914803737881E-6</v>
      </c>
      <c r="M37">
        <v>5.1704989575161535E-4</v>
      </c>
      <c r="N37">
        <v>4.1789491551670988E-7</v>
      </c>
      <c r="O37">
        <v>2.4385749736005883E-6</v>
      </c>
      <c r="P37">
        <v>0</v>
      </c>
      <c r="Q37">
        <v>0</v>
      </c>
      <c r="R37">
        <v>3.3128845095413363E-4</v>
      </c>
      <c r="S37">
        <v>0</v>
      </c>
      <c r="T37">
        <v>0</v>
      </c>
      <c r="U37">
        <v>0</v>
      </c>
      <c r="V37">
        <v>0</v>
      </c>
      <c r="W37">
        <v>2.3410578407716955E-2</v>
      </c>
    </row>
    <row r="38" spans="1:23" x14ac:dyDescent="0.2">
      <c r="A38" t="s">
        <v>34</v>
      </c>
      <c r="B38">
        <v>1.3400567868829009E-2</v>
      </c>
      <c r="C38">
        <v>2.1557693485360977E-6</v>
      </c>
      <c r="D38">
        <v>0</v>
      </c>
      <c r="E38">
        <v>2.4676204130432907E-6</v>
      </c>
      <c r="F38">
        <v>6.555365837352354E-8</v>
      </c>
      <c r="G38">
        <v>0</v>
      </c>
      <c r="H38">
        <v>0</v>
      </c>
      <c r="I38">
        <v>0</v>
      </c>
      <c r="J38">
        <v>0</v>
      </c>
      <c r="K38">
        <v>8.1303310887942881E-4</v>
      </c>
      <c r="L38">
        <v>1.8653339808524319E-6</v>
      </c>
      <c r="M38">
        <v>2.1564805818954827E-4</v>
      </c>
      <c r="N38">
        <v>7.0838342936642064E-6</v>
      </c>
      <c r="O38">
        <v>1.2451732853768925E-6</v>
      </c>
      <c r="P38">
        <v>0</v>
      </c>
      <c r="Q38">
        <v>0</v>
      </c>
      <c r="R38">
        <v>9.5419631141051304E-3</v>
      </c>
      <c r="S38">
        <v>0</v>
      </c>
      <c r="T38">
        <v>0</v>
      </c>
      <c r="U38">
        <v>0</v>
      </c>
      <c r="V38">
        <v>0</v>
      </c>
      <c r="W38">
        <v>2.3986095434982958E-2</v>
      </c>
    </row>
    <row r="39" spans="1:23" x14ac:dyDescent="0.2">
      <c r="A39" t="s">
        <v>35</v>
      </c>
      <c r="B39">
        <v>1.0706030689764993E-3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2.9291332274441697E-4</v>
      </c>
      <c r="L39">
        <v>1.1961122635513462E-5</v>
      </c>
      <c r="M39">
        <v>3.9141522176125456E-5</v>
      </c>
      <c r="N39">
        <v>0</v>
      </c>
      <c r="O39">
        <v>5.2899952475766695E-7</v>
      </c>
      <c r="P39">
        <v>0</v>
      </c>
      <c r="Q39">
        <v>0</v>
      </c>
      <c r="R39">
        <v>4.9901086966596814E-3</v>
      </c>
      <c r="S39">
        <v>0</v>
      </c>
      <c r="T39">
        <v>0</v>
      </c>
      <c r="U39">
        <v>0</v>
      </c>
      <c r="V39">
        <v>0</v>
      </c>
      <c r="W39">
        <v>6.4052567327169945E-3</v>
      </c>
    </row>
    <row r="40" spans="1:23" x14ac:dyDescent="0.2">
      <c r="A40" t="s">
        <v>36</v>
      </c>
      <c r="B40">
        <v>8.6962394037574237E-4</v>
      </c>
      <c r="C40">
        <v>0</v>
      </c>
      <c r="D40">
        <v>0</v>
      </c>
      <c r="E40">
        <v>0</v>
      </c>
      <c r="F40">
        <v>3.7956561435518206E-6</v>
      </c>
      <c r="G40">
        <v>0</v>
      </c>
      <c r="H40">
        <v>0</v>
      </c>
      <c r="I40">
        <v>0</v>
      </c>
      <c r="J40">
        <v>0</v>
      </c>
      <c r="K40">
        <v>2.8514634344579943E-4</v>
      </c>
      <c r="L40">
        <v>5.0125325457029803E-6</v>
      </c>
      <c r="M40">
        <v>2.7503029837476627E-5</v>
      </c>
      <c r="N40">
        <v>4.0758540239725004E-7</v>
      </c>
      <c r="O40">
        <v>6.7037580929139735E-8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1.1915561253315996E-3</v>
      </c>
    </row>
    <row r="41" spans="1:23" x14ac:dyDescent="0.2">
      <c r="A41" t="s">
        <v>37</v>
      </c>
      <c r="B41">
        <v>4.6264358168402507E-3</v>
      </c>
      <c r="C41">
        <v>0</v>
      </c>
      <c r="D41">
        <v>1.2346042976179588E-7</v>
      </c>
      <c r="E41">
        <v>1.8880033764677057E-8</v>
      </c>
      <c r="F41">
        <v>3.0790354690594393E-8</v>
      </c>
      <c r="G41">
        <v>0</v>
      </c>
      <c r="H41">
        <v>0</v>
      </c>
      <c r="I41">
        <v>0</v>
      </c>
      <c r="J41">
        <v>0</v>
      </c>
      <c r="K41">
        <v>8.0089162399883109E-4</v>
      </c>
      <c r="L41">
        <v>3.359369254615754E-7</v>
      </c>
      <c r="M41">
        <v>3.84268779097172E-5</v>
      </c>
      <c r="N41">
        <v>0</v>
      </c>
      <c r="O41">
        <v>1.0646364337657439E-6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5.4673280229262421E-3</v>
      </c>
    </row>
    <row r="42" spans="1:23" x14ac:dyDescent="0.2">
      <c r="A42" t="s">
        <v>38</v>
      </c>
      <c r="B42">
        <v>1.518199493190104E-3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2.3300937895852738E-5</v>
      </c>
      <c r="L42">
        <v>0</v>
      </c>
      <c r="M42">
        <v>9.1554302780538395E-6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1.5506558613640107E-3</v>
      </c>
    </row>
    <row r="43" spans="1:23" x14ac:dyDescent="0.2">
      <c r="A43" t="s">
        <v>39</v>
      </c>
      <c r="B43">
        <v>8.9958487695064644</v>
      </c>
      <c r="C43">
        <v>2.7028974714726181E-5</v>
      </c>
      <c r="D43">
        <v>6.8777856045089739E-4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1.1682608172610305E-3</v>
      </c>
      <c r="L43">
        <v>5.3042672441301388E-8</v>
      </c>
      <c r="M43">
        <v>7.9956929864830701E-4</v>
      </c>
      <c r="N43">
        <v>3.9100866432563474E-5</v>
      </c>
      <c r="O43">
        <v>0</v>
      </c>
      <c r="P43">
        <v>0</v>
      </c>
      <c r="Q43">
        <v>0</v>
      </c>
      <c r="R43">
        <v>1.2215191970651079E-2</v>
      </c>
      <c r="S43">
        <v>0</v>
      </c>
      <c r="T43">
        <v>0</v>
      </c>
      <c r="U43">
        <v>0</v>
      </c>
      <c r="V43">
        <v>0</v>
      </c>
      <c r="W43">
        <v>9.010785753037295</v>
      </c>
    </row>
    <row r="44" spans="1:23" x14ac:dyDescent="0.2">
      <c r="A44" t="s">
        <v>40</v>
      </c>
      <c r="B44">
        <v>2.2069280217553312E-2</v>
      </c>
      <c r="C44">
        <v>1.8710465949417321E-3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8.8918521625552964E-5</v>
      </c>
      <c r="L44">
        <v>0</v>
      </c>
      <c r="M44">
        <v>9.758091236280482E-6</v>
      </c>
      <c r="N44">
        <v>0</v>
      </c>
      <c r="O44">
        <v>0</v>
      </c>
      <c r="P44">
        <v>0</v>
      </c>
      <c r="Q44">
        <v>0</v>
      </c>
      <c r="R44">
        <v>5.4482280582650745E-3</v>
      </c>
      <c r="S44">
        <v>0</v>
      </c>
      <c r="T44">
        <v>0</v>
      </c>
      <c r="U44">
        <v>0</v>
      </c>
      <c r="V44">
        <v>0</v>
      </c>
      <c r="W44">
        <v>2.9487231483621951E-2</v>
      </c>
    </row>
    <row r="45" spans="1:23" x14ac:dyDescent="0.2">
      <c r="A45" t="s">
        <v>41</v>
      </c>
      <c r="B45">
        <v>0</v>
      </c>
      <c r="C45">
        <v>0</v>
      </c>
      <c r="D45">
        <v>0</v>
      </c>
      <c r="E45">
        <v>6.6803568680106459E-8</v>
      </c>
      <c r="F45">
        <v>6.2573946629272454E-8</v>
      </c>
      <c r="G45">
        <v>0</v>
      </c>
      <c r="H45">
        <v>0</v>
      </c>
      <c r="I45">
        <v>0</v>
      </c>
      <c r="J45">
        <v>0</v>
      </c>
      <c r="K45">
        <v>1.7024861520073244E-4</v>
      </c>
      <c r="L45">
        <v>0</v>
      </c>
      <c r="M45">
        <v>1.0722136813654749E-5</v>
      </c>
      <c r="N45">
        <v>0</v>
      </c>
      <c r="O45">
        <v>6.6373842504098756E-10</v>
      </c>
      <c r="P45">
        <v>0</v>
      </c>
      <c r="Q45">
        <v>0</v>
      </c>
      <c r="R45">
        <v>9.1684995651513029E-7</v>
      </c>
      <c r="S45">
        <v>0</v>
      </c>
      <c r="T45">
        <v>0</v>
      </c>
      <c r="U45">
        <v>0</v>
      </c>
      <c r="V45">
        <v>0</v>
      </c>
      <c r="W45">
        <v>1.8201764322463672E-4</v>
      </c>
    </row>
    <row r="46" spans="1:23" x14ac:dyDescent="0.2">
      <c r="A46" t="s">
        <v>42</v>
      </c>
      <c r="B46">
        <v>2.575175716658876E-2</v>
      </c>
      <c r="C46">
        <v>7.8860598097526088E-2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3.3885216815009916E-2</v>
      </c>
      <c r="L46">
        <v>0</v>
      </c>
      <c r="M46">
        <v>1.824690319091115E-2</v>
      </c>
      <c r="N46">
        <v>0</v>
      </c>
      <c r="O46">
        <v>5.3306489445332315E-3</v>
      </c>
      <c r="P46">
        <v>0</v>
      </c>
      <c r="Q46">
        <v>0</v>
      </c>
      <c r="R46">
        <v>1.4715553940670235E-2</v>
      </c>
      <c r="S46">
        <v>0</v>
      </c>
      <c r="T46">
        <v>0</v>
      </c>
      <c r="U46">
        <v>0</v>
      </c>
      <c r="V46">
        <v>0</v>
      </c>
      <c r="W46">
        <v>0.17679067815523938</v>
      </c>
    </row>
    <row r="47" spans="1:23" x14ac:dyDescent="0.2">
      <c r="A47" t="s">
        <v>43</v>
      </c>
      <c r="B47">
        <v>4.210031449421575E-3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0.29740921481312382</v>
      </c>
      <c r="L47">
        <v>6.3239955045230681E-2</v>
      </c>
      <c r="M47">
        <v>0.60499651058500703</v>
      </c>
      <c r="N47">
        <v>4.6399754662558917E-3</v>
      </c>
      <c r="O47">
        <v>1.2030916129286305E-3</v>
      </c>
      <c r="P47">
        <v>0</v>
      </c>
      <c r="Q47">
        <v>0</v>
      </c>
      <c r="R47">
        <v>6.0611928248229904E-2</v>
      </c>
      <c r="S47">
        <v>0</v>
      </c>
      <c r="T47">
        <v>0</v>
      </c>
      <c r="U47">
        <v>0</v>
      </c>
      <c r="V47">
        <v>0</v>
      </c>
      <c r="W47">
        <v>1.0363107072201976</v>
      </c>
    </row>
    <row r="48" spans="1:23" x14ac:dyDescent="0.2">
      <c r="A48" t="s">
        <v>44</v>
      </c>
      <c r="B48">
        <v>0</v>
      </c>
      <c r="C48">
        <v>5.7085622343399312E-2</v>
      </c>
      <c r="D48">
        <v>9.4291347717124076E-4</v>
      </c>
      <c r="E48">
        <v>0</v>
      </c>
      <c r="F48">
        <v>8.6566245350759352E-2</v>
      </c>
      <c r="G48">
        <v>0</v>
      </c>
      <c r="H48">
        <v>0</v>
      </c>
      <c r="I48">
        <v>0</v>
      </c>
      <c r="J48">
        <v>0</v>
      </c>
      <c r="K48">
        <v>4.0034380365704898E-2</v>
      </c>
      <c r="L48">
        <v>0</v>
      </c>
      <c r="M48">
        <v>6.4326012007526245E-2</v>
      </c>
      <c r="N48">
        <v>2.0802639800917167E-3</v>
      </c>
      <c r="O48">
        <v>5.8243940009397616E-2</v>
      </c>
      <c r="P48">
        <v>0</v>
      </c>
      <c r="Q48">
        <v>0</v>
      </c>
      <c r="R48">
        <v>1.0876676138973931E-2</v>
      </c>
      <c r="S48">
        <v>0</v>
      </c>
      <c r="T48">
        <v>0</v>
      </c>
      <c r="U48">
        <v>0</v>
      </c>
      <c r="V48">
        <v>0</v>
      </c>
      <c r="W48">
        <v>0.32015605367302424</v>
      </c>
    </row>
    <row r="49" spans="1:23" x14ac:dyDescent="0.2">
      <c r="A49" t="s">
        <v>45</v>
      </c>
      <c r="B49">
        <v>0</v>
      </c>
      <c r="C49">
        <v>0.13282672366445392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8.0733608494424652E-2</v>
      </c>
      <c r="L49">
        <v>0</v>
      </c>
      <c r="M49">
        <v>6.4180885521948478E-2</v>
      </c>
      <c r="N49">
        <v>0</v>
      </c>
      <c r="O49">
        <v>2.11503840012724E-2</v>
      </c>
      <c r="P49">
        <v>0</v>
      </c>
      <c r="Q49">
        <v>0</v>
      </c>
      <c r="R49">
        <v>6.5685167483271432E-3</v>
      </c>
      <c r="S49">
        <v>0</v>
      </c>
      <c r="T49">
        <v>0</v>
      </c>
      <c r="U49">
        <v>0</v>
      </c>
      <c r="V49">
        <v>0</v>
      </c>
      <c r="W49">
        <v>0.30546011843042659</v>
      </c>
    </row>
    <row r="50" spans="1:23" x14ac:dyDescent="0.2">
      <c r="A50" t="s">
        <v>46</v>
      </c>
      <c r="B50">
        <v>0.14037633891639939</v>
      </c>
      <c r="C50">
        <v>0</v>
      </c>
      <c r="D50">
        <v>0</v>
      </c>
      <c r="E50">
        <v>0</v>
      </c>
      <c r="F50">
        <v>0</v>
      </c>
      <c r="G50">
        <v>0</v>
      </c>
      <c r="H50">
        <v>8.7453819612747802E-3</v>
      </c>
      <c r="I50">
        <v>0</v>
      </c>
      <c r="J50">
        <v>0</v>
      </c>
      <c r="K50">
        <v>6.607801700475617E-2</v>
      </c>
      <c r="L50">
        <v>0</v>
      </c>
      <c r="M50">
        <v>3.4925041765860483E-2</v>
      </c>
      <c r="N50">
        <v>2.2174957495136031E-2</v>
      </c>
      <c r="O50">
        <v>5.6725818214847561E-2</v>
      </c>
      <c r="P50">
        <v>0</v>
      </c>
      <c r="Q50">
        <v>0</v>
      </c>
      <c r="R50">
        <v>0.15000902524048831</v>
      </c>
      <c r="S50">
        <v>0</v>
      </c>
      <c r="T50">
        <v>0</v>
      </c>
      <c r="U50">
        <v>0</v>
      </c>
      <c r="V50">
        <v>0</v>
      </c>
      <c r="W50">
        <v>0.47903458059876275</v>
      </c>
    </row>
    <row r="51" spans="1:23" x14ac:dyDescent="0.2">
      <c r="A51" t="s">
        <v>47</v>
      </c>
      <c r="B51">
        <v>0.30768770069269435</v>
      </c>
      <c r="C51">
        <v>0</v>
      </c>
      <c r="D51">
        <v>0</v>
      </c>
      <c r="E51">
        <v>1.5197305839046403E-2</v>
      </c>
      <c r="F51">
        <v>0</v>
      </c>
      <c r="G51">
        <v>0</v>
      </c>
      <c r="H51">
        <v>0</v>
      </c>
      <c r="I51">
        <v>0</v>
      </c>
      <c r="J51">
        <v>0</v>
      </c>
      <c r="K51">
        <v>4.5679377161410101E-2</v>
      </c>
      <c r="L51">
        <v>0</v>
      </c>
      <c r="M51">
        <v>4.5817225812187647E-2</v>
      </c>
      <c r="N51">
        <v>0</v>
      </c>
      <c r="O51">
        <v>7.0285654794834493E-2</v>
      </c>
      <c r="P51">
        <v>0</v>
      </c>
      <c r="Q51">
        <v>0</v>
      </c>
      <c r="R51">
        <v>1.3268347826074733E-2</v>
      </c>
      <c r="S51">
        <v>0</v>
      </c>
      <c r="T51">
        <v>0</v>
      </c>
      <c r="U51">
        <v>0</v>
      </c>
      <c r="V51">
        <v>0</v>
      </c>
      <c r="W51">
        <v>0.49793561212624771</v>
      </c>
    </row>
  </sheetData>
  <phoneticPr fontId="6" type="noConversion"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E00-000000000000}">
  <dimension ref="A1:W51"/>
  <sheetViews>
    <sheetView workbookViewId="0">
      <selection activeCell="B4" sqref="B4:W51"/>
    </sheetView>
  </sheetViews>
  <sheetFormatPr baseColWidth="10" defaultColWidth="8.83203125" defaultRowHeight="15" x14ac:dyDescent="0.2"/>
  <sheetData>
    <row r="1" spans="1:23" x14ac:dyDescent="0.2">
      <c r="B1" t="s">
        <v>49</v>
      </c>
      <c r="C1" t="s">
        <v>50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61</v>
      </c>
      <c r="O1" t="s">
        <v>62</v>
      </c>
      <c r="P1" t="s">
        <v>63</v>
      </c>
      <c r="Q1" t="s">
        <v>64</v>
      </c>
      <c r="R1" t="s">
        <v>65</v>
      </c>
      <c r="S1" t="s">
        <v>66</v>
      </c>
      <c r="T1" t="s">
        <v>67</v>
      </c>
      <c r="U1" t="s">
        <v>68</v>
      </c>
      <c r="V1" t="s">
        <v>69</v>
      </c>
      <c r="W1" t="s">
        <v>48</v>
      </c>
    </row>
    <row r="2" spans="1:23" x14ac:dyDescent="0.2">
      <c r="B2" t="s">
        <v>75</v>
      </c>
      <c r="C2" t="s">
        <v>75</v>
      </c>
      <c r="D2" t="s">
        <v>75</v>
      </c>
      <c r="E2" t="s">
        <v>75</v>
      </c>
      <c r="F2" t="s">
        <v>75</v>
      </c>
      <c r="G2" t="s">
        <v>75</v>
      </c>
      <c r="H2" t="s">
        <v>75</v>
      </c>
      <c r="I2" t="s">
        <v>75</v>
      </c>
      <c r="J2" t="s">
        <v>75</v>
      </c>
      <c r="K2" t="s">
        <v>75</v>
      </c>
      <c r="L2" t="s">
        <v>75</v>
      </c>
      <c r="M2" t="s">
        <v>75</v>
      </c>
      <c r="N2" t="s">
        <v>75</v>
      </c>
      <c r="O2" t="s">
        <v>75</v>
      </c>
      <c r="P2" t="s">
        <v>75</v>
      </c>
      <c r="Q2" t="s">
        <v>75</v>
      </c>
      <c r="R2" t="s">
        <v>75</v>
      </c>
      <c r="S2" t="s">
        <v>75</v>
      </c>
      <c r="T2" t="s">
        <v>75</v>
      </c>
      <c r="U2" t="s">
        <v>75</v>
      </c>
      <c r="V2" t="s">
        <v>75</v>
      </c>
      <c r="W2" t="s">
        <v>75</v>
      </c>
    </row>
    <row r="4" spans="1:23" x14ac:dyDescent="0.2">
      <c r="A4" t="s">
        <v>0</v>
      </c>
      <c r="B4">
        <v>26.27720348384306</v>
      </c>
      <c r="C4">
        <v>0.31278439334222596</v>
      </c>
      <c r="D4">
        <v>4.3487827117110103E-3</v>
      </c>
      <c r="E4">
        <v>1.8765524540486259E-2</v>
      </c>
      <c r="F4">
        <v>0.12209212195495284</v>
      </c>
      <c r="G4">
        <v>0</v>
      </c>
      <c r="H4">
        <v>0</v>
      </c>
      <c r="I4">
        <v>0</v>
      </c>
      <c r="J4">
        <v>3.2278833715104983E-6</v>
      </c>
      <c r="K4">
        <v>1.8300066777373847</v>
      </c>
      <c r="L4">
        <v>0.25044542942861409</v>
      </c>
      <c r="M4">
        <v>2.4105507672098727</v>
      </c>
      <c r="N4">
        <v>0.20343236055535319</v>
      </c>
      <c r="O4">
        <v>0.2369211312534279</v>
      </c>
      <c r="P4">
        <v>0</v>
      </c>
      <c r="Q4">
        <v>0</v>
      </c>
      <c r="R4">
        <v>0.60092214475858752</v>
      </c>
      <c r="S4">
        <v>0</v>
      </c>
      <c r="T4">
        <v>0</v>
      </c>
      <c r="U4">
        <v>0</v>
      </c>
      <c r="V4">
        <v>6.695424</v>
      </c>
      <c r="W4">
        <v>38.962900045219058</v>
      </c>
    </row>
    <row r="5" spans="1:23" x14ac:dyDescent="0.2">
      <c r="A5" t="s">
        <v>1</v>
      </c>
      <c r="B5">
        <v>0.1316995669867464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0.1326426916552052</v>
      </c>
      <c r="L5">
        <v>0</v>
      </c>
      <c r="M5">
        <v>0.29289028110643306</v>
      </c>
      <c r="N5">
        <v>0</v>
      </c>
      <c r="O5">
        <v>3.144196014506357E-2</v>
      </c>
      <c r="P5">
        <v>0</v>
      </c>
      <c r="Q5">
        <v>0</v>
      </c>
      <c r="R5">
        <v>1.4248001679701543E-2</v>
      </c>
      <c r="S5">
        <v>0</v>
      </c>
      <c r="T5">
        <v>0</v>
      </c>
      <c r="U5">
        <v>0</v>
      </c>
      <c r="V5">
        <v>0</v>
      </c>
      <c r="W5">
        <v>0.60292250157314975</v>
      </c>
    </row>
    <row r="6" spans="1:23" x14ac:dyDescent="0.2">
      <c r="A6" t="s">
        <v>2</v>
      </c>
      <c r="B6">
        <v>9.7692491023789465</v>
      </c>
      <c r="C6">
        <v>2.9415443479034742E-4</v>
      </c>
      <c r="D6">
        <v>7.4149749512615408E-4</v>
      </c>
      <c r="E6">
        <v>1.9402789901651129E-4</v>
      </c>
      <c r="F6">
        <v>1.9505925033784025E-5</v>
      </c>
      <c r="G6">
        <v>0</v>
      </c>
      <c r="H6">
        <v>0</v>
      </c>
      <c r="I6">
        <v>0</v>
      </c>
      <c r="J6">
        <v>1.6134760613702673E-10</v>
      </c>
      <c r="K6">
        <v>2.838543557692723E-3</v>
      </c>
      <c r="L6">
        <v>3.3161859263739944E-5</v>
      </c>
      <c r="M6">
        <v>1.1135617626785701E-3</v>
      </c>
      <c r="N6">
        <v>0</v>
      </c>
      <c r="O6">
        <v>0</v>
      </c>
      <c r="P6">
        <v>0</v>
      </c>
      <c r="Q6">
        <v>0</v>
      </c>
      <c r="R6">
        <v>7.3727742901582544E-5</v>
      </c>
      <c r="S6">
        <v>0</v>
      </c>
      <c r="T6">
        <v>0</v>
      </c>
      <c r="U6">
        <v>0</v>
      </c>
      <c r="V6">
        <v>0</v>
      </c>
      <c r="W6">
        <v>9.7745572832167973</v>
      </c>
    </row>
    <row r="7" spans="1:23" x14ac:dyDescent="0.2">
      <c r="A7" t="s">
        <v>3</v>
      </c>
      <c r="B7">
        <v>2.3033029496939288E-2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7.964231756402071E-7</v>
      </c>
      <c r="K7">
        <v>2.6305040240749752E-3</v>
      </c>
      <c r="L7">
        <v>0</v>
      </c>
      <c r="M7">
        <v>1.2326183912193358E-3</v>
      </c>
      <c r="N7">
        <v>9.977671025314654E-4</v>
      </c>
      <c r="O7">
        <v>6.1372099372539867E-7</v>
      </c>
      <c r="P7">
        <v>0</v>
      </c>
      <c r="Q7">
        <v>0</v>
      </c>
      <c r="R7">
        <v>1.0656279503647217E-2</v>
      </c>
      <c r="S7">
        <v>0</v>
      </c>
      <c r="T7">
        <v>0</v>
      </c>
      <c r="U7">
        <v>0</v>
      </c>
      <c r="V7">
        <v>0</v>
      </c>
      <c r="W7">
        <v>3.855160866258165E-2</v>
      </c>
    </row>
    <row r="8" spans="1:23" x14ac:dyDescent="0.2">
      <c r="A8" t="s">
        <v>4</v>
      </c>
      <c r="B8">
        <v>1.5203288406475215E-3</v>
      </c>
      <c r="C8">
        <v>0</v>
      </c>
      <c r="D8">
        <v>0</v>
      </c>
      <c r="E8">
        <v>0</v>
      </c>
      <c r="F8">
        <v>5.682770441170527E-8</v>
      </c>
      <c r="G8">
        <v>0</v>
      </c>
      <c r="H8">
        <v>0</v>
      </c>
      <c r="I8">
        <v>0</v>
      </c>
      <c r="J8">
        <v>0</v>
      </c>
      <c r="K8">
        <v>2.174526964090869E-4</v>
      </c>
      <c r="L8">
        <v>2.9488129763977719E-6</v>
      </c>
      <c r="M8">
        <v>8.5645863423994121E-4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2.5972458119773592E-3</v>
      </c>
    </row>
    <row r="9" spans="1:23" x14ac:dyDescent="0.2">
      <c r="A9" t="s">
        <v>5</v>
      </c>
      <c r="B9">
        <v>8.944360723181409E-3</v>
      </c>
      <c r="C9">
        <v>0</v>
      </c>
      <c r="D9">
        <v>0</v>
      </c>
      <c r="E9">
        <v>1.9159307041334177E-8</v>
      </c>
      <c r="F9">
        <v>1.0053042317071227E-5</v>
      </c>
      <c r="G9">
        <v>0</v>
      </c>
      <c r="H9">
        <v>0</v>
      </c>
      <c r="I9">
        <v>0</v>
      </c>
      <c r="J9">
        <v>0</v>
      </c>
      <c r="K9">
        <v>2.045074385887048E-3</v>
      </c>
      <c r="L9">
        <v>8.4065743268806504E-5</v>
      </c>
      <c r="M9">
        <v>2.6692337411561968E-3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1.3752806795117575E-2</v>
      </c>
    </row>
    <row r="10" spans="1:23" x14ac:dyDescent="0.2">
      <c r="A10" t="s">
        <v>6</v>
      </c>
      <c r="B10">
        <v>8.8924414614348531E-3</v>
      </c>
      <c r="C10">
        <v>0</v>
      </c>
      <c r="D10">
        <v>0</v>
      </c>
      <c r="E10">
        <v>2.8738960562001266E-6</v>
      </c>
      <c r="F10">
        <v>0</v>
      </c>
      <c r="G10">
        <v>0</v>
      </c>
      <c r="H10">
        <v>0</v>
      </c>
      <c r="I10">
        <v>0</v>
      </c>
      <c r="J10">
        <v>0</v>
      </c>
      <c r="K10">
        <v>1.0252575106309289E-3</v>
      </c>
      <c r="L10">
        <v>0</v>
      </c>
      <c r="M10">
        <v>5.0556651301353827E-4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1.0426139381135522E-2</v>
      </c>
    </row>
    <row r="11" spans="1:23" x14ac:dyDescent="0.2">
      <c r="A11" t="s">
        <v>7</v>
      </c>
      <c r="B11">
        <v>1.340157652572021E-3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5.749106388254332E-11</v>
      </c>
      <c r="K11">
        <v>9.4995220830022074E-7</v>
      </c>
      <c r="L11">
        <v>0</v>
      </c>
      <c r="M11">
        <v>5.4329856946767133E-3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6.7740933569480979E-3</v>
      </c>
    </row>
    <row r="12" spans="1:23" x14ac:dyDescent="0.2">
      <c r="A12" t="s">
        <v>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x14ac:dyDescent="0.2">
      <c r="A13" t="s">
        <v>9</v>
      </c>
      <c r="B13">
        <v>0.11024351288218755</v>
      </c>
      <c r="C13">
        <v>1.903365423357434E-8</v>
      </c>
      <c r="D13">
        <v>5.6430568741349995E-8</v>
      </c>
      <c r="E13">
        <v>4.3003628289130581E-6</v>
      </c>
      <c r="F13">
        <v>4.2823734395963609E-6</v>
      </c>
      <c r="G13">
        <v>0</v>
      </c>
      <c r="H13">
        <v>0</v>
      </c>
      <c r="I13">
        <v>0</v>
      </c>
      <c r="J13">
        <v>4.7696290035887796E-12</v>
      </c>
      <c r="K13">
        <v>3.6123228109990846E-3</v>
      </c>
      <c r="L13">
        <v>3.9317506351970296E-7</v>
      </c>
      <c r="M13">
        <v>4.1567068337864776E-4</v>
      </c>
      <c r="N13">
        <v>1.3530282156007501E-7</v>
      </c>
      <c r="O13">
        <v>2.8445932501756603E-8</v>
      </c>
      <c r="P13">
        <v>0</v>
      </c>
      <c r="Q13">
        <v>0</v>
      </c>
      <c r="R13">
        <v>5.6815786709939913E-4</v>
      </c>
      <c r="S13">
        <v>0</v>
      </c>
      <c r="T13">
        <v>0</v>
      </c>
      <c r="U13">
        <v>0</v>
      </c>
      <c r="V13">
        <v>0</v>
      </c>
      <c r="W13">
        <v>0.11484887937274339</v>
      </c>
    </row>
    <row r="14" spans="1:23" x14ac:dyDescent="0.2">
      <c r="A14" t="s">
        <v>10</v>
      </c>
      <c r="B14">
        <v>0.13569595989013367</v>
      </c>
      <c r="C14">
        <v>2.7452385913809141E-8</v>
      </c>
      <c r="D14">
        <v>0</v>
      </c>
      <c r="E14">
        <v>0</v>
      </c>
      <c r="F14">
        <v>8.613899153398172E-7</v>
      </c>
      <c r="G14">
        <v>0</v>
      </c>
      <c r="H14">
        <v>0</v>
      </c>
      <c r="I14">
        <v>0</v>
      </c>
      <c r="J14">
        <v>0</v>
      </c>
      <c r="K14">
        <v>2.6864648450730245E-3</v>
      </c>
      <c r="L14">
        <v>0</v>
      </c>
      <c r="M14">
        <v>8.8377553668614469E-4</v>
      </c>
      <c r="N14">
        <v>2.5437882173023722E-6</v>
      </c>
      <c r="O14">
        <v>2.2116712520115761E-7</v>
      </c>
      <c r="P14">
        <v>0</v>
      </c>
      <c r="Q14">
        <v>0</v>
      </c>
      <c r="R14">
        <v>2.9875459801352171E-4</v>
      </c>
      <c r="S14">
        <v>0</v>
      </c>
      <c r="T14">
        <v>0</v>
      </c>
      <c r="U14">
        <v>0</v>
      </c>
      <c r="V14">
        <v>0</v>
      </c>
      <c r="W14">
        <v>0.13956860866755008</v>
      </c>
    </row>
    <row r="15" spans="1:23" x14ac:dyDescent="0.2">
      <c r="A15" t="s">
        <v>11</v>
      </c>
      <c r="B15">
        <v>8.0645873366432377E-2</v>
      </c>
      <c r="C15">
        <v>0</v>
      </c>
      <c r="D15">
        <v>0</v>
      </c>
      <c r="E15">
        <v>1.0453929257015118E-5</v>
      </c>
      <c r="F15">
        <v>8.7529425236730453E-7</v>
      </c>
      <c r="G15">
        <v>0</v>
      </c>
      <c r="H15">
        <v>0</v>
      </c>
      <c r="I15">
        <v>0</v>
      </c>
      <c r="J15">
        <v>6.4411284535071686E-13</v>
      </c>
      <c r="K15">
        <v>5.7351205593834248E-4</v>
      </c>
      <c r="L15">
        <v>0</v>
      </c>
      <c r="M15">
        <v>9.7294037248761239E-5</v>
      </c>
      <c r="N15">
        <v>0</v>
      </c>
      <c r="O15">
        <v>1.1378373000702643E-8</v>
      </c>
      <c r="P15">
        <v>0</v>
      </c>
      <c r="Q15">
        <v>0</v>
      </c>
      <c r="R15">
        <v>1.5863694444226764E-4</v>
      </c>
      <c r="S15">
        <v>0</v>
      </c>
      <c r="T15">
        <v>0</v>
      </c>
      <c r="U15">
        <v>0</v>
      </c>
      <c r="V15">
        <v>0</v>
      </c>
      <c r="W15">
        <v>8.148665700658822E-2</v>
      </c>
    </row>
    <row r="16" spans="1:23" x14ac:dyDescent="0.2">
      <c r="A16" t="s">
        <v>12</v>
      </c>
      <c r="B16">
        <v>1.0636938773528875E-3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4.387052016513747E-5</v>
      </c>
      <c r="L16">
        <v>0</v>
      </c>
      <c r="M16">
        <v>6.1464693869780368E-6</v>
      </c>
      <c r="N16">
        <v>0</v>
      </c>
      <c r="O16">
        <v>0</v>
      </c>
      <c r="P16">
        <v>0</v>
      </c>
      <c r="Q16">
        <v>0</v>
      </c>
      <c r="R16">
        <v>2.2921990210160258E-4</v>
      </c>
      <c r="S16">
        <v>0</v>
      </c>
      <c r="T16">
        <v>0</v>
      </c>
      <c r="U16">
        <v>0</v>
      </c>
      <c r="V16">
        <v>0</v>
      </c>
      <c r="W16">
        <v>1.3429307690066056E-3</v>
      </c>
    </row>
    <row r="17" spans="1:23" x14ac:dyDescent="0.2">
      <c r="A17" t="s">
        <v>13</v>
      </c>
      <c r="B17">
        <v>3.5199991807573321E-2</v>
      </c>
      <c r="C17">
        <v>7.0551411692448881E-8</v>
      </c>
      <c r="D17">
        <v>2.8561022299637695E-5</v>
      </c>
      <c r="E17">
        <v>1.1591726570133891E-5</v>
      </c>
      <c r="F17">
        <v>0</v>
      </c>
      <c r="G17">
        <v>0</v>
      </c>
      <c r="H17">
        <v>0</v>
      </c>
      <c r="I17">
        <v>0</v>
      </c>
      <c r="J17">
        <v>0</v>
      </c>
      <c r="K17">
        <v>1.3989341656595708E-3</v>
      </c>
      <c r="L17">
        <v>2.8259457690478653E-7</v>
      </c>
      <c r="M17">
        <v>2.9470051879577908E-4</v>
      </c>
      <c r="N17">
        <v>0</v>
      </c>
      <c r="O17">
        <v>0</v>
      </c>
      <c r="P17">
        <v>0</v>
      </c>
      <c r="Q17">
        <v>0</v>
      </c>
      <c r="R17">
        <v>1.3906939182383815E-4</v>
      </c>
      <c r="S17">
        <v>0</v>
      </c>
      <c r="T17">
        <v>0</v>
      </c>
      <c r="U17">
        <v>0</v>
      </c>
      <c r="V17">
        <v>0</v>
      </c>
      <c r="W17">
        <v>3.7073201778710881E-2</v>
      </c>
    </row>
    <row r="18" spans="1:23" x14ac:dyDescent="0.2">
      <c r="A18" t="s">
        <v>14</v>
      </c>
      <c r="B18">
        <v>1.6361125555952944E-2</v>
      </c>
      <c r="C18">
        <v>0</v>
      </c>
      <c r="D18">
        <v>0</v>
      </c>
      <c r="E18">
        <v>0</v>
      </c>
      <c r="F18">
        <v>1.9982244519853048E-6</v>
      </c>
      <c r="G18">
        <v>0</v>
      </c>
      <c r="H18">
        <v>0</v>
      </c>
      <c r="I18">
        <v>0</v>
      </c>
      <c r="J18">
        <v>9.0495193148447812E-12</v>
      </c>
      <c r="K18">
        <v>1.8256354257696972E-4</v>
      </c>
      <c r="L18">
        <v>0</v>
      </c>
      <c r="M18">
        <v>4.1478577276112443E-5</v>
      </c>
      <c r="N18">
        <v>7.0826982277848408E-6</v>
      </c>
      <c r="O18">
        <v>0</v>
      </c>
      <c r="P18">
        <v>0</v>
      </c>
      <c r="Q18">
        <v>0</v>
      </c>
      <c r="R18">
        <v>1.8868711453485578E-5</v>
      </c>
      <c r="S18">
        <v>0</v>
      </c>
      <c r="T18">
        <v>0</v>
      </c>
      <c r="U18">
        <v>0</v>
      </c>
      <c r="V18">
        <v>0</v>
      </c>
      <c r="W18">
        <v>1.6613117318988797E-2</v>
      </c>
    </row>
    <row r="19" spans="1:23" x14ac:dyDescent="0.2">
      <c r="A19" t="s">
        <v>15</v>
      </c>
      <c r="B19">
        <v>3.0091484261096535E-2</v>
      </c>
      <c r="C19">
        <v>0</v>
      </c>
      <c r="D19">
        <v>0</v>
      </c>
      <c r="E19">
        <v>3.012897466929466E-8</v>
      </c>
      <c r="F19">
        <v>6.1300118551120011E-7</v>
      </c>
      <c r="G19">
        <v>0</v>
      </c>
      <c r="H19">
        <v>0</v>
      </c>
      <c r="I19">
        <v>0</v>
      </c>
      <c r="J19">
        <v>0</v>
      </c>
      <c r="K19">
        <v>4.8378475189980318E-4</v>
      </c>
      <c r="L19">
        <v>0</v>
      </c>
      <c r="M19">
        <v>4.7523026892649192E-5</v>
      </c>
      <c r="N19">
        <v>0</v>
      </c>
      <c r="O19">
        <v>0</v>
      </c>
      <c r="P19">
        <v>0</v>
      </c>
      <c r="Q19">
        <v>0</v>
      </c>
      <c r="R19">
        <v>8.5817695055112196E-4</v>
      </c>
      <c r="S19">
        <v>0</v>
      </c>
      <c r="T19">
        <v>0</v>
      </c>
      <c r="U19">
        <v>0</v>
      </c>
      <c r="V19">
        <v>0</v>
      </c>
      <c r="W19">
        <v>3.1481612120600286E-2</v>
      </c>
    </row>
    <row r="20" spans="1:23" x14ac:dyDescent="0.2">
      <c r="A20" t="s">
        <v>16</v>
      </c>
      <c r="B20">
        <v>2.3810262546643632E-2</v>
      </c>
      <c r="C20">
        <v>0</v>
      </c>
      <c r="D20">
        <v>6.6065056087434118E-7</v>
      </c>
      <c r="E20">
        <v>0</v>
      </c>
      <c r="F20">
        <v>1.4402501968758805E-6</v>
      </c>
      <c r="G20">
        <v>0</v>
      </c>
      <c r="H20">
        <v>0</v>
      </c>
      <c r="I20">
        <v>0</v>
      </c>
      <c r="J20">
        <v>0</v>
      </c>
      <c r="K20">
        <v>7.1660940222502097E-4</v>
      </c>
      <c r="L20">
        <v>3.0716801837476795E-7</v>
      </c>
      <c r="M20">
        <v>2.5258365260807968E-4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2.4781863670252858E-2</v>
      </c>
    </row>
    <row r="21" spans="1:23" x14ac:dyDescent="0.2">
      <c r="A21" t="s">
        <v>17</v>
      </c>
      <c r="B21">
        <v>5.9416464698781122E-3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1.8454980628523381E-4</v>
      </c>
      <c r="L21">
        <v>0</v>
      </c>
      <c r="M21">
        <v>1.147833308519334E-4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6.2409796070152799E-3</v>
      </c>
    </row>
    <row r="22" spans="1:23" x14ac:dyDescent="0.2">
      <c r="A22" t="s">
        <v>18</v>
      </c>
      <c r="B22">
        <v>0.17598396860226162</v>
      </c>
      <c r="C22">
        <v>1.0980954365523656E-7</v>
      </c>
      <c r="D22">
        <v>0</v>
      </c>
      <c r="E22">
        <v>1.7213857699579856E-7</v>
      </c>
      <c r="F22">
        <v>0</v>
      </c>
      <c r="G22">
        <v>0</v>
      </c>
      <c r="H22">
        <v>0</v>
      </c>
      <c r="I22">
        <v>0</v>
      </c>
      <c r="J22">
        <v>0</v>
      </c>
      <c r="K22">
        <v>1.1845040444587117E-3</v>
      </c>
      <c r="L22">
        <v>3.4402818057974011E-7</v>
      </c>
      <c r="M22">
        <v>1.6926366252445921E-4</v>
      </c>
      <c r="N22">
        <v>1.550034199630777E-6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0.17733991231974566</v>
      </c>
    </row>
    <row r="23" spans="1:23" x14ac:dyDescent="0.2">
      <c r="A23" t="s">
        <v>19</v>
      </c>
      <c r="B23">
        <v>6.3791624021972979E-3</v>
      </c>
      <c r="C23">
        <v>0</v>
      </c>
      <c r="D23">
        <v>0</v>
      </c>
      <c r="E23">
        <v>0</v>
      </c>
      <c r="F23">
        <v>6.4576936831483265E-8</v>
      </c>
      <c r="G23">
        <v>0</v>
      </c>
      <c r="H23">
        <v>0</v>
      </c>
      <c r="I23">
        <v>0</v>
      </c>
      <c r="J23">
        <v>0</v>
      </c>
      <c r="K23">
        <v>1.8636335141017059E-4</v>
      </c>
      <c r="L23">
        <v>2.0887425249484219E-7</v>
      </c>
      <c r="M23">
        <v>8.0887483904924621E-5</v>
      </c>
      <c r="N23">
        <v>0</v>
      </c>
      <c r="O23">
        <v>6.4003348128952365E-9</v>
      </c>
      <c r="P23">
        <v>0</v>
      </c>
      <c r="Q23">
        <v>0</v>
      </c>
      <c r="R23">
        <v>1.6422767376181895E-5</v>
      </c>
      <c r="S23">
        <v>0</v>
      </c>
      <c r="T23">
        <v>0</v>
      </c>
      <c r="U23">
        <v>0</v>
      </c>
      <c r="V23">
        <v>0</v>
      </c>
      <c r="W23">
        <v>6.663115856412714E-3</v>
      </c>
    </row>
    <row r="24" spans="1:23" x14ac:dyDescent="0.2">
      <c r="A24" t="s">
        <v>20</v>
      </c>
      <c r="B24">
        <v>5.1607141519864367E-3</v>
      </c>
      <c r="C24">
        <v>0</v>
      </c>
      <c r="D24">
        <v>0</v>
      </c>
      <c r="E24">
        <v>2.1245932476058018E-7</v>
      </c>
      <c r="F24">
        <v>0</v>
      </c>
      <c r="G24">
        <v>0</v>
      </c>
      <c r="H24">
        <v>0</v>
      </c>
      <c r="I24">
        <v>0</v>
      </c>
      <c r="J24">
        <v>0</v>
      </c>
      <c r="K24">
        <v>4.0329789206927552E-5</v>
      </c>
      <c r="L24">
        <v>0</v>
      </c>
      <c r="M24">
        <v>1.6259733587244997E-4</v>
      </c>
      <c r="N24">
        <v>2.0620594141629255E-8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5.3638743569847172E-3</v>
      </c>
    </row>
    <row r="25" spans="1:23" x14ac:dyDescent="0.2">
      <c r="A25" t="s">
        <v>21</v>
      </c>
      <c r="B25">
        <v>0.89551571390254125</v>
      </c>
      <c r="C25">
        <v>2.1008644212892249E-3</v>
      </c>
      <c r="D25">
        <v>0</v>
      </c>
      <c r="E25">
        <v>0</v>
      </c>
      <c r="F25">
        <v>2.2140664056508542E-9</v>
      </c>
      <c r="G25">
        <v>0</v>
      </c>
      <c r="H25">
        <v>0</v>
      </c>
      <c r="I25">
        <v>0</v>
      </c>
      <c r="J25">
        <v>2.431035720181958E-6</v>
      </c>
      <c r="K25">
        <v>1.3739763303687741E-4</v>
      </c>
      <c r="L25">
        <v>7.261451954379513E-6</v>
      </c>
      <c r="M25">
        <v>6.9013846387482253E-4</v>
      </c>
      <c r="N25">
        <v>4.114601631029715E-5</v>
      </c>
      <c r="O25">
        <v>3.5557415627195754E-9</v>
      </c>
      <c r="P25">
        <v>0</v>
      </c>
      <c r="Q25">
        <v>0</v>
      </c>
      <c r="R25">
        <v>2.9351328927644228E-4</v>
      </c>
      <c r="S25">
        <v>0</v>
      </c>
      <c r="T25">
        <v>0</v>
      </c>
      <c r="U25">
        <v>0</v>
      </c>
      <c r="V25">
        <v>0</v>
      </c>
      <c r="W25">
        <v>0.8987884719838114</v>
      </c>
    </row>
    <row r="26" spans="1:23" x14ac:dyDescent="0.2">
      <c r="A26" t="s">
        <v>22</v>
      </c>
      <c r="B26">
        <v>0</v>
      </c>
      <c r="C26">
        <v>2.5524609324025682E-5</v>
      </c>
      <c r="D26">
        <v>1.349647871784129E-5</v>
      </c>
      <c r="E26">
        <v>6.7657599777686493E-4</v>
      </c>
      <c r="F26">
        <v>3.4076687193106684E-4</v>
      </c>
      <c r="G26">
        <v>0</v>
      </c>
      <c r="H26">
        <v>0</v>
      </c>
      <c r="I26">
        <v>0</v>
      </c>
      <c r="J26">
        <v>6.0152687210438841E-13</v>
      </c>
      <c r="K26">
        <v>2.304584057336335E-3</v>
      </c>
      <c r="L26">
        <v>6.8068432871848579E-6</v>
      </c>
      <c r="M26">
        <v>4.626911520108188E-4</v>
      </c>
      <c r="N26">
        <v>9.6346077867799152E-5</v>
      </c>
      <c r="O26">
        <v>3.8827986716585221E-5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3.965620075570048E-3</v>
      </c>
    </row>
    <row r="27" spans="1:23" x14ac:dyDescent="0.2">
      <c r="A27" t="s">
        <v>23</v>
      </c>
      <c r="B27">
        <v>0</v>
      </c>
      <c r="C27">
        <v>8.7167951714323237E-8</v>
      </c>
      <c r="D27">
        <v>3.7851148072094293E-6</v>
      </c>
      <c r="E27">
        <v>3.6352843939653263E-7</v>
      </c>
      <c r="F27">
        <v>1.6729411958884335E-6</v>
      </c>
      <c r="G27">
        <v>0</v>
      </c>
      <c r="H27">
        <v>0</v>
      </c>
      <c r="I27">
        <v>0</v>
      </c>
      <c r="J27">
        <v>0</v>
      </c>
      <c r="K27">
        <v>1.4484180397828458E-3</v>
      </c>
      <c r="L27">
        <v>7.3720324409944296E-7</v>
      </c>
      <c r="M27">
        <v>1.9406511228295604E-4</v>
      </c>
      <c r="N27">
        <v>0</v>
      </c>
      <c r="O27">
        <v>4.4091195377722736E-8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1.6491731988994877E-3</v>
      </c>
    </row>
    <row r="28" spans="1:23" x14ac:dyDescent="0.2">
      <c r="A28" t="s">
        <v>24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6.9260151914252456E-5</v>
      </c>
      <c r="L28">
        <v>2.4573441469981435E-8</v>
      </c>
      <c r="M28">
        <v>4.4884263351974269E-6</v>
      </c>
      <c r="N28">
        <v>8.8034074989263349E-6</v>
      </c>
      <c r="O28">
        <v>8.8893539067989399E-8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8.2665452728914181E-5</v>
      </c>
    </row>
    <row r="29" spans="1:23" x14ac:dyDescent="0.2">
      <c r="A29" t="s">
        <v>25</v>
      </c>
      <c r="B29">
        <v>0</v>
      </c>
      <c r="C29">
        <v>0</v>
      </c>
      <c r="D29">
        <v>0</v>
      </c>
      <c r="E29">
        <v>0</v>
      </c>
      <c r="F29">
        <v>1.3101848658759219E-6</v>
      </c>
      <c r="G29">
        <v>0</v>
      </c>
      <c r="H29">
        <v>0</v>
      </c>
      <c r="I29">
        <v>0</v>
      </c>
      <c r="J29">
        <v>0</v>
      </c>
      <c r="K29">
        <v>7.9554179480560315E-4</v>
      </c>
      <c r="L29">
        <v>2.4573441469981435E-8</v>
      </c>
      <c r="M29">
        <v>9.8927462486370134E-5</v>
      </c>
      <c r="N29">
        <v>1.1531670723818821E-7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8.9591933230655739E-4</v>
      </c>
    </row>
    <row r="30" spans="1:23" x14ac:dyDescent="0.2">
      <c r="A30" t="s">
        <v>26</v>
      </c>
      <c r="B30">
        <v>0</v>
      </c>
      <c r="C30">
        <v>0</v>
      </c>
      <c r="D30">
        <v>0</v>
      </c>
      <c r="E30">
        <v>1.974620386722075E-6</v>
      </c>
      <c r="F30">
        <v>1.3101848658759219E-6</v>
      </c>
      <c r="G30">
        <v>0</v>
      </c>
      <c r="H30">
        <v>0</v>
      </c>
      <c r="I30">
        <v>0</v>
      </c>
      <c r="J30">
        <v>0</v>
      </c>
      <c r="K30">
        <v>8.5685689188679914E-4</v>
      </c>
      <c r="L30">
        <v>8.4778373071435965E-7</v>
      </c>
      <c r="M30">
        <v>9.8927462486370134E-5</v>
      </c>
      <c r="N30">
        <v>1.1531670723818821E-7</v>
      </c>
      <c r="O30">
        <v>7.2537127879479359E-8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9.6010479719159923E-4</v>
      </c>
    </row>
    <row r="31" spans="1:23" x14ac:dyDescent="0.2">
      <c r="A31" t="s">
        <v>27</v>
      </c>
      <c r="B31">
        <v>1.4634352381996527</v>
      </c>
      <c r="C31">
        <v>1.4762407980886776E-5</v>
      </c>
      <c r="D31">
        <v>8.8537394991029667E-5</v>
      </c>
      <c r="E31">
        <v>4.1596608879729486E-5</v>
      </c>
      <c r="F31">
        <v>1.0126077725594429E-4</v>
      </c>
      <c r="G31">
        <v>0</v>
      </c>
      <c r="H31">
        <v>0</v>
      </c>
      <c r="I31">
        <v>0</v>
      </c>
      <c r="J31">
        <v>5.1103167895594055E-11</v>
      </c>
      <c r="K31">
        <v>3.8703643744900907E-3</v>
      </c>
      <c r="L31">
        <v>1.1991839437350938E-5</v>
      </c>
      <c r="M31">
        <v>2.3125211702440087E-3</v>
      </c>
      <c r="N31">
        <v>3.9714391907025792E-4</v>
      </c>
      <c r="O31">
        <v>2.5018197635294931E-6</v>
      </c>
      <c r="P31">
        <v>0</v>
      </c>
      <c r="Q31">
        <v>0</v>
      </c>
      <c r="R31">
        <v>4.1878056809263819E-2</v>
      </c>
      <c r="S31">
        <v>0</v>
      </c>
      <c r="T31">
        <v>0</v>
      </c>
      <c r="U31">
        <v>0</v>
      </c>
      <c r="V31">
        <v>6.695424</v>
      </c>
      <c r="W31">
        <v>8.2075779753721321</v>
      </c>
    </row>
    <row r="32" spans="1:23" x14ac:dyDescent="0.2">
      <c r="A32" t="s">
        <v>28</v>
      </c>
      <c r="B32">
        <v>0.31640165254116764</v>
      </c>
      <c r="C32">
        <v>1.0988326654325477E-3</v>
      </c>
      <c r="D32">
        <v>7.3334939655440168E-5</v>
      </c>
      <c r="E32">
        <v>6.6416756394384943E-6</v>
      </c>
      <c r="F32">
        <v>9.1221820607939198E-3</v>
      </c>
      <c r="G32">
        <v>0</v>
      </c>
      <c r="H32">
        <v>0</v>
      </c>
      <c r="I32">
        <v>0</v>
      </c>
      <c r="J32">
        <v>1.7034389298531355E-12</v>
      </c>
      <c r="K32">
        <v>3.0631640753098937E-4</v>
      </c>
      <c r="L32">
        <v>7.0034308189447091E-7</v>
      </c>
      <c r="M32">
        <v>1.0013218290601598E-3</v>
      </c>
      <c r="N32">
        <v>1.5861995493560962E-8</v>
      </c>
      <c r="O32">
        <v>0</v>
      </c>
      <c r="P32">
        <v>0</v>
      </c>
      <c r="Q32">
        <v>0</v>
      </c>
      <c r="R32">
        <v>4.2269407861632415E-3</v>
      </c>
      <c r="S32">
        <v>0</v>
      </c>
      <c r="T32">
        <v>0</v>
      </c>
      <c r="U32">
        <v>0</v>
      </c>
      <c r="V32">
        <v>0</v>
      </c>
      <c r="W32">
        <v>0.33223793911222421</v>
      </c>
    </row>
    <row r="33" spans="1:23" x14ac:dyDescent="0.2">
      <c r="A33" t="s">
        <v>29</v>
      </c>
      <c r="B33">
        <v>2.166642578835495</v>
      </c>
      <c r="C33">
        <v>5.2517243083772047E-6</v>
      </c>
      <c r="D33">
        <v>9.507571405804832E-5</v>
      </c>
      <c r="E33">
        <v>3.9260584825111116E-5</v>
      </c>
      <c r="F33">
        <v>3.5688782892079286E-4</v>
      </c>
      <c r="G33">
        <v>0</v>
      </c>
      <c r="H33">
        <v>0</v>
      </c>
      <c r="I33">
        <v>0</v>
      </c>
      <c r="J33">
        <v>0</v>
      </c>
      <c r="K33">
        <v>1.1417561950852017E-3</v>
      </c>
      <c r="L33">
        <v>5.63837614528724E-5</v>
      </c>
      <c r="M33">
        <v>1.0001188828973912E-3</v>
      </c>
      <c r="N33">
        <v>2.1809799667772502E-4</v>
      </c>
      <c r="O33">
        <v>8.2493204255094171E-8</v>
      </c>
      <c r="P33">
        <v>0</v>
      </c>
      <c r="Q33">
        <v>0</v>
      </c>
      <c r="R33">
        <v>9.8868553810439706E-3</v>
      </c>
      <c r="S33">
        <v>0</v>
      </c>
      <c r="T33">
        <v>0</v>
      </c>
      <c r="U33">
        <v>0</v>
      </c>
      <c r="V33">
        <v>0</v>
      </c>
      <c r="W33">
        <v>2.1794423493979682</v>
      </c>
    </row>
    <row r="34" spans="1:23" x14ac:dyDescent="0.2">
      <c r="A34" t="s">
        <v>30</v>
      </c>
      <c r="B34">
        <v>2.056012195572484E-2</v>
      </c>
      <c r="C34">
        <v>3.7276343171854254E-9</v>
      </c>
      <c r="D34">
        <v>6.4476710390312871E-7</v>
      </c>
      <c r="E34">
        <v>2.2994876104567883E-6</v>
      </c>
      <c r="F34">
        <v>6.4988716281827561E-5</v>
      </c>
      <c r="G34">
        <v>0</v>
      </c>
      <c r="H34">
        <v>0</v>
      </c>
      <c r="I34">
        <v>0</v>
      </c>
      <c r="J34">
        <v>7.6974146642738564E-12</v>
      </c>
      <c r="K34">
        <v>6.8949258464263291E-4</v>
      </c>
      <c r="L34">
        <v>3.3174145984474932E-7</v>
      </c>
      <c r="M34">
        <v>5.3257425119888289E-5</v>
      </c>
      <c r="N34">
        <v>2.1096454006436082E-8</v>
      </c>
      <c r="O34">
        <v>2.4747961276528247E-7</v>
      </c>
      <c r="P34">
        <v>0</v>
      </c>
      <c r="Q34">
        <v>0</v>
      </c>
      <c r="R34">
        <v>1.8694001162249604E-4</v>
      </c>
      <c r="S34">
        <v>0</v>
      </c>
      <c r="T34">
        <v>0</v>
      </c>
      <c r="U34">
        <v>0</v>
      </c>
      <c r="V34">
        <v>0</v>
      </c>
      <c r="W34">
        <v>2.1558349000964389E-2</v>
      </c>
    </row>
    <row r="35" spans="1:23" x14ac:dyDescent="0.2">
      <c r="A35" t="s">
        <v>31</v>
      </c>
      <c r="B35">
        <v>1.7472032816890377E-2</v>
      </c>
      <c r="C35">
        <v>0</v>
      </c>
      <c r="D35">
        <v>1.261500855462643E-7</v>
      </c>
      <c r="E35">
        <v>1.4919821054934945E-5</v>
      </c>
      <c r="F35">
        <v>6.5926115096873376E-5</v>
      </c>
      <c r="G35">
        <v>0</v>
      </c>
      <c r="H35">
        <v>0</v>
      </c>
      <c r="I35">
        <v>0</v>
      </c>
      <c r="J35">
        <v>5.5042370420879434E-12</v>
      </c>
      <c r="K35">
        <v>1.5847793613197592E-3</v>
      </c>
      <c r="L35">
        <v>1.8122913084111308E-5</v>
      </c>
      <c r="M35">
        <v>3.6109099332099653E-4</v>
      </c>
      <c r="N35">
        <v>0</v>
      </c>
      <c r="O35">
        <v>9.1382558161893087E-7</v>
      </c>
      <c r="P35">
        <v>0</v>
      </c>
      <c r="Q35">
        <v>0</v>
      </c>
      <c r="R35">
        <v>1.4371668557071515E-3</v>
      </c>
      <c r="S35">
        <v>0</v>
      </c>
      <c r="T35">
        <v>0</v>
      </c>
      <c r="U35">
        <v>0</v>
      </c>
      <c r="V35">
        <v>0</v>
      </c>
      <c r="W35">
        <v>2.0955078857645606E-2</v>
      </c>
    </row>
    <row r="36" spans="1:23" x14ac:dyDescent="0.2">
      <c r="A36" t="s">
        <v>32</v>
      </c>
      <c r="B36">
        <v>2.1657045678887189E-2</v>
      </c>
      <c r="C36">
        <v>1.7016650657951466E-7</v>
      </c>
      <c r="D36">
        <v>0</v>
      </c>
      <c r="E36">
        <v>4.8169211620145638E-7</v>
      </c>
      <c r="F36">
        <v>2.1845521624413936E-5</v>
      </c>
      <c r="G36">
        <v>0</v>
      </c>
      <c r="H36">
        <v>0</v>
      </c>
      <c r="I36">
        <v>0</v>
      </c>
      <c r="J36">
        <v>0</v>
      </c>
      <c r="K36">
        <v>1.3916799851598236E-3</v>
      </c>
      <c r="L36">
        <v>2.7399387239029297E-6</v>
      </c>
      <c r="M36">
        <v>6.0653725407615983E-4</v>
      </c>
      <c r="N36">
        <v>1.0584709592853232E-6</v>
      </c>
      <c r="O36">
        <v>1.0866346215671021E-6</v>
      </c>
      <c r="P36">
        <v>0</v>
      </c>
      <c r="Q36">
        <v>0</v>
      </c>
      <c r="R36">
        <v>1.4151533590114188E-4</v>
      </c>
      <c r="S36">
        <v>0</v>
      </c>
      <c r="T36">
        <v>0</v>
      </c>
      <c r="U36">
        <v>0</v>
      </c>
      <c r="V36">
        <v>0</v>
      </c>
      <c r="W36">
        <v>2.3824160678576265E-2</v>
      </c>
    </row>
    <row r="37" spans="1:23" x14ac:dyDescent="0.2">
      <c r="A37" t="s">
        <v>33</v>
      </c>
      <c r="B37">
        <v>1.9627058511196113E-2</v>
      </c>
      <c r="C37">
        <v>0</v>
      </c>
      <c r="D37">
        <v>0</v>
      </c>
      <c r="E37">
        <v>5.5465662691787357E-6</v>
      </c>
      <c r="F37">
        <v>1.4973229246364779E-5</v>
      </c>
      <c r="G37">
        <v>0</v>
      </c>
      <c r="H37">
        <v>0</v>
      </c>
      <c r="I37">
        <v>0</v>
      </c>
      <c r="J37">
        <v>0</v>
      </c>
      <c r="K37">
        <v>1.2320880141653862E-3</v>
      </c>
      <c r="L37">
        <v>1.3097644303500103E-5</v>
      </c>
      <c r="M37">
        <v>6.5954140402682201E-4</v>
      </c>
      <c r="N37">
        <v>3.0137791437765829E-7</v>
      </c>
      <c r="O37">
        <v>2.6127589002863452E-6</v>
      </c>
      <c r="P37">
        <v>0</v>
      </c>
      <c r="Q37">
        <v>0</v>
      </c>
      <c r="R37">
        <v>3.7877191139959937E-4</v>
      </c>
      <c r="S37">
        <v>0</v>
      </c>
      <c r="T37">
        <v>0</v>
      </c>
      <c r="U37">
        <v>0</v>
      </c>
      <c r="V37">
        <v>0</v>
      </c>
      <c r="W37">
        <v>2.1933991417421628E-2</v>
      </c>
    </row>
    <row r="38" spans="1:23" x14ac:dyDescent="0.2">
      <c r="A38" t="s">
        <v>34</v>
      </c>
      <c r="B38">
        <v>2.3930533170942056E-2</v>
      </c>
      <c r="C38">
        <v>1.6122018421826966E-7</v>
      </c>
      <c r="D38">
        <v>0</v>
      </c>
      <c r="E38">
        <v>2.0641691668042741E-6</v>
      </c>
      <c r="F38">
        <v>0</v>
      </c>
      <c r="G38">
        <v>0</v>
      </c>
      <c r="H38">
        <v>0</v>
      </c>
      <c r="I38">
        <v>0</v>
      </c>
      <c r="J38">
        <v>0</v>
      </c>
      <c r="K38">
        <v>7.8647406918091925E-4</v>
      </c>
      <c r="L38">
        <v>2.5924980750830419E-6</v>
      </c>
      <c r="M38">
        <v>2.7575810881014755E-4</v>
      </c>
      <c r="N38">
        <v>9.9113678841515686E-6</v>
      </c>
      <c r="O38">
        <v>1.3341142343323849E-6</v>
      </c>
      <c r="P38">
        <v>0</v>
      </c>
      <c r="Q38">
        <v>0</v>
      </c>
      <c r="R38">
        <v>1.0909609425939387E-2</v>
      </c>
      <c r="S38">
        <v>0</v>
      </c>
      <c r="T38">
        <v>0</v>
      </c>
      <c r="U38">
        <v>0</v>
      </c>
      <c r="V38">
        <v>0</v>
      </c>
      <c r="W38">
        <v>3.59184381444171E-2</v>
      </c>
    </row>
    <row r="39" spans="1:23" x14ac:dyDescent="0.2">
      <c r="A39" t="s">
        <v>35</v>
      </c>
      <c r="B39">
        <v>8.9920194190390868E-4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2.8334483594845677E-4</v>
      </c>
      <c r="L39">
        <v>1.6623933154442443E-5</v>
      </c>
      <c r="M39">
        <v>4.9817141034920255E-5</v>
      </c>
      <c r="N39">
        <v>0</v>
      </c>
      <c r="O39">
        <v>5.6678520509750041E-7</v>
      </c>
      <c r="P39">
        <v>0</v>
      </c>
      <c r="Q39">
        <v>0</v>
      </c>
      <c r="R39">
        <v>5.7053392706020844E-3</v>
      </c>
      <c r="S39">
        <v>0</v>
      </c>
      <c r="T39">
        <v>0</v>
      </c>
      <c r="U39">
        <v>0</v>
      </c>
      <c r="V39">
        <v>0</v>
      </c>
      <c r="W39">
        <v>6.9548939078489099E-3</v>
      </c>
    </row>
    <row r="40" spans="1:23" x14ac:dyDescent="0.2">
      <c r="A40" t="s">
        <v>36</v>
      </c>
      <c r="B40">
        <v>6.0558200569199865E-4</v>
      </c>
      <c r="C40">
        <v>0</v>
      </c>
      <c r="D40">
        <v>0</v>
      </c>
      <c r="E40">
        <v>0</v>
      </c>
      <c r="F40">
        <v>2.1446923249404616E-6</v>
      </c>
      <c r="G40">
        <v>0</v>
      </c>
      <c r="H40">
        <v>0</v>
      </c>
      <c r="I40">
        <v>0</v>
      </c>
      <c r="J40">
        <v>0</v>
      </c>
      <c r="K40">
        <v>2.7583157757371865E-4</v>
      </c>
      <c r="L40">
        <v>6.9665706567397357E-6</v>
      </c>
      <c r="M40">
        <v>3.5702040448038912E-5</v>
      </c>
      <c r="N40">
        <v>5.3930784678107274E-7</v>
      </c>
      <c r="O40">
        <v>7.1825979566935418E-8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9.2683802052178428E-4</v>
      </c>
    </row>
    <row r="41" spans="1:23" x14ac:dyDescent="0.2">
      <c r="A41" t="s">
        <v>37</v>
      </c>
      <c r="B41">
        <v>1.1415562474482504E-3</v>
      </c>
      <c r="C41">
        <v>0</v>
      </c>
      <c r="D41">
        <v>1.065267389057343E-7</v>
      </c>
      <c r="E41">
        <v>1.5793184137752664E-8</v>
      </c>
      <c r="F41">
        <v>3.2472973949545868E-8</v>
      </c>
      <c r="G41">
        <v>0</v>
      </c>
      <c r="H41">
        <v>0</v>
      </c>
      <c r="I41">
        <v>0</v>
      </c>
      <c r="J41">
        <v>0</v>
      </c>
      <c r="K41">
        <v>7.7472920551466175E-4</v>
      </c>
      <c r="L41">
        <v>4.6689538792964727E-7</v>
      </c>
      <c r="M41">
        <v>2.9308949355124534E-5</v>
      </c>
      <c r="N41">
        <v>0</v>
      </c>
      <c r="O41">
        <v>1.1406818933204402E-6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1.9473567724962797E-3</v>
      </c>
    </row>
    <row r="42" spans="1:23" x14ac:dyDescent="0.2">
      <c r="A42" t="s">
        <v>38</v>
      </c>
      <c r="B42">
        <v>7.4070235013301957E-4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2.2539775124214335E-5</v>
      </c>
      <c r="L42">
        <v>0</v>
      </c>
      <c r="M42">
        <v>6.0123355670587065E-5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8.2336548092782095E-4</v>
      </c>
    </row>
    <row r="43" spans="1:23" x14ac:dyDescent="0.2">
      <c r="A43" t="s">
        <v>39</v>
      </c>
      <c r="B43">
        <v>9.9774003240465792</v>
      </c>
      <c r="C43">
        <v>2.021374079605595E-6</v>
      </c>
      <c r="D43">
        <v>5.9344364243243974E-4</v>
      </c>
      <c r="E43">
        <v>0</v>
      </c>
      <c r="F43">
        <v>0</v>
      </c>
      <c r="G43">
        <v>0</v>
      </c>
      <c r="H43">
        <v>0</v>
      </c>
      <c r="I43">
        <v>0</v>
      </c>
      <c r="J43">
        <v>1.2456397174551052E-10</v>
      </c>
      <c r="K43">
        <v>1.1300976907106081E-3</v>
      </c>
      <c r="L43">
        <v>7.3720324409944304E-8</v>
      </c>
      <c r="M43">
        <v>8.8380126341086455E-4</v>
      </c>
      <c r="N43">
        <v>1.0729133061822103E-4</v>
      </c>
      <c r="O43">
        <v>0</v>
      </c>
      <c r="P43">
        <v>0</v>
      </c>
      <c r="Q43">
        <v>0</v>
      </c>
      <c r="R43">
        <v>1.3965991260821577E-2</v>
      </c>
      <c r="S43">
        <v>0</v>
      </c>
      <c r="T43">
        <v>0</v>
      </c>
      <c r="U43">
        <v>0</v>
      </c>
      <c r="V43">
        <v>0</v>
      </c>
      <c r="W43">
        <v>9.9940830444535411</v>
      </c>
    </row>
    <row r="44" spans="1:23" x14ac:dyDescent="0.2">
      <c r="A44" t="s">
        <v>40</v>
      </c>
      <c r="B44">
        <v>2.9464764254605015E-2</v>
      </c>
      <c r="C44">
        <v>1.3992706451750592E-4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8.6013854497001807E-5</v>
      </c>
      <c r="L44">
        <v>0</v>
      </c>
      <c r="M44">
        <v>7.517082824645794E-6</v>
      </c>
      <c r="N44">
        <v>0</v>
      </c>
      <c r="O44">
        <v>0</v>
      </c>
      <c r="P44">
        <v>0</v>
      </c>
      <c r="Q44">
        <v>0</v>
      </c>
      <c r="R44">
        <v>6.2291207237275444E-3</v>
      </c>
      <c r="S44">
        <v>0</v>
      </c>
      <c r="T44">
        <v>0</v>
      </c>
      <c r="U44">
        <v>0</v>
      </c>
      <c r="V44">
        <v>0</v>
      </c>
      <c r="W44">
        <v>3.5927342980171709E-2</v>
      </c>
    </row>
    <row r="45" spans="1:23" x14ac:dyDescent="0.2">
      <c r="A45" t="s">
        <v>41</v>
      </c>
      <c r="B45">
        <v>4.0506300547869436E-3</v>
      </c>
      <c r="C45">
        <v>0</v>
      </c>
      <c r="D45">
        <v>0</v>
      </c>
      <c r="E45">
        <v>5.5881312203891328E-8</v>
      </c>
      <c r="F45">
        <v>4.2805283842583185E-8</v>
      </c>
      <c r="G45">
        <v>0</v>
      </c>
      <c r="H45">
        <v>0</v>
      </c>
      <c r="I45">
        <v>0</v>
      </c>
      <c r="J45">
        <v>0</v>
      </c>
      <c r="K45">
        <v>1.646871692025928E-4</v>
      </c>
      <c r="L45">
        <v>0</v>
      </c>
      <c r="M45">
        <v>1.4599472714367833E-5</v>
      </c>
      <c r="N45">
        <v>0</v>
      </c>
      <c r="O45">
        <v>7.1114831254391517E-10</v>
      </c>
      <c r="P45">
        <v>0</v>
      </c>
      <c r="Q45">
        <v>0</v>
      </c>
      <c r="R45">
        <v>1.0482617474158657E-6</v>
      </c>
      <c r="S45">
        <v>0</v>
      </c>
      <c r="T45">
        <v>0</v>
      </c>
      <c r="U45">
        <v>0</v>
      </c>
      <c r="V45">
        <v>0</v>
      </c>
      <c r="W45">
        <v>4.2310643561956802E-3</v>
      </c>
    </row>
    <row r="46" spans="1:23" x14ac:dyDescent="0.2">
      <c r="A46" t="s">
        <v>42</v>
      </c>
      <c r="B46">
        <v>0.23029582475827692</v>
      </c>
      <c r="C46">
        <v>0</v>
      </c>
      <c r="D46">
        <v>0</v>
      </c>
      <c r="E46">
        <v>0</v>
      </c>
      <c r="F46">
        <v>1.3017173207761521E-2</v>
      </c>
      <c r="G46">
        <v>0</v>
      </c>
      <c r="H46">
        <v>0</v>
      </c>
      <c r="I46">
        <v>0</v>
      </c>
      <c r="J46">
        <v>0</v>
      </c>
      <c r="K46">
        <v>0.26771496127129457</v>
      </c>
      <c r="L46">
        <v>8.6381558869716383E-3</v>
      </c>
      <c r="M46">
        <v>9.0076671988193038E-2</v>
      </c>
      <c r="N46">
        <v>0.17484317324636728</v>
      </c>
      <c r="O46">
        <v>3.2256264154077952E-2</v>
      </c>
      <c r="P46">
        <v>0</v>
      </c>
      <c r="Q46">
        <v>0</v>
      </c>
      <c r="R46">
        <v>9.9007458768187007E-2</v>
      </c>
      <c r="S46">
        <v>0</v>
      </c>
      <c r="T46">
        <v>0</v>
      </c>
      <c r="U46">
        <v>0</v>
      </c>
      <c r="V46">
        <v>0</v>
      </c>
      <c r="W46">
        <v>0.91584968328113003</v>
      </c>
    </row>
    <row r="47" spans="1:23" x14ac:dyDescent="0.2">
      <c r="A47" t="s">
        <v>43</v>
      </c>
      <c r="B47">
        <v>1.4773624660759906E-2</v>
      </c>
      <c r="C47">
        <v>0</v>
      </c>
      <c r="D47">
        <v>2.7094563845652397E-3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0.95349241598660084</v>
      </c>
      <c r="L47">
        <v>0.24136577818261298</v>
      </c>
      <c r="M47">
        <v>1.7183502834025832</v>
      </c>
      <c r="N47">
        <v>2.0783453935610745E-2</v>
      </c>
      <c r="O47">
        <v>0</v>
      </c>
      <c r="P47">
        <v>0</v>
      </c>
      <c r="Q47">
        <v>0</v>
      </c>
      <c r="R47">
        <v>0.18621103325757091</v>
      </c>
      <c r="S47">
        <v>0</v>
      </c>
      <c r="T47">
        <v>0</v>
      </c>
      <c r="U47">
        <v>0</v>
      </c>
      <c r="V47">
        <v>0</v>
      </c>
      <c r="W47">
        <v>3.137686045810304</v>
      </c>
    </row>
    <row r="48" spans="1:23" x14ac:dyDescent="0.2">
      <c r="A48" t="s">
        <v>44</v>
      </c>
      <c r="B48">
        <v>8.8296734310728386E-3</v>
      </c>
      <c r="C48">
        <v>6.581620984931838E-2</v>
      </c>
      <c r="D48">
        <v>0</v>
      </c>
      <c r="E48">
        <v>0</v>
      </c>
      <c r="F48">
        <v>9.893985122502956E-2</v>
      </c>
      <c r="G48">
        <v>0</v>
      </c>
      <c r="H48">
        <v>0</v>
      </c>
      <c r="I48">
        <v>0</v>
      </c>
      <c r="J48">
        <v>0</v>
      </c>
      <c r="K48">
        <v>0.11502173737061351</v>
      </c>
      <c r="L48">
        <v>1.7398887518727088E-4</v>
      </c>
      <c r="M48">
        <v>8.229152721300631E-2</v>
      </c>
      <c r="N48">
        <v>5.9157269622714835E-3</v>
      </c>
      <c r="O48">
        <v>2.0767916002417315E-3</v>
      </c>
      <c r="P48">
        <v>0</v>
      </c>
      <c r="Q48">
        <v>0</v>
      </c>
      <c r="R48">
        <v>1.6456117868113053E-2</v>
      </c>
      <c r="S48">
        <v>0</v>
      </c>
      <c r="T48">
        <v>0</v>
      </c>
      <c r="U48">
        <v>0</v>
      </c>
      <c r="V48">
        <v>0</v>
      </c>
      <c r="W48">
        <v>0.39552162439485417</v>
      </c>
    </row>
    <row r="49" spans="1:23" x14ac:dyDescent="0.2">
      <c r="A49" t="s">
        <v>45</v>
      </c>
      <c r="B49">
        <v>0</v>
      </c>
      <c r="C49">
        <v>0.24328619566191276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0.20759097676345817</v>
      </c>
      <c r="L49">
        <v>0</v>
      </c>
      <c r="M49">
        <v>0.11756706974941006</v>
      </c>
      <c r="N49">
        <v>0</v>
      </c>
      <c r="O49">
        <v>3.8729185844545995E-2</v>
      </c>
      <c r="P49">
        <v>0</v>
      </c>
      <c r="Q49">
        <v>0</v>
      </c>
      <c r="R49">
        <v>1.202182299703339E-2</v>
      </c>
      <c r="S49">
        <v>0</v>
      </c>
      <c r="T49">
        <v>0</v>
      </c>
      <c r="U49">
        <v>0</v>
      </c>
      <c r="V49">
        <v>0</v>
      </c>
      <c r="W49">
        <v>0.61919525101636042</v>
      </c>
    </row>
    <row r="50" spans="1:23" x14ac:dyDescent="0.2">
      <c r="A50" t="s">
        <v>46</v>
      </c>
      <c r="B50">
        <v>0.1550279422667456</v>
      </c>
      <c r="C50">
        <v>0</v>
      </c>
      <c r="D50">
        <v>0</v>
      </c>
      <c r="E50">
        <v>7.0314876238109451E-3</v>
      </c>
      <c r="F50">
        <v>0</v>
      </c>
      <c r="G50">
        <v>0</v>
      </c>
      <c r="H50">
        <v>0</v>
      </c>
      <c r="I50">
        <v>0</v>
      </c>
      <c r="J50">
        <v>0</v>
      </c>
      <c r="K50">
        <v>7.3171563148356975E-2</v>
      </c>
      <c r="L50">
        <v>0</v>
      </c>
      <c r="M50">
        <v>3.6941053819893301E-2</v>
      </c>
      <c r="N50">
        <v>0</v>
      </c>
      <c r="O50">
        <v>6.5569188231171041E-2</v>
      </c>
      <c r="P50">
        <v>0</v>
      </c>
      <c r="Q50">
        <v>0</v>
      </c>
      <c r="R50">
        <v>0.1504380139759379</v>
      </c>
      <c r="S50">
        <v>0</v>
      </c>
      <c r="T50">
        <v>0</v>
      </c>
      <c r="U50">
        <v>0</v>
      </c>
      <c r="V50">
        <v>0</v>
      </c>
      <c r="W50">
        <v>0.48817924906591581</v>
      </c>
    </row>
    <row r="51" spans="1:23" x14ac:dyDescent="0.2">
      <c r="A51" t="s">
        <v>47</v>
      </c>
      <c r="B51">
        <v>0.33747529885840133</v>
      </c>
      <c r="C51">
        <v>0</v>
      </c>
      <c r="D51">
        <v>0</v>
      </c>
      <c r="E51">
        <v>1.0718558790101891E-2</v>
      </c>
      <c r="F51">
        <v>0</v>
      </c>
      <c r="G51">
        <v>0</v>
      </c>
      <c r="H51">
        <v>0</v>
      </c>
      <c r="I51">
        <v>0</v>
      </c>
      <c r="J51">
        <v>0</v>
      </c>
      <c r="K51">
        <v>4.0968486660145811E-2</v>
      </c>
      <c r="L51">
        <v>0</v>
      </c>
      <c r="M51">
        <v>4.9156496425452154E-2</v>
      </c>
      <c r="N51">
        <v>0</v>
      </c>
      <c r="O51">
        <v>6.6797263971103235E-2</v>
      </c>
      <c r="P51">
        <v>0</v>
      </c>
      <c r="Q51">
        <v>0</v>
      </c>
      <c r="R51">
        <v>1.428151250941765E-2</v>
      </c>
      <c r="S51">
        <v>0</v>
      </c>
      <c r="T51">
        <v>0</v>
      </c>
      <c r="U51">
        <v>0</v>
      </c>
      <c r="V51">
        <v>0</v>
      </c>
      <c r="W51">
        <v>0.51939761721462208</v>
      </c>
    </row>
  </sheetData>
  <phoneticPr fontId="6" type="noConversion"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CF00-000000000000}">
  <dimension ref="A1:W51"/>
  <sheetViews>
    <sheetView workbookViewId="0">
      <selection activeCell="B4" sqref="B4:W51"/>
    </sheetView>
  </sheetViews>
  <sheetFormatPr baseColWidth="10" defaultColWidth="8.83203125" defaultRowHeight="15" x14ac:dyDescent="0.2"/>
  <sheetData>
    <row r="1" spans="1:23" x14ac:dyDescent="0.2">
      <c r="B1" t="s">
        <v>49</v>
      </c>
      <c r="C1" t="s">
        <v>50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61</v>
      </c>
      <c r="O1" t="s">
        <v>62</v>
      </c>
      <c r="P1" t="s">
        <v>63</v>
      </c>
      <c r="Q1" t="s">
        <v>64</v>
      </c>
      <c r="R1" t="s">
        <v>65</v>
      </c>
      <c r="S1" t="s">
        <v>66</v>
      </c>
      <c r="T1" t="s">
        <v>67</v>
      </c>
      <c r="U1" t="s">
        <v>68</v>
      </c>
      <c r="V1" t="s">
        <v>69</v>
      </c>
      <c r="W1" t="s">
        <v>48</v>
      </c>
    </row>
    <row r="2" spans="1:23" x14ac:dyDescent="0.2">
      <c r="B2" t="s">
        <v>75</v>
      </c>
      <c r="C2" t="s">
        <v>75</v>
      </c>
      <c r="D2" t="s">
        <v>75</v>
      </c>
      <c r="E2" t="s">
        <v>75</v>
      </c>
      <c r="F2" t="s">
        <v>75</v>
      </c>
      <c r="G2" t="s">
        <v>75</v>
      </c>
      <c r="H2" t="s">
        <v>75</v>
      </c>
      <c r="I2" t="s">
        <v>75</v>
      </c>
      <c r="J2" t="s">
        <v>75</v>
      </c>
      <c r="K2" t="s">
        <v>75</v>
      </c>
      <c r="L2" t="s">
        <v>75</v>
      </c>
      <c r="M2" t="s">
        <v>75</v>
      </c>
      <c r="N2" t="s">
        <v>75</v>
      </c>
      <c r="O2" t="s">
        <v>75</v>
      </c>
      <c r="P2" t="s">
        <v>75</v>
      </c>
      <c r="Q2" t="s">
        <v>75</v>
      </c>
      <c r="R2" t="s">
        <v>75</v>
      </c>
      <c r="S2" t="s">
        <v>75</v>
      </c>
      <c r="T2" t="s">
        <v>75</v>
      </c>
      <c r="U2" t="s">
        <v>75</v>
      </c>
      <c r="V2" t="s">
        <v>75</v>
      </c>
      <c r="W2" t="s">
        <v>75</v>
      </c>
    </row>
    <row r="4" spans="1:23" x14ac:dyDescent="0.2">
      <c r="A4" t="s">
        <v>0</v>
      </c>
      <c r="B4">
        <v>13.147335502915949</v>
      </c>
      <c r="C4">
        <v>1.7629147299204277</v>
      </c>
      <c r="D4">
        <v>8.9099633090568731E-2</v>
      </c>
      <c r="E4">
        <v>7.7680012224451412E-4</v>
      </c>
      <c r="F4">
        <v>3.2922092276008432</v>
      </c>
      <c r="G4">
        <v>1.224628682637654E-2</v>
      </c>
      <c r="H4">
        <v>5.4625756873257058E-3</v>
      </c>
      <c r="I4">
        <v>3.3932339326900725E-6</v>
      </c>
      <c r="J4">
        <v>0</v>
      </c>
      <c r="K4">
        <v>0.4271125154378464</v>
      </c>
      <c r="L4">
        <v>0.15536841503113083</v>
      </c>
      <c r="M4">
        <v>0.74814755111696052</v>
      </c>
      <c r="N4">
        <v>5.6197866954162243E-4</v>
      </c>
      <c r="O4">
        <v>6.5164784729520253E-2</v>
      </c>
      <c r="P4">
        <v>0</v>
      </c>
      <c r="Q4">
        <v>0</v>
      </c>
      <c r="R4">
        <v>8.3896754153319708E-2</v>
      </c>
      <c r="S4">
        <v>0</v>
      </c>
      <c r="T4">
        <v>0</v>
      </c>
      <c r="U4">
        <v>0</v>
      </c>
      <c r="V4">
        <v>1.014194</v>
      </c>
      <c r="W4">
        <v>20.804494148535994</v>
      </c>
    </row>
    <row r="5" spans="1:23" x14ac:dyDescent="0.2">
      <c r="A5" t="s">
        <v>1</v>
      </c>
      <c r="B5">
        <v>0.13840145848647292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1.8772567291828184E-2</v>
      </c>
      <c r="L5">
        <v>4.8669618904739731E-4</v>
      </c>
      <c r="M5">
        <v>0.23078804747724951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0.38844876944459805</v>
      </c>
    </row>
    <row r="6" spans="1:23" x14ac:dyDescent="0.2">
      <c r="A6" t="s">
        <v>2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</row>
    <row r="7" spans="1:23" x14ac:dyDescent="0.2">
      <c r="A7" t="s">
        <v>3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  <row r="8" spans="1:23" x14ac:dyDescent="0.2">
      <c r="A8" t="s">
        <v>4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2.0682877289674166E-3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2.0682877289674166E-3</v>
      </c>
    </row>
    <row r="9" spans="1:23" x14ac:dyDescent="0.2">
      <c r="A9" t="s">
        <v>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3.8951837866495117E-4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3.8951837866495117E-4</v>
      </c>
    </row>
    <row r="10" spans="1:23" x14ac:dyDescent="0.2">
      <c r="A10" t="s">
        <v>6</v>
      </c>
      <c r="B10">
        <v>1.0095694471697616E-2</v>
      </c>
      <c r="C10">
        <v>1.3778704920451329E-3</v>
      </c>
      <c r="D10">
        <v>0</v>
      </c>
      <c r="E10">
        <v>6.0835579324620041E-7</v>
      </c>
      <c r="F10">
        <v>0</v>
      </c>
      <c r="G10">
        <v>0</v>
      </c>
      <c r="H10">
        <v>0</v>
      </c>
      <c r="I10">
        <v>3.6592863834742745E-9</v>
      </c>
      <c r="J10">
        <v>0</v>
      </c>
      <c r="K10">
        <v>0</v>
      </c>
      <c r="L10">
        <v>0</v>
      </c>
      <c r="M10">
        <v>0.16162269627421774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0.17309687325304013</v>
      </c>
    </row>
    <row r="11" spans="1:23" x14ac:dyDescent="0.2">
      <c r="A11" t="s">
        <v>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2">
      <c r="A12" t="s">
        <v>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x14ac:dyDescent="0.2">
      <c r="A13" t="s">
        <v>9</v>
      </c>
      <c r="B13">
        <v>0.59125459553069137</v>
      </c>
      <c r="C13">
        <v>8.0695019322512301E-2</v>
      </c>
      <c r="D13">
        <v>0</v>
      </c>
      <c r="E13">
        <v>3.5628372023628773E-5</v>
      </c>
      <c r="F13">
        <v>0</v>
      </c>
      <c r="G13">
        <v>0</v>
      </c>
      <c r="H13">
        <v>0</v>
      </c>
      <c r="I13">
        <v>2.2063685155856032E-7</v>
      </c>
      <c r="J13">
        <v>0</v>
      </c>
      <c r="K13">
        <v>0</v>
      </c>
      <c r="L13">
        <v>0</v>
      </c>
      <c r="M13">
        <v>1.3512447417630628E-2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0.68549791127970949</v>
      </c>
    </row>
    <row r="14" spans="1:23" x14ac:dyDescent="0.2">
      <c r="A14" t="s">
        <v>10</v>
      </c>
      <c r="B14">
        <v>4.8183304827579309E-3</v>
      </c>
      <c r="C14">
        <v>6.5761056970629244E-4</v>
      </c>
      <c r="D14">
        <v>0</v>
      </c>
      <c r="E14">
        <v>2.9034746160138604E-7</v>
      </c>
      <c r="F14">
        <v>0</v>
      </c>
      <c r="G14">
        <v>0</v>
      </c>
      <c r="H14">
        <v>0</v>
      </c>
      <c r="I14">
        <v>1.7980431366121433E-9</v>
      </c>
      <c r="J14">
        <v>0</v>
      </c>
      <c r="K14">
        <v>0</v>
      </c>
      <c r="L14">
        <v>0</v>
      </c>
      <c r="M14">
        <v>2.194469738957471E-5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5.4981778953585355E-3</v>
      </c>
    </row>
    <row r="15" spans="1:23" x14ac:dyDescent="0.2">
      <c r="A15" t="s">
        <v>11</v>
      </c>
      <c r="B15">
        <v>0.12916908097333668</v>
      </c>
      <c r="C15">
        <v>1.7629125530362999E-2</v>
      </c>
      <c r="D15">
        <v>0</v>
      </c>
      <c r="E15">
        <v>7.7835912069953281E-6</v>
      </c>
      <c r="F15">
        <v>0</v>
      </c>
      <c r="G15">
        <v>0</v>
      </c>
      <c r="H15">
        <v>0</v>
      </c>
      <c r="I15">
        <v>4.8201670752494599E-8</v>
      </c>
      <c r="J15">
        <v>0</v>
      </c>
      <c r="K15">
        <v>0</v>
      </c>
      <c r="L15">
        <v>0</v>
      </c>
      <c r="M15">
        <v>2.2438453080840144E-3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0.14904988360466145</v>
      </c>
    </row>
    <row r="16" spans="1:23" x14ac:dyDescent="0.2">
      <c r="A16" t="s">
        <v>12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</row>
    <row r="17" spans="1:23" x14ac:dyDescent="0.2">
      <c r="A17" t="s">
        <v>13</v>
      </c>
      <c r="B17">
        <v>1.7187802341193444E-2</v>
      </c>
      <c r="C17">
        <v>2.3458084766161129E-3</v>
      </c>
      <c r="D17">
        <v>0</v>
      </c>
      <c r="E17">
        <v>1.0357186577653416E-6</v>
      </c>
      <c r="F17">
        <v>0</v>
      </c>
      <c r="G17">
        <v>0</v>
      </c>
      <c r="H17">
        <v>0</v>
      </c>
      <c r="I17">
        <v>6.2726109423112538E-9</v>
      </c>
      <c r="J17">
        <v>0</v>
      </c>
      <c r="K17">
        <v>0</v>
      </c>
      <c r="L17">
        <v>0</v>
      </c>
      <c r="M17">
        <v>2.5675295945802412E-3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2.2102182403658504E-2</v>
      </c>
    </row>
    <row r="18" spans="1:23" x14ac:dyDescent="0.2">
      <c r="A18" t="s">
        <v>14</v>
      </c>
      <c r="B18">
        <v>1.1602848935616729E-3</v>
      </c>
      <c r="C18">
        <v>1.5835684426526906E-4</v>
      </c>
      <c r="D18">
        <v>0</v>
      </c>
      <c r="E18">
        <v>6.991753155695505E-8</v>
      </c>
      <c r="F18">
        <v>0</v>
      </c>
      <c r="G18">
        <v>0</v>
      </c>
      <c r="H18">
        <v>0</v>
      </c>
      <c r="I18">
        <v>4.2344073867491593E-10</v>
      </c>
      <c r="J18">
        <v>0</v>
      </c>
      <c r="K18">
        <v>0</v>
      </c>
      <c r="L18">
        <v>0</v>
      </c>
      <c r="M18">
        <v>2.1560665185257149E-3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3.4747785973249525E-3</v>
      </c>
    </row>
    <row r="19" spans="1:23" x14ac:dyDescent="0.2">
      <c r="A19" t="s">
        <v>15</v>
      </c>
      <c r="B19">
        <v>3.9109105243185747E-3</v>
      </c>
      <c r="C19">
        <v>5.3376498502348156E-4</v>
      </c>
      <c r="D19">
        <v>0</v>
      </c>
      <c r="E19">
        <v>2.356673016409804E-7</v>
      </c>
      <c r="F19">
        <v>4.211101456119787E-3</v>
      </c>
      <c r="G19">
        <v>0</v>
      </c>
      <c r="H19">
        <v>0</v>
      </c>
      <c r="I19">
        <v>1.4272691564788832E-9</v>
      </c>
      <c r="J19">
        <v>0</v>
      </c>
      <c r="K19">
        <v>1.6648524184078101E-4</v>
      </c>
      <c r="L19">
        <v>1.7265136190895811E-4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8.9951506637823819E-3</v>
      </c>
    </row>
    <row r="20" spans="1:23" x14ac:dyDescent="0.2">
      <c r="A20" t="s">
        <v>16</v>
      </c>
      <c r="B20">
        <v>1.7444219322462812E-3</v>
      </c>
      <c r="C20">
        <v>2.3808045230139932E-4</v>
      </c>
      <c r="D20">
        <v>0</v>
      </c>
      <c r="E20">
        <v>1.0511700718784803E-7</v>
      </c>
      <c r="F20">
        <v>0</v>
      </c>
      <c r="G20">
        <v>0</v>
      </c>
      <c r="H20">
        <v>0</v>
      </c>
      <c r="I20">
        <v>6.5096113557487076E-10</v>
      </c>
      <c r="J20">
        <v>0</v>
      </c>
      <c r="K20">
        <v>0</v>
      </c>
      <c r="L20">
        <v>0</v>
      </c>
      <c r="M20">
        <v>5.2118656300239924E-4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2.5037947155184034E-3</v>
      </c>
    </row>
    <row r="21" spans="1:23" x14ac:dyDescent="0.2">
      <c r="A21" t="s">
        <v>17</v>
      </c>
      <c r="B21">
        <v>2.3117824636079355E-3</v>
      </c>
      <c r="C21">
        <v>3.1551438581690292E-4</v>
      </c>
      <c r="D21">
        <v>0</v>
      </c>
      <c r="E21">
        <v>1.3930554836059468E-7</v>
      </c>
      <c r="F21">
        <v>0</v>
      </c>
      <c r="G21">
        <v>0</v>
      </c>
      <c r="H21">
        <v>0</v>
      </c>
      <c r="I21">
        <v>8.6268150491232873E-10</v>
      </c>
      <c r="J21">
        <v>0</v>
      </c>
      <c r="K21">
        <v>0</v>
      </c>
      <c r="L21">
        <v>0</v>
      </c>
      <c r="M21">
        <v>7.3514736255075289E-4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3.3625843802054566E-3</v>
      </c>
    </row>
    <row r="22" spans="1:23" x14ac:dyDescent="0.2">
      <c r="A22" t="s">
        <v>18</v>
      </c>
      <c r="B22">
        <v>5.9643423023242577E-3</v>
      </c>
      <c r="C22">
        <v>8.1401941053860292E-4</v>
      </c>
      <c r="D22">
        <v>0</v>
      </c>
      <c r="E22">
        <v>3.5940491292544155E-7</v>
      </c>
      <c r="F22">
        <v>0</v>
      </c>
      <c r="G22">
        <v>0</v>
      </c>
      <c r="H22">
        <v>0</v>
      </c>
      <c r="I22">
        <v>2.2256972159703908E-9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6.7787233434730022E-3</v>
      </c>
    </row>
    <row r="23" spans="1:23" x14ac:dyDescent="0.2">
      <c r="A23" t="s">
        <v>19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</row>
    <row r="24" spans="1:23" x14ac:dyDescent="0.2">
      <c r="A24" t="s">
        <v>20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</row>
    <row r="25" spans="1:23" x14ac:dyDescent="0.2">
      <c r="A25" t="s">
        <v>21</v>
      </c>
      <c r="B25">
        <v>0</v>
      </c>
      <c r="C25">
        <v>0</v>
      </c>
      <c r="D25">
        <v>0</v>
      </c>
      <c r="E25">
        <v>1.4004715054722741E-6</v>
      </c>
      <c r="F25">
        <v>0</v>
      </c>
      <c r="G25">
        <v>0</v>
      </c>
      <c r="H25">
        <v>0</v>
      </c>
      <c r="I25">
        <v>8.3929746411983339E-9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1.4088644801134724E-6</v>
      </c>
    </row>
    <row r="26" spans="1:23" x14ac:dyDescent="0.2">
      <c r="A26" t="s">
        <v>22</v>
      </c>
      <c r="B26">
        <v>1.7673334242745957</v>
      </c>
      <c r="C26">
        <v>0.3931566178091464</v>
      </c>
      <c r="D26">
        <v>0</v>
      </c>
      <c r="E26">
        <v>1.7358605723696854E-4</v>
      </c>
      <c r="F26">
        <v>0.13759306241362479</v>
      </c>
      <c r="G26">
        <v>0</v>
      </c>
      <c r="H26">
        <v>0</v>
      </c>
      <c r="I26">
        <v>0</v>
      </c>
      <c r="J26">
        <v>0</v>
      </c>
      <c r="K26">
        <v>5.730853223978147E-3</v>
      </c>
      <c r="L26">
        <v>6.2049416069356687E-3</v>
      </c>
      <c r="M26">
        <v>5.0711891331777972E-3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2.3152636745186954</v>
      </c>
    </row>
    <row r="27" spans="1:23" x14ac:dyDescent="0.2">
      <c r="A27" t="s">
        <v>23</v>
      </c>
      <c r="B27">
        <v>3.0128786352271324E-2</v>
      </c>
      <c r="C27">
        <v>6.7023752158228414E-3</v>
      </c>
      <c r="D27">
        <v>0</v>
      </c>
      <c r="E27">
        <v>2.9592249885572113E-6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1.145696194804345E-3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3.797981698788707E-2</v>
      </c>
    </row>
    <row r="28" spans="1:23" x14ac:dyDescent="0.2">
      <c r="A28" t="s">
        <v>24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</row>
    <row r="29" spans="1:23" x14ac:dyDescent="0.2">
      <c r="A29" t="s">
        <v>25</v>
      </c>
      <c r="B29">
        <v>7.1963661669437864E-2</v>
      </c>
      <c r="C29">
        <v>1.600885799957685E-2</v>
      </c>
      <c r="D29">
        <v>0</v>
      </c>
      <c r="E29">
        <v>7.068212552286332E-6</v>
      </c>
      <c r="F29">
        <v>0.16177932506985648</v>
      </c>
      <c r="G29">
        <v>0</v>
      </c>
      <c r="H29">
        <v>0</v>
      </c>
      <c r="I29">
        <v>0</v>
      </c>
      <c r="J29">
        <v>0</v>
      </c>
      <c r="K29">
        <v>6.7382290239496019E-3</v>
      </c>
      <c r="L29">
        <v>7.29565319398343E-3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0.26379279516935655</v>
      </c>
    </row>
    <row r="30" spans="1:23" x14ac:dyDescent="0.2">
      <c r="A30" t="s">
        <v>26</v>
      </c>
      <c r="B30">
        <v>3.4874697578266044E-3</v>
      </c>
      <c r="C30">
        <v>7.7581388767180117E-4</v>
      </c>
      <c r="D30">
        <v>0</v>
      </c>
      <c r="E30">
        <v>3.4253645445695304E-7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1.2324222015823632E-3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5.4960483835352252E-3</v>
      </c>
    </row>
    <row r="31" spans="1:23" x14ac:dyDescent="0.2">
      <c r="A31" t="s">
        <v>27</v>
      </c>
      <c r="B31">
        <v>1.0867998462111832</v>
      </c>
      <c r="C31">
        <v>0.14832753140971139</v>
      </c>
      <c r="D31">
        <v>0</v>
      </c>
      <c r="E31">
        <v>6.5489400892148562E-5</v>
      </c>
      <c r="F31">
        <v>7.7096322839844605E-2</v>
      </c>
      <c r="G31">
        <v>0</v>
      </c>
      <c r="H31">
        <v>0</v>
      </c>
      <c r="I31">
        <v>3.6003628140178679E-7</v>
      </c>
      <c r="J31">
        <v>0</v>
      </c>
      <c r="K31">
        <v>3.047991145968093E-3</v>
      </c>
      <c r="L31">
        <v>3.1608797069298746E-3</v>
      </c>
      <c r="M31">
        <v>1.4499958800161489E-2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1.014194</v>
      </c>
      <c r="W31">
        <v>2.3471923795509726</v>
      </c>
    </row>
    <row r="32" spans="1:23" x14ac:dyDescent="0.2">
      <c r="A32" t="s">
        <v>28</v>
      </c>
      <c r="B32">
        <v>0</v>
      </c>
      <c r="C32">
        <v>0</v>
      </c>
      <c r="D32">
        <v>0</v>
      </c>
      <c r="E32">
        <v>0</v>
      </c>
      <c r="F32">
        <v>2.7571206873700937</v>
      </c>
      <c r="G32">
        <v>0</v>
      </c>
      <c r="H32">
        <v>0</v>
      </c>
      <c r="I32">
        <v>0</v>
      </c>
      <c r="J32">
        <v>0</v>
      </c>
      <c r="K32">
        <v>0.10900233803532787</v>
      </c>
      <c r="L32">
        <v>0.11303946166626594</v>
      </c>
      <c r="M32">
        <v>6.583409216872413E-5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2.9792283211638564</v>
      </c>
    </row>
    <row r="33" spans="1:23" x14ac:dyDescent="0.2">
      <c r="A33" t="s">
        <v>29</v>
      </c>
      <c r="B33">
        <v>7.947910900128587E-3</v>
      </c>
      <c r="C33">
        <v>1.0847388392538771E-3</v>
      </c>
      <c r="D33">
        <v>0</v>
      </c>
      <c r="E33">
        <v>4.7893264340088589E-7</v>
      </c>
      <c r="F33">
        <v>6.2669028949009387E-2</v>
      </c>
      <c r="G33">
        <v>0</v>
      </c>
      <c r="H33">
        <v>0</v>
      </c>
      <c r="I33">
        <v>2.8324182743702706E-9</v>
      </c>
      <c r="J33">
        <v>0</v>
      </c>
      <c r="K33">
        <v>2.4776103233847017E-3</v>
      </c>
      <c r="L33">
        <v>2.5693736686952461E-3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7.6749144445533476E-2</v>
      </c>
    </row>
    <row r="34" spans="1:23" x14ac:dyDescent="0.2">
      <c r="A34" t="s">
        <v>30</v>
      </c>
      <c r="B34">
        <v>2.526774047356713E-3</v>
      </c>
      <c r="C34">
        <v>3.448566524748279E-4</v>
      </c>
      <c r="D34">
        <v>0</v>
      </c>
      <c r="E34">
        <v>1.5226071215238793E-7</v>
      </c>
      <c r="F34">
        <v>3.7367243947144073E-2</v>
      </c>
      <c r="G34">
        <v>0</v>
      </c>
      <c r="H34">
        <v>0</v>
      </c>
      <c r="I34">
        <v>9.2588161516231628E-10</v>
      </c>
      <c r="J34">
        <v>0</v>
      </c>
      <c r="K34">
        <v>1.4773081841623478E-3</v>
      </c>
      <c r="L34">
        <v>1.5320233020942866E-3</v>
      </c>
      <c r="M34">
        <v>1.278278622942727E-3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4.4526637942768746E-2</v>
      </c>
    </row>
    <row r="35" spans="1:23" x14ac:dyDescent="0.2">
      <c r="A35" t="s">
        <v>31</v>
      </c>
      <c r="B35">
        <v>4.2544090899748977E-4</v>
      </c>
      <c r="C35">
        <v>5.806460132681971E-5</v>
      </c>
      <c r="D35">
        <v>0</v>
      </c>
      <c r="E35">
        <v>2.5636615925544272E-8</v>
      </c>
      <c r="F35">
        <v>2.3698752347328066E-2</v>
      </c>
      <c r="G35">
        <v>0</v>
      </c>
      <c r="H35">
        <v>0</v>
      </c>
      <c r="I35">
        <v>1.5589360528330238E-10</v>
      </c>
      <c r="J35">
        <v>0</v>
      </c>
      <c r="K35">
        <v>9.3692649226864353E-4</v>
      </c>
      <c r="L35">
        <v>9.7162747346377836E-4</v>
      </c>
      <c r="M35">
        <v>6.4462548581875716E-3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3.2537092474081902E-2</v>
      </c>
    </row>
    <row r="36" spans="1:23" x14ac:dyDescent="0.2">
      <c r="A36" t="s">
        <v>32</v>
      </c>
      <c r="B36">
        <v>4.7660880210664731E-3</v>
      </c>
      <c r="C36">
        <v>6.5048046621531813E-4</v>
      </c>
      <c r="D36">
        <v>0</v>
      </c>
      <c r="E36">
        <v>2.8719938651724594E-7</v>
      </c>
      <c r="F36">
        <v>3.066365284635196E-2</v>
      </c>
      <c r="G36">
        <v>0</v>
      </c>
      <c r="H36">
        <v>0</v>
      </c>
      <c r="I36">
        <v>1.7464297132413197E-9</v>
      </c>
      <c r="J36">
        <v>0</v>
      </c>
      <c r="K36">
        <v>1.2122827514468328E-3</v>
      </c>
      <c r="L36">
        <v>1.25718211261153E-3</v>
      </c>
      <c r="M36">
        <v>1.1241171237809646E-2</v>
      </c>
      <c r="N36">
        <v>5.6197866954162243E-4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5.0353125050859614E-2</v>
      </c>
    </row>
    <row r="37" spans="1:23" x14ac:dyDescent="0.2">
      <c r="A37" t="s">
        <v>33</v>
      </c>
      <c r="B37">
        <v>2.026593519211015E-3</v>
      </c>
      <c r="C37">
        <v>2.7659151307708041E-4</v>
      </c>
      <c r="D37">
        <v>0</v>
      </c>
      <c r="E37">
        <v>1.2212036640208589E-7</v>
      </c>
      <c r="F37">
        <v>1.0050361470452954E-5</v>
      </c>
      <c r="G37">
        <v>0</v>
      </c>
      <c r="H37">
        <v>0</v>
      </c>
      <c r="I37">
        <v>7.426012954373526E-10</v>
      </c>
      <c r="J37">
        <v>0</v>
      </c>
      <c r="K37">
        <v>3.973394793336062E-7</v>
      </c>
      <c r="L37">
        <v>4.1205575634596199E-7</v>
      </c>
      <c r="M37">
        <v>5.650759577815489E-4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2.879243609743475E-3</v>
      </c>
    </row>
    <row r="38" spans="1:23" x14ac:dyDescent="0.2">
      <c r="A38" t="s">
        <v>34</v>
      </c>
      <c r="B38">
        <v>1.3884321557147805E-3</v>
      </c>
      <c r="C38">
        <v>1.8949461108685084E-4</v>
      </c>
      <c r="D38">
        <v>0</v>
      </c>
      <c r="E38">
        <v>8.3665442513769505E-8</v>
      </c>
      <c r="F38">
        <v>0</v>
      </c>
      <c r="G38">
        <v>0</v>
      </c>
      <c r="H38">
        <v>0</v>
      </c>
      <c r="I38">
        <v>5.087608875123989E-10</v>
      </c>
      <c r="J38">
        <v>0</v>
      </c>
      <c r="K38">
        <v>0</v>
      </c>
      <c r="L38">
        <v>0</v>
      </c>
      <c r="M38">
        <v>2.5949604663172091E-3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4.1729714073222412E-3</v>
      </c>
    </row>
    <row r="39" spans="1:23" x14ac:dyDescent="0.2">
      <c r="A39" t="s">
        <v>35</v>
      </c>
      <c r="B39">
        <v>9.486182430349433E-5</v>
      </c>
      <c r="C39">
        <v>1.294683678233142E-5</v>
      </c>
      <c r="D39">
        <v>0</v>
      </c>
      <c r="E39">
        <v>5.7162724698848715E-9</v>
      </c>
      <c r="F39">
        <v>0</v>
      </c>
      <c r="G39">
        <v>0</v>
      </c>
      <c r="H39">
        <v>0</v>
      </c>
      <c r="I39">
        <v>3.4760060637493099E-11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1.0781441211835627E-4</v>
      </c>
    </row>
    <row r="40" spans="1:23" x14ac:dyDescent="0.2">
      <c r="A40" t="s">
        <v>36</v>
      </c>
      <c r="B40">
        <v>8.6238022094085754E-5</v>
      </c>
      <c r="C40">
        <v>1.1769851620301292E-5</v>
      </c>
      <c r="D40">
        <v>0</v>
      </c>
      <c r="E40">
        <v>5.1966113362589744E-9</v>
      </c>
      <c r="F40">
        <v>0</v>
      </c>
      <c r="G40">
        <v>0</v>
      </c>
      <c r="H40">
        <v>0</v>
      </c>
      <c r="I40">
        <v>3.1600055124993736E-11</v>
      </c>
      <c r="J40">
        <v>0</v>
      </c>
      <c r="K40">
        <v>0</v>
      </c>
      <c r="L40">
        <v>0</v>
      </c>
      <c r="M40">
        <v>1.8652992781138503E-3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1.9633123800396287E-3</v>
      </c>
    </row>
    <row r="41" spans="1:23" x14ac:dyDescent="0.2">
      <c r="A41" t="s">
        <v>37</v>
      </c>
      <c r="B41">
        <v>2.3019802697647959E-2</v>
      </c>
      <c r="C41">
        <v>3.1417657258457576E-3</v>
      </c>
      <c r="D41">
        <v>0</v>
      </c>
      <c r="E41">
        <v>1.3871487860253953E-6</v>
      </c>
      <c r="F41">
        <v>0</v>
      </c>
      <c r="G41">
        <v>0</v>
      </c>
      <c r="H41">
        <v>0</v>
      </c>
      <c r="I41">
        <v>8.4351080480316572E-9</v>
      </c>
      <c r="J41">
        <v>0</v>
      </c>
      <c r="K41">
        <v>0</v>
      </c>
      <c r="L41">
        <v>0</v>
      </c>
      <c r="M41">
        <v>1.4812670737962932E-4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2.6311090714767418E-2</v>
      </c>
    </row>
    <row r="42" spans="1:23" x14ac:dyDescent="0.2">
      <c r="A42" t="s">
        <v>38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</row>
    <row r="43" spans="1:23" x14ac:dyDescent="0.2">
      <c r="A43" t="s">
        <v>39</v>
      </c>
      <c r="B43">
        <v>7.918336877972977</v>
      </c>
      <c r="C43">
        <v>1.080702547092546</v>
      </c>
      <c r="D43">
        <v>0</v>
      </c>
      <c r="E43">
        <v>4.771505443329719E-4</v>
      </c>
      <c r="F43">
        <v>0</v>
      </c>
      <c r="G43">
        <v>0</v>
      </c>
      <c r="H43">
        <v>0</v>
      </c>
      <c r="I43">
        <v>2.7232327105672223E-6</v>
      </c>
      <c r="J43">
        <v>0</v>
      </c>
      <c r="K43">
        <v>0</v>
      </c>
      <c r="L43">
        <v>0</v>
      </c>
      <c r="M43">
        <v>1.2897995890722536E-2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9.0124172947332895</v>
      </c>
    </row>
    <row r="44" spans="1:23" x14ac:dyDescent="0.2">
      <c r="A44" t="s">
        <v>40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</row>
    <row r="45" spans="1:23" x14ac:dyDescent="0.2">
      <c r="A45" t="s">
        <v>41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</row>
    <row r="46" spans="1:23" x14ac:dyDescent="0.2">
      <c r="A46" t="s">
        <v>42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3.8366288592336338E-3</v>
      </c>
      <c r="L46">
        <v>1.3925541785366524E-4</v>
      </c>
      <c r="M46">
        <v>1.2166928962701377E-2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1.6142813239788677E-2</v>
      </c>
    </row>
    <row r="47" spans="1:23" x14ac:dyDescent="0.2">
      <c r="A47" t="s">
        <v>43</v>
      </c>
      <c r="B47">
        <v>1.3155634667264715E-2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0.23028830191732982</v>
      </c>
      <c r="L47">
        <v>1.7222153304869349E-2</v>
      </c>
      <c r="M47">
        <v>0.23647905354966725</v>
      </c>
      <c r="N47">
        <v>0</v>
      </c>
      <c r="O47">
        <v>0</v>
      </c>
      <c r="P47">
        <v>0</v>
      </c>
      <c r="Q47">
        <v>0</v>
      </c>
      <c r="R47">
        <v>1.9430281471743776E-4</v>
      </c>
      <c r="S47">
        <v>0</v>
      </c>
      <c r="T47">
        <v>0</v>
      </c>
      <c r="U47">
        <v>0</v>
      </c>
      <c r="V47">
        <v>0</v>
      </c>
      <c r="W47">
        <v>0.49733944625384857</v>
      </c>
    </row>
    <row r="48" spans="1:23" x14ac:dyDescent="0.2">
      <c r="A48" t="s">
        <v>44</v>
      </c>
      <c r="B48">
        <v>1.5713684764743305E-2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7.8590502372152832E-3</v>
      </c>
      <c r="L48">
        <v>2.9340454218937053E-4</v>
      </c>
      <c r="M48">
        <v>1.8858443742457088E-2</v>
      </c>
      <c r="N48">
        <v>0</v>
      </c>
      <c r="O48">
        <v>8.2221926090149007E-3</v>
      </c>
      <c r="P48">
        <v>0</v>
      </c>
      <c r="Q48">
        <v>0</v>
      </c>
      <c r="R48">
        <v>5.105849443609786E-3</v>
      </c>
      <c r="S48">
        <v>0</v>
      </c>
      <c r="T48">
        <v>0</v>
      </c>
      <c r="U48">
        <v>0</v>
      </c>
      <c r="V48">
        <v>0</v>
      </c>
      <c r="W48">
        <v>5.6052625339229736E-2</v>
      </c>
    </row>
    <row r="49" spans="1:23" x14ac:dyDescent="0.2">
      <c r="A49" t="s">
        <v>45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3.1307125363040186E-2</v>
      </c>
      <c r="L49">
        <v>1.0226994285259796E-3</v>
      </c>
      <c r="M49">
        <v>4.9641441001226205E-3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3.7293968891688789E-2</v>
      </c>
    </row>
    <row r="50" spans="1:23" x14ac:dyDescent="0.2">
      <c r="A50" t="s">
        <v>46</v>
      </c>
      <c r="B50">
        <v>0.42572236830336402</v>
      </c>
      <c r="C50">
        <v>6.7051069390806272E-3</v>
      </c>
      <c r="D50">
        <v>8.9099633090568731E-2</v>
      </c>
      <c r="E50">
        <v>0</v>
      </c>
      <c r="F50">
        <v>0</v>
      </c>
      <c r="G50">
        <v>1.224628682637654E-2</v>
      </c>
      <c r="H50">
        <v>5.4625756873257058E-3</v>
      </c>
      <c r="I50">
        <v>0</v>
      </c>
      <c r="J50">
        <v>0</v>
      </c>
      <c r="K50">
        <v>4.2584200073929141E-3</v>
      </c>
      <c r="L50">
        <v>0</v>
      </c>
      <c r="M50">
        <v>0</v>
      </c>
      <c r="N50">
        <v>0</v>
      </c>
      <c r="O50">
        <v>5.6942592120505349E-2</v>
      </c>
      <c r="P50">
        <v>0</v>
      </c>
      <c r="Q50">
        <v>0</v>
      </c>
      <c r="R50">
        <v>7.8596601894992485E-2</v>
      </c>
      <c r="S50">
        <v>0</v>
      </c>
      <c r="T50">
        <v>0</v>
      </c>
      <c r="U50">
        <v>0</v>
      </c>
      <c r="V50">
        <v>0</v>
      </c>
      <c r="W50">
        <v>0.6790335848696063</v>
      </c>
    </row>
    <row r="51" spans="1:23" x14ac:dyDescent="0.2">
      <c r="A51" t="s">
        <v>47</v>
      </c>
      <c r="B51">
        <v>0.86639290244355682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0.86639290244355682</v>
      </c>
    </row>
  </sheetData>
  <phoneticPr fontId="6" type="noConversion"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000-000000000000}">
  <dimension ref="A1:W51"/>
  <sheetViews>
    <sheetView workbookViewId="0">
      <selection activeCell="B4" sqref="B4:W51"/>
    </sheetView>
  </sheetViews>
  <sheetFormatPr baseColWidth="10" defaultColWidth="8.83203125" defaultRowHeight="15" x14ac:dyDescent="0.2"/>
  <sheetData>
    <row r="1" spans="1:23" x14ac:dyDescent="0.2">
      <c r="B1" t="s">
        <v>49</v>
      </c>
      <c r="C1" t="s">
        <v>50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61</v>
      </c>
      <c r="O1" t="s">
        <v>62</v>
      </c>
      <c r="P1" t="s">
        <v>63</v>
      </c>
      <c r="Q1" t="s">
        <v>64</v>
      </c>
      <c r="R1" t="s">
        <v>65</v>
      </c>
      <c r="S1" t="s">
        <v>66</v>
      </c>
      <c r="T1" t="s">
        <v>67</v>
      </c>
      <c r="U1" t="s">
        <v>68</v>
      </c>
      <c r="V1" t="s">
        <v>69</v>
      </c>
      <c r="W1" t="s">
        <v>48</v>
      </c>
    </row>
    <row r="2" spans="1:23" x14ac:dyDescent="0.2">
      <c r="B2" t="s">
        <v>75</v>
      </c>
      <c r="C2" t="s">
        <v>75</v>
      </c>
      <c r="D2" t="s">
        <v>75</v>
      </c>
      <c r="E2" t="s">
        <v>75</v>
      </c>
      <c r="F2" t="s">
        <v>75</v>
      </c>
      <c r="G2" t="s">
        <v>75</v>
      </c>
      <c r="H2" t="s">
        <v>75</v>
      </c>
      <c r="I2" t="s">
        <v>75</v>
      </c>
      <c r="J2" t="s">
        <v>75</v>
      </c>
      <c r="K2" t="s">
        <v>75</v>
      </c>
      <c r="L2" t="s">
        <v>75</v>
      </c>
      <c r="M2" t="s">
        <v>75</v>
      </c>
      <c r="N2" t="s">
        <v>75</v>
      </c>
      <c r="O2" t="s">
        <v>75</v>
      </c>
      <c r="P2" t="s">
        <v>75</v>
      </c>
      <c r="Q2" t="s">
        <v>75</v>
      </c>
      <c r="R2" t="s">
        <v>75</v>
      </c>
      <c r="S2" t="s">
        <v>75</v>
      </c>
      <c r="T2" t="s">
        <v>75</v>
      </c>
      <c r="U2" t="s">
        <v>75</v>
      </c>
      <c r="V2" t="s">
        <v>75</v>
      </c>
      <c r="W2" t="s">
        <v>75</v>
      </c>
    </row>
    <row r="4" spans="1:23" x14ac:dyDescent="0.2">
      <c r="A4" t="s">
        <v>0</v>
      </c>
      <c r="B4">
        <v>12.849448301555574</v>
      </c>
      <c r="C4">
        <v>0</v>
      </c>
      <c r="D4">
        <v>7.5686081477948822E-2</v>
      </c>
      <c r="E4">
        <v>0.10474758384487086</v>
      </c>
      <c r="F4">
        <v>0.45691140586754059</v>
      </c>
      <c r="G4">
        <v>3.0962830403125389E-3</v>
      </c>
      <c r="H4">
        <v>3.1325530375959629E-2</v>
      </c>
      <c r="I4">
        <v>0</v>
      </c>
      <c r="J4">
        <v>4.973708602163408E-3</v>
      </c>
      <c r="K4">
        <v>0.22736564993320052</v>
      </c>
      <c r="L4">
        <v>3.4074891643029355E-2</v>
      </c>
      <c r="M4">
        <v>0.40266018197934311</v>
      </c>
      <c r="N4">
        <v>5.2354700672577724E-4</v>
      </c>
      <c r="O4">
        <v>4.246828475024686E-2</v>
      </c>
      <c r="P4">
        <v>7.3467989536621196E-3</v>
      </c>
      <c r="Q4">
        <v>0</v>
      </c>
      <c r="R4">
        <v>2.6885393279783568E-2</v>
      </c>
      <c r="S4">
        <v>0</v>
      </c>
      <c r="T4">
        <v>0</v>
      </c>
      <c r="U4">
        <v>0</v>
      </c>
      <c r="V4">
        <v>0</v>
      </c>
      <c r="W4">
        <v>14.267513642310359</v>
      </c>
    </row>
    <row r="5" spans="1:23" x14ac:dyDescent="0.2">
      <c r="A5" t="s">
        <v>1</v>
      </c>
      <c r="B5">
        <v>0.10579606352914413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3.2971411494468951E-2</v>
      </c>
      <c r="L5">
        <v>2.1459775031267559E-4</v>
      </c>
      <c r="M5">
        <v>0.22086090362488928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0.35984297639881502</v>
      </c>
    </row>
    <row r="6" spans="1:23" x14ac:dyDescent="0.2">
      <c r="A6" t="s">
        <v>2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</row>
    <row r="7" spans="1:23" x14ac:dyDescent="0.2">
      <c r="A7" t="s">
        <v>3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  <row r="8" spans="1:23" x14ac:dyDescent="0.2">
      <c r="A8" t="s">
        <v>4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</row>
    <row r="9" spans="1:23" x14ac:dyDescent="0.2">
      <c r="A9" t="s">
        <v>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</row>
    <row r="10" spans="1:23" x14ac:dyDescent="0.2">
      <c r="A10" t="s">
        <v>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</row>
    <row r="11" spans="1:23" x14ac:dyDescent="0.2">
      <c r="A11" t="s">
        <v>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2">
      <c r="A12" t="s">
        <v>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x14ac:dyDescent="0.2">
      <c r="A13" t="s">
        <v>9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</row>
    <row r="14" spans="1:23" x14ac:dyDescent="0.2">
      <c r="A14" t="s">
        <v>10</v>
      </c>
      <c r="B14">
        <v>0.70589476488899972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2.856610282250972E-3</v>
      </c>
      <c r="L14">
        <v>2.2679494942951499E-5</v>
      </c>
      <c r="M14">
        <v>4.2524291840039686E-3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0.71302648385019751</v>
      </c>
    </row>
    <row r="15" spans="1:23" x14ac:dyDescent="0.2">
      <c r="A15" t="s">
        <v>11</v>
      </c>
      <c r="B15">
        <v>6.4708385270632381E-3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2.892769906076934E-5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6.4997662261240072E-3</v>
      </c>
    </row>
    <row r="16" spans="1:23" x14ac:dyDescent="0.2">
      <c r="A16" t="s">
        <v>12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</row>
    <row r="17" spans="1:23" x14ac:dyDescent="0.2">
      <c r="A17" t="s">
        <v>13</v>
      </c>
      <c r="B17">
        <v>0.19163864443620354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2.6613483135907797E-3</v>
      </c>
      <c r="L17">
        <v>8.7228826703659606E-6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0.19430871563246468</v>
      </c>
    </row>
    <row r="18" spans="1:23" x14ac:dyDescent="0.2">
      <c r="A18" t="s">
        <v>14</v>
      </c>
      <c r="B18">
        <v>4.7460975417082678E-4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4.7460975417082678E-4</v>
      </c>
    </row>
    <row r="19" spans="1:23" x14ac:dyDescent="0.2">
      <c r="A19" t="s">
        <v>15</v>
      </c>
      <c r="B19">
        <v>0.18802921731414809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3.3990046396403974E-4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0.18836911777811213</v>
      </c>
    </row>
    <row r="20" spans="1:23" x14ac:dyDescent="0.2">
      <c r="A20" t="s">
        <v>16</v>
      </c>
      <c r="B20">
        <v>4.737480696185057E-2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9.4015021947500349E-5</v>
      </c>
      <c r="L20">
        <v>6.1060178692561715E-6</v>
      </c>
      <c r="M20">
        <v>9.3394472732797479E-4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4.84088727289953E-2</v>
      </c>
    </row>
    <row r="21" spans="1:23" x14ac:dyDescent="0.2">
      <c r="A21" t="s">
        <v>17</v>
      </c>
      <c r="B21">
        <v>7.1690182114178625E-3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5.785539812153868E-5</v>
      </c>
      <c r="L21">
        <v>8.7228826703659606E-6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7.2355964922097673E-3</v>
      </c>
    </row>
    <row r="22" spans="1:23" x14ac:dyDescent="0.2">
      <c r="A22" t="s">
        <v>18</v>
      </c>
      <c r="B22">
        <v>6.1065369487463564E-2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1.2294272100826971E-4</v>
      </c>
      <c r="L22">
        <v>0</v>
      </c>
      <c r="M22">
        <v>9.1407356291674127E-4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6.2102385771388574E-2</v>
      </c>
    </row>
    <row r="23" spans="1:23" x14ac:dyDescent="0.2">
      <c r="A23" t="s">
        <v>19</v>
      </c>
      <c r="B23">
        <v>1.2481424524775383E-4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1.2481424524775383E-4</v>
      </c>
    </row>
    <row r="24" spans="1:23" x14ac:dyDescent="0.2">
      <c r="A24" t="s">
        <v>20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</row>
    <row r="25" spans="1:23" x14ac:dyDescent="0.2">
      <c r="A25" t="s">
        <v>21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</row>
    <row r="26" spans="1:23" x14ac:dyDescent="0.2">
      <c r="A26" t="s">
        <v>22</v>
      </c>
      <c r="B26">
        <v>0</v>
      </c>
      <c r="C26">
        <v>0</v>
      </c>
      <c r="D26">
        <v>0</v>
      </c>
      <c r="E26">
        <v>0</v>
      </c>
      <c r="F26">
        <v>3.9858321817240451E-2</v>
      </c>
      <c r="G26">
        <v>0</v>
      </c>
      <c r="H26">
        <v>0</v>
      </c>
      <c r="I26">
        <v>0</v>
      </c>
      <c r="J26">
        <v>0</v>
      </c>
      <c r="K26">
        <v>1.0847887147788503E-4</v>
      </c>
      <c r="L26">
        <v>0</v>
      </c>
      <c r="M26">
        <v>8.5446006968304051E-4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4.0821260758401375E-2</v>
      </c>
    </row>
    <row r="27" spans="1:23" x14ac:dyDescent="0.2">
      <c r="A27" t="s">
        <v>23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</row>
    <row r="28" spans="1:23" x14ac:dyDescent="0.2">
      <c r="A28" t="s">
        <v>24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</row>
    <row r="29" spans="1:23" x14ac:dyDescent="0.2">
      <c r="A29" t="s">
        <v>25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</row>
    <row r="30" spans="1:23" x14ac:dyDescent="0.2">
      <c r="A30" t="s">
        <v>26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6.5087322886731014E-4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6.5087322886731014E-4</v>
      </c>
    </row>
    <row r="31" spans="1:23" x14ac:dyDescent="0.2">
      <c r="A31" t="s">
        <v>27</v>
      </c>
      <c r="B31">
        <v>3.8927339390703912E-2</v>
      </c>
      <c r="C31">
        <v>0</v>
      </c>
      <c r="D31">
        <v>0</v>
      </c>
      <c r="E31">
        <v>0.10474758384487086</v>
      </c>
      <c r="F31">
        <v>0</v>
      </c>
      <c r="G31">
        <v>0</v>
      </c>
      <c r="H31">
        <v>0</v>
      </c>
      <c r="I31">
        <v>0</v>
      </c>
      <c r="J31">
        <v>0</v>
      </c>
      <c r="K31">
        <v>2.3142159248615472E-4</v>
      </c>
      <c r="L31">
        <v>0</v>
      </c>
      <c r="M31">
        <v>1.7486624681885483E-3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0.14565500729624947</v>
      </c>
    </row>
    <row r="32" spans="1:23" x14ac:dyDescent="0.2">
      <c r="A32" t="s">
        <v>28</v>
      </c>
      <c r="B32">
        <v>0.47827901053508159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0.47827901053508159</v>
      </c>
    </row>
    <row r="33" spans="1:23" x14ac:dyDescent="0.2">
      <c r="A33" t="s">
        <v>29</v>
      </c>
      <c r="B33">
        <v>6.9432407189366514E-4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6.9432407189366514E-4</v>
      </c>
    </row>
    <row r="34" spans="1:23" x14ac:dyDescent="0.2">
      <c r="A34" t="s">
        <v>30</v>
      </c>
      <c r="B34">
        <v>7.2599487963662807E-2</v>
      </c>
      <c r="C34">
        <v>0</v>
      </c>
      <c r="D34">
        <v>0</v>
      </c>
      <c r="E34">
        <v>0</v>
      </c>
      <c r="F34">
        <v>2.7169788021541512E-2</v>
      </c>
      <c r="G34">
        <v>0</v>
      </c>
      <c r="H34">
        <v>0</v>
      </c>
      <c r="I34">
        <v>0</v>
      </c>
      <c r="J34">
        <v>0</v>
      </c>
      <c r="K34">
        <v>7.231924765192335E-6</v>
      </c>
      <c r="L34">
        <v>6.9783061362927685E-6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9.9783486216105804E-2</v>
      </c>
    </row>
    <row r="35" spans="1:23" x14ac:dyDescent="0.2">
      <c r="A35" t="s">
        <v>31</v>
      </c>
      <c r="B35">
        <v>6.2720682548899473E-3</v>
      </c>
      <c r="C35">
        <v>0</v>
      </c>
      <c r="D35">
        <v>0</v>
      </c>
      <c r="E35">
        <v>0</v>
      </c>
      <c r="F35">
        <v>6.9282959454930848E-2</v>
      </c>
      <c r="G35">
        <v>0</v>
      </c>
      <c r="H35">
        <v>0</v>
      </c>
      <c r="I35">
        <v>0</v>
      </c>
      <c r="J35">
        <v>0</v>
      </c>
      <c r="K35">
        <v>1.880300438950007E-4</v>
      </c>
      <c r="L35">
        <v>1.133974747147575E-5</v>
      </c>
      <c r="M35">
        <v>1.4704661664312793E-3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7.7224863667618548E-2</v>
      </c>
    </row>
    <row r="36" spans="1:23" x14ac:dyDescent="0.2">
      <c r="A36" t="s">
        <v>32</v>
      </c>
      <c r="B36">
        <v>3.2969073157432909E-3</v>
      </c>
      <c r="C36">
        <v>0</v>
      </c>
      <c r="D36">
        <v>0</v>
      </c>
      <c r="E36">
        <v>0</v>
      </c>
      <c r="F36">
        <v>0.27497423700624807</v>
      </c>
      <c r="G36">
        <v>0</v>
      </c>
      <c r="H36">
        <v>0</v>
      </c>
      <c r="I36">
        <v>0</v>
      </c>
      <c r="J36">
        <v>0</v>
      </c>
      <c r="K36">
        <v>1.9526196866019309E-4</v>
      </c>
      <c r="L36">
        <v>1.7445765340731921E-6</v>
      </c>
      <c r="M36">
        <v>3.9742328822467009E-4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0.2788655741554103</v>
      </c>
    </row>
    <row r="37" spans="1:23" x14ac:dyDescent="0.2">
      <c r="A37" t="s">
        <v>33</v>
      </c>
      <c r="B37">
        <v>6.4547884193769242E-3</v>
      </c>
      <c r="C37">
        <v>0</v>
      </c>
      <c r="D37">
        <v>0</v>
      </c>
      <c r="E37">
        <v>0</v>
      </c>
      <c r="F37">
        <v>4.4510505670584177E-2</v>
      </c>
      <c r="G37">
        <v>0</v>
      </c>
      <c r="H37">
        <v>0</v>
      </c>
      <c r="I37">
        <v>0</v>
      </c>
      <c r="J37">
        <v>0</v>
      </c>
      <c r="K37">
        <v>1.7356619436461603E-4</v>
      </c>
      <c r="L37">
        <v>3.4019242414427244E-5</v>
      </c>
      <c r="M37">
        <v>3.9742328822467004E-5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5.1212621855562607E-2</v>
      </c>
    </row>
    <row r="38" spans="1:23" x14ac:dyDescent="0.2">
      <c r="A38" t="s">
        <v>34</v>
      </c>
      <c r="B38">
        <v>3.5749597399626043E-4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7.9551172417115698E-5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4.3704714641337614E-4</v>
      </c>
    </row>
    <row r="39" spans="1:23" x14ac:dyDescent="0.2">
      <c r="A39" t="s">
        <v>35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</row>
    <row r="40" spans="1:23" x14ac:dyDescent="0.2">
      <c r="A40" t="s">
        <v>36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</row>
    <row r="41" spans="1:23" x14ac:dyDescent="0.2">
      <c r="A41" t="s">
        <v>37</v>
      </c>
      <c r="B41">
        <v>3.853012164181918E-4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3.853012164181918E-4</v>
      </c>
    </row>
    <row r="42" spans="1:23" x14ac:dyDescent="0.2">
      <c r="A42" t="s">
        <v>38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</row>
    <row r="43" spans="1:23" x14ac:dyDescent="0.2">
      <c r="A43" t="s">
        <v>39</v>
      </c>
      <c r="B43">
        <v>9.6536296428726143</v>
      </c>
      <c r="C43">
        <v>0</v>
      </c>
      <c r="D43">
        <v>1.1353721154288534E-2</v>
      </c>
      <c r="E43">
        <v>0</v>
      </c>
      <c r="F43">
        <v>1.1155938969955525E-3</v>
      </c>
      <c r="G43">
        <v>0</v>
      </c>
      <c r="H43">
        <v>3.0205282716972866E-2</v>
      </c>
      <c r="I43">
        <v>0</v>
      </c>
      <c r="J43">
        <v>6.7855013929059077E-4</v>
      </c>
      <c r="K43">
        <v>1.0413971661876963E-3</v>
      </c>
      <c r="L43">
        <v>7.5540163925369224E-4</v>
      </c>
      <c r="M43">
        <v>1.418940997202677E-3</v>
      </c>
      <c r="N43">
        <v>5.2354700672577724E-4</v>
      </c>
      <c r="O43">
        <v>2.1116611123030276E-5</v>
      </c>
      <c r="P43">
        <v>7.3467989536621196E-3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9.7080899931543154</v>
      </c>
    </row>
    <row r="44" spans="1:23" x14ac:dyDescent="0.2">
      <c r="A44" t="s">
        <v>40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</row>
    <row r="45" spans="1:23" x14ac:dyDescent="0.2">
      <c r="A45" t="s">
        <v>41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3.1820468966846279E-4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3.1820468966846279E-4</v>
      </c>
    </row>
    <row r="46" spans="1:23" x14ac:dyDescent="0.2">
      <c r="A46" t="s">
        <v>42</v>
      </c>
      <c r="B46">
        <v>8.5821894888435217E-3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4.2951584628728168E-3</v>
      </c>
      <c r="K46">
        <v>8.1624805833809271E-4</v>
      </c>
      <c r="L46">
        <v>2.1704601741183849E-5</v>
      </c>
      <c r="M46">
        <v>6.2390230615532458E-3</v>
      </c>
      <c r="N46">
        <v>0</v>
      </c>
      <c r="O46">
        <v>1.3433449003847714E-4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2.0088658163387341E-2</v>
      </c>
    </row>
    <row r="47" spans="1:23" x14ac:dyDescent="0.2">
      <c r="A47" t="s">
        <v>43</v>
      </c>
      <c r="B47">
        <v>3.4769399186671428E-2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0.14271052654623609</v>
      </c>
      <c r="L47">
        <v>1.6879490385972352E-2</v>
      </c>
      <c r="M47">
        <v>0.1271317800003868</v>
      </c>
      <c r="N47">
        <v>0</v>
      </c>
      <c r="O47">
        <v>4.960628149096684E-5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0.32154080240075766</v>
      </c>
    </row>
    <row r="48" spans="1:23" x14ac:dyDescent="0.2">
      <c r="A48" t="s">
        <v>44</v>
      </c>
      <c r="B48">
        <v>3.6933278730494463E-3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4.0490248475231964E-2</v>
      </c>
      <c r="L48">
        <v>3.831194097413135E-5</v>
      </c>
      <c r="M48">
        <v>3.631890654686417E-2</v>
      </c>
      <c r="N48">
        <v>0</v>
      </c>
      <c r="O48">
        <v>2.1736083995636747E-3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8.2714403235683395E-2</v>
      </c>
    </row>
    <row r="49" spans="1:23" x14ac:dyDescent="0.2">
      <c r="A49" t="s">
        <v>45</v>
      </c>
      <c r="B49">
        <v>3.1298191200715021E-5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1.2215986061919139E-3</v>
      </c>
      <c r="L49">
        <v>1.4934591992474752E-5</v>
      </c>
      <c r="M49">
        <v>7.9425952848256141E-5</v>
      </c>
      <c r="N49">
        <v>0</v>
      </c>
      <c r="O49">
        <v>2.3443261389870939E-5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1.3707006036232307E-3</v>
      </c>
    </row>
    <row r="50" spans="1:23" x14ac:dyDescent="0.2">
      <c r="A50" t="s">
        <v>46</v>
      </c>
      <c r="B50">
        <v>0.16369835647426878</v>
      </c>
      <c r="C50">
        <v>0</v>
      </c>
      <c r="D50">
        <v>0</v>
      </c>
      <c r="E50">
        <v>0</v>
      </c>
      <c r="F50">
        <v>0</v>
      </c>
      <c r="G50">
        <v>3.0962830403125389E-3</v>
      </c>
      <c r="H50">
        <v>1.1202476589867597E-3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2.2350937497829439E-2</v>
      </c>
      <c r="P50">
        <v>0</v>
      </c>
      <c r="Q50">
        <v>0</v>
      </c>
      <c r="R50">
        <v>2.6885393279783568E-2</v>
      </c>
      <c r="S50">
        <v>0</v>
      </c>
      <c r="T50">
        <v>0</v>
      </c>
      <c r="U50">
        <v>0</v>
      </c>
      <c r="V50">
        <v>0</v>
      </c>
      <c r="W50">
        <v>0.21715121795118109</v>
      </c>
    </row>
    <row r="51" spans="1:23" x14ac:dyDescent="0.2">
      <c r="A51" t="s">
        <v>47</v>
      </c>
      <c r="B51">
        <v>1.0637392169714481</v>
      </c>
      <c r="C51">
        <v>0</v>
      </c>
      <c r="D51">
        <v>6.4332360323660284E-2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1.6050137582073638E-2</v>
      </c>
      <c r="M51">
        <v>0</v>
      </c>
      <c r="N51">
        <v>0</v>
      </c>
      <c r="O51">
        <v>1.7715238208811396E-2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1.1618369530859936</v>
      </c>
    </row>
  </sheetData>
  <phoneticPr fontId="6" type="noConversion"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100-000000000000}">
  <dimension ref="A1:W51"/>
  <sheetViews>
    <sheetView workbookViewId="0">
      <selection activeCell="B4" sqref="B4:W51"/>
    </sheetView>
  </sheetViews>
  <sheetFormatPr baseColWidth="10" defaultColWidth="8.83203125" defaultRowHeight="15" x14ac:dyDescent="0.2"/>
  <sheetData>
    <row r="1" spans="1:23" x14ac:dyDescent="0.2">
      <c r="B1" t="s">
        <v>49</v>
      </c>
      <c r="C1" t="s">
        <v>50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61</v>
      </c>
      <c r="O1" t="s">
        <v>62</v>
      </c>
      <c r="P1" t="s">
        <v>63</v>
      </c>
      <c r="Q1" t="s">
        <v>64</v>
      </c>
      <c r="R1" t="s">
        <v>65</v>
      </c>
      <c r="S1" t="s">
        <v>66</v>
      </c>
      <c r="T1" t="s">
        <v>67</v>
      </c>
      <c r="U1" t="s">
        <v>68</v>
      </c>
      <c r="V1" t="s">
        <v>69</v>
      </c>
      <c r="W1" t="s">
        <v>48</v>
      </c>
    </row>
    <row r="2" spans="1:23" x14ac:dyDescent="0.2">
      <c r="B2" t="s">
        <v>75</v>
      </c>
      <c r="C2" t="s">
        <v>75</v>
      </c>
      <c r="D2" t="s">
        <v>75</v>
      </c>
      <c r="E2" t="s">
        <v>75</v>
      </c>
      <c r="F2" t="s">
        <v>75</v>
      </c>
      <c r="G2" t="s">
        <v>75</v>
      </c>
      <c r="H2" t="s">
        <v>75</v>
      </c>
      <c r="I2" t="s">
        <v>75</v>
      </c>
      <c r="J2" t="s">
        <v>75</v>
      </c>
      <c r="K2" t="s">
        <v>75</v>
      </c>
      <c r="L2" t="s">
        <v>75</v>
      </c>
      <c r="M2" t="s">
        <v>75</v>
      </c>
      <c r="N2" t="s">
        <v>75</v>
      </c>
      <c r="O2" t="s">
        <v>75</v>
      </c>
      <c r="P2" t="s">
        <v>75</v>
      </c>
      <c r="Q2" t="s">
        <v>75</v>
      </c>
      <c r="R2" t="s">
        <v>75</v>
      </c>
      <c r="S2" t="s">
        <v>75</v>
      </c>
      <c r="T2" t="s">
        <v>75</v>
      </c>
      <c r="U2" t="s">
        <v>75</v>
      </c>
      <c r="V2" t="s">
        <v>75</v>
      </c>
      <c r="W2" t="s">
        <v>75</v>
      </c>
    </row>
    <row r="4" spans="1:23" x14ac:dyDescent="0.2">
      <c r="A4" t="s">
        <v>0</v>
      </c>
      <c r="B4">
        <v>7.1867885618767531</v>
      </c>
      <c r="C4">
        <v>0</v>
      </c>
      <c r="D4">
        <v>8.5672174408676513E-2</v>
      </c>
      <c r="E4">
        <v>0</v>
      </c>
      <c r="F4">
        <v>2.4078796776010585E-2</v>
      </c>
      <c r="G4">
        <v>3.2072739282737761E-3</v>
      </c>
      <c r="H4">
        <v>1.0427599018445004E-3</v>
      </c>
      <c r="I4">
        <v>0</v>
      </c>
      <c r="J4">
        <v>3.1319036089382684E-3</v>
      </c>
      <c r="K4">
        <v>0.12813849504749325</v>
      </c>
      <c r="L4">
        <v>2.1022850595186056E-2</v>
      </c>
      <c r="M4">
        <v>0.28395357113115999</v>
      </c>
      <c r="N4">
        <v>8.6669429035795284E-4</v>
      </c>
      <c r="O4">
        <v>6.0390047353713679E-2</v>
      </c>
      <c r="P4">
        <v>0</v>
      </c>
      <c r="Q4">
        <v>0</v>
      </c>
      <c r="R4">
        <v>3.1022481695334433E-2</v>
      </c>
      <c r="S4">
        <v>0</v>
      </c>
      <c r="T4">
        <v>0</v>
      </c>
      <c r="U4">
        <v>0</v>
      </c>
      <c r="V4">
        <v>0</v>
      </c>
      <c r="W4">
        <v>7.829315610613742</v>
      </c>
    </row>
    <row r="5" spans="1:23" x14ac:dyDescent="0.2">
      <c r="A5" t="s">
        <v>1</v>
      </c>
      <c r="B5">
        <v>3.6643625523913342E-2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2.1525357728826821E-4</v>
      </c>
      <c r="M5">
        <v>0.18806988081324241</v>
      </c>
      <c r="N5">
        <v>8.6669429035795284E-4</v>
      </c>
      <c r="O5">
        <v>1.8239151957488181E-2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0.24403460616229017</v>
      </c>
    </row>
    <row r="6" spans="1:23" x14ac:dyDescent="0.2">
      <c r="A6" t="s">
        <v>2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</row>
    <row r="7" spans="1:23" x14ac:dyDescent="0.2">
      <c r="A7" t="s">
        <v>3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  <row r="8" spans="1:23" x14ac:dyDescent="0.2">
      <c r="A8" t="s">
        <v>4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</row>
    <row r="9" spans="1:23" x14ac:dyDescent="0.2">
      <c r="A9" t="s">
        <v>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</row>
    <row r="10" spans="1:23" x14ac:dyDescent="0.2">
      <c r="A10" t="s">
        <v>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</row>
    <row r="11" spans="1:23" x14ac:dyDescent="0.2">
      <c r="A11" t="s">
        <v>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2">
      <c r="A12" t="s">
        <v>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x14ac:dyDescent="0.2">
      <c r="A13" t="s">
        <v>9</v>
      </c>
      <c r="B13">
        <v>3.7116445557290906E-2</v>
      </c>
      <c r="C13">
        <v>0</v>
      </c>
      <c r="D13">
        <v>0</v>
      </c>
      <c r="E13">
        <v>0</v>
      </c>
      <c r="F13">
        <v>3.5038395552645053E-3</v>
      </c>
      <c r="G13">
        <v>0</v>
      </c>
      <c r="H13">
        <v>0</v>
      </c>
      <c r="I13">
        <v>0</v>
      </c>
      <c r="J13">
        <v>0</v>
      </c>
      <c r="K13">
        <v>4.7831391643137139E-4</v>
      </c>
      <c r="L13">
        <v>1.3467909473876915E-4</v>
      </c>
      <c r="M13">
        <v>1.4615534405246942E-3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4.2694831564250246E-2</v>
      </c>
    </row>
    <row r="14" spans="1:23" x14ac:dyDescent="0.2">
      <c r="A14" t="s">
        <v>10</v>
      </c>
      <c r="B14">
        <v>3.0998366654259923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1.0463116921936248E-4</v>
      </c>
      <c r="L14">
        <v>0</v>
      </c>
      <c r="M14">
        <v>3.2391184357574314E-4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3.1002652084387874</v>
      </c>
    </row>
    <row r="15" spans="1:23" x14ac:dyDescent="0.2">
      <c r="A15" t="s">
        <v>11</v>
      </c>
      <c r="B15">
        <v>3.7729906949492187E-2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2.7652523293688659E-4</v>
      </c>
      <c r="L15">
        <v>0</v>
      </c>
      <c r="M15">
        <v>1.2640462188321682E-4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3.8132836804312287E-2</v>
      </c>
    </row>
    <row r="16" spans="1:23" x14ac:dyDescent="0.2">
      <c r="A16" t="s">
        <v>12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</row>
    <row r="17" spans="1:23" x14ac:dyDescent="0.2">
      <c r="A17" t="s">
        <v>13</v>
      </c>
      <c r="B17">
        <v>3.7358583723367894E-2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9.6410148780698315E-4</v>
      </c>
      <c r="L17">
        <v>0</v>
      </c>
      <c r="M17">
        <v>4.0291473225275364E-4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3.8725599943427634E-2</v>
      </c>
    </row>
    <row r="18" spans="1:23" x14ac:dyDescent="0.2">
      <c r="A18" t="s">
        <v>14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</row>
    <row r="19" spans="1:23" x14ac:dyDescent="0.2">
      <c r="A19" t="s">
        <v>15</v>
      </c>
      <c r="B19">
        <v>6.4979758323242584E-2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4.7831391643137139E-4</v>
      </c>
      <c r="L19">
        <v>0</v>
      </c>
      <c r="M19">
        <v>6.6362426488688828E-4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6.6121696504560845E-2</v>
      </c>
    </row>
    <row r="20" spans="1:23" x14ac:dyDescent="0.2">
      <c r="A20" t="s">
        <v>16</v>
      </c>
      <c r="B20">
        <v>7.7596772126122635E-2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2.9894619776960712E-5</v>
      </c>
      <c r="L20">
        <v>0</v>
      </c>
      <c r="M20">
        <v>1.1850433301551576E-4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7.7745171078915098E-2</v>
      </c>
    </row>
    <row r="21" spans="1:23" x14ac:dyDescent="0.2">
      <c r="A21" t="s">
        <v>17</v>
      </c>
      <c r="B21">
        <v>2.4985348092966182E-3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1.4947309888480356E-5</v>
      </c>
      <c r="L21">
        <v>0</v>
      </c>
      <c r="M21">
        <v>4.7401733206206309E-5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2.5608838523913046E-3</v>
      </c>
    </row>
    <row r="22" spans="1:23" x14ac:dyDescent="0.2">
      <c r="A22" t="s">
        <v>18</v>
      </c>
      <c r="B22">
        <v>9.0910103134358433E-2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2.2420964832720536E-5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9.0932524099191156E-2</v>
      </c>
    </row>
    <row r="23" spans="1:23" x14ac:dyDescent="0.2">
      <c r="A23" t="s">
        <v>19</v>
      </c>
      <c r="B23">
        <v>4.4079841757509453E-3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1.4947309888480356E-5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4.422931485639426E-3</v>
      </c>
    </row>
    <row r="24" spans="1:23" x14ac:dyDescent="0.2">
      <c r="A24" t="s">
        <v>20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</row>
    <row r="25" spans="1:23" x14ac:dyDescent="0.2">
      <c r="A25" t="s">
        <v>21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</row>
    <row r="26" spans="1:23" x14ac:dyDescent="0.2">
      <c r="A26" t="s">
        <v>22</v>
      </c>
      <c r="B26">
        <v>0.42468921828373651</v>
      </c>
      <c r="C26">
        <v>0</v>
      </c>
      <c r="D26">
        <v>0</v>
      </c>
      <c r="E26">
        <v>0</v>
      </c>
      <c r="F26">
        <v>4.2604338407828358E-3</v>
      </c>
      <c r="G26">
        <v>0</v>
      </c>
      <c r="H26">
        <v>0</v>
      </c>
      <c r="I26">
        <v>0</v>
      </c>
      <c r="J26">
        <v>0</v>
      </c>
      <c r="K26">
        <v>6.7262894498161611E-5</v>
      </c>
      <c r="L26">
        <v>0</v>
      </c>
      <c r="M26">
        <v>8.6903177544711563E-5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0.42910381819656224</v>
      </c>
    </row>
    <row r="27" spans="1:23" x14ac:dyDescent="0.2">
      <c r="A27" t="s">
        <v>23</v>
      </c>
      <c r="B27">
        <v>3.3987882918793455E-2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8.9683859330882143E-5</v>
      </c>
      <c r="L27">
        <v>0</v>
      </c>
      <c r="M27">
        <v>1.3430491075091787E-4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3.421187168887526E-2</v>
      </c>
    </row>
    <row r="28" spans="1:23" x14ac:dyDescent="0.2">
      <c r="A28" t="s">
        <v>24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</row>
    <row r="29" spans="1:23" x14ac:dyDescent="0.2">
      <c r="A29" t="s">
        <v>25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</row>
    <row r="30" spans="1:23" x14ac:dyDescent="0.2">
      <c r="A30" t="s">
        <v>26</v>
      </c>
      <c r="B30">
        <v>1.0308824782354633E-3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5.6052412081801354E-4</v>
      </c>
      <c r="L30">
        <v>0</v>
      </c>
      <c r="M30">
        <v>6.3202310941608408E-5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1.6546089099950853E-3</v>
      </c>
    </row>
    <row r="31" spans="1:23" x14ac:dyDescent="0.2">
      <c r="A31" t="s">
        <v>27</v>
      </c>
      <c r="B31">
        <v>2.2094509930096987E-2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1.8684137360600446E-4</v>
      </c>
      <c r="L31">
        <v>0</v>
      </c>
      <c r="M31">
        <v>4.7401733206206304E-4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2.2755368635765053E-2</v>
      </c>
    </row>
    <row r="32" spans="1:23" x14ac:dyDescent="0.2">
      <c r="A32" t="s">
        <v>28</v>
      </c>
      <c r="B32">
        <v>1.0753939399897852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1.0753939399897852</v>
      </c>
    </row>
    <row r="33" spans="1:23" x14ac:dyDescent="0.2">
      <c r="A33" t="s">
        <v>29</v>
      </c>
      <c r="B33">
        <v>8.0828219818923782E-4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2.6860982150183574E-4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1.0768920196910735E-3</v>
      </c>
    </row>
    <row r="34" spans="1:23" x14ac:dyDescent="0.2">
      <c r="A34" t="s">
        <v>30</v>
      </c>
      <c r="B34">
        <v>1.4944194093682712E-2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8.9683859330882143E-5</v>
      </c>
      <c r="L34">
        <v>0</v>
      </c>
      <c r="M34">
        <v>3.1601155470804208E-4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1.5349889507721636E-2</v>
      </c>
    </row>
    <row r="35" spans="1:23" x14ac:dyDescent="0.2">
      <c r="A35" t="s">
        <v>31</v>
      </c>
      <c r="B35">
        <v>1.6921858760565419E-3</v>
      </c>
      <c r="C35">
        <v>0</v>
      </c>
      <c r="D35">
        <v>0</v>
      </c>
      <c r="E35">
        <v>0</v>
      </c>
      <c r="F35">
        <v>1.3001668789975208E-3</v>
      </c>
      <c r="G35">
        <v>0</v>
      </c>
      <c r="H35">
        <v>0</v>
      </c>
      <c r="I35">
        <v>0</v>
      </c>
      <c r="J35">
        <v>0</v>
      </c>
      <c r="K35">
        <v>1.7936771866176429E-4</v>
      </c>
      <c r="L35">
        <v>0</v>
      </c>
      <c r="M35">
        <v>5.4511993187137244E-4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3.7168404055871996E-3</v>
      </c>
    </row>
    <row r="36" spans="1:23" x14ac:dyDescent="0.2">
      <c r="A36" t="s">
        <v>32</v>
      </c>
      <c r="B36">
        <v>3.9429172124251458E-3</v>
      </c>
      <c r="C36">
        <v>0</v>
      </c>
      <c r="D36">
        <v>0</v>
      </c>
      <c r="E36">
        <v>0</v>
      </c>
      <c r="F36">
        <v>6.2363936738355661E-3</v>
      </c>
      <c r="G36">
        <v>0</v>
      </c>
      <c r="H36">
        <v>0</v>
      </c>
      <c r="I36">
        <v>0</v>
      </c>
      <c r="J36">
        <v>0</v>
      </c>
      <c r="K36">
        <v>2.8399888788112674E-4</v>
      </c>
      <c r="L36">
        <v>1.4964343859863243E-5</v>
      </c>
      <c r="M36">
        <v>1.1060404414781474E-3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1.158431455947985E-2</v>
      </c>
    </row>
    <row r="37" spans="1:23" x14ac:dyDescent="0.2">
      <c r="A37" t="s">
        <v>33</v>
      </c>
      <c r="B37">
        <v>1.2205252651263563E-3</v>
      </c>
      <c r="C37">
        <v>0</v>
      </c>
      <c r="D37">
        <v>0</v>
      </c>
      <c r="E37">
        <v>0</v>
      </c>
      <c r="F37">
        <v>8.7779628271301563E-3</v>
      </c>
      <c r="G37">
        <v>0</v>
      </c>
      <c r="H37">
        <v>0</v>
      </c>
      <c r="I37">
        <v>0</v>
      </c>
      <c r="J37">
        <v>0</v>
      </c>
      <c r="K37">
        <v>5.5305046587377318E-4</v>
      </c>
      <c r="L37">
        <v>4.4893031579589724E-5</v>
      </c>
      <c r="M37">
        <v>8.6903177544711563E-5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1.0683334767254587E-2</v>
      </c>
    </row>
    <row r="38" spans="1:23" x14ac:dyDescent="0.2">
      <c r="A38" t="s">
        <v>34</v>
      </c>
      <c r="B38">
        <v>1.2825858718276968E-4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4.4841929665441072E-5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1.7310051684821075E-4</v>
      </c>
    </row>
    <row r="39" spans="1:23" x14ac:dyDescent="0.2">
      <c r="A39" t="s">
        <v>35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</row>
    <row r="40" spans="1:23" x14ac:dyDescent="0.2">
      <c r="A40" t="s">
        <v>36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</row>
    <row r="41" spans="1:23" x14ac:dyDescent="0.2">
      <c r="A41" t="s">
        <v>37</v>
      </c>
      <c r="B41">
        <v>1.1568097089129807E-2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1.1568097089129807E-2</v>
      </c>
    </row>
    <row r="42" spans="1:23" x14ac:dyDescent="0.2">
      <c r="A42" t="s">
        <v>38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</row>
    <row r="43" spans="1:23" x14ac:dyDescent="0.2">
      <c r="A43" t="s">
        <v>39</v>
      </c>
      <c r="B43">
        <v>0.9029440401132709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1.7264142921194813E-3</v>
      </c>
      <c r="L43">
        <v>0</v>
      </c>
      <c r="M43">
        <v>1.5721574846725094E-3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0.90624261189006294</v>
      </c>
    </row>
    <row r="44" spans="1:23" x14ac:dyDescent="0.2">
      <c r="A44" t="s">
        <v>40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</row>
    <row r="45" spans="1:23" x14ac:dyDescent="0.2">
      <c r="A45" t="s">
        <v>41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7.4736549442401784E-5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7.4736549442401784E-5</v>
      </c>
    </row>
    <row r="46" spans="1:23" x14ac:dyDescent="0.2">
      <c r="A46" t="s">
        <v>42</v>
      </c>
      <c r="B46">
        <v>4.2862198145201197E-3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3.1319036089382684E-3</v>
      </c>
      <c r="K46">
        <v>6.1044528225608367E-4</v>
      </c>
      <c r="L46">
        <v>1.5826359169602165E-5</v>
      </c>
      <c r="M46">
        <v>5.6463100594870107E-3</v>
      </c>
      <c r="N46">
        <v>0</v>
      </c>
      <c r="O46">
        <v>9.7952771194147781E-5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1.3788657895565234E-2</v>
      </c>
    </row>
    <row r="47" spans="1:23" x14ac:dyDescent="0.2">
      <c r="A47" t="s">
        <v>43</v>
      </c>
      <c r="B47">
        <v>7.8209556203508515E-3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7.3016098312632532E-2</v>
      </c>
      <c r="L47">
        <v>8.1128998125147254E-3</v>
      </c>
      <c r="M47">
        <v>6.1747380414646898E-2</v>
      </c>
      <c r="N47">
        <v>0</v>
      </c>
      <c r="O47">
        <v>1.1158332761188699E-4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0.15080891748775688</v>
      </c>
    </row>
    <row r="48" spans="1:23" x14ac:dyDescent="0.2">
      <c r="A48" t="s">
        <v>44</v>
      </c>
      <c r="B48">
        <v>1.489850013522588E-3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1.7883224123412523E-2</v>
      </c>
      <c r="L48">
        <v>2.00910295707474E-4</v>
      </c>
      <c r="M48">
        <v>1.7801350253191916E-2</v>
      </c>
      <c r="N48">
        <v>0</v>
      </c>
      <c r="O48">
        <v>9.5652109025525119E-4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3.8331855776089746E-2</v>
      </c>
    </row>
    <row r="49" spans="1:23" x14ac:dyDescent="0.2">
      <c r="A49" t="s">
        <v>45</v>
      </c>
      <c r="B49">
        <v>7.5949221101788216E-4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3.0388225450751573E-2</v>
      </c>
      <c r="L49">
        <v>9.4541145846782651E-5</v>
      </c>
      <c r="M49">
        <v>2.8910644781708346E-3</v>
      </c>
      <c r="N49">
        <v>0</v>
      </c>
      <c r="O49">
        <v>4.8761305576360404E-4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3.4620936341550675E-2</v>
      </c>
    </row>
    <row r="50" spans="1:23" x14ac:dyDescent="0.2">
      <c r="A50" t="s">
        <v>46</v>
      </c>
      <c r="B50">
        <v>0.15096876674387563</v>
      </c>
      <c r="C50">
        <v>0</v>
      </c>
      <c r="D50">
        <v>0</v>
      </c>
      <c r="E50">
        <v>0</v>
      </c>
      <c r="F50">
        <v>0</v>
      </c>
      <c r="G50">
        <v>3.2072739282737761E-3</v>
      </c>
      <c r="H50">
        <v>1.0427599018445004E-3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2.2475533027539431E-2</v>
      </c>
      <c r="P50">
        <v>0</v>
      </c>
      <c r="Q50">
        <v>0</v>
      </c>
      <c r="R50">
        <v>3.1022481695334433E-2</v>
      </c>
      <c r="S50">
        <v>0</v>
      </c>
      <c r="T50">
        <v>0</v>
      </c>
      <c r="U50">
        <v>0</v>
      </c>
      <c r="V50">
        <v>0</v>
      </c>
      <c r="W50">
        <v>0.20871681529686775</v>
      </c>
    </row>
    <row r="51" spans="1:23" x14ac:dyDescent="0.2">
      <c r="A51" t="s">
        <v>47</v>
      </c>
      <c r="B51">
        <v>1.0379399636889273</v>
      </c>
      <c r="C51">
        <v>0</v>
      </c>
      <c r="D51">
        <v>8.5672174408676513E-2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1.218888293448098E-2</v>
      </c>
      <c r="M51">
        <v>0</v>
      </c>
      <c r="N51">
        <v>0</v>
      </c>
      <c r="O51">
        <v>1.8021692123861177E-2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1.153822713155946</v>
      </c>
    </row>
  </sheetData>
  <phoneticPr fontId="6" type="noConversion"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200-000000000000}">
  <dimension ref="A1:W51"/>
  <sheetViews>
    <sheetView workbookViewId="0">
      <selection activeCell="B4" sqref="B4:W51"/>
    </sheetView>
  </sheetViews>
  <sheetFormatPr baseColWidth="10" defaultColWidth="8.83203125" defaultRowHeight="15" x14ac:dyDescent="0.2"/>
  <sheetData>
    <row r="1" spans="1:23" x14ac:dyDescent="0.2">
      <c r="B1" t="s">
        <v>49</v>
      </c>
      <c r="C1" t="s">
        <v>50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61</v>
      </c>
      <c r="O1" t="s">
        <v>62</v>
      </c>
      <c r="P1" t="s">
        <v>63</v>
      </c>
      <c r="Q1" t="s">
        <v>64</v>
      </c>
      <c r="R1" t="s">
        <v>65</v>
      </c>
      <c r="S1" t="s">
        <v>66</v>
      </c>
      <c r="T1" t="s">
        <v>67</v>
      </c>
      <c r="U1" t="s">
        <v>68</v>
      </c>
      <c r="V1" t="s">
        <v>69</v>
      </c>
      <c r="W1" t="s">
        <v>48</v>
      </c>
    </row>
    <row r="2" spans="1:23" x14ac:dyDescent="0.2">
      <c r="B2" t="s">
        <v>75</v>
      </c>
      <c r="C2" t="s">
        <v>75</v>
      </c>
      <c r="D2" t="s">
        <v>75</v>
      </c>
      <c r="E2" t="s">
        <v>75</v>
      </c>
      <c r="F2" t="s">
        <v>75</v>
      </c>
      <c r="G2" t="s">
        <v>75</v>
      </c>
      <c r="H2" t="s">
        <v>75</v>
      </c>
      <c r="I2" t="s">
        <v>75</v>
      </c>
      <c r="J2" t="s">
        <v>75</v>
      </c>
      <c r="K2" t="s">
        <v>75</v>
      </c>
      <c r="L2" t="s">
        <v>75</v>
      </c>
      <c r="M2" t="s">
        <v>75</v>
      </c>
      <c r="N2" t="s">
        <v>75</v>
      </c>
      <c r="O2" t="s">
        <v>75</v>
      </c>
      <c r="P2" t="s">
        <v>75</v>
      </c>
      <c r="Q2" t="s">
        <v>75</v>
      </c>
      <c r="R2" t="s">
        <v>75</v>
      </c>
      <c r="S2" t="s">
        <v>75</v>
      </c>
      <c r="T2" t="s">
        <v>75</v>
      </c>
      <c r="U2" t="s">
        <v>75</v>
      </c>
      <c r="V2" t="s">
        <v>75</v>
      </c>
      <c r="W2" t="s">
        <v>75</v>
      </c>
    </row>
    <row r="4" spans="1:23" x14ac:dyDescent="0.2">
      <c r="A4" t="s">
        <v>0</v>
      </c>
      <c r="B4">
        <v>16.340989144944601</v>
      </c>
      <c r="C4">
        <v>4.7115246650437856E-3</v>
      </c>
      <c r="D4">
        <v>0.22118246901901406</v>
      </c>
      <c r="E4">
        <v>0</v>
      </c>
      <c r="F4">
        <v>4.8460896048321399E-2</v>
      </c>
      <c r="G4">
        <v>3.528612726754401E-3</v>
      </c>
      <c r="H4">
        <v>2.1449571337040011E-2</v>
      </c>
      <c r="I4">
        <v>0</v>
      </c>
      <c r="J4">
        <v>2.376577247756255E-2</v>
      </c>
      <c r="K4">
        <v>0.23848695059203337</v>
      </c>
      <c r="L4">
        <v>1.3733432952878089E-2</v>
      </c>
      <c r="M4">
        <v>0.50997460698195174</v>
      </c>
      <c r="N4">
        <v>1.8209949469951E-3</v>
      </c>
      <c r="O4">
        <v>3.360082195015001E-2</v>
      </c>
      <c r="P4">
        <v>6.205337458522104E-3</v>
      </c>
      <c r="Q4">
        <v>0</v>
      </c>
      <c r="R4">
        <v>5.584793312268347E-2</v>
      </c>
      <c r="S4">
        <v>0</v>
      </c>
      <c r="T4">
        <v>0</v>
      </c>
      <c r="U4">
        <v>0</v>
      </c>
      <c r="V4">
        <v>0</v>
      </c>
      <c r="W4">
        <v>17.52375806922355</v>
      </c>
    </row>
    <row r="5" spans="1:23" x14ac:dyDescent="0.2">
      <c r="A5" t="s">
        <v>1</v>
      </c>
      <c r="B5">
        <v>0.17838124880159945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2.2229492869071828E-2</v>
      </c>
      <c r="L5">
        <v>3.6225840231080019E-4</v>
      </c>
      <c r="M5">
        <v>0.30212311440767492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0.50309611448065694</v>
      </c>
    </row>
    <row r="6" spans="1:23" x14ac:dyDescent="0.2">
      <c r="A6" t="s">
        <v>2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</row>
    <row r="7" spans="1:23" x14ac:dyDescent="0.2">
      <c r="A7" t="s">
        <v>3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  <row r="8" spans="1:23" x14ac:dyDescent="0.2">
      <c r="A8" t="s">
        <v>4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</row>
    <row r="9" spans="1:23" x14ac:dyDescent="0.2">
      <c r="A9" t="s">
        <v>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</row>
    <row r="10" spans="1:23" x14ac:dyDescent="0.2">
      <c r="A10" t="s">
        <v>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</row>
    <row r="11" spans="1:23" x14ac:dyDescent="0.2">
      <c r="A11" t="s">
        <v>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2">
      <c r="A12" t="s">
        <v>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x14ac:dyDescent="0.2">
      <c r="A13" t="s">
        <v>9</v>
      </c>
      <c r="B13">
        <v>8.1529900001607591E-2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8.4908252015423612E-4</v>
      </c>
      <c r="L13">
        <v>2.4072043736853374E-4</v>
      </c>
      <c r="M13">
        <v>4.0034712857522301E-4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8.3020050087705591E-2</v>
      </c>
    </row>
    <row r="14" spans="1:23" x14ac:dyDescent="0.2">
      <c r="A14" t="s">
        <v>10</v>
      </c>
      <c r="B14">
        <v>1.7685343844278176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4.3370402108597669E-4</v>
      </c>
      <c r="L14">
        <v>1.900424505541056E-4</v>
      </c>
      <c r="M14">
        <v>9.0400964516985881E-5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1.7692485318639748</v>
      </c>
    </row>
    <row r="15" spans="1:23" x14ac:dyDescent="0.2">
      <c r="A15" t="s">
        <v>11</v>
      </c>
      <c r="B15">
        <v>4.2244262934079409E-2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3.7872745503282477E-4</v>
      </c>
      <c r="L15">
        <v>2.7239417912755136E-4</v>
      </c>
      <c r="M15">
        <v>2.1954519954125141E-4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4.3114929767781036E-2</v>
      </c>
    </row>
    <row r="16" spans="1:23" x14ac:dyDescent="0.2">
      <c r="A16" t="s">
        <v>12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</row>
    <row r="17" spans="1:23" x14ac:dyDescent="0.2">
      <c r="A17" t="s">
        <v>13</v>
      </c>
      <c r="B17">
        <v>4.1994009681351183E-2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5.8030819722771536E-4</v>
      </c>
      <c r="L17">
        <v>8.2351728573445781E-5</v>
      </c>
      <c r="M17">
        <v>2.066307760388248E-4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4.2863300383191166E-2</v>
      </c>
    </row>
    <row r="18" spans="1:23" x14ac:dyDescent="0.2">
      <c r="A18" t="s">
        <v>14</v>
      </c>
      <c r="B18">
        <v>3.2052348915908406E-3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6.1343511636526113E-4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3.8186700079561016E-3</v>
      </c>
    </row>
    <row r="19" spans="1:23" x14ac:dyDescent="0.2">
      <c r="A19" t="s">
        <v>15</v>
      </c>
      <c r="B19">
        <v>0.20517917294909208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1.1239653504199962E-3</v>
      </c>
      <c r="L19">
        <v>1.2669496703607042E-5</v>
      </c>
      <c r="M19">
        <v>8.3943752765772587E-5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0.20639975154898146</v>
      </c>
    </row>
    <row r="20" spans="1:23" x14ac:dyDescent="0.2">
      <c r="A20" t="s">
        <v>16</v>
      </c>
      <c r="B20">
        <v>6.7656567936005982E-2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4.8868058713912876E-5</v>
      </c>
      <c r="L20">
        <v>0</v>
      </c>
      <c r="M20">
        <v>7.748654101455932E-5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6.7782922535734452E-2</v>
      </c>
    </row>
    <row r="21" spans="1:23" x14ac:dyDescent="0.2">
      <c r="A21" t="s">
        <v>17</v>
      </c>
      <c r="B21">
        <v>4.8480289171322084E-4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2.4434029356956438E-5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5.0923692107017731E-4</v>
      </c>
    </row>
    <row r="22" spans="1:23" x14ac:dyDescent="0.2">
      <c r="A22" t="s">
        <v>18</v>
      </c>
      <c r="B22">
        <v>5.1515288096156901E-2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1.2217014678478219E-5</v>
      </c>
      <c r="L22">
        <v>1.9004245055410561E-5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5.1546509355890786E-2</v>
      </c>
    </row>
    <row r="23" spans="1:23" x14ac:dyDescent="0.2">
      <c r="A23" t="s">
        <v>19</v>
      </c>
      <c r="B23">
        <v>6.6411355029208316E-6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2.4434029356956438E-5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3.1075164859877272E-5</v>
      </c>
    </row>
    <row r="24" spans="1:23" x14ac:dyDescent="0.2">
      <c r="A24" t="s">
        <v>20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</row>
    <row r="25" spans="1:23" x14ac:dyDescent="0.2">
      <c r="A25" t="s">
        <v>21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</row>
    <row r="26" spans="1:23" x14ac:dyDescent="0.2">
      <c r="A26" t="s">
        <v>22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2.7121188115975556E-5</v>
      </c>
      <c r="L26">
        <v>1.0769072198065983E-4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1.348119100966354E-4</v>
      </c>
    </row>
    <row r="27" spans="1:23" x14ac:dyDescent="0.2">
      <c r="A27" t="s">
        <v>23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3.3468700228225195E-5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3.3468700228225195E-5</v>
      </c>
    </row>
    <row r="28" spans="1:23" x14ac:dyDescent="0.2">
      <c r="A28" t="s">
        <v>24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</row>
    <row r="29" spans="1:23" x14ac:dyDescent="0.2">
      <c r="A29" t="s">
        <v>25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</row>
    <row r="30" spans="1:23" x14ac:dyDescent="0.2">
      <c r="A30" t="s">
        <v>26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1.7888443225430688E-5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1.7888443225430688E-5</v>
      </c>
    </row>
    <row r="31" spans="1:23" x14ac:dyDescent="0.2">
      <c r="A31" t="s">
        <v>27</v>
      </c>
      <c r="B31">
        <v>1.4093863565233091E-2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4.8868058713912876E-5</v>
      </c>
      <c r="L31">
        <v>0</v>
      </c>
      <c r="M31">
        <v>7.748654101455932E-5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1.4220218164961563E-2</v>
      </c>
    </row>
    <row r="32" spans="1:23" x14ac:dyDescent="0.2">
      <c r="A32" t="s">
        <v>28</v>
      </c>
      <c r="B32">
        <v>0.42823400483890439</v>
      </c>
      <c r="C32">
        <v>0</v>
      </c>
      <c r="D32">
        <v>0.11418414172650683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0.54241814656541121</v>
      </c>
    </row>
    <row r="33" spans="1:23" x14ac:dyDescent="0.2">
      <c r="A33" t="s">
        <v>29</v>
      </c>
      <c r="B33">
        <v>8.6961127484743422E-3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1.194584173974456E-3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9.8906969224487988E-3</v>
      </c>
    </row>
    <row r="34" spans="1:23" x14ac:dyDescent="0.2">
      <c r="A34" t="s">
        <v>30</v>
      </c>
      <c r="B34">
        <v>5.5966070241367259E-2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1.2217014678478219E-5</v>
      </c>
      <c r="L34">
        <v>0</v>
      </c>
      <c r="M34">
        <v>2.58288470048531E-5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5.6004116103050589E-2</v>
      </c>
    </row>
    <row r="35" spans="1:23" x14ac:dyDescent="0.2">
      <c r="A35" t="s">
        <v>31</v>
      </c>
      <c r="B35">
        <v>5.3091679926855961E-3</v>
      </c>
      <c r="C35">
        <v>0</v>
      </c>
      <c r="D35">
        <v>0</v>
      </c>
      <c r="E35">
        <v>0</v>
      </c>
      <c r="F35">
        <v>1.1083057489991284E-2</v>
      </c>
      <c r="G35">
        <v>0</v>
      </c>
      <c r="H35">
        <v>0</v>
      </c>
      <c r="I35">
        <v>0</v>
      </c>
      <c r="J35">
        <v>0</v>
      </c>
      <c r="K35">
        <v>1.2766780339009737E-3</v>
      </c>
      <c r="L35">
        <v>3.0406792088656897E-4</v>
      </c>
      <c r="M35">
        <v>6.4572117512132747E-5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1.8037543554976557E-2</v>
      </c>
    </row>
    <row r="36" spans="1:23" x14ac:dyDescent="0.2">
      <c r="A36" t="s">
        <v>32</v>
      </c>
      <c r="B36">
        <v>1.7513491104534203E-2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1.343871614632604E-4</v>
      </c>
      <c r="L36">
        <v>0</v>
      </c>
      <c r="M36">
        <v>7.2966492788709993E-4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1.8377543193884561E-2</v>
      </c>
    </row>
    <row r="37" spans="1:23" x14ac:dyDescent="0.2">
      <c r="A37" t="s">
        <v>33</v>
      </c>
      <c r="B37">
        <v>3.3816356641309519E-6</v>
      </c>
      <c r="C37">
        <v>0</v>
      </c>
      <c r="D37">
        <v>0</v>
      </c>
      <c r="E37">
        <v>0</v>
      </c>
      <c r="F37">
        <v>1.2578009448283719E-2</v>
      </c>
      <c r="G37">
        <v>0</v>
      </c>
      <c r="H37">
        <v>0</v>
      </c>
      <c r="I37">
        <v>0</v>
      </c>
      <c r="J37">
        <v>0</v>
      </c>
      <c r="K37">
        <v>1.0995313210630396E-4</v>
      </c>
      <c r="L37">
        <v>1.7103820549869503E-4</v>
      </c>
      <c r="M37">
        <v>1.2914423502426549E-4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1.2991526656577114E-2</v>
      </c>
    </row>
    <row r="38" spans="1:23" x14ac:dyDescent="0.2">
      <c r="A38" t="s">
        <v>34</v>
      </c>
      <c r="B38">
        <v>8.4540891603273824E-5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1.0384462476706484E-4</v>
      </c>
      <c r="L38">
        <v>0</v>
      </c>
      <c r="M38">
        <v>3.874327050727966E-5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2.2712878687761832E-4</v>
      </c>
    </row>
    <row r="39" spans="1:23" x14ac:dyDescent="0.2">
      <c r="A39" t="s">
        <v>35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</row>
    <row r="40" spans="1:23" x14ac:dyDescent="0.2">
      <c r="A40" t="s">
        <v>36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</row>
    <row r="41" spans="1:23" x14ac:dyDescent="0.2">
      <c r="A41" t="s">
        <v>37</v>
      </c>
      <c r="B41">
        <v>1.5555524055002381E-4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1.2217014678478219E-5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1.6777225522850202E-4</v>
      </c>
    </row>
    <row r="42" spans="1:23" x14ac:dyDescent="0.2">
      <c r="A42" t="s">
        <v>38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</row>
    <row r="43" spans="1:23" x14ac:dyDescent="0.2">
      <c r="A43" t="s">
        <v>39</v>
      </c>
      <c r="B43">
        <v>11.680370853945067</v>
      </c>
      <c r="C43">
        <v>0</v>
      </c>
      <c r="D43">
        <v>5.8319779304040316E-2</v>
      </c>
      <c r="E43">
        <v>0</v>
      </c>
      <c r="F43">
        <v>2.4799829110046398E-2</v>
      </c>
      <c r="G43">
        <v>0</v>
      </c>
      <c r="H43">
        <v>2.019422230611894E-2</v>
      </c>
      <c r="I43">
        <v>0</v>
      </c>
      <c r="J43">
        <v>2.376577247756255E-2</v>
      </c>
      <c r="K43">
        <v>1.259473807089127E-3</v>
      </c>
      <c r="L43">
        <v>1.3936446373967747E-4</v>
      </c>
      <c r="M43">
        <v>1.0343552219152801E-2</v>
      </c>
      <c r="N43">
        <v>1.8209949469951E-3</v>
      </c>
      <c r="O43">
        <v>0</v>
      </c>
      <c r="P43">
        <v>6.205337458522104E-3</v>
      </c>
      <c r="Q43">
        <v>0</v>
      </c>
      <c r="R43">
        <v>7.2502866616325568E-3</v>
      </c>
      <c r="S43">
        <v>0</v>
      </c>
      <c r="T43">
        <v>0</v>
      </c>
      <c r="U43">
        <v>0</v>
      </c>
      <c r="V43">
        <v>0</v>
      </c>
      <c r="W43">
        <v>11.834469466699966</v>
      </c>
    </row>
    <row r="44" spans="1:23" x14ac:dyDescent="0.2">
      <c r="A44" t="s">
        <v>40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</row>
    <row r="45" spans="1:23" x14ac:dyDescent="0.2">
      <c r="A45" t="s">
        <v>41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6.1085073392391084E-5</v>
      </c>
      <c r="L45">
        <v>0</v>
      </c>
      <c r="M45">
        <v>7.102932926334604E-5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1.3211440265573711E-4</v>
      </c>
    </row>
    <row r="46" spans="1:23" x14ac:dyDescent="0.2">
      <c r="A46" t="s">
        <v>42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3.7212178749442779E-4</v>
      </c>
      <c r="L46">
        <v>1.0389725120927041E-4</v>
      </c>
      <c r="M46">
        <v>4.5842079227884054E-3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5.060226961492104E-3</v>
      </c>
    </row>
    <row r="47" spans="1:23" x14ac:dyDescent="0.2">
      <c r="A47" t="s">
        <v>43</v>
      </c>
      <c r="B47">
        <v>9.5373137855217071E-3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0.15740989886155055</v>
      </c>
      <c r="L47">
        <v>1.0477033268333776E-2</v>
      </c>
      <c r="M47">
        <v>0.16639564990891972</v>
      </c>
      <c r="N47">
        <v>0</v>
      </c>
      <c r="O47">
        <v>0</v>
      </c>
      <c r="P47">
        <v>0</v>
      </c>
      <c r="Q47">
        <v>0</v>
      </c>
      <c r="R47">
        <v>1.4086184059074257E-4</v>
      </c>
      <c r="S47">
        <v>0</v>
      </c>
      <c r="T47">
        <v>0</v>
      </c>
      <c r="U47">
        <v>0</v>
      </c>
      <c r="V47">
        <v>0</v>
      </c>
      <c r="W47">
        <v>0.34396075766491646</v>
      </c>
    </row>
    <row r="48" spans="1:23" x14ac:dyDescent="0.2">
      <c r="A48" t="s">
        <v>44</v>
      </c>
      <c r="B48">
        <v>8.4993167131565406E-3</v>
      </c>
      <c r="C48">
        <v>1.1780017191531254E-4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2.2104433286008959E-2</v>
      </c>
      <c r="L48">
        <v>3.1739699077346193E-4</v>
      </c>
      <c r="M48">
        <v>1.7974050645407712E-2</v>
      </c>
      <c r="N48">
        <v>0</v>
      </c>
      <c r="O48">
        <v>1.818924861586392E-3</v>
      </c>
      <c r="P48">
        <v>0</v>
      </c>
      <c r="Q48">
        <v>0</v>
      </c>
      <c r="R48">
        <v>2.5106218016992731E-3</v>
      </c>
      <c r="S48">
        <v>0</v>
      </c>
      <c r="T48">
        <v>0</v>
      </c>
      <c r="U48">
        <v>0</v>
      </c>
      <c r="V48">
        <v>0</v>
      </c>
      <c r="W48">
        <v>5.3342544470547648E-2</v>
      </c>
    </row>
    <row r="49" spans="1:23" x14ac:dyDescent="0.2">
      <c r="A49" t="s">
        <v>45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2.8576628288648723E-2</v>
      </c>
      <c r="L49">
        <v>9.3350319076252472E-4</v>
      </c>
      <c r="M49">
        <v>4.5311889570022494E-3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3.4041320436413496E-2</v>
      </c>
    </row>
    <row r="50" spans="1:23" x14ac:dyDescent="0.2">
      <c r="A50" t="s">
        <v>46</v>
      </c>
      <c r="B50">
        <v>0.23258846323366833</v>
      </c>
      <c r="C50">
        <v>4.5937244931284734E-3</v>
      </c>
      <c r="D50">
        <v>4.8678547988466908E-2</v>
      </c>
      <c r="E50">
        <v>0</v>
      </c>
      <c r="F50">
        <v>0</v>
      </c>
      <c r="G50">
        <v>3.528612726754401E-3</v>
      </c>
      <c r="H50">
        <v>1.2553490309210691E-3</v>
      </c>
      <c r="I50">
        <v>0</v>
      </c>
      <c r="J50">
        <v>0</v>
      </c>
      <c r="K50">
        <v>1.2214325708722197E-3</v>
      </c>
      <c r="L50">
        <v>0</v>
      </c>
      <c r="M50">
        <v>0</v>
      </c>
      <c r="N50">
        <v>0</v>
      </c>
      <c r="O50">
        <v>3.1781897088563618E-2</v>
      </c>
      <c r="P50">
        <v>0</v>
      </c>
      <c r="Q50">
        <v>0</v>
      </c>
      <c r="R50">
        <v>4.5946162818760898E-2</v>
      </c>
      <c r="S50">
        <v>0</v>
      </c>
      <c r="T50">
        <v>0</v>
      </c>
      <c r="U50">
        <v>0</v>
      </c>
      <c r="V50">
        <v>0</v>
      </c>
      <c r="W50">
        <v>0.36959418995113591</v>
      </c>
    </row>
    <row r="51" spans="1:23" x14ac:dyDescent="0.2">
      <c r="A51" t="s">
        <v>47</v>
      </c>
      <c r="B51">
        <v>1.4392054952616535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1.4392054952616535</v>
      </c>
    </row>
  </sheetData>
  <phoneticPr fontId="6" type="noConversion"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300-000000000000}">
  <dimension ref="A1:W51"/>
  <sheetViews>
    <sheetView workbookViewId="0">
      <selection activeCell="B4" sqref="B4:W51"/>
    </sheetView>
  </sheetViews>
  <sheetFormatPr baseColWidth="10" defaultColWidth="8.83203125" defaultRowHeight="15" x14ac:dyDescent="0.2"/>
  <sheetData>
    <row r="1" spans="1:23" x14ac:dyDescent="0.2">
      <c r="B1" t="s">
        <v>49</v>
      </c>
      <c r="C1" t="s">
        <v>50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61</v>
      </c>
      <c r="O1" t="s">
        <v>62</v>
      </c>
      <c r="P1" t="s">
        <v>63</v>
      </c>
      <c r="Q1" t="s">
        <v>64</v>
      </c>
      <c r="R1" t="s">
        <v>65</v>
      </c>
      <c r="S1" t="s">
        <v>66</v>
      </c>
      <c r="T1" t="s">
        <v>67</v>
      </c>
      <c r="U1" t="s">
        <v>68</v>
      </c>
      <c r="V1" t="s">
        <v>69</v>
      </c>
      <c r="W1" t="s">
        <v>48</v>
      </c>
    </row>
    <row r="2" spans="1:23" x14ac:dyDescent="0.2">
      <c r="B2" t="s">
        <v>75</v>
      </c>
      <c r="C2" t="s">
        <v>75</v>
      </c>
      <c r="D2" t="s">
        <v>75</v>
      </c>
      <c r="E2" t="s">
        <v>75</v>
      </c>
      <c r="F2" t="s">
        <v>75</v>
      </c>
      <c r="G2" t="s">
        <v>75</v>
      </c>
      <c r="H2" t="s">
        <v>75</v>
      </c>
      <c r="I2" t="s">
        <v>75</v>
      </c>
      <c r="J2" t="s">
        <v>75</v>
      </c>
      <c r="K2" t="s">
        <v>75</v>
      </c>
      <c r="L2" t="s">
        <v>75</v>
      </c>
      <c r="M2" t="s">
        <v>75</v>
      </c>
      <c r="N2" t="s">
        <v>75</v>
      </c>
      <c r="O2" t="s">
        <v>75</v>
      </c>
      <c r="P2" t="s">
        <v>75</v>
      </c>
      <c r="Q2" t="s">
        <v>75</v>
      </c>
      <c r="R2" t="s">
        <v>75</v>
      </c>
      <c r="S2" t="s">
        <v>75</v>
      </c>
      <c r="T2" t="s">
        <v>75</v>
      </c>
      <c r="U2" t="s">
        <v>75</v>
      </c>
      <c r="V2" t="s">
        <v>75</v>
      </c>
      <c r="W2" t="s">
        <v>75</v>
      </c>
    </row>
    <row r="4" spans="1:23" x14ac:dyDescent="0.2">
      <c r="A4" t="s">
        <v>0</v>
      </c>
      <c r="B4">
        <v>12.871414246067813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0.27122977103944901</v>
      </c>
      <c r="L4">
        <v>1.5879336556209562E-2</v>
      </c>
      <c r="M4">
        <v>0.5430770291531184</v>
      </c>
      <c r="N4">
        <v>0</v>
      </c>
      <c r="O4">
        <v>8.6564358915795277E-3</v>
      </c>
      <c r="P4">
        <v>0</v>
      </c>
      <c r="Q4">
        <v>0</v>
      </c>
      <c r="R4">
        <v>5.5235900635250369E-3</v>
      </c>
      <c r="S4">
        <v>0</v>
      </c>
      <c r="T4">
        <v>0</v>
      </c>
      <c r="U4">
        <v>0</v>
      </c>
      <c r="V4">
        <v>0</v>
      </c>
      <c r="W4">
        <v>13.715780408771698</v>
      </c>
    </row>
    <row r="5" spans="1:23" x14ac:dyDescent="0.2">
      <c r="A5" t="s">
        <v>1</v>
      </c>
      <c r="B5">
        <v>0.18946337456571161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2.5698529388830799E-2</v>
      </c>
      <c r="L5">
        <v>6.6625816934005747E-4</v>
      </c>
      <c r="M5">
        <v>0.31593512642603433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0.53176328854991683</v>
      </c>
    </row>
    <row r="6" spans="1:23" x14ac:dyDescent="0.2">
      <c r="A6" t="s">
        <v>2</v>
      </c>
      <c r="B6">
        <v>2.5743666249960637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2.2836160175626298E-3</v>
      </c>
      <c r="L6">
        <v>9.7544463284117002E-5</v>
      </c>
      <c r="M6">
        <v>9.6493548662801446E-4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2.5777127209635382</v>
      </c>
    </row>
    <row r="7" spans="1:23" x14ac:dyDescent="0.2">
      <c r="A7" t="s">
        <v>3</v>
      </c>
      <c r="B7">
        <v>2.050265568728335E-2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2.1162476465653871E-3</v>
      </c>
      <c r="L7">
        <v>0</v>
      </c>
      <c r="M7">
        <v>3.3461773204151433E-3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2.5965080654263881E-2</v>
      </c>
    </row>
    <row r="8" spans="1:23" x14ac:dyDescent="0.2">
      <c r="A8" t="s">
        <v>4</v>
      </c>
      <c r="B8">
        <v>2.8616061492867267E-3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1.7494128608180057E-4</v>
      </c>
      <c r="L8">
        <v>8.6738314887692048E-6</v>
      </c>
      <c r="M8">
        <v>1.7072402024765571E-4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3.2159452871049522E-3</v>
      </c>
    </row>
    <row r="9" spans="1:23" x14ac:dyDescent="0.2">
      <c r="A9" t="s">
        <v>5</v>
      </c>
      <c r="B9">
        <v>1.2476610214308143E-2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1.6452679093340425E-3</v>
      </c>
      <c r="L9">
        <v>2.4727647935899547E-4</v>
      </c>
      <c r="M9">
        <v>9.792654333347639E-4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1.5348420036335946E-2</v>
      </c>
    </row>
    <row r="10" spans="1:23" x14ac:dyDescent="0.2">
      <c r="A10" t="s">
        <v>6</v>
      </c>
      <c r="B10">
        <v>9.0887598580516576E-3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8.2482245765017319E-4</v>
      </c>
      <c r="L10">
        <v>0</v>
      </c>
      <c r="M10">
        <v>7.639793217607897E-4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1.0677561637462619E-2</v>
      </c>
    </row>
    <row r="11" spans="1:23" x14ac:dyDescent="0.2">
      <c r="A11" t="s">
        <v>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7.642391369737116E-7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7.642391369737116E-7</v>
      </c>
    </row>
    <row r="12" spans="1:23" x14ac:dyDescent="0.2">
      <c r="A12" t="s">
        <v>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x14ac:dyDescent="0.2">
      <c r="A13" t="s">
        <v>9</v>
      </c>
      <c r="B13">
        <v>9.5190338804396035E-2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2.9061235327703079E-3</v>
      </c>
      <c r="L13">
        <v>1.1565108651692272E-6</v>
      </c>
      <c r="M13">
        <v>7.0908529393744137E-4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9.880670414196896E-2</v>
      </c>
    </row>
    <row r="14" spans="1:23" x14ac:dyDescent="0.2">
      <c r="A14" t="s">
        <v>10</v>
      </c>
      <c r="B14">
        <v>0.10340348810355789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2.1612682793616567E-3</v>
      </c>
      <c r="L14">
        <v>0</v>
      </c>
      <c r="M14">
        <v>5.6619012003721947E-4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0.10613094650295676</v>
      </c>
    </row>
    <row r="15" spans="1:23" x14ac:dyDescent="0.2">
      <c r="A15" t="s">
        <v>11</v>
      </c>
      <c r="B15">
        <v>6.3865288591107433E-2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4.6139200987658358E-4</v>
      </c>
      <c r="L15">
        <v>0</v>
      </c>
      <c r="M15">
        <v>7.9555911027127564E-5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6.4406236512011134E-2</v>
      </c>
    </row>
    <row r="16" spans="1:23" x14ac:dyDescent="0.2">
      <c r="A16" t="s">
        <v>12</v>
      </c>
      <c r="B16">
        <v>3.4405762097521387E-3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3.5293952871149588E-5</v>
      </c>
      <c r="L16">
        <v>0</v>
      </c>
      <c r="M16">
        <v>1.7294763266766858E-5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3.4931649258900552E-3</v>
      </c>
    </row>
    <row r="17" spans="1:23" x14ac:dyDescent="0.2">
      <c r="A17" t="s">
        <v>13</v>
      </c>
      <c r="B17">
        <v>6.4199534565172064E-2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1.1254463436215598E-3</v>
      </c>
      <c r="L17">
        <v>8.31242184340382E-7</v>
      </c>
      <c r="M17">
        <v>1.6003271204638166E-4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6.5485844863024348E-2</v>
      </c>
    </row>
    <row r="18" spans="1:23" x14ac:dyDescent="0.2">
      <c r="A18" t="s">
        <v>14</v>
      </c>
      <c r="B18">
        <v>3.0522755928469756E-3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1.4687286686931151E-4</v>
      </c>
      <c r="L18">
        <v>0</v>
      </c>
      <c r="M18">
        <v>5.2782719060911851E-5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3.2519311787771992E-3</v>
      </c>
    </row>
    <row r="19" spans="1:23" x14ac:dyDescent="0.2">
      <c r="A19" t="s">
        <v>15</v>
      </c>
      <c r="B19">
        <v>1.521684636766369E-2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3.8920614957515756E-4</v>
      </c>
      <c r="L19">
        <v>0</v>
      </c>
      <c r="M19">
        <v>3.1085652417149789E-5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1.5637138169655996E-2</v>
      </c>
    </row>
    <row r="20" spans="1:23" x14ac:dyDescent="0.2">
      <c r="A20" t="s">
        <v>16</v>
      </c>
      <c r="B20">
        <v>1.9678335923905207E-2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5.7651421441889635E-4</v>
      </c>
      <c r="L20">
        <v>9.0352411341345862E-7</v>
      </c>
      <c r="M20">
        <v>5.7656697799727958E-5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2.0313410360237243E-2</v>
      </c>
    </row>
    <row r="21" spans="1:23" x14ac:dyDescent="0.2">
      <c r="A21" t="s">
        <v>17</v>
      </c>
      <c r="B21">
        <v>1.4531651351340363E-3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1.4847082142843836E-4</v>
      </c>
      <c r="L21">
        <v>0</v>
      </c>
      <c r="M21">
        <v>2.504371563953903E-5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1.6266796722020137E-3</v>
      </c>
    </row>
    <row r="22" spans="1:23" x14ac:dyDescent="0.2">
      <c r="A22" t="s">
        <v>18</v>
      </c>
      <c r="B22">
        <v>0.19675935929527444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9.5293672752103922E-4</v>
      </c>
      <c r="L22">
        <v>1.0119470070230738E-6</v>
      </c>
      <c r="M22">
        <v>1.5244098479421644E-4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0.19786574895459672</v>
      </c>
    </row>
    <row r="23" spans="1:23" x14ac:dyDescent="0.2">
      <c r="A23" t="s">
        <v>19</v>
      </c>
      <c r="B23">
        <v>2.3450731581054571E-3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1.4992982341720639E-4</v>
      </c>
      <c r="L23">
        <v>6.1439639712115192E-7</v>
      </c>
      <c r="M23">
        <v>3.6027013350511749E-5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2.5316443912702965E-3</v>
      </c>
    </row>
    <row r="24" spans="1:23" x14ac:dyDescent="0.2">
      <c r="A24" t="s">
        <v>20</v>
      </c>
      <c r="B24">
        <v>3.2026891265781528E-4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3.2445425178793044E-5</v>
      </c>
      <c r="L24">
        <v>0</v>
      </c>
      <c r="M24">
        <v>2.5605233927421072E-6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3.5527486122935041E-4</v>
      </c>
    </row>
    <row r="25" spans="1:23" x14ac:dyDescent="0.2">
      <c r="A25" t="s">
        <v>21</v>
      </c>
      <c r="B25">
        <v>0.62949971184772691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1.1053676972047051E-4</v>
      </c>
      <c r="L25">
        <v>2.1359310041094167E-5</v>
      </c>
      <c r="M25">
        <v>8.6047062435043963E-5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0.6297176549899236</v>
      </c>
    </row>
    <row r="26" spans="1:23" x14ac:dyDescent="0.2">
      <c r="A26" t="s">
        <v>22</v>
      </c>
      <c r="B26">
        <v>0.66315176288640898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1.8540441462982246E-3</v>
      </c>
      <c r="L26">
        <v>2.0022094353242246E-5</v>
      </c>
      <c r="M26">
        <v>2.6564307163123602E-4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0.66529147219869167</v>
      </c>
    </row>
    <row r="27" spans="1:23" x14ac:dyDescent="0.2">
      <c r="A27" t="s">
        <v>23</v>
      </c>
      <c r="B27">
        <v>4.246887966755937E-2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1.1652562550293721E-3</v>
      </c>
      <c r="L27">
        <v>2.1684578721923012E-6</v>
      </c>
      <c r="M27">
        <v>1.2896952036074719E-4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4.3765273900821682E-2</v>
      </c>
    </row>
    <row r="28" spans="1:23" x14ac:dyDescent="0.2">
      <c r="A28" t="s">
        <v>24</v>
      </c>
      <c r="B28">
        <v>3.3285435547265402E-2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5.5719980713901527E-5</v>
      </c>
      <c r="L28">
        <v>7.2281929073076701E-8</v>
      </c>
      <c r="M28">
        <v>4.8357954952401367E-5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3.3389585764860778E-2</v>
      </c>
    </row>
    <row r="29" spans="1:23" x14ac:dyDescent="0.2">
      <c r="A29" t="s">
        <v>25</v>
      </c>
      <c r="B29">
        <v>3.6357949077979915E-2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6.4001553907289382E-4</v>
      </c>
      <c r="L29">
        <v>7.2281929073076701E-8</v>
      </c>
      <c r="M29">
        <v>3.0905966565027536E-5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3.7028942865546907E-2</v>
      </c>
    </row>
    <row r="30" spans="1:23" x14ac:dyDescent="0.2">
      <c r="A30" t="s">
        <v>26</v>
      </c>
      <c r="B30">
        <v>7.3126396690643206E-3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6.8934370155028805E-4</v>
      </c>
      <c r="L30">
        <v>2.4937265530211462E-6</v>
      </c>
      <c r="M30">
        <v>5.3434080274855018E-5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8.0579111774424853E-3</v>
      </c>
    </row>
    <row r="31" spans="1:23" x14ac:dyDescent="0.2">
      <c r="A31" t="s">
        <v>27</v>
      </c>
      <c r="B31">
        <v>0.78558767588662759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3.1137186728864398E-3</v>
      </c>
      <c r="L31">
        <v>3.5273581387661429E-5</v>
      </c>
      <c r="M31">
        <v>1.0258265297659428E-3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0.78976249467066761</v>
      </c>
    </row>
    <row r="32" spans="1:23" x14ac:dyDescent="0.2">
      <c r="A32" t="s">
        <v>28</v>
      </c>
      <c r="B32">
        <v>0.12401745851393117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2.4643238353143235E-4</v>
      </c>
      <c r="L32">
        <v>2.060034978582686E-6</v>
      </c>
      <c r="M32">
        <v>5.2066221725574364E-4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0.12478661314969694</v>
      </c>
    </row>
    <row r="33" spans="1:23" x14ac:dyDescent="0.2">
      <c r="A33" t="s">
        <v>29</v>
      </c>
      <c r="B33">
        <v>0.46962461195632266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9.185459663572221E-4</v>
      </c>
      <c r="L33">
        <v>1.6585088625817451E-4</v>
      </c>
      <c r="M33">
        <v>7.363975434600238E-4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0.47144540635239807</v>
      </c>
    </row>
    <row r="34" spans="1:23" x14ac:dyDescent="0.2">
      <c r="A34" t="s">
        <v>30</v>
      </c>
      <c r="B34">
        <v>1.6030120267727693E-2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5.5469866087255585E-4</v>
      </c>
      <c r="L34">
        <v>9.7580604248653545E-7</v>
      </c>
      <c r="M34">
        <v>8.5260936832009097E-5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1.6671055671474744E-2</v>
      </c>
    </row>
    <row r="35" spans="1:23" x14ac:dyDescent="0.2">
      <c r="A35" t="s">
        <v>31</v>
      </c>
      <c r="B35">
        <v>2.7686937387635047E-2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1.2749593093276895E-3</v>
      </c>
      <c r="L35">
        <v>5.3307922691394064E-5</v>
      </c>
      <c r="M35">
        <v>2.7925427492949664E-4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2.9294458894583628E-2</v>
      </c>
    </row>
    <row r="36" spans="1:23" x14ac:dyDescent="0.2">
      <c r="A36" t="s">
        <v>32</v>
      </c>
      <c r="B36">
        <v>3.5636454500560119E-2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1.1196103356664879E-3</v>
      </c>
      <c r="L36">
        <v>8.0594350916480503E-6</v>
      </c>
      <c r="M36">
        <v>4.7138337231121584E-4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3.723550764362947E-2</v>
      </c>
    </row>
    <row r="37" spans="1:23" x14ac:dyDescent="0.2">
      <c r="A37" t="s">
        <v>33</v>
      </c>
      <c r="B37">
        <v>1.6065042980699953E-2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9.9121816065490397E-4</v>
      </c>
      <c r="L37">
        <v>3.8526268195949895E-5</v>
      </c>
      <c r="M37">
        <v>4.1767976325817732E-4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1.7512467172808983E-2</v>
      </c>
    </row>
    <row r="38" spans="1:23" x14ac:dyDescent="0.2">
      <c r="A38" t="s">
        <v>34</v>
      </c>
      <c r="B38">
        <v>1.3136066347365581E-2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6.3272052912905397E-4</v>
      </c>
      <c r="L38">
        <v>7.6257435172095914E-6</v>
      </c>
      <c r="M38">
        <v>8.7731617298690087E-5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1.3864144237310536E-2</v>
      </c>
    </row>
    <row r="39" spans="1:23" x14ac:dyDescent="0.2">
      <c r="A39" t="s">
        <v>35</v>
      </c>
      <c r="B39">
        <v>4.1532854790684573E-3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2.2795169167370442E-4</v>
      </c>
      <c r="L39">
        <v>4.8898725017936399E-5</v>
      </c>
      <c r="M39">
        <v>3.2433296308066692E-5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4.4625691920681648E-3</v>
      </c>
    </row>
    <row r="40" spans="1:23" x14ac:dyDescent="0.2">
      <c r="A40" t="s">
        <v>36</v>
      </c>
      <c r="B40">
        <v>1.3706363861958526E-3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2.2190725486309415E-4</v>
      </c>
      <c r="L40">
        <v>2.049192689221725E-5</v>
      </c>
      <c r="M40">
        <v>2.5111097834084869E-5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1.6381466657852486E-3</v>
      </c>
    </row>
    <row r="41" spans="1:23" x14ac:dyDescent="0.2">
      <c r="A41" t="s">
        <v>37</v>
      </c>
      <c r="B41">
        <v>3.5770103677334714E-2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6.2327175434465153E-4</v>
      </c>
      <c r="L41">
        <v>1.3733566523884573E-6</v>
      </c>
      <c r="M41">
        <v>9.2470831648414523E-5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3.6487219619980166E-2</v>
      </c>
    </row>
    <row r="42" spans="1:23" x14ac:dyDescent="0.2">
      <c r="A42" t="s">
        <v>38</v>
      </c>
      <c r="B42">
        <v>1.9994270609340713E-6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1.8133310431830799E-5</v>
      </c>
      <c r="L42">
        <v>0</v>
      </c>
      <c r="M42">
        <v>2.6952877818337967E-6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2.2828025274598667E-5</v>
      </c>
    </row>
    <row r="43" spans="1:23" x14ac:dyDescent="0.2">
      <c r="A43" t="s">
        <v>39</v>
      </c>
      <c r="B43">
        <v>6.4739452179495167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9.0916666785799936E-4</v>
      </c>
      <c r="L43">
        <v>2.1684578721923008E-7</v>
      </c>
      <c r="M43">
        <v>1.1970222253754198E-3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6.4760516236885382</v>
      </c>
    </row>
    <row r="44" spans="1:23" x14ac:dyDescent="0.2">
      <c r="A44" t="s">
        <v>40</v>
      </c>
      <c r="B44">
        <v>5.1818651188476082E-2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6.9198380038710622E-5</v>
      </c>
      <c r="L44">
        <v>0</v>
      </c>
      <c r="M44">
        <v>5.7050258048815364E-6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5.1893554594319671E-2</v>
      </c>
    </row>
    <row r="45" spans="1:23" x14ac:dyDescent="0.2">
      <c r="A45" t="s">
        <v>41</v>
      </c>
      <c r="B45">
        <v>2.3963938696002781E-4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1.3249127583716983E-4</v>
      </c>
      <c r="L45">
        <v>0</v>
      </c>
      <c r="M45">
        <v>9.9725647927850473E-6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3.8210322758998268E-4</v>
      </c>
    </row>
    <row r="46" spans="1:23" x14ac:dyDescent="0.2">
      <c r="A46" t="s">
        <v>42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2.8476470306661654E-3</v>
      </c>
      <c r="L46">
        <v>1.0335904037232749E-4</v>
      </c>
      <c r="M46">
        <v>9.0306152625572178E-3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1.1981621333595711E-2</v>
      </c>
    </row>
    <row r="47" spans="1:23" x14ac:dyDescent="0.2">
      <c r="A47" t="s">
        <v>43</v>
      </c>
      <c r="B47">
        <v>1.0026203470174178E-2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0.17550786641782867</v>
      </c>
      <c r="L47">
        <v>1.3125388291514058E-2</v>
      </c>
      <c r="M47">
        <v>0.18022597672333732</v>
      </c>
      <c r="N47">
        <v>0</v>
      </c>
      <c r="O47">
        <v>0</v>
      </c>
      <c r="P47">
        <v>0</v>
      </c>
      <c r="Q47">
        <v>0</v>
      </c>
      <c r="R47">
        <v>1.4808252163098668E-4</v>
      </c>
      <c r="S47">
        <v>0</v>
      </c>
      <c r="T47">
        <v>0</v>
      </c>
      <c r="U47">
        <v>0</v>
      </c>
      <c r="V47">
        <v>0</v>
      </c>
      <c r="W47">
        <v>0.37903351742448521</v>
      </c>
    </row>
    <row r="48" spans="1:23" x14ac:dyDescent="0.2">
      <c r="A48" t="s">
        <v>44</v>
      </c>
      <c r="B48">
        <v>1.6543580435874446E-2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8.2741146774604445E-3</v>
      </c>
      <c r="L48">
        <v>3.0890028129185653E-4</v>
      </c>
      <c r="M48">
        <v>1.98544253381456E-2</v>
      </c>
      <c r="N48">
        <v>0</v>
      </c>
      <c r="O48">
        <v>8.6564358915795277E-3</v>
      </c>
      <c r="P48">
        <v>0</v>
      </c>
      <c r="Q48">
        <v>0</v>
      </c>
      <c r="R48">
        <v>5.3755075418940503E-3</v>
      </c>
      <c r="S48">
        <v>0</v>
      </c>
      <c r="T48">
        <v>0</v>
      </c>
      <c r="U48">
        <v>0</v>
      </c>
      <c r="V48">
        <v>0</v>
      </c>
      <c r="W48">
        <v>5.9012964166245928E-2</v>
      </c>
    </row>
    <row r="49" spans="1:23" x14ac:dyDescent="0.2">
      <c r="A49" t="s">
        <v>45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2.7201113075563717E-2</v>
      </c>
      <c r="L49">
        <v>8.8856969380174801E-4</v>
      </c>
      <c r="M49">
        <v>4.3130834730115038E-3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3.2402766242376965E-2</v>
      </c>
    </row>
    <row r="50" spans="1:23" x14ac:dyDescent="0.2">
      <c r="A50" t="s">
        <v>46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</row>
    <row r="51" spans="1:23" x14ac:dyDescent="0.2">
      <c r="A51" t="s">
        <v>47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</row>
  </sheetData>
  <phoneticPr fontId="6" type="noConversion"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400-000000000000}">
  <dimension ref="A1:W51"/>
  <sheetViews>
    <sheetView workbookViewId="0">
      <selection activeCell="B4" sqref="B4:W51"/>
    </sheetView>
  </sheetViews>
  <sheetFormatPr baseColWidth="10" defaultColWidth="8.83203125" defaultRowHeight="15" x14ac:dyDescent="0.2"/>
  <sheetData>
    <row r="1" spans="1:23" x14ac:dyDescent="0.2">
      <c r="B1" t="s">
        <v>49</v>
      </c>
      <c r="C1" t="s">
        <v>50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61</v>
      </c>
      <c r="O1" t="s">
        <v>62</v>
      </c>
      <c r="P1" t="s">
        <v>63</v>
      </c>
      <c r="Q1" t="s">
        <v>64</v>
      </c>
      <c r="R1" t="s">
        <v>65</v>
      </c>
      <c r="S1" t="s">
        <v>66</v>
      </c>
      <c r="T1" t="s">
        <v>67</v>
      </c>
      <c r="U1" t="s">
        <v>68</v>
      </c>
      <c r="V1" t="s">
        <v>69</v>
      </c>
      <c r="W1" t="s">
        <v>48</v>
      </c>
    </row>
    <row r="2" spans="1:23" x14ac:dyDescent="0.2">
      <c r="B2" t="s">
        <v>75</v>
      </c>
      <c r="C2" t="s">
        <v>75</v>
      </c>
      <c r="D2" t="s">
        <v>75</v>
      </c>
      <c r="E2" t="s">
        <v>75</v>
      </c>
      <c r="F2" t="s">
        <v>75</v>
      </c>
      <c r="G2" t="s">
        <v>75</v>
      </c>
      <c r="H2" t="s">
        <v>75</v>
      </c>
      <c r="I2" t="s">
        <v>75</v>
      </c>
      <c r="J2" t="s">
        <v>75</v>
      </c>
      <c r="K2" t="s">
        <v>75</v>
      </c>
      <c r="L2" t="s">
        <v>75</v>
      </c>
      <c r="M2" t="s">
        <v>75</v>
      </c>
      <c r="N2" t="s">
        <v>75</v>
      </c>
      <c r="O2" t="s">
        <v>75</v>
      </c>
      <c r="P2" t="s">
        <v>75</v>
      </c>
      <c r="Q2" t="s">
        <v>75</v>
      </c>
      <c r="R2" t="s">
        <v>75</v>
      </c>
      <c r="S2" t="s">
        <v>75</v>
      </c>
      <c r="T2" t="s">
        <v>75</v>
      </c>
      <c r="U2" t="s">
        <v>75</v>
      </c>
      <c r="V2" t="s">
        <v>75</v>
      </c>
      <c r="W2" t="s">
        <v>75</v>
      </c>
    </row>
    <row r="4" spans="1:23" x14ac:dyDescent="0.2">
      <c r="A4" t="s">
        <v>0</v>
      </c>
      <c r="B4">
        <v>13.160778496916276</v>
      </c>
      <c r="C4">
        <v>6.3569468145459719E-3</v>
      </c>
      <c r="D4">
        <v>9.4770815494291047E-2</v>
      </c>
      <c r="E4">
        <v>0.21146162479347397</v>
      </c>
      <c r="F4">
        <v>0.16890139862168063</v>
      </c>
      <c r="G4">
        <v>1.7554814246352361E-2</v>
      </c>
      <c r="H4">
        <v>2.1702545769004617E-2</v>
      </c>
      <c r="I4">
        <v>0</v>
      </c>
      <c r="J4">
        <v>0</v>
      </c>
      <c r="K4">
        <v>0.22469106594743185</v>
      </c>
      <c r="L4">
        <v>1.6373614789788098E-2</v>
      </c>
      <c r="M4">
        <v>0.67533258874999991</v>
      </c>
      <c r="N4">
        <v>0</v>
      </c>
      <c r="O4">
        <v>6.7816063778186886E-2</v>
      </c>
      <c r="P4">
        <v>0</v>
      </c>
      <c r="Q4">
        <v>0</v>
      </c>
      <c r="R4">
        <v>8.8472901644198326E-2</v>
      </c>
      <c r="S4">
        <v>0</v>
      </c>
      <c r="T4">
        <v>0</v>
      </c>
      <c r="U4">
        <v>0</v>
      </c>
      <c r="V4">
        <v>0.729406</v>
      </c>
      <c r="W4">
        <v>15.483618877565231</v>
      </c>
    </row>
    <row r="5" spans="1:23" x14ac:dyDescent="0.2">
      <c r="A5" t="s">
        <v>1</v>
      </c>
      <c r="B5">
        <v>0.17977094319302214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1.9202291688438494E-2</v>
      </c>
      <c r="L5">
        <v>0</v>
      </c>
      <c r="M5">
        <v>0.32619617763265507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0.52516941251411575</v>
      </c>
    </row>
    <row r="6" spans="1:23" x14ac:dyDescent="0.2">
      <c r="A6" t="s">
        <v>2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</row>
    <row r="7" spans="1:23" x14ac:dyDescent="0.2">
      <c r="A7" t="s">
        <v>3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  <row r="8" spans="1:23" x14ac:dyDescent="0.2">
      <c r="A8" t="s">
        <v>4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</row>
    <row r="9" spans="1:23" x14ac:dyDescent="0.2">
      <c r="A9" t="s">
        <v>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</row>
    <row r="10" spans="1:23" x14ac:dyDescent="0.2">
      <c r="A10" t="s">
        <v>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</row>
    <row r="11" spans="1:23" x14ac:dyDescent="0.2">
      <c r="A11" t="s">
        <v>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2">
      <c r="A12" t="s">
        <v>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x14ac:dyDescent="0.2">
      <c r="A13" t="s">
        <v>9</v>
      </c>
      <c r="B13">
        <v>0.22276735947740001</v>
      </c>
      <c r="C13">
        <v>0</v>
      </c>
      <c r="D13">
        <v>0</v>
      </c>
      <c r="E13">
        <v>4.9903780536813694E-3</v>
      </c>
      <c r="F13">
        <v>1.1373661356321833E-3</v>
      </c>
      <c r="G13">
        <v>0</v>
      </c>
      <c r="H13">
        <v>0</v>
      </c>
      <c r="I13">
        <v>0</v>
      </c>
      <c r="J13">
        <v>0</v>
      </c>
      <c r="K13">
        <v>2.2618724524321745E-3</v>
      </c>
      <c r="L13">
        <v>0</v>
      </c>
      <c r="M13">
        <v>5.5236814157097365E-3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0.23668065753485548</v>
      </c>
    </row>
    <row r="14" spans="1:23" x14ac:dyDescent="0.2">
      <c r="A14" t="s">
        <v>10</v>
      </c>
      <c r="B14">
        <v>1.9649797711814301</v>
      </c>
      <c r="C14">
        <v>0</v>
      </c>
      <c r="D14">
        <v>0</v>
      </c>
      <c r="E14">
        <v>4.4018979930614453E-2</v>
      </c>
      <c r="F14">
        <v>4.8224324150804567E-3</v>
      </c>
      <c r="G14">
        <v>0</v>
      </c>
      <c r="H14">
        <v>0</v>
      </c>
      <c r="I14">
        <v>0</v>
      </c>
      <c r="J14">
        <v>0</v>
      </c>
      <c r="K14">
        <v>9.3559269623330827E-4</v>
      </c>
      <c r="L14">
        <v>0</v>
      </c>
      <c r="M14">
        <v>3.5338512994206005E-4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2.0151101613533005</v>
      </c>
    </row>
    <row r="15" spans="1:23" x14ac:dyDescent="0.2">
      <c r="A15" t="s">
        <v>11</v>
      </c>
      <c r="B15">
        <v>9.3227916279284409E-2</v>
      </c>
      <c r="C15">
        <v>0</v>
      </c>
      <c r="D15">
        <v>0</v>
      </c>
      <c r="E15">
        <v>2.0884682050459204E-3</v>
      </c>
      <c r="F15">
        <v>0</v>
      </c>
      <c r="G15">
        <v>0</v>
      </c>
      <c r="H15">
        <v>0</v>
      </c>
      <c r="I15">
        <v>0</v>
      </c>
      <c r="J15">
        <v>0</v>
      </c>
      <c r="K15">
        <v>1.5987325743327409E-3</v>
      </c>
      <c r="L15">
        <v>0</v>
      </c>
      <c r="M15">
        <v>2.5498096298896332E-3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9.9464926688552696E-2</v>
      </c>
    </row>
    <row r="16" spans="1:23" x14ac:dyDescent="0.2">
      <c r="A16" t="s">
        <v>12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</row>
    <row r="17" spans="1:23" x14ac:dyDescent="0.2">
      <c r="A17" t="s">
        <v>13</v>
      </c>
      <c r="B17">
        <v>0.1627263578846869</v>
      </c>
      <c r="C17">
        <v>0</v>
      </c>
      <c r="D17">
        <v>0</v>
      </c>
      <c r="E17">
        <v>3.6453547191487297E-3</v>
      </c>
      <c r="F17">
        <v>0</v>
      </c>
      <c r="G17">
        <v>0</v>
      </c>
      <c r="H17">
        <v>0</v>
      </c>
      <c r="I17">
        <v>0</v>
      </c>
      <c r="J17">
        <v>0</v>
      </c>
      <c r="K17">
        <v>2.3441223597933437E-3</v>
      </c>
      <c r="L17">
        <v>0</v>
      </c>
      <c r="M17">
        <v>1.0873388613601848E-3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0.16980317382498916</v>
      </c>
    </row>
    <row r="18" spans="1:23" x14ac:dyDescent="0.2">
      <c r="A18" t="s">
        <v>14</v>
      </c>
      <c r="B18">
        <v>1.6054798248136076E-2</v>
      </c>
      <c r="C18">
        <v>0</v>
      </c>
      <c r="D18">
        <v>0</v>
      </c>
      <c r="E18">
        <v>3.5965553042302214E-4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1.6414453778559098E-2</v>
      </c>
    </row>
    <row r="19" spans="1:23" x14ac:dyDescent="0.2">
      <c r="A19" t="s">
        <v>15</v>
      </c>
      <c r="B19">
        <v>0.41432014068774242</v>
      </c>
      <c r="C19">
        <v>0</v>
      </c>
      <c r="D19">
        <v>0</v>
      </c>
      <c r="E19">
        <v>9.2814950185556647E-3</v>
      </c>
      <c r="F19">
        <v>0</v>
      </c>
      <c r="G19">
        <v>0</v>
      </c>
      <c r="H19">
        <v>0</v>
      </c>
      <c r="I19">
        <v>0</v>
      </c>
      <c r="J19">
        <v>0</v>
      </c>
      <c r="K19">
        <v>5.0378068258716605E-4</v>
      </c>
      <c r="L19">
        <v>0</v>
      </c>
      <c r="M19">
        <v>3.5338512994206005E-4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0.42445880151882731</v>
      </c>
    </row>
    <row r="20" spans="1:23" x14ac:dyDescent="0.2">
      <c r="A20" t="s">
        <v>16</v>
      </c>
      <c r="B20">
        <v>0.43623597099267869</v>
      </c>
      <c r="C20">
        <v>0</v>
      </c>
      <c r="D20">
        <v>0</v>
      </c>
      <c r="E20">
        <v>9.7724479069794049E-3</v>
      </c>
      <c r="F20">
        <v>0</v>
      </c>
      <c r="G20">
        <v>0</v>
      </c>
      <c r="H20">
        <v>0</v>
      </c>
      <c r="I20">
        <v>0</v>
      </c>
      <c r="J20">
        <v>0</v>
      </c>
      <c r="K20">
        <v>6.5799925888935964E-4</v>
      </c>
      <c r="L20">
        <v>0</v>
      </c>
      <c r="M20">
        <v>4.7299240469168033E-4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0.44713941056323914</v>
      </c>
    </row>
    <row r="21" spans="1:23" x14ac:dyDescent="0.2">
      <c r="A21" t="s">
        <v>17</v>
      </c>
      <c r="B21">
        <v>1.4314368480475503E-3</v>
      </c>
      <c r="C21">
        <v>0</v>
      </c>
      <c r="D21">
        <v>0</v>
      </c>
      <c r="E21">
        <v>3.206668628871563E-5</v>
      </c>
      <c r="F21">
        <v>0</v>
      </c>
      <c r="G21">
        <v>0</v>
      </c>
      <c r="H21">
        <v>0</v>
      </c>
      <c r="I21">
        <v>0</v>
      </c>
      <c r="J21">
        <v>0</v>
      </c>
      <c r="K21">
        <v>1.7478105314248615E-4</v>
      </c>
      <c r="L21">
        <v>0</v>
      </c>
      <c r="M21">
        <v>1.5766413489722676E-4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1.7959487223759788E-3</v>
      </c>
    </row>
    <row r="22" spans="1:23" x14ac:dyDescent="0.2">
      <c r="A22" t="s">
        <v>18</v>
      </c>
      <c r="B22">
        <v>5.3539093047090987E-2</v>
      </c>
      <c r="C22">
        <v>0</v>
      </c>
      <c r="D22">
        <v>0</v>
      </c>
      <c r="E22">
        <v>1.1993692234939539E-3</v>
      </c>
      <c r="F22">
        <v>0</v>
      </c>
      <c r="G22">
        <v>0</v>
      </c>
      <c r="H22">
        <v>0</v>
      </c>
      <c r="I22">
        <v>0</v>
      </c>
      <c r="J22">
        <v>0</v>
      </c>
      <c r="K22">
        <v>1.0384050804347704E-3</v>
      </c>
      <c r="L22">
        <v>0</v>
      </c>
      <c r="M22">
        <v>4.3493554454407385E-4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5.6211802895563781E-2</v>
      </c>
    </row>
    <row r="23" spans="1:23" x14ac:dyDescent="0.2">
      <c r="A23" t="s">
        <v>19</v>
      </c>
      <c r="B23">
        <v>1.2497114669477636E-3</v>
      </c>
      <c r="C23">
        <v>0</v>
      </c>
      <c r="D23">
        <v>0</v>
      </c>
      <c r="E23">
        <v>2.799572025596853E-5</v>
      </c>
      <c r="F23">
        <v>0</v>
      </c>
      <c r="G23">
        <v>0</v>
      </c>
      <c r="H23">
        <v>0</v>
      </c>
      <c r="I23">
        <v>0</v>
      </c>
      <c r="J23">
        <v>0</v>
      </c>
      <c r="K23">
        <v>1.1309362262160867E-4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1.3908008098253407E-3</v>
      </c>
    </row>
    <row r="24" spans="1:23" x14ac:dyDescent="0.2">
      <c r="A24" t="s">
        <v>20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</row>
    <row r="25" spans="1:23" x14ac:dyDescent="0.2">
      <c r="A25" t="s">
        <v>21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</row>
    <row r="26" spans="1:23" x14ac:dyDescent="0.2">
      <c r="A26" t="s">
        <v>22</v>
      </c>
      <c r="B26">
        <v>0.19831114692707974</v>
      </c>
      <c r="C26">
        <v>0</v>
      </c>
      <c r="D26">
        <v>0</v>
      </c>
      <c r="E26">
        <v>1.1492528240680557E-2</v>
      </c>
      <c r="F26">
        <v>0</v>
      </c>
      <c r="G26">
        <v>0</v>
      </c>
      <c r="H26">
        <v>0</v>
      </c>
      <c r="I26">
        <v>0</v>
      </c>
      <c r="J26">
        <v>0</v>
      </c>
      <c r="K26">
        <v>8.4336221954539289E-4</v>
      </c>
      <c r="L26">
        <v>0</v>
      </c>
      <c r="M26">
        <v>1.6380345167973649E-4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0.21081084083898544</v>
      </c>
    </row>
    <row r="27" spans="1:23" x14ac:dyDescent="0.2">
      <c r="A27" t="s">
        <v>23</v>
      </c>
      <c r="B27">
        <v>6.3640587905072057E-2</v>
      </c>
      <c r="C27">
        <v>0</v>
      </c>
      <c r="D27">
        <v>0</v>
      </c>
      <c r="E27">
        <v>3.6880995601396615E-3</v>
      </c>
      <c r="F27">
        <v>0</v>
      </c>
      <c r="G27">
        <v>0</v>
      </c>
      <c r="H27">
        <v>0</v>
      </c>
      <c r="I27">
        <v>0</v>
      </c>
      <c r="J27">
        <v>0</v>
      </c>
      <c r="K27">
        <v>3.0807752312160471E-4</v>
      </c>
      <c r="L27">
        <v>0</v>
      </c>
      <c r="M27">
        <v>1.0370290466055261E-4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6.7740467892993872E-2</v>
      </c>
    </row>
    <row r="28" spans="1:23" x14ac:dyDescent="0.2">
      <c r="A28" t="s">
        <v>24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</row>
    <row r="29" spans="1:23" x14ac:dyDescent="0.2">
      <c r="A29" t="s">
        <v>25</v>
      </c>
      <c r="B29">
        <v>5.757661844992588E-6</v>
      </c>
      <c r="C29">
        <v>0</v>
      </c>
      <c r="D29">
        <v>0</v>
      </c>
      <c r="E29">
        <v>3.3366803822781277E-7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6.091329883220401E-6</v>
      </c>
    </row>
    <row r="30" spans="1:23" x14ac:dyDescent="0.2">
      <c r="A30" t="s">
        <v>26</v>
      </c>
      <c r="B30">
        <v>1.6404730128752883E-2</v>
      </c>
      <c r="C30">
        <v>0</v>
      </c>
      <c r="D30">
        <v>0</v>
      </c>
      <c r="E30">
        <v>9.5068697451868424E-4</v>
      </c>
      <c r="F30">
        <v>0</v>
      </c>
      <c r="G30">
        <v>0</v>
      </c>
      <c r="H30">
        <v>0</v>
      </c>
      <c r="I30">
        <v>0</v>
      </c>
      <c r="J30">
        <v>0</v>
      </c>
      <c r="K30">
        <v>5.3528469642378823E-4</v>
      </c>
      <c r="L30">
        <v>0</v>
      </c>
      <c r="M30">
        <v>3.8888589247707205E-5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1.7929590388943061E-2</v>
      </c>
    </row>
    <row r="31" spans="1:23" x14ac:dyDescent="0.2">
      <c r="A31" t="s">
        <v>27</v>
      </c>
      <c r="B31">
        <v>2.5707441205998362E-2</v>
      </c>
      <c r="C31">
        <v>0</v>
      </c>
      <c r="D31">
        <v>0</v>
      </c>
      <c r="E31">
        <v>5.7589159700810434E-4</v>
      </c>
      <c r="F31">
        <v>0</v>
      </c>
      <c r="G31">
        <v>0</v>
      </c>
      <c r="H31">
        <v>0</v>
      </c>
      <c r="I31">
        <v>0</v>
      </c>
      <c r="J31">
        <v>0</v>
      </c>
      <c r="K31">
        <v>5.9631182836848218E-4</v>
      </c>
      <c r="L31">
        <v>0</v>
      </c>
      <c r="M31">
        <v>2.174677722720369E-5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0.729406</v>
      </c>
      <c r="W31">
        <v>0.75630739140860215</v>
      </c>
    </row>
    <row r="32" spans="1:23" x14ac:dyDescent="0.2">
      <c r="A32" t="s">
        <v>28</v>
      </c>
      <c r="B32">
        <v>0.71558787096749654</v>
      </c>
      <c r="C32">
        <v>0</v>
      </c>
      <c r="D32">
        <v>0</v>
      </c>
      <c r="E32">
        <v>1.6030418527805269E-2</v>
      </c>
      <c r="F32">
        <v>8.5934330247764963E-4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0.73247763279777944</v>
      </c>
    </row>
    <row r="33" spans="1:23" x14ac:dyDescent="0.2">
      <c r="A33" t="s">
        <v>29</v>
      </c>
      <c r="B33">
        <v>2.3083574145080919E-2</v>
      </c>
      <c r="C33">
        <v>0</v>
      </c>
      <c r="D33">
        <v>0</v>
      </c>
      <c r="E33">
        <v>5.1711239063200918E-4</v>
      </c>
      <c r="F33">
        <v>3.3362739978544049E-3</v>
      </c>
      <c r="G33">
        <v>0</v>
      </c>
      <c r="H33">
        <v>0</v>
      </c>
      <c r="I33">
        <v>0</v>
      </c>
      <c r="J33">
        <v>0</v>
      </c>
      <c r="K33">
        <v>1.2337486104175492E-4</v>
      </c>
      <c r="L33">
        <v>0</v>
      </c>
      <c r="M33">
        <v>1.0601553898261799E-3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2.8120490784435265E-2</v>
      </c>
    </row>
    <row r="34" spans="1:23" x14ac:dyDescent="0.2">
      <c r="A34" t="s">
        <v>30</v>
      </c>
      <c r="B34">
        <v>4.3228910780847424E-2</v>
      </c>
      <c r="C34">
        <v>0</v>
      </c>
      <c r="D34">
        <v>0</v>
      </c>
      <c r="E34">
        <v>9.6840312760082287E-4</v>
      </c>
      <c r="F34">
        <v>0</v>
      </c>
      <c r="G34">
        <v>0</v>
      </c>
      <c r="H34">
        <v>0</v>
      </c>
      <c r="I34">
        <v>0</v>
      </c>
      <c r="J34">
        <v>0</v>
      </c>
      <c r="K34">
        <v>4.1124953680584975E-4</v>
      </c>
      <c r="L34">
        <v>0</v>
      </c>
      <c r="M34">
        <v>4.4037223885087481E-4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4.5048935684104979E-2</v>
      </c>
    </row>
    <row r="35" spans="1:23" x14ac:dyDescent="0.2">
      <c r="A35" t="s">
        <v>31</v>
      </c>
      <c r="B35">
        <v>6.7353165608359786E-2</v>
      </c>
      <c r="C35">
        <v>0</v>
      </c>
      <c r="D35">
        <v>0</v>
      </c>
      <c r="E35">
        <v>1.5088285837136966E-3</v>
      </c>
      <c r="F35">
        <v>3.9277043883831396E-3</v>
      </c>
      <c r="G35">
        <v>0</v>
      </c>
      <c r="H35">
        <v>0</v>
      </c>
      <c r="I35">
        <v>0</v>
      </c>
      <c r="J35">
        <v>0</v>
      </c>
      <c r="K35">
        <v>2.359544217423563E-3</v>
      </c>
      <c r="L35">
        <v>2.2934417205540945E-4</v>
      </c>
      <c r="M35">
        <v>2.4465124380604153E-3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7.7825099407995993E-2</v>
      </c>
    </row>
    <row r="36" spans="1:23" x14ac:dyDescent="0.2">
      <c r="A36" t="s">
        <v>32</v>
      </c>
      <c r="B36">
        <v>6.2683771306799502E-2</v>
      </c>
      <c r="C36">
        <v>0</v>
      </c>
      <c r="D36">
        <v>0</v>
      </c>
      <c r="E36">
        <v>1.4042259933649288E-3</v>
      </c>
      <c r="F36">
        <v>2.3278093575938689E-2</v>
      </c>
      <c r="G36">
        <v>0</v>
      </c>
      <c r="H36">
        <v>0</v>
      </c>
      <c r="I36">
        <v>0</v>
      </c>
      <c r="J36">
        <v>0</v>
      </c>
      <c r="K36">
        <v>2.5394658897761224E-3</v>
      </c>
      <c r="L36">
        <v>0</v>
      </c>
      <c r="M36">
        <v>1.5255364224883392E-2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0.10516092099076263</v>
      </c>
    </row>
    <row r="37" spans="1:23" x14ac:dyDescent="0.2">
      <c r="A37" t="s">
        <v>33</v>
      </c>
      <c r="B37">
        <v>1.9281181835467214E-2</v>
      </c>
      <c r="C37">
        <v>0</v>
      </c>
      <c r="D37">
        <v>0</v>
      </c>
      <c r="E37">
        <v>4.3193215965967003E-4</v>
      </c>
      <c r="F37">
        <v>0.1315401848063141</v>
      </c>
      <c r="G37">
        <v>0</v>
      </c>
      <c r="H37">
        <v>0</v>
      </c>
      <c r="I37">
        <v>0</v>
      </c>
      <c r="J37">
        <v>0</v>
      </c>
      <c r="K37">
        <v>3.9068705996555728E-4</v>
      </c>
      <c r="L37">
        <v>1.2800604951929826E-4</v>
      </c>
      <c r="M37">
        <v>2.6096132672644428E-4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0.15203295323765229</v>
      </c>
    </row>
    <row r="38" spans="1:23" x14ac:dyDescent="0.2">
      <c r="A38" t="s">
        <v>34</v>
      </c>
      <c r="B38">
        <v>2.2179622932411345E-3</v>
      </c>
      <c r="C38">
        <v>0</v>
      </c>
      <c r="D38">
        <v>0</v>
      </c>
      <c r="E38">
        <v>4.968623041566494E-5</v>
      </c>
      <c r="F38">
        <v>0</v>
      </c>
      <c r="G38">
        <v>0</v>
      </c>
      <c r="H38">
        <v>0</v>
      </c>
      <c r="I38">
        <v>0</v>
      </c>
      <c r="J38">
        <v>0</v>
      </c>
      <c r="K38">
        <v>4.1639015601592293E-4</v>
      </c>
      <c r="L38">
        <v>1.0667170793274855E-4</v>
      </c>
      <c r="M38">
        <v>2.2834116088563876E-4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3.0190515484911093E-3</v>
      </c>
    </row>
    <row r="39" spans="1:23" x14ac:dyDescent="0.2">
      <c r="A39" t="s">
        <v>35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</row>
    <row r="40" spans="1:23" x14ac:dyDescent="0.2">
      <c r="A40" t="s">
        <v>36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</row>
    <row r="41" spans="1:23" x14ac:dyDescent="0.2">
      <c r="A41" t="s">
        <v>37</v>
      </c>
      <c r="B41">
        <v>2.6006248506372939E-2</v>
      </c>
      <c r="C41">
        <v>0</v>
      </c>
      <c r="D41">
        <v>0</v>
      </c>
      <c r="E41">
        <v>5.8258540258881075E-4</v>
      </c>
      <c r="F41">
        <v>0</v>
      </c>
      <c r="G41">
        <v>0</v>
      </c>
      <c r="H41">
        <v>0</v>
      </c>
      <c r="I41">
        <v>0</v>
      </c>
      <c r="J41">
        <v>0</v>
      </c>
      <c r="K41">
        <v>1.6964043393241301E-4</v>
      </c>
      <c r="L41">
        <v>0</v>
      </c>
      <c r="M41">
        <v>1.0873388613601846E-4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2.686720822903018E-2</v>
      </c>
    </row>
    <row r="42" spans="1:23" x14ac:dyDescent="0.2">
      <c r="A42" t="s">
        <v>38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</row>
    <row r="43" spans="1:23" x14ac:dyDescent="0.2">
      <c r="A43" t="s">
        <v>39</v>
      </c>
      <c r="B43">
        <v>6.8772405471328417</v>
      </c>
      <c r="C43">
        <v>0</v>
      </c>
      <c r="D43">
        <v>0</v>
      </c>
      <c r="E43">
        <v>9.784468134282065E-2</v>
      </c>
      <c r="F43">
        <v>0</v>
      </c>
      <c r="G43">
        <v>0</v>
      </c>
      <c r="H43">
        <v>0</v>
      </c>
      <c r="I43">
        <v>0</v>
      </c>
      <c r="J43">
        <v>0</v>
      </c>
      <c r="K43">
        <v>2.3749660750537823E-3</v>
      </c>
      <c r="L43">
        <v>0</v>
      </c>
      <c r="M43">
        <v>1.7614889554034992E-3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6.9792216835061192</v>
      </c>
    </row>
    <row r="44" spans="1:23" x14ac:dyDescent="0.2">
      <c r="A44" t="s">
        <v>40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</row>
    <row r="45" spans="1:23" x14ac:dyDescent="0.2">
      <c r="A45" t="s">
        <v>41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5.1406192100731219E-5</v>
      </c>
      <c r="L45">
        <v>0</v>
      </c>
      <c r="M45">
        <v>2.7183471534004616E-5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7.8589663634735831E-5</v>
      </c>
    </row>
    <row r="46" spans="1:23" x14ac:dyDescent="0.2">
      <c r="A46" t="s">
        <v>42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4.2852549452525521E-3</v>
      </c>
      <c r="L46">
        <v>0</v>
      </c>
      <c r="M46">
        <v>1.056971746500536E-2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1.4854972410257912E-2</v>
      </c>
    </row>
    <row r="47" spans="1:23" x14ac:dyDescent="0.2">
      <c r="A47" t="s">
        <v>43</v>
      </c>
      <c r="B47">
        <v>1.0330006758233208E-2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0.14982718917274757</v>
      </c>
      <c r="L47">
        <v>1.5441193943146922E-2</v>
      </c>
      <c r="M47">
        <v>0.28945325130316735</v>
      </c>
      <c r="N47">
        <v>0</v>
      </c>
      <c r="O47">
        <v>0</v>
      </c>
      <c r="P47">
        <v>0</v>
      </c>
      <c r="Q47">
        <v>0</v>
      </c>
      <c r="R47">
        <v>1.5256955973163921E-4</v>
      </c>
      <c r="S47">
        <v>0</v>
      </c>
      <c r="T47">
        <v>0</v>
      </c>
      <c r="U47">
        <v>0</v>
      </c>
      <c r="V47">
        <v>0</v>
      </c>
      <c r="W47">
        <v>0.46520421073702667</v>
      </c>
    </row>
    <row r="48" spans="1:23" x14ac:dyDescent="0.2">
      <c r="A48" t="s">
        <v>44</v>
      </c>
      <c r="B48">
        <v>2.015819178286694E-2</v>
      </c>
      <c r="C48">
        <v>0</v>
      </c>
      <c r="D48">
        <v>0</v>
      </c>
      <c r="E48">
        <v>0</v>
      </c>
      <c r="F48">
        <v>0</v>
      </c>
      <c r="G48">
        <v>0</v>
      </c>
      <c r="H48">
        <v>7.8828497699015207E-4</v>
      </c>
      <c r="I48">
        <v>0</v>
      </c>
      <c r="J48">
        <v>0</v>
      </c>
      <c r="K48">
        <v>9.6786510938344627E-3</v>
      </c>
      <c r="L48">
        <v>4.6839891713371725E-4</v>
      </c>
      <c r="M48">
        <v>1.023115732014262E-2</v>
      </c>
      <c r="N48">
        <v>0</v>
      </c>
      <c r="O48">
        <v>1.0612493226501955E-2</v>
      </c>
      <c r="P48">
        <v>0</v>
      </c>
      <c r="Q48">
        <v>0</v>
      </c>
      <c r="R48">
        <v>6.0736397325270629E-3</v>
      </c>
      <c r="S48">
        <v>0</v>
      </c>
      <c r="T48">
        <v>0</v>
      </c>
      <c r="U48">
        <v>0</v>
      </c>
      <c r="V48">
        <v>0</v>
      </c>
      <c r="W48">
        <v>5.8010817049996916E-2</v>
      </c>
    </row>
    <row r="49" spans="1:23" x14ac:dyDescent="0.2">
      <c r="A49" t="s">
        <v>45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1.4265261805431716E-2</v>
      </c>
      <c r="L49">
        <v>0</v>
      </c>
      <c r="M49">
        <v>6.0318379629313188E-3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2.0297099768363035E-2</v>
      </c>
    </row>
    <row r="50" spans="1:23" x14ac:dyDescent="0.2">
      <c r="A50" t="s">
        <v>46</v>
      </c>
      <c r="B50">
        <v>0.35416714422937778</v>
      </c>
      <c r="C50">
        <v>6.3569468145459719E-3</v>
      </c>
      <c r="D50">
        <v>9.4770815494291047E-2</v>
      </c>
      <c r="E50">
        <v>0</v>
      </c>
      <c r="F50">
        <v>0</v>
      </c>
      <c r="G50">
        <v>1.7554814246352361E-2</v>
      </c>
      <c r="H50">
        <v>2.0914260792014465E-2</v>
      </c>
      <c r="I50">
        <v>0</v>
      </c>
      <c r="J50">
        <v>0</v>
      </c>
      <c r="K50">
        <v>6.6842767716851596E-3</v>
      </c>
      <c r="L50">
        <v>0</v>
      </c>
      <c r="M50">
        <v>0</v>
      </c>
      <c r="N50">
        <v>0</v>
      </c>
      <c r="O50">
        <v>5.7203570551684936E-2</v>
      </c>
      <c r="P50">
        <v>0</v>
      </c>
      <c r="Q50">
        <v>0</v>
      </c>
      <c r="R50">
        <v>8.2246692351939626E-2</v>
      </c>
      <c r="S50">
        <v>0</v>
      </c>
      <c r="T50">
        <v>0</v>
      </c>
      <c r="U50">
        <v>0</v>
      </c>
      <c r="V50">
        <v>0</v>
      </c>
      <c r="W50">
        <v>0.63989852125189128</v>
      </c>
    </row>
    <row r="51" spans="1:23" x14ac:dyDescent="0.2">
      <c r="A51" t="s">
        <v>47</v>
      </c>
      <c r="B51">
        <v>1.0890667584340772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1.0890667584340772</v>
      </c>
    </row>
  </sheetData>
  <phoneticPr fontId="6" type="noConversion"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500-000000000000}">
  <dimension ref="A1:W51"/>
  <sheetViews>
    <sheetView workbookViewId="0">
      <selection activeCell="B4" sqref="B4:W51"/>
    </sheetView>
  </sheetViews>
  <sheetFormatPr baseColWidth="10" defaultColWidth="8.83203125" defaultRowHeight="15" x14ac:dyDescent="0.2"/>
  <sheetData>
    <row r="1" spans="1:23" x14ac:dyDescent="0.2">
      <c r="B1" t="s">
        <v>49</v>
      </c>
      <c r="C1" t="s">
        <v>50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61</v>
      </c>
      <c r="O1" t="s">
        <v>62</v>
      </c>
      <c r="P1" t="s">
        <v>63</v>
      </c>
      <c r="Q1" t="s">
        <v>64</v>
      </c>
      <c r="R1" t="s">
        <v>65</v>
      </c>
      <c r="S1" t="s">
        <v>66</v>
      </c>
      <c r="T1" t="s">
        <v>67</v>
      </c>
      <c r="U1" t="s">
        <v>68</v>
      </c>
      <c r="V1" t="s">
        <v>69</v>
      </c>
      <c r="W1" t="s">
        <v>48</v>
      </c>
    </row>
    <row r="2" spans="1:23" x14ac:dyDescent="0.2">
      <c r="B2" t="s">
        <v>75</v>
      </c>
      <c r="C2" t="s">
        <v>75</v>
      </c>
      <c r="D2" t="s">
        <v>75</v>
      </c>
      <c r="E2" t="s">
        <v>75</v>
      </c>
      <c r="F2" t="s">
        <v>75</v>
      </c>
      <c r="G2" t="s">
        <v>75</v>
      </c>
      <c r="H2" t="s">
        <v>75</v>
      </c>
      <c r="I2" t="s">
        <v>75</v>
      </c>
      <c r="J2" t="s">
        <v>75</v>
      </c>
      <c r="K2" t="s">
        <v>75</v>
      </c>
      <c r="L2" t="s">
        <v>75</v>
      </c>
      <c r="M2" t="s">
        <v>75</v>
      </c>
      <c r="N2" t="s">
        <v>75</v>
      </c>
      <c r="O2" t="s">
        <v>75</v>
      </c>
      <c r="P2" t="s">
        <v>75</v>
      </c>
      <c r="Q2" t="s">
        <v>75</v>
      </c>
      <c r="R2" t="s">
        <v>75</v>
      </c>
      <c r="S2" t="s">
        <v>75</v>
      </c>
      <c r="T2" t="s">
        <v>75</v>
      </c>
      <c r="U2" t="s">
        <v>75</v>
      </c>
      <c r="V2" t="s">
        <v>75</v>
      </c>
      <c r="W2" t="s">
        <v>75</v>
      </c>
    </row>
    <row r="4" spans="1:23" x14ac:dyDescent="0.2">
      <c r="A4" t="s">
        <v>0</v>
      </c>
      <c r="B4">
        <v>12.158986363810182</v>
      </c>
      <c r="C4">
        <v>2.3116363567222881E-2</v>
      </c>
      <c r="D4">
        <v>0.14241147182204428</v>
      </c>
      <c r="E4">
        <v>0</v>
      </c>
      <c r="F4">
        <v>0.18860181673717746</v>
      </c>
      <c r="G4">
        <v>4.4588711457945497E-2</v>
      </c>
      <c r="H4">
        <v>6.7988937794988599E-3</v>
      </c>
      <c r="I4">
        <v>0</v>
      </c>
      <c r="J4">
        <v>0</v>
      </c>
      <c r="K4">
        <v>0.22245305998801515</v>
      </c>
      <c r="L4">
        <v>1.9887635262125124E-2</v>
      </c>
      <c r="M4">
        <v>0.86645692423680754</v>
      </c>
      <c r="N4">
        <v>0</v>
      </c>
      <c r="O4">
        <v>6.9733045446525324E-2</v>
      </c>
      <c r="P4">
        <v>0</v>
      </c>
      <c r="Q4">
        <v>0</v>
      </c>
      <c r="R4">
        <v>5.4378527800595211E-2</v>
      </c>
      <c r="S4">
        <v>0</v>
      </c>
      <c r="T4">
        <v>0</v>
      </c>
      <c r="U4">
        <v>0</v>
      </c>
      <c r="V4">
        <v>0.72650000000000003</v>
      </c>
      <c r="W4">
        <v>14.52391281390814</v>
      </c>
    </row>
    <row r="5" spans="1:23" x14ac:dyDescent="0.2">
      <c r="A5" t="s">
        <v>1</v>
      </c>
      <c r="B5">
        <v>0.16779000174993541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1.9695102787553709E-2</v>
      </c>
      <c r="L5">
        <v>0</v>
      </c>
      <c r="M5">
        <v>0.38168897437685417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0.56917407891434335</v>
      </c>
    </row>
    <row r="6" spans="1:23" x14ac:dyDescent="0.2">
      <c r="A6" t="s">
        <v>2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</row>
    <row r="7" spans="1:23" x14ac:dyDescent="0.2">
      <c r="A7" t="s">
        <v>3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  <row r="8" spans="1:23" x14ac:dyDescent="0.2">
      <c r="A8" t="s">
        <v>4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</row>
    <row r="9" spans="1:23" x14ac:dyDescent="0.2">
      <c r="A9" t="s">
        <v>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</row>
    <row r="10" spans="1:23" x14ac:dyDescent="0.2">
      <c r="A10" t="s">
        <v>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</row>
    <row r="11" spans="1:23" x14ac:dyDescent="0.2">
      <c r="A11" t="s">
        <v>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2">
      <c r="A12" t="s">
        <v>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x14ac:dyDescent="0.2">
      <c r="A13" t="s">
        <v>9</v>
      </c>
      <c r="B13">
        <v>0.24391494590357168</v>
      </c>
      <c r="C13">
        <v>0</v>
      </c>
      <c r="D13">
        <v>0</v>
      </c>
      <c r="E13">
        <v>0</v>
      </c>
      <c r="F13">
        <v>1.3232804061579569E-3</v>
      </c>
      <c r="G13">
        <v>0</v>
      </c>
      <c r="H13">
        <v>0</v>
      </c>
      <c r="I13">
        <v>0</v>
      </c>
      <c r="J13">
        <v>0</v>
      </c>
      <c r="K13">
        <v>2.9345781505695618E-3</v>
      </c>
      <c r="L13">
        <v>0</v>
      </c>
      <c r="M13">
        <v>1.8167152248757769E-3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0.24998951968517497</v>
      </c>
    </row>
    <row r="14" spans="1:23" x14ac:dyDescent="0.2">
      <c r="A14" t="s">
        <v>10</v>
      </c>
      <c r="B14">
        <v>2.1895436917716959</v>
      </c>
      <c r="C14">
        <v>0</v>
      </c>
      <c r="D14">
        <v>0</v>
      </c>
      <c r="E14">
        <v>0</v>
      </c>
      <c r="F14">
        <v>6.5421126044791621E-3</v>
      </c>
      <c r="G14">
        <v>0</v>
      </c>
      <c r="H14">
        <v>0</v>
      </c>
      <c r="I14">
        <v>0</v>
      </c>
      <c r="J14">
        <v>0</v>
      </c>
      <c r="K14">
        <v>5.8105781152616881E-4</v>
      </c>
      <c r="L14">
        <v>0</v>
      </c>
      <c r="M14">
        <v>4.0099569147203091E-4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2.1970678578791731</v>
      </c>
    </row>
    <row r="15" spans="1:23" x14ac:dyDescent="0.2">
      <c r="A15" t="s">
        <v>11</v>
      </c>
      <c r="B15">
        <v>0.10096949563518667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1.0005532071645732E-3</v>
      </c>
      <c r="L15">
        <v>0</v>
      </c>
      <c r="M15">
        <v>2.147299468654711E-4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0.10218477878921672</v>
      </c>
    </row>
    <row r="16" spans="1:23" x14ac:dyDescent="0.2">
      <c r="A16" t="s">
        <v>12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</row>
    <row r="17" spans="1:23" x14ac:dyDescent="0.2">
      <c r="A17" t="s">
        <v>13</v>
      </c>
      <c r="B17">
        <v>0.14125376466220424</v>
      </c>
      <c r="C17">
        <v>0</v>
      </c>
      <c r="D17">
        <v>0</v>
      </c>
      <c r="E17">
        <v>0</v>
      </c>
      <c r="F17">
        <v>1.3697112976020955E-3</v>
      </c>
      <c r="G17">
        <v>0</v>
      </c>
      <c r="H17">
        <v>0</v>
      </c>
      <c r="I17">
        <v>0</v>
      </c>
      <c r="J17">
        <v>0</v>
      </c>
      <c r="K17">
        <v>1.9000118032180902E-3</v>
      </c>
      <c r="L17">
        <v>0</v>
      </c>
      <c r="M17">
        <v>1.3498024334357406E-3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0.14587329019646017</v>
      </c>
    </row>
    <row r="18" spans="1:23" x14ac:dyDescent="0.2">
      <c r="A18" t="s">
        <v>14</v>
      </c>
      <c r="B18">
        <v>4.4778319638185154E-2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9.448094496360467E-5</v>
      </c>
      <c r="L18">
        <v>0</v>
      </c>
      <c r="M18">
        <v>9.8875649952007624E-5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4.4971676233100763E-2</v>
      </c>
    </row>
    <row r="19" spans="1:23" x14ac:dyDescent="0.2">
      <c r="A19" t="s">
        <v>15</v>
      </c>
      <c r="B19">
        <v>0.31745541523467125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3.7319973260623843E-4</v>
      </c>
      <c r="L19">
        <v>0</v>
      </c>
      <c r="M19">
        <v>2.2721424610183568E-4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0.31805582921337933</v>
      </c>
    </row>
    <row r="20" spans="1:23" x14ac:dyDescent="0.2">
      <c r="A20" t="s">
        <v>16</v>
      </c>
      <c r="B20">
        <v>0.4405871148364609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5.3428974376918434E-4</v>
      </c>
      <c r="L20">
        <v>0</v>
      </c>
      <c r="M20">
        <v>2.416960332160186E-4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0.44136310061344608</v>
      </c>
    </row>
    <row r="21" spans="1:23" x14ac:dyDescent="0.2">
      <c r="A21" t="s">
        <v>17</v>
      </c>
      <c r="B21">
        <v>8.2123970410315841E-3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1.7951379543084886E-4</v>
      </c>
      <c r="L21">
        <v>0</v>
      </c>
      <c r="M21">
        <v>2.5467970442183777E-5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8.4173788069046174E-3</v>
      </c>
    </row>
    <row r="22" spans="1:23" x14ac:dyDescent="0.2">
      <c r="A22" t="s">
        <v>18</v>
      </c>
      <c r="B22">
        <v>1.5459233954662335E-2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5.1019710280346517E-4</v>
      </c>
      <c r="L22">
        <v>0</v>
      </c>
      <c r="M22">
        <v>4.4943477250912563E-5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1.601437453471671E-2</v>
      </c>
    </row>
    <row r="23" spans="1:23" x14ac:dyDescent="0.2">
      <c r="A23" t="s">
        <v>19</v>
      </c>
      <c r="B23">
        <v>3.3910163516829915E-3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3.9870958774641178E-4</v>
      </c>
      <c r="L23">
        <v>0</v>
      </c>
      <c r="M23">
        <v>1.7927453703419564E-4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3.9690004764635989E-3</v>
      </c>
    </row>
    <row r="24" spans="1:23" x14ac:dyDescent="0.2">
      <c r="A24" t="s">
        <v>20</v>
      </c>
      <c r="B24">
        <v>7.2417009555062763E-4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1.0865308670814535E-5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7.3503540422144222E-4</v>
      </c>
    </row>
    <row r="25" spans="1:23" x14ac:dyDescent="0.2">
      <c r="A25" t="s">
        <v>21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</row>
    <row r="26" spans="1:23" x14ac:dyDescent="0.2">
      <c r="A26" t="s">
        <v>22</v>
      </c>
      <c r="B26">
        <v>0.32639333217137428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1.0197854144167254E-3</v>
      </c>
      <c r="L26">
        <v>0</v>
      </c>
      <c r="M26">
        <v>7.9957192572802181E-4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0.32821268951151905</v>
      </c>
    </row>
    <row r="27" spans="1:23" x14ac:dyDescent="0.2">
      <c r="A27" t="s">
        <v>23</v>
      </c>
      <c r="B27">
        <v>0.69423312770683221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2.9583638230828654E-4</v>
      </c>
      <c r="L27">
        <v>0</v>
      </c>
      <c r="M27">
        <v>2.2210331270222823E-4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0.69475106740184267</v>
      </c>
    </row>
    <row r="28" spans="1:23" x14ac:dyDescent="0.2">
      <c r="A28" t="s">
        <v>24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</row>
    <row r="29" spans="1:23" x14ac:dyDescent="0.2">
      <c r="A29" t="s">
        <v>25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</row>
    <row r="30" spans="1:23" x14ac:dyDescent="0.2">
      <c r="A30" t="s">
        <v>26</v>
      </c>
      <c r="B30">
        <v>2.1924412637010171E-2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5.4814741181719278E-4</v>
      </c>
      <c r="L30">
        <v>0</v>
      </c>
      <c r="M30">
        <v>4.019157206570459E-4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2.2874475769484412E-2</v>
      </c>
    </row>
    <row r="31" spans="1:23" x14ac:dyDescent="0.2">
      <c r="A31" t="s">
        <v>27</v>
      </c>
      <c r="B31">
        <v>9.2873325326511894E-2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9.5898159138058743E-4</v>
      </c>
      <c r="L31">
        <v>0</v>
      </c>
      <c r="M31">
        <v>3.7402960512148342E-4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0.72650000000000003</v>
      </c>
      <c r="W31">
        <v>0.82070633652301395</v>
      </c>
    </row>
    <row r="32" spans="1:23" x14ac:dyDescent="0.2">
      <c r="A32" t="s">
        <v>28</v>
      </c>
      <c r="B32">
        <v>1.0755995060676966E-3</v>
      </c>
      <c r="C32">
        <v>0</v>
      </c>
      <c r="D32">
        <v>0</v>
      </c>
      <c r="E32">
        <v>0</v>
      </c>
      <c r="F32">
        <v>7.8932515455036015E-4</v>
      </c>
      <c r="G32">
        <v>0</v>
      </c>
      <c r="H32">
        <v>0</v>
      </c>
      <c r="I32">
        <v>0</v>
      </c>
      <c r="J32">
        <v>0</v>
      </c>
      <c r="K32">
        <v>7.5584755970883725E-5</v>
      </c>
      <c r="L32">
        <v>0</v>
      </c>
      <c r="M32">
        <v>9.9874393890916777E-5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2.0403838104798571E-3</v>
      </c>
    </row>
    <row r="33" spans="1:23" x14ac:dyDescent="0.2">
      <c r="A33" t="s">
        <v>29</v>
      </c>
      <c r="B33">
        <v>1.6472806435426774E-2</v>
      </c>
      <c r="C33">
        <v>0</v>
      </c>
      <c r="D33">
        <v>0</v>
      </c>
      <c r="E33">
        <v>0</v>
      </c>
      <c r="F33">
        <v>9.2861782888277661E-4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1.7401424264309552E-2</v>
      </c>
    </row>
    <row r="34" spans="1:23" x14ac:dyDescent="0.2">
      <c r="A34" t="s">
        <v>30</v>
      </c>
      <c r="B34">
        <v>5.0272110000969941E-2</v>
      </c>
      <c r="C34">
        <v>0</v>
      </c>
      <c r="D34">
        <v>0</v>
      </c>
      <c r="E34">
        <v>0</v>
      </c>
      <c r="F34">
        <v>3.8816225247300063E-3</v>
      </c>
      <c r="G34">
        <v>0</v>
      </c>
      <c r="H34">
        <v>0</v>
      </c>
      <c r="I34">
        <v>0</v>
      </c>
      <c r="J34">
        <v>0</v>
      </c>
      <c r="K34">
        <v>4.3225032320849129E-4</v>
      </c>
      <c r="L34">
        <v>0</v>
      </c>
      <c r="M34">
        <v>5.8426520426186322E-4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5.51702480531703E-2</v>
      </c>
    </row>
    <row r="35" spans="1:23" x14ac:dyDescent="0.2">
      <c r="A35" t="s">
        <v>31</v>
      </c>
      <c r="B35">
        <v>6.8047405452543203E-2</v>
      </c>
      <c r="C35">
        <v>0</v>
      </c>
      <c r="D35">
        <v>0</v>
      </c>
      <c r="E35">
        <v>0</v>
      </c>
      <c r="F35">
        <v>4.5590492308999926E-3</v>
      </c>
      <c r="G35">
        <v>0</v>
      </c>
      <c r="H35">
        <v>0</v>
      </c>
      <c r="I35">
        <v>0</v>
      </c>
      <c r="J35">
        <v>0</v>
      </c>
      <c r="K35">
        <v>2.4932576566445634E-3</v>
      </c>
      <c r="L35">
        <v>1.3834809778078051E-4</v>
      </c>
      <c r="M35">
        <v>6.2056954644121136E-4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7.5858629984309742E-2</v>
      </c>
    </row>
    <row r="36" spans="1:23" x14ac:dyDescent="0.2">
      <c r="A36" t="s">
        <v>32</v>
      </c>
      <c r="B36">
        <v>9.1670302109036025E-2</v>
      </c>
      <c r="C36">
        <v>0</v>
      </c>
      <c r="D36">
        <v>0</v>
      </c>
      <c r="E36">
        <v>0</v>
      </c>
      <c r="F36">
        <v>7.0602813529957509E-2</v>
      </c>
      <c r="G36">
        <v>0</v>
      </c>
      <c r="H36">
        <v>0</v>
      </c>
      <c r="I36">
        <v>0</v>
      </c>
      <c r="J36">
        <v>0</v>
      </c>
      <c r="K36">
        <v>1.2424244262714018E-4</v>
      </c>
      <c r="L36">
        <v>0</v>
      </c>
      <c r="M36">
        <v>1.3148463955739195E-3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0.16371220447719462</v>
      </c>
    </row>
    <row r="37" spans="1:23" x14ac:dyDescent="0.2">
      <c r="A37" t="s">
        <v>33</v>
      </c>
      <c r="B37">
        <v>1.0696193617227645E-3</v>
      </c>
      <c r="C37">
        <v>0</v>
      </c>
      <c r="D37">
        <v>0</v>
      </c>
      <c r="E37">
        <v>0</v>
      </c>
      <c r="F37">
        <v>9.8605284159917622E-2</v>
      </c>
      <c r="G37">
        <v>0</v>
      </c>
      <c r="H37">
        <v>0</v>
      </c>
      <c r="I37">
        <v>0</v>
      </c>
      <c r="J37">
        <v>0</v>
      </c>
      <c r="K37">
        <v>6.5050130607441803E-4</v>
      </c>
      <c r="L37">
        <v>4.1641601669144279E-5</v>
      </c>
      <c r="M37">
        <v>3.5655158619057295E-4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0.10072359801557453</v>
      </c>
    </row>
    <row r="38" spans="1:23" x14ac:dyDescent="0.2">
      <c r="A38" t="s">
        <v>34</v>
      </c>
      <c r="B38">
        <v>8.1699043668017543E-3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6.1979499896124663E-4</v>
      </c>
      <c r="L38">
        <v>0</v>
      </c>
      <c r="M38">
        <v>6.0923380273459238E-4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9.3989331684975943E-3</v>
      </c>
    </row>
    <row r="39" spans="1:23" x14ac:dyDescent="0.2">
      <c r="A39" t="s">
        <v>35</v>
      </c>
      <c r="B39">
        <v>2.3536856370427587E-5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3.6847568535805824E-5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6.0384424906233411E-5</v>
      </c>
    </row>
    <row r="40" spans="1:23" x14ac:dyDescent="0.2">
      <c r="A40" t="s">
        <v>36</v>
      </c>
      <c r="B40">
        <v>2.6152062633808425E-5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2.6152062633808425E-5</v>
      </c>
    </row>
    <row r="41" spans="1:23" x14ac:dyDescent="0.2">
      <c r="A41" t="s">
        <v>37</v>
      </c>
      <c r="B41">
        <v>4.9817064111141673E-2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1.336905371235006E-4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4.9950754648265171E-2</v>
      </c>
    </row>
    <row r="42" spans="1:23" x14ac:dyDescent="0.2">
      <c r="A42" t="s">
        <v>38</v>
      </c>
      <c r="B42">
        <v>2.7032167502098216E-2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4.9937196945458388E-5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2.7082104699043676E-2</v>
      </c>
    </row>
    <row r="43" spans="1:23" x14ac:dyDescent="0.2">
      <c r="A43" t="s">
        <v>39</v>
      </c>
      <c r="B43">
        <v>5.446990169271329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5.7349933592908034E-4</v>
      </c>
      <c r="L43">
        <v>0</v>
      </c>
      <c r="M43">
        <v>1.0884810818201564E-3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5.4486521496890781</v>
      </c>
    </row>
    <row r="44" spans="1:23" x14ac:dyDescent="0.2">
      <c r="A44" t="s">
        <v>40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3.7792377985441862E-5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3.7792377985441862E-5</v>
      </c>
    </row>
    <row r="45" spans="1:23" x14ac:dyDescent="0.2">
      <c r="A45" t="s">
        <v>41</v>
      </c>
      <c r="B45">
        <v>6.3452106097793787E-5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1.7006570093448838E-4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2.3351780703228218E-4</v>
      </c>
    </row>
    <row r="46" spans="1:23" x14ac:dyDescent="0.2">
      <c r="A46" t="s">
        <v>42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8.9635993164029074E-4</v>
      </c>
      <c r="L46">
        <v>0</v>
      </c>
      <c r="M46">
        <v>1.5115338435289127E-2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1.6011698366929419E-2</v>
      </c>
    </row>
    <row r="47" spans="1:23" x14ac:dyDescent="0.2">
      <c r="A47" t="s">
        <v>43</v>
      </c>
      <c r="B47">
        <v>1.0310623817120872E-2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0.16496355102685711</v>
      </c>
      <c r="L47">
        <v>1.9707645562675201E-2</v>
      </c>
      <c r="M47">
        <v>0.43525373459591571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0.63023555500256889</v>
      </c>
    </row>
    <row r="48" spans="1:23" x14ac:dyDescent="0.2">
      <c r="A48" t="s">
        <v>44</v>
      </c>
      <c r="B48">
        <v>2.8773489249897043E-2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6.8692025430791802E-3</v>
      </c>
      <c r="L48">
        <v>0</v>
      </c>
      <c r="M48">
        <v>1.6226438602126823E-2</v>
      </c>
      <c r="N48">
        <v>0</v>
      </c>
      <c r="O48">
        <v>1.2315534699445097E-2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6.4184665094548149E-2</v>
      </c>
    </row>
    <row r="49" spans="1:23" x14ac:dyDescent="0.2">
      <c r="A49" t="s">
        <v>45</v>
      </c>
      <c r="B49">
        <v>3.114273739490372E-3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1.334110870649804E-2</v>
      </c>
      <c r="L49">
        <v>0</v>
      </c>
      <c r="M49">
        <v>7.0513432439080525E-3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2.3506725689896462E-2</v>
      </c>
    </row>
    <row r="50" spans="1:23" x14ac:dyDescent="0.2">
      <c r="A50" t="s">
        <v>46</v>
      </c>
      <c r="B50">
        <v>0.3681799702843554</v>
      </c>
      <c r="C50">
        <v>0</v>
      </c>
      <c r="D50">
        <v>0</v>
      </c>
      <c r="E50">
        <v>0</v>
      </c>
      <c r="F50">
        <v>0</v>
      </c>
      <c r="G50">
        <v>4.4588711457945497E-2</v>
      </c>
      <c r="H50">
        <v>6.7988937794988599E-3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5.2529061969707282E-2</v>
      </c>
      <c r="P50">
        <v>0</v>
      </c>
      <c r="Q50">
        <v>0</v>
      </c>
      <c r="R50">
        <v>5.4378527800595211E-2</v>
      </c>
      <c r="S50">
        <v>0</v>
      </c>
      <c r="T50">
        <v>0</v>
      </c>
      <c r="U50">
        <v>0</v>
      </c>
      <c r="V50">
        <v>0</v>
      </c>
      <c r="W50">
        <v>0.52647516529210225</v>
      </c>
    </row>
    <row r="51" spans="1:23" x14ac:dyDescent="0.2">
      <c r="A51" t="s">
        <v>47</v>
      </c>
      <c r="B51">
        <v>1.1783739528605133</v>
      </c>
      <c r="C51">
        <v>2.3116363567222881E-2</v>
      </c>
      <c r="D51">
        <v>0.14241147182204428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4.8884487773729491E-3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1.3487902370271534</v>
      </c>
    </row>
  </sheetData>
  <phoneticPr fontId="6" type="noConversion"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600-000000000000}">
  <dimension ref="A1:W51"/>
  <sheetViews>
    <sheetView workbookViewId="0">
      <selection activeCell="B4" sqref="B4:W51"/>
    </sheetView>
  </sheetViews>
  <sheetFormatPr baseColWidth="10" defaultColWidth="8.83203125" defaultRowHeight="15" x14ac:dyDescent="0.2"/>
  <sheetData>
    <row r="1" spans="1:23" x14ac:dyDescent="0.2">
      <c r="B1" t="s">
        <v>49</v>
      </c>
      <c r="C1" t="s">
        <v>50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61</v>
      </c>
      <c r="O1" t="s">
        <v>62</v>
      </c>
      <c r="P1" t="s">
        <v>63</v>
      </c>
      <c r="Q1" t="s">
        <v>64</v>
      </c>
      <c r="R1" t="s">
        <v>65</v>
      </c>
      <c r="S1" t="s">
        <v>66</v>
      </c>
      <c r="T1" t="s">
        <v>67</v>
      </c>
      <c r="U1" t="s">
        <v>68</v>
      </c>
      <c r="V1" t="s">
        <v>69</v>
      </c>
      <c r="W1" t="s">
        <v>48</v>
      </c>
    </row>
    <row r="2" spans="1:23" x14ac:dyDescent="0.2">
      <c r="B2" t="s">
        <v>75</v>
      </c>
      <c r="C2" t="s">
        <v>75</v>
      </c>
      <c r="D2" t="s">
        <v>75</v>
      </c>
      <c r="E2" t="s">
        <v>75</v>
      </c>
      <c r="F2" t="s">
        <v>75</v>
      </c>
      <c r="G2" t="s">
        <v>75</v>
      </c>
      <c r="H2" t="s">
        <v>75</v>
      </c>
      <c r="I2" t="s">
        <v>75</v>
      </c>
      <c r="J2" t="s">
        <v>75</v>
      </c>
      <c r="K2" t="s">
        <v>75</v>
      </c>
      <c r="L2" t="s">
        <v>75</v>
      </c>
      <c r="M2" t="s">
        <v>75</v>
      </c>
      <c r="N2" t="s">
        <v>75</v>
      </c>
      <c r="O2" t="s">
        <v>75</v>
      </c>
      <c r="P2" t="s">
        <v>75</v>
      </c>
      <c r="Q2" t="s">
        <v>75</v>
      </c>
      <c r="R2" t="s">
        <v>75</v>
      </c>
      <c r="S2" t="s">
        <v>75</v>
      </c>
      <c r="T2" t="s">
        <v>75</v>
      </c>
      <c r="U2" t="s">
        <v>75</v>
      </c>
      <c r="V2" t="s">
        <v>75</v>
      </c>
      <c r="W2" t="s">
        <v>75</v>
      </c>
    </row>
    <row r="4" spans="1:23" x14ac:dyDescent="0.2">
      <c r="A4" t="s">
        <v>0</v>
      </c>
      <c r="B4">
        <v>3.482112377258916</v>
      </c>
      <c r="C4">
        <v>0.15865644001477244</v>
      </c>
      <c r="D4">
        <v>6.8793819130605035E-4</v>
      </c>
      <c r="E4">
        <v>3.6811009940683502E-2</v>
      </c>
      <c r="F4">
        <v>0.10485846173283978</v>
      </c>
      <c r="G4">
        <v>0</v>
      </c>
      <c r="H4">
        <v>0</v>
      </c>
      <c r="I4">
        <v>0</v>
      </c>
      <c r="J4">
        <v>4.3055127411390515E-6</v>
      </c>
      <c r="K4">
        <v>0.85009053670165313</v>
      </c>
      <c r="L4">
        <v>6.3113659664408142E-2</v>
      </c>
      <c r="M4">
        <v>1.1106849782024184</v>
      </c>
      <c r="N4">
        <v>4.0895177111157283E-2</v>
      </c>
      <c r="O4">
        <v>0.32859826966719807</v>
      </c>
      <c r="P4">
        <v>0</v>
      </c>
      <c r="Q4">
        <v>0</v>
      </c>
      <c r="R4">
        <v>0.38252942257471634</v>
      </c>
      <c r="S4">
        <v>0</v>
      </c>
      <c r="T4">
        <v>0</v>
      </c>
      <c r="U4">
        <v>0</v>
      </c>
      <c r="V4">
        <v>0.52017400000000003</v>
      </c>
      <c r="W4">
        <v>7.0792165765728106</v>
      </c>
    </row>
    <row r="5" spans="1:23" x14ac:dyDescent="0.2">
      <c r="A5" t="s">
        <v>1</v>
      </c>
      <c r="B5">
        <v>0.16477981865023508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0.16595983704656617</v>
      </c>
      <c r="L5">
        <v>0</v>
      </c>
      <c r="M5">
        <v>0.36645836056538661</v>
      </c>
      <c r="N5">
        <v>0</v>
      </c>
      <c r="O5">
        <v>3.9339540814381603E-2</v>
      </c>
      <c r="P5">
        <v>0</v>
      </c>
      <c r="Q5">
        <v>0</v>
      </c>
      <c r="R5">
        <v>1.7826809811346864E-2</v>
      </c>
      <c r="S5">
        <v>0</v>
      </c>
      <c r="T5">
        <v>0</v>
      </c>
      <c r="U5">
        <v>0</v>
      </c>
      <c r="V5">
        <v>0</v>
      </c>
      <c r="W5">
        <v>0.7543643668879163</v>
      </c>
    </row>
    <row r="6" spans="1:23" x14ac:dyDescent="0.2">
      <c r="A6" t="s">
        <v>2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</row>
    <row r="7" spans="1:23" x14ac:dyDescent="0.2">
      <c r="A7" t="s">
        <v>3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  <row r="8" spans="1:23" x14ac:dyDescent="0.2">
      <c r="A8" t="s">
        <v>4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</row>
    <row r="9" spans="1:23" x14ac:dyDescent="0.2">
      <c r="A9" t="s">
        <v>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</row>
    <row r="10" spans="1:23" x14ac:dyDescent="0.2">
      <c r="A10" t="s">
        <v>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</row>
    <row r="11" spans="1:23" x14ac:dyDescent="0.2">
      <c r="A11" t="s">
        <v>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2">
      <c r="A12" t="s">
        <v>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x14ac:dyDescent="0.2">
      <c r="A13" t="s">
        <v>9</v>
      </c>
      <c r="B13">
        <v>0.10974943513882846</v>
      </c>
      <c r="C13">
        <v>0</v>
      </c>
      <c r="D13">
        <v>0</v>
      </c>
      <c r="E13">
        <v>0</v>
      </c>
      <c r="F13">
        <v>7.334658472679347E-3</v>
      </c>
      <c r="G13">
        <v>0</v>
      </c>
      <c r="H13">
        <v>0</v>
      </c>
      <c r="I13">
        <v>0</v>
      </c>
      <c r="J13">
        <v>5.7923471784508789E-7</v>
      </c>
      <c r="K13">
        <v>1.5506779186961217E-3</v>
      </c>
      <c r="L13">
        <v>0</v>
      </c>
      <c r="M13">
        <v>8.6920263792161117E-4</v>
      </c>
      <c r="N13">
        <v>0</v>
      </c>
      <c r="O13">
        <v>0</v>
      </c>
      <c r="P13">
        <v>0</v>
      </c>
      <c r="Q13">
        <v>0</v>
      </c>
      <c r="R13">
        <v>7.6824578454358803E-3</v>
      </c>
      <c r="S13">
        <v>0</v>
      </c>
      <c r="T13">
        <v>0</v>
      </c>
      <c r="U13">
        <v>0</v>
      </c>
      <c r="V13">
        <v>0</v>
      </c>
      <c r="W13">
        <v>0.12718701124827927</v>
      </c>
    </row>
    <row r="14" spans="1:23" x14ac:dyDescent="0.2">
      <c r="A14" t="s">
        <v>10</v>
      </c>
      <c r="B14">
        <v>0.85721002044713035</v>
      </c>
      <c r="C14">
        <v>0</v>
      </c>
      <c r="D14">
        <v>0</v>
      </c>
      <c r="E14">
        <v>0</v>
      </c>
      <c r="F14">
        <v>2.2665888651023723E-4</v>
      </c>
      <c r="G14">
        <v>0</v>
      </c>
      <c r="H14">
        <v>0</v>
      </c>
      <c r="I14">
        <v>0</v>
      </c>
      <c r="J14">
        <v>1.8062619568087493E-7</v>
      </c>
      <c r="K14">
        <v>4.8355708756968248E-4</v>
      </c>
      <c r="L14">
        <v>0</v>
      </c>
      <c r="M14">
        <v>3.1440298557769842E-4</v>
      </c>
      <c r="N14">
        <v>0</v>
      </c>
      <c r="O14">
        <v>0</v>
      </c>
      <c r="P14">
        <v>0</v>
      </c>
      <c r="Q14">
        <v>0</v>
      </c>
      <c r="R14">
        <v>3.4075417862820444E-5</v>
      </c>
      <c r="S14">
        <v>0</v>
      </c>
      <c r="T14">
        <v>0</v>
      </c>
      <c r="U14">
        <v>0</v>
      </c>
      <c r="V14">
        <v>0</v>
      </c>
      <c r="W14">
        <v>0.85826889545084639</v>
      </c>
    </row>
    <row r="15" spans="1:23" x14ac:dyDescent="0.2">
      <c r="A15" t="s">
        <v>11</v>
      </c>
      <c r="B15">
        <v>4.3594417044599272E-2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4.1475006016527718E-8</v>
      </c>
      <c r="K15">
        <v>1.1103335837134461E-4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4.1200277961410178E-3</v>
      </c>
      <c r="S15">
        <v>0</v>
      </c>
      <c r="T15">
        <v>0</v>
      </c>
      <c r="U15">
        <v>0</v>
      </c>
      <c r="V15">
        <v>0</v>
      </c>
      <c r="W15">
        <v>4.7825519674117654E-2</v>
      </c>
    </row>
    <row r="16" spans="1:23" x14ac:dyDescent="0.2">
      <c r="A16" t="s">
        <v>12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</row>
    <row r="17" spans="1:23" x14ac:dyDescent="0.2">
      <c r="A17" t="s">
        <v>13</v>
      </c>
      <c r="B17">
        <v>3.2890622225499849E-2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6.316827891037184E-7</v>
      </c>
      <c r="K17">
        <v>1.691087433998535E-3</v>
      </c>
      <c r="L17">
        <v>3.6116495035517364E-5</v>
      </c>
      <c r="M17">
        <v>7.8339494629904442E-4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3.5401852783622047E-2</v>
      </c>
    </row>
    <row r="18" spans="1:23" x14ac:dyDescent="0.2">
      <c r="A18" t="s">
        <v>14</v>
      </c>
      <c r="B18">
        <v>1.6261744273697497E-2</v>
      </c>
      <c r="C18">
        <v>0</v>
      </c>
      <c r="D18">
        <v>0</v>
      </c>
      <c r="E18">
        <v>0</v>
      </c>
      <c r="F18">
        <v>3.4642187894577746E-4</v>
      </c>
      <c r="G18">
        <v>0</v>
      </c>
      <c r="H18">
        <v>0</v>
      </c>
      <c r="I18">
        <v>0</v>
      </c>
      <c r="J18">
        <v>1.9649738279916275E-7</v>
      </c>
      <c r="K18">
        <v>5.2604607976853299E-4</v>
      </c>
      <c r="L18">
        <v>0</v>
      </c>
      <c r="M18">
        <v>3.0404300181224419E-4</v>
      </c>
      <c r="N18">
        <v>1.36269478257051E-5</v>
      </c>
      <c r="O18">
        <v>0</v>
      </c>
      <c r="P18">
        <v>0</v>
      </c>
      <c r="Q18">
        <v>0</v>
      </c>
      <c r="R18">
        <v>4.4607819747692215E-3</v>
      </c>
      <c r="S18">
        <v>0</v>
      </c>
      <c r="T18">
        <v>0</v>
      </c>
      <c r="U18">
        <v>0</v>
      </c>
      <c r="V18">
        <v>0</v>
      </c>
      <c r="W18">
        <v>2.1912860654201779E-2</v>
      </c>
    </row>
    <row r="19" spans="1:23" x14ac:dyDescent="0.2">
      <c r="A19" t="s">
        <v>15</v>
      </c>
      <c r="B19">
        <v>0.17252935194344515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1.1819104475262041E-7</v>
      </c>
      <c r="K19">
        <v>3.1641101204594823E-4</v>
      </c>
      <c r="L19">
        <v>0</v>
      </c>
      <c r="M19">
        <v>1.1296886645112717E-4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0.17295885001298697</v>
      </c>
    </row>
    <row r="20" spans="1:23" x14ac:dyDescent="0.2">
      <c r="A20" t="s">
        <v>16</v>
      </c>
      <c r="B20">
        <v>0.1140899477942236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9.0440321785273414E-8</v>
      </c>
      <c r="K20">
        <v>2.4211913690867976E-4</v>
      </c>
      <c r="L20">
        <v>0</v>
      </c>
      <c r="M20">
        <v>1.1347785695786467E-3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0.11546693594103272</v>
      </c>
    </row>
    <row r="21" spans="1:23" x14ac:dyDescent="0.2">
      <c r="A21" t="s">
        <v>17</v>
      </c>
      <c r="B21">
        <v>5.477419550936381E-4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9.6069981344265315E-8</v>
      </c>
      <c r="K21">
        <v>2.5719038263853254E-4</v>
      </c>
      <c r="L21">
        <v>0</v>
      </c>
      <c r="M21">
        <v>2.2521703837944011E-4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1.0302454460929551E-3</v>
      </c>
    </row>
    <row r="22" spans="1:23" x14ac:dyDescent="0.2">
      <c r="A22" t="s">
        <v>18</v>
      </c>
      <c r="B22">
        <v>0.13144220752835689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1.808170315981289E-7</v>
      </c>
      <c r="K22">
        <v>4.8406797725544028E-4</v>
      </c>
      <c r="L22">
        <v>0</v>
      </c>
      <c r="M22">
        <v>3.4187946425999011E-4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0.13226833578690392</v>
      </c>
    </row>
    <row r="23" spans="1:23" x14ac:dyDescent="0.2">
      <c r="A23" t="s">
        <v>19</v>
      </c>
      <c r="B23">
        <v>6.9608873459816537E-4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2.7194118208689567E-7</v>
      </c>
      <c r="K23">
        <v>7.2801780220475181E-4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1.424378477985004E-3</v>
      </c>
    </row>
    <row r="24" spans="1:23" x14ac:dyDescent="0.2">
      <c r="A24" t="s">
        <v>20</v>
      </c>
      <c r="B24">
        <v>4.893617917132412E-4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2.7178215215585065E-8</v>
      </c>
      <c r="K24">
        <v>7.2759206079995366E-5</v>
      </c>
      <c r="L24">
        <v>0</v>
      </c>
      <c r="M24">
        <v>7.2429799542827935E-5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6.3457797555128005E-4</v>
      </c>
    </row>
    <row r="25" spans="1:23" x14ac:dyDescent="0.2">
      <c r="A25" t="s">
        <v>21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1.9083591725396183E-8</v>
      </c>
      <c r="K25">
        <v>5.1088968575772053E-5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5.1108052167497446E-5</v>
      </c>
    </row>
    <row r="26" spans="1:23" x14ac:dyDescent="0.2">
      <c r="A26" t="s">
        <v>22</v>
      </c>
      <c r="B26">
        <v>5.2393575957718409E-2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1.2421827913922468E-7</v>
      </c>
      <c r="K26">
        <v>3.3254661128779623E-4</v>
      </c>
      <c r="L26">
        <v>0</v>
      </c>
      <c r="M26">
        <v>8.7686001722651213E-4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5.3603106804511857E-2</v>
      </c>
    </row>
    <row r="27" spans="1:23" x14ac:dyDescent="0.2">
      <c r="A27" t="s">
        <v>23</v>
      </c>
      <c r="B27">
        <v>0.25465677559560534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1.7130704172163975E-7</v>
      </c>
      <c r="K27">
        <v>4.5860864124851381E-4</v>
      </c>
      <c r="L27">
        <v>0</v>
      </c>
      <c r="M27">
        <v>2.6395436898070379E-4</v>
      </c>
      <c r="N27">
        <v>0</v>
      </c>
      <c r="O27">
        <v>0</v>
      </c>
      <c r="P27">
        <v>0</v>
      </c>
      <c r="Q27">
        <v>0</v>
      </c>
      <c r="R27">
        <v>6.1893349899922942E-4</v>
      </c>
      <c r="S27">
        <v>0</v>
      </c>
      <c r="T27">
        <v>0</v>
      </c>
      <c r="U27">
        <v>0</v>
      </c>
      <c r="V27">
        <v>0</v>
      </c>
      <c r="W27">
        <v>0.2559984434118755</v>
      </c>
    </row>
    <row r="28" spans="1:23" x14ac:dyDescent="0.2">
      <c r="A28" t="s">
        <v>24</v>
      </c>
      <c r="B28">
        <v>9.5365627236648924E-5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2.7671208001824469E-8</v>
      </c>
      <c r="K28">
        <v>7.4079004434869484E-5</v>
      </c>
      <c r="L28">
        <v>0</v>
      </c>
      <c r="M28">
        <v>8.1528567893357335E-5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2.5100087077287755E-4</v>
      </c>
    </row>
    <row r="29" spans="1:23" x14ac:dyDescent="0.2">
      <c r="A29" t="s">
        <v>25</v>
      </c>
      <c r="B29">
        <v>3.2570227881369165E-5</v>
      </c>
      <c r="C29">
        <v>0</v>
      </c>
      <c r="D29">
        <v>0</v>
      </c>
      <c r="E29">
        <v>0</v>
      </c>
      <c r="F29">
        <v>3.4035949606422646E-4</v>
      </c>
      <c r="G29">
        <v>0</v>
      </c>
      <c r="H29">
        <v>0</v>
      </c>
      <c r="I29">
        <v>0</v>
      </c>
      <c r="J29">
        <v>8.9374821247272148E-8</v>
      </c>
      <c r="K29">
        <v>2.3926666949653251E-4</v>
      </c>
      <c r="L29">
        <v>0</v>
      </c>
      <c r="M29">
        <v>1.3062588226007526E-4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7.4291165052345061E-4</v>
      </c>
    </row>
    <row r="30" spans="1:23" x14ac:dyDescent="0.2">
      <c r="A30" t="s">
        <v>26</v>
      </c>
      <c r="B30">
        <v>1.3838177860413076E-2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4.1761259892408663E-7</v>
      </c>
      <c r="K30">
        <v>1.117996928999812E-3</v>
      </c>
      <c r="L30">
        <v>8.2676313936726485E-6</v>
      </c>
      <c r="M30">
        <v>1.4201285572053974E-3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1.6384988590610883E-2</v>
      </c>
    </row>
    <row r="31" spans="1:23" x14ac:dyDescent="0.2">
      <c r="A31" t="s">
        <v>27</v>
      </c>
      <c r="B31">
        <v>9.0235765188270884E-4</v>
      </c>
      <c r="C31">
        <v>0</v>
      </c>
      <c r="D31">
        <v>0</v>
      </c>
      <c r="E31">
        <v>0</v>
      </c>
      <c r="F31">
        <v>2.1032756935993632E-4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0.52017400000000003</v>
      </c>
      <c r="W31">
        <v>0.52128668522124266</v>
      </c>
    </row>
    <row r="32" spans="1:23" x14ac:dyDescent="0.2">
      <c r="A32" t="s">
        <v>28</v>
      </c>
      <c r="B32">
        <v>5.0664032217981087E-4</v>
      </c>
      <c r="C32">
        <v>0</v>
      </c>
      <c r="D32">
        <v>0</v>
      </c>
      <c r="E32">
        <v>0</v>
      </c>
      <c r="F32">
        <v>8.0006957756524773E-4</v>
      </c>
      <c r="G32">
        <v>0</v>
      </c>
      <c r="H32">
        <v>0</v>
      </c>
      <c r="I32">
        <v>0</v>
      </c>
      <c r="J32">
        <v>7.3630858073820298E-9</v>
      </c>
      <c r="K32">
        <v>1.9711827042152053E-5</v>
      </c>
      <c r="L32">
        <v>0</v>
      </c>
      <c r="M32">
        <v>1.2612154149248647E-5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1.3390412440222666E-3</v>
      </c>
    </row>
    <row r="33" spans="1:23" x14ac:dyDescent="0.2">
      <c r="A33" t="s">
        <v>29</v>
      </c>
      <c r="B33">
        <v>3.6690461965950626E-2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1.2593580239451035E-7</v>
      </c>
      <c r="K33">
        <v>3.3714461845961582E-4</v>
      </c>
      <c r="L33">
        <v>0</v>
      </c>
      <c r="M33">
        <v>6.2204946000401362E-5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3.7089937466213037E-2</v>
      </c>
    </row>
    <row r="34" spans="1:23" x14ac:dyDescent="0.2">
      <c r="A34" t="s">
        <v>30</v>
      </c>
      <c r="B34">
        <v>1.7117959177914154E-2</v>
      </c>
      <c r="C34">
        <v>0</v>
      </c>
      <c r="D34">
        <v>0</v>
      </c>
      <c r="E34">
        <v>0</v>
      </c>
      <c r="F34">
        <v>3.9294963654418549E-3</v>
      </c>
      <c r="G34">
        <v>0</v>
      </c>
      <c r="H34">
        <v>0</v>
      </c>
      <c r="I34">
        <v>0</v>
      </c>
      <c r="J34">
        <v>3.5643378445108733E-7</v>
      </c>
      <c r="K34">
        <v>9.5421421057398273E-4</v>
      </c>
      <c r="L34">
        <v>6.8534312868602233E-5</v>
      </c>
      <c r="M34">
        <v>1.0206836179356225E-3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2.3091244118518671E-2</v>
      </c>
    </row>
    <row r="35" spans="1:23" x14ac:dyDescent="0.2">
      <c r="A35" t="s">
        <v>31</v>
      </c>
      <c r="B35">
        <v>2.4245933161134641E-2</v>
      </c>
      <c r="C35">
        <v>0</v>
      </c>
      <c r="D35">
        <v>0</v>
      </c>
      <c r="E35">
        <v>0</v>
      </c>
      <c r="F35">
        <v>2.4170101938246136E-2</v>
      </c>
      <c r="G35">
        <v>0</v>
      </c>
      <c r="H35">
        <v>0</v>
      </c>
      <c r="I35">
        <v>0</v>
      </c>
      <c r="J35">
        <v>8.3920094612429739E-8</v>
      </c>
      <c r="K35">
        <v>2.2466373931195768E-4</v>
      </c>
      <c r="L35">
        <v>0</v>
      </c>
      <c r="M35">
        <v>6.1885137805902561E-4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4.9259634136846371E-2</v>
      </c>
    </row>
    <row r="36" spans="1:23" x14ac:dyDescent="0.2">
      <c r="A36" t="s">
        <v>32</v>
      </c>
      <c r="B36">
        <v>1.0317260120945136E-4</v>
      </c>
      <c r="C36">
        <v>0</v>
      </c>
      <c r="D36">
        <v>0</v>
      </c>
      <c r="E36">
        <v>0</v>
      </c>
      <c r="F36">
        <v>8.2167970429948469E-3</v>
      </c>
      <c r="G36">
        <v>0</v>
      </c>
      <c r="H36">
        <v>0</v>
      </c>
      <c r="I36">
        <v>0</v>
      </c>
      <c r="J36">
        <v>1.4137760869897677E-7</v>
      </c>
      <c r="K36">
        <v>3.7848410886551139E-4</v>
      </c>
      <c r="L36">
        <v>2.6282365061990952E-5</v>
      </c>
      <c r="M36">
        <v>2.990882269678965E-4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9.0239657227083967E-3</v>
      </c>
    </row>
    <row r="37" spans="1:23" x14ac:dyDescent="0.2">
      <c r="A37" t="s">
        <v>33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2.7893849905287423E-8</v>
      </c>
      <c r="K37">
        <v>7.4675042401586839E-5</v>
      </c>
      <c r="L37">
        <v>0</v>
      </c>
      <c r="M37">
        <v>4.0223763054568009E-5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1.1492669930606014E-4</v>
      </c>
    </row>
    <row r="38" spans="1:23" x14ac:dyDescent="0.2">
      <c r="A38" t="s">
        <v>34</v>
      </c>
      <c r="B38">
        <v>7.5072651927580051E-5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1.598250807001931E-8</v>
      </c>
      <c r="K38">
        <v>4.2787011182209105E-5</v>
      </c>
      <c r="L38">
        <v>0</v>
      </c>
      <c r="M38">
        <v>5.7732135618185668E-4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6.951970017997158E-4</v>
      </c>
    </row>
    <row r="39" spans="1:23" x14ac:dyDescent="0.2">
      <c r="A39" t="s">
        <v>35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1.9083591725396183E-8</v>
      </c>
      <c r="K39">
        <v>5.1088968575772053E-5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5.1108052167497446E-5</v>
      </c>
    </row>
    <row r="40" spans="1:23" x14ac:dyDescent="0.2">
      <c r="A40" t="s">
        <v>36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</row>
    <row r="41" spans="1:23" x14ac:dyDescent="0.2">
      <c r="A41" t="s">
        <v>37</v>
      </c>
      <c r="B41">
        <v>1.2039515076930794E-3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1.2039515076930794E-3</v>
      </c>
    </row>
    <row r="42" spans="1:23" x14ac:dyDescent="0.2">
      <c r="A42" t="s">
        <v>38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</row>
    <row r="43" spans="1:23" x14ac:dyDescent="0.2">
      <c r="A43" t="s">
        <v>39</v>
      </c>
      <c r="B43">
        <v>0.32789789966906846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2.385448965674523E-7</v>
      </c>
      <c r="K43">
        <v>6.3861210719715067E-4</v>
      </c>
      <c r="L43">
        <v>0</v>
      </c>
      <c r="M43">
        <v>3.6034726140710414E-5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0.32857278504730286</v>
      </c>
    </row>
    <row r="44" spans="1:23" x14ac:dyDescent="0.2">
      <c r="A44" t="s">
        <v>40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2.5556109918926393E-8</v>
      </c>
      <c r="K44">
        <v>6.8416643751054759E-5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5.9043405860487045E-4</v>
      </c>
      <c r="S44">
        <v>0</v>
      </c>
      <c r="T44">
        <v>0</v>
      </c>
      <c r="U44">
        <v>0</v>
      </c>
      <c r="V44">
        <v>0</v>
      </c>
      <c r="W44">
        <v>6.5887625846584408E-4</v>
      </c>
    </row>
    <row r="45" spans="1:23" x14ac:dyDescent="0.2">
      <c r="A45" t="s">
        <v>41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</row>
    <row r="46" spans="1:23" x14ac:dyDescent="0.2">
      <c r="A46" t="s">
        <v>42</v>
      </c>
      <c r="B46">
        <v>4.2416780862031558E-2</v>
      </c>
      <c r="C46">
        <v>0</v>
      </c>
      <c r="D46">
        <v>0</v>
      </c>
      <c r="E46">
        <v>0</v>
      </c>
      <c r="F46">
        <v>2.3975535986215683E-3</v>
      </c>
      <c r="G46">
        <v>0</v>
      </c>
      <c r="H46">
        <v>0</v>
      </c>
      <c r="I46">
        <v>0</v>
      </c>
      <c r="J46">
        <v>0</v>
      </c>
      <c r="K46">
        <v>4.9308782986625312E-2</v>
      </c>
      <c r="L46">
        <v>1.5910091539624196E-3</v>
      </c>
      <c r="M46">
        <v>1.6590671847892285E-2</v>
      </c>
      <c r="N46">
        <v>3.2203295793997402E-2</v>
      </c>
      <c r="O46">
        <v>5.9410842097872389E-3</v>
      </c>
      <c r="P46">
        <v>0</v>
      </c>
      <c r="Q46">
        <v>0</v>
      </c>
      <c r="R46">
        <v>1.8235578898075006E-2</v>
      </c>
      <c r="S46">
        <v>0</v>
      </c>
      <c r="T46">
        <v>0</v>
      </c>
      <c r="U46">
        <v>0</v>
      </c>
      <c r="V46">
        <v>0</v>
      </c>
      <c r="W46">
        <v>0.16868475735099278</v>
      </c>
    </row>
    <row r="47" spans="1:23" x14ac:dyDescent="0.2">
      <c r="A47" t="s">
        <v>43</v>
      </c>
      <c r="B47">
        <v>3.7510626434344484E-3</v>
      </c>
      <c r="C47">
        <v>0</v>
      </c>
      <c r="D47">
        <v>6.8793819130605035E-4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0.24209426356317276</v>
      </c>
      <c r="L47">
        <v>6.1283413836081248E-2</v>
      </c>
      <c r="M47">
        <v>0.43629371291167529</v>
      </c>
      <c r="N47">
        <v>5.2769743004558046E-3</v>
      </c>
      <c r="O47">
        <v>0</v>
      </c>
      <c r="P47">
        <v>0</v>
      </c>
      <c r="Q47">
        <v>0</v>
      </c>
      <c r="R47">
        <v>4.7279477222881859E-2</v>
      </c>
      <c r="S47">
        <v>0</v>
      </c>
      <c r="T47">
        <v>0</v>
      </c>
      <c r="U47">
        <v>0</v>
      </c>
      <c r="V47">
        <v>0</v>
      </c>
      <c r="W47">
        <v>0.79666684266900745</v>
      </c>
    </row>
    <row r="48" spans="1:23" x14ac:dyDescent="0.2">
      <c r="A48" t="s">
        <v>44</v>
      </c>
      <c r="B48">
        <v>5.076669773190717E-3</v>
      </c>
      <c r="C48">
        <v>3.7841395351290365E-2</v>
      </c>
      <c r="D48">
        <v>0</v>
      </c>
      <c r="E48">
        <v>0</v>
      </c>
      <c r="F48">
        <v>5.6886016906410604E-2</v>
      </c>
      <c r="G48">
        <v>0</v>
      </c>
      <c r="H48">
        <v>0</v>
      </c>
      <c r="I48">
        <v>0</v>
      </c>
      <c r="J48">
        <v>0</v>
      </c>
      <c r="K48">
        <v>6.6132386653661931E-2</v>
      </c>
      <c r="L48">
        <v>1.0003587000469032E-4</v>
      </c>
      <c r="M48">
        <v>4.731397056223971E-2</v>
      </c>
      <c r="N48">
        <v>3.4012800688783739E-3</v>
      </c>
      <c r="O48">
        <v>1.1940628636457442E-3</v>
      </c>
      <c r="P48">
        <v>0</v>
      </c>
      <c r="Q48">
        <v>0</v>
      </c>
      <c r="R48">
        <v>9.4615363543476463E-3</v>
      </c>
      <c r="S48">
        <v>0</v>
      </c>
      <c r="T48">
        <v>0</v>
      </c>
      <c r="U48">
        <v>0</v>
      </c>
      <c r="V48">
        <v>0</v>
      </c>
      <c r="W48">
        <v>0.2274073544036698</v>
      </c>
    </row>
    <row r="49" spans="1:23" x14ac:dyDescent="0.2">
      <c r="A49" t="s">
        <v>45</v>
      </c>
      <c r="B49">
        <v>0</v>
      </c>
      <c r="C49">
        <v>0.12081504466348207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0.10308892808807826</v>
      </c>
      <c r="L49">
        <v>0</v>
      </c>
      <c r="M49">
        <v>5.8383381531718161E-2</v>
      </c>
      <c r="N49">
        <v>0</v>
      </c>
      <c r="O49">
        <v>1.9232773585277637E-2</v>
      </c>
      <c r="P49">
        <v>0</v>
      </c>
      <c r="Q49">
        <v>0</v>
      </c>
      <c r="R49">
        <v>5.9699938106699798E-3</v>
      </c>
      <c r="S49">
        <v>0</v>
      </c>
      <c r="T49">
        <v>0</v>
      </c>
      <c r="U49">
        <v>0</v>
      </c>
      <c r="V49">
        <v>0</v>
      </c>
      <c r="W49">
        <v>0.30749012167922612</v>
      </c>
    </row>
    <row r="50" spans="1:23" x14ac:dyDescent="0.2">
      <c r="A50" t="s">
        <v>46</v>
      </c>
      <c r="B50">
        <v>0.23869403118760743</v>
      </c>
      <c r="C50">
        <v>0</v>
      </c>
      <c r="D50">
        <v>0</v>
      </c>
      <c r="E50">
        <v>1.0826268488330612E-2</v>
      </c>
      <c r="F50">
        <v>0</v>
      </c>
      <c r="G50">
        <v>0</v>
      </c>
      <c r="H50">
        <v>0</v>
      </c>
      <c r="I50">
        <v>0</v>
      </c>
      <c r="J50">
        <v>0</v>
      </c>
      <c r="K50">
        <v>0.11266107980797462</v>
      </c>
      <c r="L50">
        <v>0</v>
      </c>
      <c r="M50">
        <v>5.6877546870981892E-2</v>
      </c>
      <c r="N50">
        <v>0</v>
      </c>
      <c r="O50">
        <v>0.1009558253290089</v>
      </c>
      <c r="P50">
        <v>0</v>
      </c>
      <c r="Q50">
        <v>0</v>
      </c>
      <c r="R50">
        <v>0.23162699236495554</v>
      </c>
      <c r="S50">
        <v>0</v>
      </c>
      <c r="T50">
        <v>0</v>
      </c>
      <c r="U50">
        <v>0</v>
      </c>
      <c r="V50">
        <v>0</v>
      </c>
      <c r="W50">
        <v>0.75164174404885897</v>
      </c>
    </row>
    <row r="51" spans="1:23" x14ac:dyDescent="0.2">
      <c r="A51" t="s">
        <v>47</v>
      </c>
      <c r="B51">
        <v>0.81813316128741576</v>
      </c>
      <c r="C51">
        <v>0</v>
      </c>
      <c r="D51">
        <v>0</v>
      </c>
      <c r="E51">
        <v>2.598474145235289E-2</v>
      </c>
      <c r="F51">
        <v>0</v>
      </c>
      <c r="G51">
        <v>0</v>
      </c>
      <c r="H51">
        <v>0</v>
      </c>
      <c r="I51">
        <v>0</v>
      </c>
      <c r="J51">
        <v>0</v>
      </c>
      <c r="K51">
        <v>9.9318906058632306E-2</v>
      </c>
      <c r="L51">
        <v>0</v>
      </c>
      <c r="M51">
        <v>0.11916889904064622</v>
      </c>
      <c r="N51">
        <v>0</v>
      </c>
      <c r="O51">
        <v>0.16193498286509697</v>
      </c>
      <c r="P51">
        <v>0</v>
      </c>
      <c r="Q51">
        <v>0</v>
      </c>
      <c r="R51">
        <v>3.4622323520626372E-2</v>
      </c>
      <c r="S51">
        <v>0</v>
      </c>
      <c r="T51">
        <v>0</v>
      </c>
      <c r="U51">
        <v>0</v>
      </c>
      <c r="V51">
        <v>0</v>
      </c>
      <c r="W51">
        <v>1.2591630142247705</v>
      </c>
    </row>
  </sheetData>
  <phoneticPr fontId="6" type="noConversion"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700-000000000000}">
  <dimension ref="A1:W51"/>
  <sheetViews>
    <sheetView workbookViewId="0">
      <selection activeCell="B4" sqref="B4:W51"/>
    </sheetView>
  </sheetViews>
  <sheetFormatPr baseColWidth="10" defaultColWidth="8.83203125" defaultRowHeight="15" x14ac:dyDescent="0.2"/>
  <sheetData>
    <row r="1" spans="1:23" x14ac:dyDescent="0.2">
      <c r="B1" t="s">
        <v>49</v>
      </c>
      <c r="C1" t="s">
        <v>50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61</v>
      </c>
      <c r="O1" t="s">
        <v>62</v>
      </c>
      <c r="P1" t="s">
        <v>63</v>
      </c>
      <c r="Q1" t="s">
        <v>64</v>
      </c>
      <c r="R1" t="s">
        <v>65</v>
      </c>
      <c r="S1" t="s">
        <v>66</v>
      </c>
      <c r="T1" t="s">
        <v>67</v>
      </c>
      <c r="U1" t="s">
        <v>68</v>
      </c>
      <c r="V1" t="s">
        <v>69</v>
      </c>
      <c r="W1" t="s">
        <v>48</v>
      </c>
    </row>
    <row r="2" spans="1:23" x14ac:dyDescent="0.2">
      <c r="B2" t="s">
        <v>75</v>
      </c>
      <c r="C2" t="s">
        <v>75</v>
      </c>
      <c r="D2" t="s">
        <v>75</v>
      </c>
      <c r="E2" t="s">
        <v>75</v>
      </c>
      <c r="F2" t="s">
        <v>75</v>
      </c>
      <c r="G2" t="s">
        <v>75</v>
      </c>
      <c r="H2" t="s">
        <v>75</v>
      </c>
      <c r="I2" t="s">
        <v>75</v>
      </c>
      <c r="J2" t="s">
        <v>75</v>
      </c>
      <c r="K2" t="s">
        <v>75</v>
      </c>
      <c r="L2" t="s">
        <v>75</v>
      </c>
      <c r="M2" t="s">
        <v>75</v>
      </c>
      <c r="N2" t="s">
        <v>75</v>
      </c>
      <c r="O2" t="s">
        <v>75</v>
      </c>
      <c r="P2" t="s">
        <v>75</v>
      </c>
      <c r="Q2" t="s">
        <v>75</v>
      </c>
      <c r="R2" t="s">
        <v>75</v>
      </c>
      <c r="S2" t="s">
        <v>75</v>
      </c>
      <c r="T2" t="s">
        <v>75</v>
      </c>
      <c r="U2" t="s">
        <v>75</v>
      </c>
      <c r="V2" t="s">
        <v>75</v>
      </c>
      <c r="W2" t="s">
        <v>75</v>
      </c>
    </row>
    <row r="4" spans="1:23" x14ac:dyDescent="0.2">
      <c r="A4" t="s">
        <v>0</v>
      </c>
      <c r="B4">
        <v>15.570224088555669</v>
      </c>
      <c r="C4">
        <v>0.20438381269720526</v>
      </c>
      <c r="D4">
        <v>0.13984425145965981</v>
      </c>
      <c r="E4">
        <v>5.2103762579538894E-6</v>
      </c>
      <c r="F4">
        <v>1.0421849389230708</v>
      </c>
      <c r="G4">
        <v>5.729111291395534E-2</v>
      </c>
      <c r="H4">
        <v>9.6220842923104746E-2</v>
      </c>
      <c r="I4">
        <v>0</v>
      </c>
      <c r="J4">
        <v>3.9870364373735421E-3</v>
      </c>
      <c r="K4">
        <v>0.24651181400594002</v>
      </c>
      <c r="L4">
        <v>3.5339483252107971E-2</v>
      </c>
      <c r="M4">
        <v>0.89489006927099379</v>
      </c>
      <c r="N4">
        <v>9.569306665928751E-3</v>
      </c>
      <c r="O4">
        <v>5.5530256649013669E-2</v>
      </c>
      <c r="P4">
        <v>6.6647310525087163E-3</v>
      </c>
      <c r="Q4">
        <v>0</v>
      </c>
      <c r="R4">
        <v>1.4780285677901368</v>
      </c>
      <c r="S4">
        <v>0</v>
      </c>
      <c r="T4">
        <v>0</v>
      </c>
      <c r="U4">
        <v>0</v>
      </c>
      <c r="V4">
        <v>1.4442820000000001</v>
      </c>
      <c r="W4">
        <v>21.284957522972924</v>
      </c>
    </row>
    <row r="5" spans="1:23" x14ac:dyDescent="0.2">
      <c r="A5" t="s">
        <v>1</v>
      </c>
      <c r="B5">
        <v>0.13993707495817367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0.26334497470070534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0.40328204965887904</v>
      </c>
    </row>
    <row r="6" spans="1:23" x14ac:dyDescent="0.2">
      <c r="A6" t="s">
        <v>2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</row>
    <row r="7" spans="1:23" x14ac:dyDescent="0.2">
      <c r="A7" t="s">
        <v>3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  <row r="8" spans="1:23" x14ac:dyDescent="0.2">
      <c r="A8" t="s">
        <v>4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1.3887238690041645E-3</v>
      </c>
      <c r="L8">
        <v>0</v>
      </c>
      <c r="M8">
        <v>4.8763097194461057E-3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6.26503358845027E-3</v>
      </c>
    </row>
    <row r="9" spans="1:23" x14ac:dyDescent="0.2">
      <c r="A9" t="s">
        <v>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</row>
    <row r="10" spans="1:23" x14ac:dyDescent="0.2">
      <c r="A10" t="s">
        <v>6</v>
      </c>
      <c r="B10">
        <v>6.472864453160072E-5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7.5667646708560269E-4</v>
      </c>
      <c r="L10">
        <v>0</v>
      </c>
      <c r="M10">
        <v>1.5583500877767014E-2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1.6404905989384218E-2</v>
      </c>
    </row>
    <row r="11" spans="1:23" x14ac:dyDescent="0.2">
      <c r="A11" t="s">
        <v>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2">
      <c r="A12" t="s">
        <v>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x14ac:dyDescent="0.2">
      <c r="A13" t="s">
        <v>9</v>
      </c>
      <c r="B13">
        <v>0.24961883745442023</v>
      </c>
      <c r="C13">
        <v>0</v>
      </c>
      <c r="D13">
        <v>0</v>
      </c>
      <c r="E13">
        <v>0</v>
      </c>
      <c r="F13">
        <v>1.5083929074092934E-3</v>
      </c>
      <c r="G13">
        <v>0</v>
      </c>
      <c r="H13">
        <v>0</v>
      </c>
      <c r="I13">
        <v>0</v>
      </c>
      <c r="J13">
        <v>3.9072212401664256E-3</v>
      </c>
      <c r="K13">
        <v>3.2937681508432111E-3</v>
      </c>
      <c r="L13">
        <v>0</v>
      </c>
      <c r="M13">
        <v>3.7195380791532007E-2</v>
      </c>
      <c r="N13">
        <v>3.5586980184457401E-3</v>
      </c>
      <c r="O13">
        <v>4.6158645686859146E-4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0.29954388501968549</v>
      </c>
    </row>
    <row r="14" spans="1:23" x14ac:dyDescent="0.2">
      <c r="A14" t="s">
        <v>10</v>
      </c>
      <c r="B14">
        <v>2.8978883133004341E-2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1.1350147006284035E-3</v>
      </c>
      <c r="L14">
        <v>0</v>
      </c>
      <c r="M14">
        <v>8.4641827338505183E-4</v>
      </c>
      <c r="N14">
        <v>0</v>
      </c>
      <c r="O14">
        <v>0</v>
      </c>
      <c r="P14">
        <v>0</v>
      </c>
      <c r="Q14">
        <v>0</v>
      </c>
      <c r="R14">
        <v>1.4778500770638086E-3</v>
      </c>
      <c r="S14">
        <v>0</v>
      </c>
      <c r="T14">
        <v>0</v>
      </c>
      <c r="U14">
        <v>0</v>
      </c>
      <c r="V14">
        <v>0</v>
      </c>
      <c r="W14">
        <v>3.2438166184081602E-2</v>
      </c>
    </row>
    <row r="15" spans="1:23" x14ac:dyDescent="0.2">
      <c r="A15" t="s">
        <v>11</v>
      </c>
      <c r="B15">
        <v>1.2230907116716953E-2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1.486646705921125E-3</v>
      </c>
      <c r="L15">
        <v>0</v>
      </c>
      <c r="M15">
        <v>3.1646638777118891E-3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1.6882217700349967E-2</v>
      </c>
    </row>
    <row r="16" spans="1:23" x14ac:dyDescent="0.2">
      <c r="A16" t="s">
        <v>12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</row>
    <row r="17" spans="1:23" x14ac:dyDescent="0.2">
      <c r="A17" t="s">
        <v>13</v>
      </c>
      <c r="B17">
        <v>2.5863485316759711E-3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7.4821949480641048E-3</v>
      </c>
      <c r="L17">
        <v>0</v>
      </c>
      <c r="M17">
        <v>5.4546955395925578E-4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1.0614013033699332E-2</v>
      </c>
    </row>
    <row r="18" spans="1:23" x14ac:dyDescent="0.2">
      <c r="A18" t="s">
        <v>14</v>
      </c>
      <c r="B18">
        <v>4.1465645197137704E-2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3.9614238570952128E-4</v>
      </c>
      <c r="L18">
        <v>0</v>
      </c>
      <c r="M18">
        <v>1.5047435971289814E-4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4.2012261942560122E-2</v>
      </c>
    </row>
    <row r="19" spans="1:23" x14ac:dyDescent="0.2">
      <c r="A19" t="s">
        <v>15</v>
      </c>
      <c r="B19">
        <v>3.9635914878361204E-2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1.7937683307970463E-3</v>
      </c>
      <c r="L19">
        <v>0</v>
      </c>
      <c r="M19">
        <v>5.4546955395925578E-4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4.1975152763117501E-2</v>
      </c>
    </row>
    <row r="20" spans="1:23" x14ac:dyDescent="0.2">
      <c r="A20" t="s">
        <v>16</v>
      </c>
      <c r="B20">
        <v>1.8102129433717494E-2</v>
      </c>
      <c r="C20">
        <v>0</v>
      </c>
      <c r="D20">
        <v>4.8067815461233666E-3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9.4807110287784305E-4</v>
      </c>
      <c r="L20">
        <v>1.7529941268784154E-4</v>
      </c>
      <c r="M20">
        <v>1.3965901510853357E-3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2.542887164649188E-2</v>
      </c>
    </row>
    <row r="21" spans="1:23" x14ac:dyDescent="0.2">
      <c r="A21" t="s">
        <v>17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8.0118684750240255E-5</v>
      </c>
      <c r="L21">
        <v>0</v>
      </c>
      <c r="M21">
        <v>1.960869000008704E-3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2.0409876847589442E-3</v>
      </c>
    </row>
    <row r="22" spans="1:23" x14ac:dyDescent="0.2">
      <c r="A22" t="s">
        <v>18</v>
      </c>
      <c r="B22">
        <v>0.62054805793065537</v>
      </c>
      <c r="C22">
        <v>0</v>
      </c>
      <c r="D22">
        <v>0</v>
      </c>
      <c r="E22">
        <v>0</v>
      </c>
      <c r="F22">
        <v>2.6232920128857273E-4</v>
      </c>
      <c r="G22">
        <v>0</v>
      </c>
      <c r="H22">
        <v>0</v>
      </c>
      <c r="I22">
        <v>0</v>
      </c>
      <c r="J22">
        <v>0</v>
      </c>
      <c r="K22">
        <v>9.7922836916960337E-5</v>
      </c>
      <c r="L22">
        <v>0</v>
      </c>
      <c r="M22">
        <v>1.9937852661959E-3</v>
      </c>
      <c r="N22">
        <v>3.370891221802459E-4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0.62323918435723702</v>
      </c>
    </row>
    <row r="23" spans="1:23" x14ac:dyDescent="0.2">
      <c r="A23" t="s">
        <v>19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2.6261124445912091E-4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2.6261124445912091E-4</v>
      </c>
    </row>
    <row r="24" spans="1:23" x14ac:dyDescent="0.2">
      <c r="A24" t="s">
        <v>20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</row>
    <row r="25" spans="1:23" x14ac:dyDescent="0.2">
      <c r="A25" t="s">
        <v>21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6.5832532374392931E-5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6.5832532374392931E-5</v>
      </c>
    </row>
    <row r="26" spans="1:23" x14ac:dyDescent="0.2">
      <c r="A26" t="s">
        <v>22</v>
      </c>
      <c r="B26">
        <v>2.2685796551774997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2.6661717869663286E-3</v>
      </c>
      <c r="L26">
        <v>0</v>
      </c>
      <c r="M26">
        <v>3.6207892805916104E-4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2.2716079058925254</v>
      </c>
    </row>
    <row r="27" spans="1:23" x14ac:dyDescent="0.2">
      <c r="A27" t="s">
        <v>23</v>
      </c>
      <c r="B27">
        <v>6.5148534259824059E-2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1.6468840754216055E-3</v>
      </c>
      <c r="L27">
        <v>0</v>
      </c>
      <c r="M27">
        <v>2.5345524964141275E-3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6.9329970831659787E-2</v>
      </c>
    </row>
    <row r="28" spans="1:23" x14ac:dyDescent="0.2">
      <c r="A28" t="s">
        <v>24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8.4569722791920292E-5</v>
      </c>
      <c r="L28">
        <v>0</v>
      </c>
      <c r="M28">
        <v>5.6427884892336794E-5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1.409976076842571E-4</v>
      </c>
    </row>
    <row r="29" spans="1:23" x14ac:dyDescent="0.2">
      <c r="A29" t="s">
        <v>25</v>
      </c>
      <c r="B29">
        <v>2.9672690696927208E-2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2.9672690696927208E-2</v>
      </c>
    </row>
    <row r="30" spans="1:23" x14ac:dyDescent="0.2">
      <c r="A30" t="s">
        <v>26</v>
      </c>
      <c r="B30">
        <v>7.0969884532083984E-4</v>
      </c>
      <c r="C30">
        <v>0</v>
      </c>
      <c r="D30">
        <v>0</v>
      </c>
      <c r="E30">
        <v>0</v>
      </c>
      <c r="F30">
        <v>4.3721533548095452E-6</v>
      </c>
      <c r="G30">
        <v>0</v>
      </c>
      <c r="H30">
        <v>0</v>
      </c>
      <c r="I30">
        <v>0</v>
      </c>
      <c r="J30">
        <v>0</v>
      </c>
      <c r="K30">
        <v>3.6498511941776129E-4</v>
      </c>
      <c r="L30">
        <v>0</v>
      </c>
      <c r="M30">
        <v>3.1505569064888044E-4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1.394111808742291E-3</v>
      </c>
    </row>
    <row r="31" spans="1:23" x14ac:dyDescent="0.2">
      <c r="A31" t="s">
        <v>27</v>
      </c>
      <c r="B31">
        <v>1.1433234040725986</v>
      </c>
      <c r="C31">
        <v>0</v>
      </c>
      <c r="D31">
        <v>0</v>
      </c>
      <c r="E31">
        <v>0</v>
      </c>
      <c r="F31">
        <v>1.8800259425681045E-4</v>
      </c>
      <c r="G31">
        <v>0</v>
      </c>
      <c r="H31">
        <v>0</v>
      </c>
      <c r="I31">
        <v>0</v>
      </c>
      <c r="J31">
        <v>0</v>
      </c>
      <c r="K31">
        <v>1.8827890916306464E-3</v>
      </c>
      <c r="L31">
        <v>0</v>
      </c>
      <c r="M31">
        <v>3.0005527791500092E-2</v>
      </c>
      <c r="N31">
        <v>0</v>
      </c>
      <c r="O31">
        <v>0</v>
      </c>
      <c r="P31">
        <v>0</v>
      </c>
      <c r="Q31">
        <v>0</v>
      </c>
      <c r="R31">
        <v>2.1018312207129724E-3</v>
      </c>
      <c r="S31">
        <v>0</v>
      </c>
      <c r="T31">
        <v>0</v>
      </c>
      <c r="U31">
        <v>0</v>
      </c>
      <c r="V31">
        <v>1.4442820000000001</v>
      </c>
      <c r="W31">
        <v>2.6217835547706994</v>
      </c>
    </row>
    <row r="32" spans="1:23" x14ac:dyDescent="0.2">
      <c r="A32" t="s">
        <v>28</v>
      </c>
      <c r="B32">
        <v>3.5449246071230726E-4</v>
      </c>
      <c r="C32">
        <v>0.20024686557088209</v>
      </c>
      <c r="D32">
        <v>0</v>
      </c>
      <c r="E32">
        <v>0</v>
      </c>
      <c r="F32">
        <v>1.0149954013190359</v>
      </c>
      <c r="G32">
        <v>0</v>
      </c>
      <c r="H32">
        <v>0</v>
      </c>
      <c r="I32">
        <v>0</v>
      </c>
      <c r="J32">
        <v>0</v>
      </c>
      <c r="K32">
        <v>1.3798217929208046E-4</v>
      </c>
      <c r="L32">
        <v>0</v>
      </c>
      <c r="M32">
        <v>3.0847243741144114E-3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1.2188194659040368</v>
      </c>
    </row>
    <row r="33" spans="1:23" x14ac:dyDescent="0.2">
      <c r="A33" t="s">
        <v>29</v>
      </c>
      <c r="B33">
        <v>9.4472240779829922E-3</v>
      </c>
      <c r="C33">
        <v>0</v>
      </c>
      <c r="D33">
        <v>0</v>
      </c>
      <c r="E33">
        <v>0</v>
      </c>
      <c r="F33">
        <v>5.2465840257714545E-4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1.3589715611571113E-3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1.1330854041717249E-2</v>
      </c>
    </row>
    <row r="34" spans="1:23" x14ac:dyDescent="0.2">
      <c r="A34" t="s">
        <v>30</v>
      </c>
      <c r="B34">
        <v>9.7592936248811855E-3</v>
      </c>
      <c r="C34">
        <v>0</v>
      </c>
      <c r="D34">
        <v>0</v>
      </c>
      <c r="E34">
        <v>0</v>
      </c>
      <c r="F34">
        <v>1.1629927923793392E-2</v>
      </c>
      <c r="G34">
        <v>0</v>
      </c>
      <c r="H34">
        <v>0</v>
      </c>
      <c r="I34">
        <v>0</v>
      </c>
      <c r="J34">
        <v>0</v>
      </c>
      <c r="K34">
        <v>9.302669507111229E-4</v>
      </c>
      <c r="L34">
        <v>0</v>
      </c>
      <c r="M34">
        <v>4.2320913669252592E-4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2.2742697636078228E-2</v>
      </c>
    </row>
    <row r="35" spans="1:23" x14ac:dyDescent="0.2">
      <c r="A35" t="s">
        <v>31</v>
      </c>
      <c r="B35">
        <v>9.0131250736979907E-3</v>
      </c>
      <c r="C35">
        <v>0</v>
      </c>
      <c r="D35">
        <v>0</v>
      </c>
      <c r="E35">
        <v>0</v>
      </c>
      <c r="F35">
        <v>2.6670135464338224E-3</v>
      </c>
      <c r="G35">
        <v>0</v>
      </c>
      <c r="H35">
        <v>0</v>
      </c>
      <c r="I35">
        <v>0</v>
      </c>
      <c r="J35">
        <v>0</v>
      </c>
      <c r="K35">
        <v>5.5637975521000181E-4</v>
      </c>
      <c r="L35">
        <v>0</v>
      </c>
      <c r="M35">
        <v>1.5940877482085148E-3</v>
      </c>
      <c r="N35">
        <v>0</v>
      </c>
      <c r="O35">
        <v>0</v>
      </c>
      <c r="P35">
        <v>0</v>
      </c>
      <c r="Q35">
        <v>0</v>
      </c>
      <c r="R35">
        <v>6.5682225647280387E-5</v>
      </c>
      <c r="S35">
        <v>0</v>
      </c>
      <c r="T35">
        <v>0</v>
      </c>
      <c r="U35">
        <v>0</v>
      </c>
      <c r="V35">
        <v>0</v>
      </c>
      <c r="W35">
        <v>1.389628834919761E-2</v>
      </c>
    </row>
    <row r="36" spans="1:23" x14ac:dyDescent="0.2">
      <c r="A36" t="s">
        <v>32</v>
      </c>
      <c r="B36">
        <v>1.5652301357493011E-2</v>
      </c>
      <c r="C36">
        <v>0</v>
      </c>
      <c r="D36">
        <v>0</v>
      </c>
      <c r="E36">
        <v>0</v>
      </c>
      <c r="F36">
        <v>9.0765903645846167E-3</v>
      </c>
      <c r="G36">
        <v>0</v>
      </c>
      <c r="H36">
        <v>0</v>
      </c>
      <c r="I36">
        <v>0</v>
      </c>
      <c r="J36">
        <v>0</v>
      </c>
      <c r="K36">
        <v>1.8338276731721659E-3</v>
      </c>
      <c r="L36">
        <v>0</v>
      </c>
      <c r="M36">
        <v>3.0471057841861869E-3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2.9609825179435983E-2</v>
      </c>
    </row>
    <row r="37" spans="1:23" x14ac:dyDescent="0.2">
      <c r="A37" t="s">
        <v>33</v>
      </c>
      <c r="B37">
        <v>1.3298053387423265E-4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1.7804152166720058E-4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3.1102205554143321E-4</v>
      </c>
    </row>
    <row r="38" spans="1:23" x14ac:dyDescent="0.2">
      <c r="A38" t="s">
        <v>34</v>
      </c>
      <c r="B38">
        <v>3.2260092476897178E-4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4.8961418458480163E-4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8.1221510935377346E-4</v>
      </c>
    </row>
    <row r="39" spans="1:23" x14ac:dyDescent="0.2">
      <c r="A39" t="s">
        <v>35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1.5578633145880055E-4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1.5578633145880055E-4</v>
      </c>
    </row>
    <row r="40" spans="1:23" x14ac:dyDescent="0.2">
      <c r="A40" t="s">
        <v>36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8.9020760833600293E-6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8.9020760833600293E-6</v>
      </c>
    </row>
    <row r="41" spans="1:23" x14ac:dyDescent="0.2">
      <c r="A41" t="s">
        <v>37</v>
      </c>
      <c r="B41">
        <v>3.1275051485236196E-4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2.1053409937146468E-3</v>
      </c>
      <c r="L41">
        <v>0</v>
      </c>
      <c r="M41">
        <v>3.7618589928224534E-5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2.4557100984952331E-3</v>
      </c>
    </row>
    <row r="42" spans="1:23" x14ac:dyDescent="0.2">
      <c r="A42" t="s">
        <v>38</v>
      </c>
      <c r="B42">
        <v>1.3722532677057763E-3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1.3722532677057763E-3</v>
      </c>
    </row>
    <row r="43" spans="1:23" x14ac:dyDescent="0.2">
      <c r="A43" t="s">
        <v>39</v>
      </c>
      <c r="B43">
        <v>9.5964334492969883</v>
      </c>
      <c r="C43">
        <v>1.956152801933864E-3</v>
      </c>
      <c r="D43">
        <v>2.1399595798280102E-2</v>
      </c>
      <c r="E43">
        <v>0</v>
      </c>
      <c r="F43">
        <v>1.3282505103364211E-3</v>
      </c>
      <c r="G43">
        <v>1.869514195435016E-2</v>
      </c>
      <c r="H43">
        <v>9.0612982281087412E-2</v>
      </c>
      <c r="I43">
        <v>0</v>
      </c>
      <c r="J43">
        <v>7.9815197207116733E-5</v>
      </c>
      <c r="K43">
        <v>3.46735863446873E-3</v>
      </c>
      <c r="L43">
        <v>0</v>
      </c>
      <c r="M43">
        <v>7.2756761222433778E-3</v>
      </c>
      <c r="N43">
        <v>4.7648291082452339E-3</v>
      </c>
      <c r="O43">
        <v>0</v>
      </c>
      <c r="P43">
        <v>6.6647310525087163E-3</v>
      </c>
      <c r="Q43">
        <v>0</v>
      </c>
      <c r="R43">
        <v>1.4089579185898276</v>
      </c>
      <c r="S43">
        <v>0</v>
      </c>
      <c r="T43">
        <v>0</v>
      </c>
      <c r="U43">
        <v>0</v>
      </c>
      <c r="V43">
        <v>0</v>
      </c>
      <c r="W43">
        <v>11.161635901347475</v>
      </c>
    </row>
    <row r="44" spans="1:23" x14ac:dyDescent="0.2">
      <c r="A44" t="s">
        <v>40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</row>
    <row r="45" spans="1:23" x14ac:dyDescent="0.2">
      <c r="A45" t="s">
        <v>41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1.7181006840884857E-3</v>
      </c>
      <c r="L45">
        <v>0</v>
      </c>
      <c r="M45">
        <v>1.1755809352570164E-3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2.8936816193455023E-3</v>
      </c>
    </row>
    <row r="46" spans="1:23" x14ac:dyDescent="0.2">
      <c r="A46" t="s">
        <v>42</v>
      </c>
      <c r="B46">
        <v>0</v>
      </c>
      <c r="C46">
        <v>0</v>
      </c>
      <c r="D46">
        <v>0</v>
      </c>
      <c r="E46">
        <v>5.2103762579538894E-6</v>
      </c>
      <c r="F46">
        <v>0</v>
      </c>
      <c r="G46">
        <v>0</v>
      </c>
      <c r="H46">
        <v>2.2189622813055225E-5</v>
      </c>
      <c r="I46">
        <v>0</v>
      </c>
      <c r="J46">
        <v>0</v>
      </c>
      <c r="K46">
        <v>7.7592811659122742E-3</v>
      </c>
      <c r="L46">
        <v>3.051402705695838E-4</v>
      </c>
      <c r="M46">
        <v>1.3823966418347497E-2</v>
      </c>
      <c r="N46">
        <v>1.1797380760292447E-4</v>
      </c>
      <c r="O46">
        <v>1.1657897219035242E-5</v>
      </c>
      <c r="P46">
        <v>0</v>
      </c>
      <c r="Q46">
        <v>0</v>
      </c>
      <c r="R46">
        <v>1.4482024180535479E-3</v>
      </c>
      <c r="S46">
        <v>0</v>
      </c>
      <c r="T46">
        <v>0</v>
      </c>
      <c r="U46">
        <v>0</v>
      </c>
      <c r="V46">
        <v>0</v>
      </c>
      <c r="W46">
        <v>2.3493621976775878E-2</v>
      </c>
    </row>
    <row r="47" spans="1:23" x14ac:dyDescent="0.2">
      <c r="A47" t="s">
        <v>43</v>
      </c>
      <c r="B47">
        <v>1.2535871073957745E-2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0.19646976436978625</v>
      </c>
      <c r="L47">
        <v>3.4457115537620465E-2</v>
      </c>
      <c r="M47">
        <v>0.48867117545752792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0.73213392643889241</v>
      </c>
    </row>
    <row r="48" spans="1:23" x14ac:dyDescent="0.2">
      <c r="A48" t="s">
        <v>44</v>
      </c>
      <c r="B48">
        <v>2.9059843281712312E-2</v>
      </c>
      <c r="C48">
        <v>1.3707262913270914E-3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4.9341082625044847E-3</v>
      </c>
      <c r="L48">
        <v>4.0192803123008445E-4</v>
      </c>
      <c r="M48">
        <v>9.4545716939733355E-3</v>
      </c>
      <c r="N48">
        <v>7.9071660945460734E-4</v>
      </c>
      <c r="O48">
        <v>8.4674750986519481E-3</v>
      </c>
      <c r="P48">
        <v>0</v>
      </c>
      <c r="Q48">
        <v>0</v>
      </c>
      <c r="R48">
        <v>7.7036046772044949E-3</v>
      </c>
      <c r="S48">
        <v>0</v>
      </c>
      <c r="T48">
        <v>0</v>
      </c>
      <c r="U48">
        <v>0</v>
      </c>
      <c r="V48">
        <v>0</v>
      </c>
      <c r="W48">
        <v>6.2182973946058366E-2</v>
      </c>
    </row>
    <row r="49" spans="1:23" x14ac:dyDescent="0.2">
      <c r="A49" t="s">
        <v>45</v>
      </c>
      <c r="B49">
        <v>0</v>
      </c>
      <c r="C49">
        <v>8.1006803306220981E-4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8.1006803306220981E-4</v>
      </c>
    </row>
    <row r="50" spans="1:23" x14ac:dyDescent="0.2">
      <c r="A50" t="s">
        <v>46</v>
      </c>
      <c r="B50">
        <v>0.2976971881724087</v>
      </c>
      <c r="C50">
        <v>0</v>
      </c>
      <c r="D50">
        <v>0</v>
      </c>
      <c r="E50">
        <v>0</v>
      </c>
      <c r="F50">
        <v>0</v>
      </c>
      <c r="G50">
        <v>3.859597095960518E-2</v>
      </c>
      <c r="H50">
        <v>5.58567101920428E-3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4.1922542667696093E-2</v>
      </c>
      <c r="P50">
        <v>0</v>
      </c>
      <c r="Q50">
        <v>0</v>
      </c>
      <c r="R50">
        <v>5.6273478581627012E-2</v>
      </c>
      <c r="S50">
        <v>0</v>
      </c>
      <c r="T50">
        <v>0</v>
      </c>
      <c r="U50">
        <v>0</v>
      </c>
      <c r="V50">
        <v>0</v>
      </c>
      <c r="W50">
        <v>0.4400748514005412</v>
      </c>
    </row>
    <row r="51" spans="1:23" x14ac:dyDescent="0.2">
      <c r="A51" t="s">
        <v>47</v>
      </c>
      <c r="B51">
        <v>0.92752820456407004</v>
      </c>
      <c r="C51">
        <v>0</v>
      </c>
      <c r="D51">
        <v>0.11363787411525635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4.6669945285780015E-3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1.0458330732079044</v>
      </c>
    </row>
  </sheetData>
  <phoneticPr fontId="6" type="noConversion"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800-000000000000}">
  <dimension ref="A1:W51"/>
  <sheetViews>
    <sheetView workbookViewId="0">
      <selection activeCell="B4" sqref="B4:W51"/>
    </sheetView>
  </sheetViews>
  <sheetFormatPr baseColWidth="10" defaultColWidth="8.83203125" defaultRowHeight="15" x14ac:dyDescent="0.2"/>
  <sheetData>
    <row r="1" spans="1:23" x14ac:dyDescent="0.2">
      <c r="B1" t="s">
        <v>49</v>
      </c>
      <c r="C1" t="s">
        <v>50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61</v>
      </c>
      <c r="O1" t="s">
        <v>62</v>
      </c>
      <c r="P1" t="s">
        <v>63</v>
      </c>
      <c r="Q1" t="s">
        <v>64</v>
      </c>
      <c r="R1" t="s">
        <v>65</v>
      </c>
      <c r="S1" t="s">
        <v>66</v>
      </c>
      <c r="T1" t="s">
        <v>67</v>
      </c>
      <c r="U1" t="s">
        <v>68</v>
      </c>
      <c r="V1" t="s">
        <v>69</v>
      </c>
      <c r="W1" t="s">
        <v>48</v>
      </c>
    </row>
    <row r="2" spans="1:23" x14ac:dyDescent="0.2">
      <c r="B2" t="s">
        <v>75</v>
      </c>
      <c r="C2" t="s">
        <v>75</v>
      </c>
      <c r="D2" t="s">
        <v>75</v>
      </c>
      <c r="E2" t="s">
        <v>75</v>
      </c>
      <c r="F2" t="s">
        <v>75</v>
      </c>
      <c r="G2" t="s">
        <v>75</v>
      </c>
      <c r="H2" t="s">
        <v>75</v>
      </c>
      <c r="I2" t="s">
        <v>75</v>
      </c>
      <c r="J2" t="s">
        <v>75</v>
      </c>
      <c r="K2" t="s">
        <v>75</v>
      </c>
      <c r="L2" t="s">
        <v>75</v>
      </c>
      <c r="M2" t="s">
        <v>75</v>
      </c>
      <c r="N2" t="s">
        <v>75</v>
      </c>
      <c r="O2" t="s">
        <v>75</v>
      </c>
      <c r="P2" t="s">
        <v>75</v>
      </c>
      <c r="Q2" t="s">
        <v>75</v>
      </c>
      <c r="R2" t="s">
        <v>75</v>
      </c>
      <c r="S2" t="s">
        <v>75</v>
      </c>
      <c r="T2" t="s">
        <v>75</v>
      </c>
      <c r="U2" t="s">
        <v>75</v>
      </c>
      <c r="V2" t="s">
        <v>75</v>
      </c>
      <c r="W2" t="s">
        <v>75</v>
      </c>
    </row>
    <row r="4" spans="1:23" x14ac:dyDescent="0.2">
      <c r="A4" t="s">
        <v>0</v>
      </c>
      <c r="B4">
        <v>26.963625184233805</v>
      </c>
      <c r="C4">
        <v>33.205179152127066</v>
      </c>
      <c r="D4">
        <v>0.14774926729560781</v>
      </c>
      <c r="E4">
        <v>0</v>
      </c>
      <c r="F4">
        <v>3.6197897760632252</v>
      </c>
      <c r="G4">
        <v>5.6819248512064185E-2</v>
      </c>
      <c r="H4">
        <v>8.6638080050558345E-3</v>
      </c>
      <c r="I4">
        <v>3.0254790792224949E-2</v>
      </c>
      <c r="J4">
        <v>3.3505379532557695</v>
      </c>
      <c r="K4">
        <v>0.49904468439941391</v>
      </c>
      <c r="L4">
        <v>4.2244905267988388E-2</v>
      </c>
      <c r="M4">
        <v>1.8618779152048381</v>
      </c>
      <c r="N4">
        <v>0.46869095708633496</v>
      </c>
      <c r="O4">
        <v>7.9492851983000518E-2</v>
      </c>
      <c r="P4">
        <v>6.3406782142950618E-2</v>
      </c>
      <c r="Q4">
        <v>0</v>
      </c>
      <c r="R4">
        <v>0.19273960834945608</v>
      </c>
      <c r="S4">
        <v>0</v>
      </c>
      <c r="T4">
        <v>0</v>
      </c>
      <c r="U4">
        <v>0</v>
      </c>
      <c r="V4">
        <v>3.8736980000000005</v>
      </c>
      <c r="W4">
        <v>74.463814884718815</v>
      </c>
    </row>
    <row r="5" spans="1:23" x14ac:dyDescent="0.2">
      <c r="A5" t="s">
        <v>1</v>
      </c>
      <c r="B5">
        <v>0.19382896188065898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2.2751542330476663E-2</v>
      </c>
      <c r="L5">
        <v>0</v>
      </c>
      <c r="M5">
        <v>0.4409224440859007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0.65750294829703637</v>
      </c>
    </row>
    <row r="6" spans="1:23" x14ac:dyDescent="0.2">
      <c r="A6" t="s">
        <v>2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</row>
    <row r="7" spans="1:23" x14ac:dyDescent="0.2">
      <c r="A7" t="s">
        <v>3</v>
      </c>
      <c r="B7">
        <v>0.70062578132625508</v>
      </c>
      <c r="C7">
        <v>0.88278580367605031</v>
      </c>
      <c r="D7">
        <v>6.6698309040458714E-4</v>
      </c>
      <c r="E7">
        <v>0</v>
      </c>
      <c r="F7">
        <v>0</v>
      </c>
      <c r="G7">
        <v>0</v>
      </c>
      <c r="H7">
        <v>0</v>
      </c>
      <c r="I7">
        <v>0</v>
      </c>
      <c r="J7">
        <v>3.3505379532557695</v>
      </c>
      <c r="K7">
        <v>0</v>
      </c>
      <c r="L7">
        <v>0</v>
      </c>
      <c r="M7">
        <v>0.28340341683131909</v>
      </c>
      <c r="N7">
        <v>0.46865976716438873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5.6866797053441873</v>
      </c>
    </row>
    <row r="8" spans="1:23" x14ac:dyDescent="0.2">
      <c r="A8" t="s">
        <v>4</v>
      </c>
      <c r="B8">
        <v>8.0897462916766833E-4</v>
      </c>
      <c r="C8">
        <v>1.0193049373824876E-3</v>
      </c>
      <c r="D8">
        <v>7.701292367514202E-7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2.1269977726646612E-3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3.9560474684515682E-3</v>
      </c>
    </row>
    <row r="9" spans="1:23" x14ac:dyDescent="0.2">
      <c r="A9" t="s">
        <v>5</v>
      </c>
      <c r="B9">
        <v>4.4587671421566829E-3</v>
      </c>
      <c r="C9">
        <v>5.6180295385965017E-3</v>
      </c>
      <c r="D9">
        <v>4.2446657932578285E-6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3.9697189933741422E-3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1.4050760339920585E-2</v>
      </c>
    </row>
    <row r="10" spans="1:23" x14ac:dyDescent="0.2">
      <c r="A10" t="s">
        <v>6</v>
      </c>
      <c r="B10">
        <v>0.1964195774865804</v>
      </c>
      <c r="C10">
        <v>0.24748791607549617</v>
      </c>
      <c r="D10">
        <v>1.8698789039702342E-4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5.3504908171564513E-3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0.44944497226963004</v>
      </c>
    </row>
    <row r="11" spans="1:23" x14ac:dyDescent="0.2">
      <c r="A11" t="s">
        <v>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2">
      <c r="A12" t="s">
        <v>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x14ac:dyDescent="0.2">
      <c r="A13" t="s">
        <v>9</v>
      </c>
      <c r="B13">
        <v>5.0951901708763049E-2</v>
      </c>
      <c r="C13">
        <v>6.4199201196463246E-2</v>
      </c>
      <c r="D13">
        <v>4.8505290226932782E-5</v>
      </c>
      <c r="E13">
        <v>0</v>
      </c>
      <c r="F13">
        <v>1.463195381846691E-3</v>
      </c>
      <c r="G13">
        <v>0</v>
      </c>
      <c r="H13">
        <v>0</v>
      </c>
      <c r="I13">
        <v>1.3544149818534582E-5</v>
      </c>
      <c r="J13">
        <v>0</v>
      </c>
      <c r="K13">
        <v>4.0823449735256162E-5</v>
      </c>
      <c r="L13">
        <v>4.7764077679588295E-7</v>
      </c>
      <c r="M13">
        <v>1.5635210357534983E-3</v>
      </c>
      <c r="N13">
        <v>0</v>
      </c>
      <c r="O13">
        <v>1.6561470111146919E-6</v>
      </c>
      <c r="P13">
        <v>2.750203377229435E-5</v>
      </c>
      <c r="Q13">
        <v>0</v>
      </c>
      <c r="R13">
        <v>5.5262675188935822E-5</v>
      </c>
      <c r="S13">
        <v>0</v>
      </c>
      <c r="T13">
        <v>0</v>
      </c>
      <c r="U13">
        <v>0</v>
      </c>
      <c r="V13">
        <v>0</v>
      </c>
      <c r="W13">
        <v>0.11836559070935633</v>
      </c>
    </row>
    <row r="14" spans="1:23" x14ac:dyDescent="0.2">
      <c r="A14" t="s">
        <v>10</v>
      </c>
      <c r="B14">
        <v>9.6275547444368337E-2</v>
      </c>
      <c r="C14">
        <v>0.12130682140206808</v>
      </c>
      <c r="D14">
        <v>9.1652582414657296E-5</v>
      </c>
      <c r="E14">
        <v>0</v>
      </c>
      <c r="F14">
        <v>2.6431916575295066E-3</v>
      </c>
      <c r="G14">
        <v>0</v>
      </c>
      <c r="H14">
        <v>0</v>
      </c>
      <c r="I14">
        <v>2.4466851285094733E-5</v>
      </c>
      <c r="J14">
        <v>0</v>
      </c>
      <c r="K14">
        <v>7.3745586618527279E-5</v>
      </c>
      <c r="L14">
        <v>8.6283495163127244E-7</v>
      </c>
      <c r="M14">
        <v>1.2081753458095209E-3</v>
      </c>
      <c r="N14">
        <v>0</v>
      </c>
      <c r="O14">
        <v>2.9917494394329922E-6</v>
      </c>
      <c r="P14">
        <v>4.9681093266080108E-5</v>
      </c>
      <c r="Q14">
        <v>0</v>
      </c>
      <c r="R14">
        <v>9.9829348728400197E-5</v>
      </c>
      <c r="S14">
        <v>0</v>
      </c>
      <c r="T14">
        <v>0</v>
      </c>
      <c r="U14">
        <v>0</v>
      </c>
      <c r="V14">
        <v>0</v>
      </c>
      <c r="W14">
        <v>0.2217769658964793</v>
      </c>
    </row>
    <row r="15" spans="1:23" x14ac:dyDescent="0.2">
      <c r="A15" t="s">
        <v>11</v>
      </c>
      <c r="B15">
        <v>1.7533635871554951</v>
      </c>
      <c r="C15">
        <v>2.2092314109443447</v>
      </c>
      <c r="D15">
        <v>1.6691704689343564E-3</v>
      </c>
      <c r="E15">
        <v>0</v>
      </c>
      <c r="F15">
        <v>2.6431916575295065E-4</v>
      </c>
      <c r="G15">
        <v>0</v>
      </c>
      <c r="H15">
        <v>0</v>
      </c>
      <c r="I15">
        <v>2.4466851285094722E-6</v>
      </c>
      <c r="J15">
        <v>0</v>
      </c>
      <c r="K15">
        <v>7.3745586618527288E-6</v>
      </c>
      <c r="L15">
        <v>8.6283495163127244E-8</v>
      </c>
      <c r="M15">
        <v>9.2542170395409976E-3</v>
      </c>
      <c r="N15">
        <v>0</v>
      </c>
      <c r="O15">
        <v>2.9917494394329918E-7</v>
      </c>
      <c r="P15">
        <v>4.9681093266080096E-6</v>
      </c>
      <c r="Q15">
        <v>0</v>
      </c>
      <c r="R15">
        <v>9.9829348728400187E-6</v>
      </c>
      <c r="S15">
        <v>0</v>
      </c>
      <c r="T15">
        <v>0</v>
      </c>
      <c r="U15">
        <v>0</v>
      </c>
      <c r="V15">
        <v>0</v>
      </c>
      <c r="W15">
        <v>3.9738078625204971</v>
      </c>
    </row>
    <row r="16" spans="1:23" x14ac:dyDescent="0.2">
      <c r="A16" t="s">
        <v>12</v>
      </c>
      <c r="B16">
        <v>4.0016482287817852E-2</v>
      </c>
      <c r="C16">
        <v>5.0420614568120969E-2</v>
      </c>
      <c r="D16">
        <v>3.8094968433684433E-5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9.0475191824372497E-2</v>
      </c>
    </row>
    <row r="17" spans="1:23" x14ac:dyDescent="0.2">
      <c r="A17" t="s">
        <v>13</v>
      </c>
      <c r="B17">
        <v>0.41001552747590708</v>
      </c>
      <c r="C17">
        <v>0.51661799578272893</v>
      </c>
      <c r="D17">
        <v>3.9032737720852027E-4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2.6397108395838278E-4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0.92728782171980295</v>
      </c>
    </row>
    <row r="18" spans="1:23" x14ac:dyDescent="0.2">
      <c r="A18" t="s">
        <v>14</v>
      </c>
      <c r="B18">
        <v>2.3676866524164866E-3</v>
      </c>
      <c r="C18">
        <v>2.9832761225970883E-3</v>
      </c>
      <c r="D18">
        <v>2.2539949322862025E-6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3.5534568994397675E-5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5.3887513389402593E-3</v>
      </c>
    </row>
    <row r="19" spans="1:23" x14ac:dyDescent="0.2">
      <c r="A19" t="s">
        <v>15</v>
      </c>
      <c r="B19">
        <v>1.1502098968729023E-2</v>
      </c>
      <c r="C19">
        <v>1.4492600690271539E-2</v>
      </c>
      <c r="D19">
        <v>1.0949790488411778E-5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2.6005649449488973E-2</v>
      </c>
    </row>
    <row r="20" spans="1:23" x14ac:dyDescent="0.2">
      <c r="A20" t="s">
        <v>16</v>
      </c>
      <c r="B20">
        <v>5.5337555713821047E-2</v>
      </c>
      <c r="C20">
        <v>6.9725108462067226E-2</v>
      </c>
      <c r="D20">
        <v>5.2680353634108057E-5</v>
      </c>
      <c r="E20">
        <v>0</v>
      </c>
      <c r="F20">
        <v>9.5815697585444613E-4</v>
      </c>
      <c r="G20">
        <v>0</v>
      </c>
      <c r="H20">
        <v>0</v>
      </c>
      <c r="I20">
        <v>8.8692335908468379E-6</v>
      </c>
      <c r="J20">
        <v>0</v>
      </c>
      <c r="K20">
        <v>2.6732775149216137E-5</v>
      </c>
      <c r="L20">
        <v>3.1277766996633625E-7</v>
      </c>
      <c r="M20">
        <v>1.9797831296878708E-4</v>
      </c>
      <c r="N20">
        <v>0</v>
      </c>
      <c r="O20">
        <v>1.0845091717944596E-6</v>
      </c>
      <c r="P20">
        <v>1.8009396308954041E-5</v>
      </c>
      <c r="Q20">
        <v>0</v>
      </c>
      <c r="R20">
        <v>3.6188138914045075E-5</v>
      </c>
      <c r="S20">
        <v>0</v>
      </c>
      <c r="T20">
        <v>0</v>
      </c>
      <c r="U20">
        <v>0</v>
      </c>
      <c r="V20">
        <v>0</v>
      </c>
      <c r="W20">
        <v>0.12636267664915041</v>
      </c>
    </row>
    <row r="21" spans="1:23" x14ac:dyDescent="0.2">
      <c r="A21" t="s">
        <v>17</v>
      </c>
      <c r="B21">
        <v>1.827355835440831E-4</v>
      </c>
      <c r="C21">
        <v>2.3024613606683207E-4</v>
      </c>
      <c r="D21">
        <v>1.7396097529896993E-7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4.1315568058621413E-4</v>
      </c>
    </row>
    <row r="22" spans="1:23" x14ac:dyDescent="0.2">
      <c r="A22" t="s">
        <v>18</v>
      </c>
      <c r="B22">
        <v>0.27165732900497019</v>
      </c>
      <c r="C22">
        <v>0.34228719510746769</v>
      </c>
      <c r="D22">
        <v>2.5861287103623871E-4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0.61420313698347417</v>
      </c>
    </row>
    <row r="23" spans="1:23" x14ac:dyDescent="0.2">
      <c r="A23" t="s">
        <v>19</v>
      </c>
      <c r="B23">
        <v>7.006604374747415E-3</v>
      </c>
      <c r="C23">
        <v>8.8282947029053888E-3</v>
      </c>
      <c r="D23">
        <v>6.670160824320504E-6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8.7821149086154276E-4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1.6719780729338666E-2</v>
      </c>
    </row>
    <row r="24" spans="1:23" x14ac:dyDescent="0.2">
      <c r="A24" t="s">
        <v>20</v>
      </c>
      <c r="B24">
        <v>4.6858624637375586E-3</v>
      </c>
      <c r="C24">
        <v>5.9041687748566211E-3</v>
      </c>
      <c r="D24">
        <v>4.4608564380235861E-6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1.0594492095032203E-2</v>
      </c>
    </row>
    <row r="25" spans="1:23" x14ac:dyDescent="0.2">
      <c r="A25" t="s">
        <v>21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</row>
    <row r="26" spans="1:23" x14ac:dyDescent="0.2">
      <c r="A26" t="s">
        <v>22</v>
      </c>
      <c r="B26">
        <v>2.4561048415736737</v>
      </c>
      <c r="C26">
        <v>3.8044296405610014</v>
      </c>
      <c r="D26">
        <v>0</v>
      </c>
      <c r="E26">
        <v>0</v>
      </c>
      <c r="F26">
        <v>0.17999585459887857</v>
      </c>
      <c r="G26">
        <v>0</v>
      </c>
      <c r="H26">
        <v>0</v>
      </c>
      <c r="I26">
        <v>0</v>
      </c>
      <c r="J26">
        <v>0</v>
      </c>
      <c r="K26">
        <v>4.4211883892261716E-3</v>
      </c>
      <c r="L26">
        <v>0</v>
      </c>
      <c r="M26">
        <v>1.6329083245378916E-2</v>
      </c>
      <c r="N26">
        <v>0</v>
      </c>
      <c r="O26">
        <v>0</v>
      </c>
      <c r="P26">
        <v>1.0108581776434803E-3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6.4622914665458024</v>
      </c>
    </row>
    <row r="27" spans="1:23" x14ac:dyDescent="0.2">
      <c r="A27" t="s">
        <v>23</v>
      </c>
      <c r="B27">
        <v>0.12416621531520321</v>
      </c>
      <c r="C27">
        <v>0.19232958703781333</v>
      </c>
      <c r="D27">
        <v>0</v>
      </c>
      <c r="E27">
        <v>0</v>
      </c>
      <c r="F27">
        <v>2.9575387586584411E-2</v>
      </c>
      <c r="G27">
        <v>0</v>
      </c>
      <c r="H27">
        <v>0</v>
      </c>
      <c r="I27">
        <v>0</v>
      </c>
      <c r="J27">
        <v>0</v>
      </c>
      <c r="K27">
        <v>7.2645206466596891E-4</v>
      </c>
      <c r="L27">
        <v>0</v>
      </c>
      <c r="M27">
        <v>4.9601125046113391E-4</v>
      </c>
      <c r="N27">
        <v>0</v>
      </c>
      <c r="O27">
        <v>0</v>
      </c>
      <c r="P27">
        <v>1.6609561628793532E-4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0.34745974887101599</v>
      </c>
    </row>
    <row r="28" spans="1:23" x14ac:dyDescent="0.2">
      <c r="A28" t="s">
        <v>24</v>
      </c>
      <c r="B28">
        <v>4.8709467097213929E-3</v>
      </c>
      <c r="C28">
        <v>7.544944224849897E-3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1.2415890934571291E-2</v>
      </c>
    </row>
    <row r="29" spans="1:23" x14ac:dyDescent="0.2">
      <c r="A29" t="s">
        <v>25</v>
      </c>
      <c r="B29">
        <v>7.2115314923147907E-3</v>
      </c>
      <c r="C29">
        <v>1.1170436904323225E-2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8.2504841660861912E-4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1.9207016813246634E-2</v>
      </c>
    </row>
    <row r="30" spans="1:23" x14ac:dyDescent="0.2">
      <c r="A30" t="s">
        <v>26</v>
      </c>
      <c r="B30">
        <v>2.3683442084850235</v>
      </c>
      <c r="C30">
        <v>3.6684911626322929</v>
      </c>
      <c r="D30">
        <v>0</v>
      </c>
      <c r="E30">
        <v>0</v>
      </c>
      <c r="F30">
        <v>0.14174684986393163</v>
      </c>
      <c r="G30">
        <v>0</v>
      </c>
      <c r="H30">
        <v>0</v>
      </c>
      <c r="I30">
        <v>0</v>
      </c>
      <c r="J30">
        <v>0</v>
      </c>
      <c r="K30">
        <v>3.481688665688328E-3</v>
      </c>
      <c r="L30">
        <v>0</v>
      </c>
      <c r="M30">
        <v>3.780489708960208E-2</v>
      </c>
      <c r="N30">
        <v>0</v>
      </c>
      <c r="O30">
        <v>0</v>
      </c>
      <c r="P30">
        <v>7.9605145718200697E-4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6.2206648581937207</v>
      </c>
    </row>
    <row r="31" spans="1:23" x14ac:dyDescent="0.2">
      <c r="A31" t="s">
        <v>27</v>
      </c>
      <c r="B31">
        <v>0.78567983304290978</v>
      </c>
      <c r="C31">
        <v>0.98995358339785766</v>
      </c>
      <c r="D31">
        <v>7.4795301154853804E-4</v>
      </c>
      <c r="E31">
        <v>0</v>
      </c>
      <c r="F31">
        <v>3.2166132076901222</v>
      </c>
      <c r="G31">
        <v>0</v>
      </c>
      <c r="H31">
        <v>0</v>
      </c>
      <c r="I31">
        <v>2.9774759908172563E-2</v>
      </c>
      <c r="J31">
        <v>0</v>
      </c>
      <c r="K31">
        <v>8.9744164881226635E-2</v>
      </c>
      <c r="L31">
        <v>1.0500208312808797E-3</v>
      </c>
      <c r="M31">
        <v>1.7965262810167627E-2</v>
      </c>
      <c r="N31">
        <v>2.5991601621877004E-5</v>
      </c>
      <c r="O31">
        <v>3.6407881106791259E-3</v>
      </c>
      <c r="P31">
        <v>6.0459051585204281E-2</v>
      </c>
      <c r="Q31">
        <v>0</v>
      </c>
      <c r="R31">
        <v>0.12148661286824997</v>
      </c>
      <c r="S31">
        <v>0</v>
      </c>
      <c r="T31">
        <v>0</v>
      </c>
      <c r="U31">
        <v>0</v>
      </c>
      <c r="V31">
        <v>3.8736980000000005</v>
      </c>
      <c r="W31">
        <v>9.1908392297390424</v>
      </c>
    </row>
    <row r="32" spans="1:23" x14ac:dyDescent="0.2">
      <c r="A32" t="s">
        <v>28</v>
      </c>
      <c r="B32">
        <v>1.0108602417386266E-2</v>
      </c>
      <c r="C32">
        <v>1.2736800367496829E-2</v>
      </c>
      <c r="D32">
        <v>9.6232069383126966E-6</v>
      </c>
      <c r="E32">
        <v>0</v>
      </c>
      <c r="F32">
        <v>2.327896652667058E-2</v>
      </c>
      <c r="G32">
        <v>0</v>
      </c>
      <c r="H32">
        <v>0</v>
      </c>
      <c r="I32">
        <v>2.1548305453229855E-4</v>
      </c>
      <c r="J32">
        <v>0</v>
      </c>
      <c r="K32">
        <v>6.4948791643317243E-4</v>
      </c>
      <c r="L32">
        <v>7.5991106811525658E-6</v>
      </c>
      <c r="M32">
        <v>2.5955464466907906E-2</v>
      </c>
      <c r="N32">
        <v>0</v>
      </c>
      <c r="O32">
        <v>2.6348764705863423E-5</v>
      </c>
      <c r="P32">
        <v>4.3754848569340558E-4</v>
      </c>
      <c r="Q32">
        <v>0</v>
      </c>
      <c r="R32">
        <v>8.7921133558655331E-4</v>
      </c>
      <c r="S32">
        <v>0</v>
      </c>
      <c r="T32">
        <v>0</v>
      </c>
      <c r="U32">
        <v>0</v>
      </c>
      <c r="V32">
        <v>0</v>
      </c>
      <c r="W32">
        <v>7.4305135653032345E-2</v>
      </c>
    </row>
    <row r="33" spans="1:23" x14ac:dyDescent="0.2">
      <c r="A33" t="s">
        <v>29</v>
      </c>
      <c r="B33">
        <v>3.9909571469399526E-4</v>
      </c>
      <c r="C33">
        <v>5.0285907345985325E-4</v>
      </c>
      <c r="D33">
        <v>3.7993191265377332E-7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3.4011658894637779E-4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1.2424513090128803E-3</v>
      </c>
    </row>
    <row r="34" spans="1:23" x14ac:dyDescent="0.2">
      <c r="A34" t="s">
        <v>30</v>
      </c>
      <c r="B34">
        <v>6.8906119879029115E-2</v>
      </c>
      <c r="C34">
        <v>8.6821447393014298E-2</v>
      </c>
      <c r="D34">
        <v>6.5597381668863142E-5</v>
      </c>
      <c r="E34">
        <v>0</v>
      </c>
      <c r="F34">
        <v>7.9106950321775945E-3</v>
      </c>
      <c r="G34">
        <v>0</v>
      </c>
      <c r="H34">
        <v>0</v>
      </c>
      <c r="I34">
        <v>7.3225790631819228E-5</v>
      </c>
      <c r="J34">
        <v>0</v>
      </c>
      <c r="K34">
        <v>2.2071000566544947E-4</v>
      </c>
      <c r="L34">
        <v>2.5823417480964509E-6</v>
      </c>
      <c r="M34">
        <v>1.9442485606934732E-3</v>
      </c>
      <c r="N34">
        <v>0</v>
      </c>
      <c r="O34">
        <v>8.9538786794458817E-6</v>
      </c>
      <c r="P34">
        <v>1.4868841484633974E-4</v>
      </c>
      <c r="Q34">
        <v>0</v>
      </c>
      <c r="R34">
        <v>2.9877497940856919E-4</v>
      </c>
      <c r="S34">
        <v>0</v>
      </c>
      <c r="T34">
        <v>0</v>
      </c>
      <c r="U34">
        <v>0</v>
      </c>
      <c r="V34">
        <v>0</v>
      </c>
      <c r="W34">
        <v>0.16640104365756303</v>
      </c>
    </row>
    <row r="35" spans="1:23" x14ac:dyDescent="0.2">
      <c r="A35" t="s">
        <v>31</v>
      </c>
      <c r="B35">
        <v>3.4736192072973272E-2</v>
      </c>
      <c r="C35">
        <v>4.3767469101320448E-2</v>
      </c>
      <c r="D35">
        <v>3.3068227512070905E-5</v>
      </c>
      <c r="E35">
        <v>0</v>
      </c>
      <c r="F35">
        <v>7.646375866424644E-4</v>
      </c>
      <c r="G35">
        <v>0</v>
      </c>
      <c r="H35">
        <v>0</v>
      </c>
      <c r="I35">
        <v>7.0779105503309747E-6</v>
      </c>
      <c r="J35">
        <v>0</v>
      </c>
      <c r="K35">
        <v>2.1333544700359681E-5</v>
      </c>
      <c r="L35">
        <v>2.4960582529333245E-7</v>
      </c>
      <c r="M35">
        <v>5.1474361371884646E-3</v>
      </c>
      <c r="N35">
        <v>0</v>
      </c>
      <c r="O35">
        <v>8.6547037355025834E-7</v>
      </c>
      <c r="P35">
        <v>1.4372030551973173E-5</v>
      </c>
      <c r="Q35">
        <v>0</v>
      </c>
      <c r="R35">
        <v>2.887920445357291E-5</v>
      </c>
      <c r="S35">
        <v>0</v>
      </c>
      <c r="T35">
        <v>0</v>
      </c>
      <c r="U35">
        <v>0</v>
      </c>
      <c r="V35">
        <v>0</v>
      </c>
      <c r="W35">
        <v>8.4521580892091816E-2</v>
      </c>
    </row>
    <row r="36" spans="1:23" x14ac:dyDescent="0.2">
      <c r="A36" t="s">
        <v>32</v>
      </c>
      <c r="B36">
        <v>9.7514428687942734E-3</v>
      </c>
      <c r="C36">
        <v>1.2286780702865714E-2</v>
      </c>
      <c r="D36">
        <v>9.2831974984139047E-6</v>
      </c>
      <c r="E36">
        <v>0</v>
      </c>
      <c r="F36">
        <v>1.2319161118128589E-3</v>
      </c>
      <c r="G36">
        <v>0</v>
      </c>
      <c r="H36">
        <v>0</v>
      </c>
      <c r="I36">
        <v>1.1403300331088794E-5</v>
      </c>
      <c r="J36">
        <v>0</v>
      </c>
      <c r="K36">
        <v>3.4370710906135037E-5</v>
      </c>
      <c r="L36">
        <v>4.0214271852814663E-7</v>
      </c>
      <c r="M36">
        <v>1.8122630187142818E-3</v>
      </c>
      <c r="N36">
        <v>0</v>
      </c>
      <c r="O36">
        <v>1.3943689351643051E-6</v>
      </c>
      <c r="P36">
        <v>2.3154938111512329E-5</v>
      </c>
      <c r="Q36">
        <v>0</v>
      </c>
      <c r="R36">
        <v>4.6527607175200807E-5</v>
      </c>
      <c r="S36">
        <v>0</v>
      </c>
      <c r="T36">
        <v>0</v>
      </c>
      <c r="U36">
        <v>0</v>
      </c>
      <c r="V36">
        <v>0</v>
      </c>
      <c r="W36">
        <v>2.5208938967863168E-2</v>
      </c>
    </row>
    <row r="37" spans="1:23" x14ac:dyDescent="0.2">
      <c r="A37" t="s">
        <v>33</v>
      </c>
      <c r="B37">
        <v>1.8609623795408916E-3</v>
      </c>
      <c r="C37">
        <v>2.3448054776461281E-3</v>
      </c>
      <c r="D37">
        <v>1.7716025760331877E-6</v>
      </c>
      <c r="E37">
        <v>0</v>
      </c>
      <c r="F37">
        <v>2.7847912106114444E-4</v>
      </c>
      <c r="G37">
        <v>0</v>
      </c>
      <c r="H37">
        <v>0</v>
      </c>
      <c r="I37">
        <v>2.5777575461081941E-6</v>
      </c>
      <c r="J37">
        <v>0</v>
      </c>
      <c r="K37">
        <v>7.7696243044519795E-6</v>
      </c>
      <c r="L37">
        <v>9.0905825261151925E-8</v>
      </c>
      <c r="M37">
        <v>1.3249317867911135E-3</v>
      </c>
      <c r="N37">
        <v>0</v>
      </c>
      <c r="O37">
        <v>3.1520217308311877E-7</v>
      </c>
      <c r="P37">
        <v>5.2342580405334396E-6</v>
      </c>
      <c r="Q37">
        <v>0</v>
      </c>
      <c r="R37">
        <v>1.0517734955313593E-5</v>
      </c>
      <c r="S37">
        <v>0</v>
      </c>
      <c r="T37">
        <v>0</v>
      </c>
      <c r="U37">
        <v>0</v>
      </c>
      <c r="V37">
        <v>0</v>
      </c>
      <c r="W37">
        <v>5.8374558504600636E-3</v>
      </c>
    </row>
    <row r="38" spans="1:23" x14ac:dyDescent="0.2">
      <c r="A38" t="s">
        <v>34</v>
      </c>
      <c r="B38">
        <v>2.6026888136721897E-3</v>
      </c>
      <c r="C38">
        <v>3.2793779465936563E-3</v>
      </c>
      <c r="D38">
        <v>2.4777127456235585E-6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8.9851695885834139E-4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6.7830614318698107E-3</v>
      </c>
    </row>
    <row r="39" spans="1:23" x14ac:dyDescent="0.2">
      <c r="A39" t="s">
        <v>35</v>
      </c>
      <c r="B39">
        <v>2.3740562927571662E-2</v>
      </c>
      <c r="C39">
        <v>2.9913018450542755E-2</v>
      </c>
      <c r="D39">
        <v>2.2600587148537666E-5</v>
      </c>
      <c r="E39">
        <v>0</v>
      </c>
      <c r="F39">
        <v>1.3064918764360132E-2</v>
      </c>
      <c r="G39">
        <v>0</v>
      </c>
      <c r="H39">
        <v>0</v>
      </c>
      <c r="I39">
        <v>1.2093615063775395E-4</v>
      </c>
      <c r="J39">
        <v>0</v>
      </c>
      <c r="K39">
        <v>3.6451389957157772E-4</v>
      </c>
      <c r="L39">
        <v>4.2648699037774333E-6</v>
      </c>
      <c r="M39">
        <v>8.1729508687114678E-4</v>
      </c>
      <c r="N39">
        <v>0</v>
      </c>
      <c r="O39">
        <v>1.4787790086340218E-5</v>
      </c>
      <c r="P39">
        <v>2.4556654671519591E-4</v>
      </c>
      <c r="Q39">
        <v>0</v>
      </c>
      <c r="R39">
        <v>4.9344220942894941E-4</v>
      </c>
      <c r="S39">
        <v>0</v>
      </c>
      <c r="T39">
        <v>0</v>
      </c>
      <c r="U39">
        <v>0</v>
      </c>
      <c r="V39">
        <v>0</v>
      </c>
      <c r="W39">
        <v>6.8801907282837818E-2</v>
      </c>
    </row>
    <row r="40" spans="1:23" x14ac:dyDescent="0.2">
      <c r="A40" t="s">
        <v>36</v>
      </c>
      <c r="B40">
        <v>5.3967909006685869E-3</v>
      </c>
      <c r="C40">
        <v>6.799935885173772E-3</v>
      </c>
      <c r="D40">
        <v>5.1376474704962455E-6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2.0305467996798676E-5</v>
      </c>
      <c r="N40">
        <v>5.1983203243754011E-6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1.2227368221634029E-2</v>
      </c>
    </row>
    <row r="41" spans="1:23" x14ac:dyDescent="0.2">
      <c r="A41" t="s">
        <v>37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</row>
    <row r="42" spans="1:23" x14ac:dyDescent="0.2">
      <c r="A42" t="s">
        <v>38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</row>
    <row r="43" spans="1:23" x14ac:dyDescent="0.2">
      <c r="A43" t="s">
        <v>39</v>
      </c>
      <c r="B43">
        <v>15.68958248064996</v>
      </c>
      <c r="C43">
        <v>19.768813892779914</v>
      </c>
      <c r="D43">
        <v>1.4936199165112612E-2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4.1859722275400475E-2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35.515192294870388</v>
      </c>
    </row>
    <row r="44" spans="1:23" x14ac:dyDescent="0.2">
      <c r="A44" t="s">
        <v>40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</row>
    <row r="45" spans="1:23" x14ac:dyDescent="0.2">
      <c r="A45" t="s">
        <v>41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</row>
    <row r="46" spans="1:23" x14ac:dyDescent="0.2">
      <c r="A46" t="s">
        <v>42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1.7371950155062809E-3</v>
      </c>
      <c r="L46">
        <v>0</v>
      </c>
      <c r="M46">
        <v>2.9294360067415676E-2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3.1031555082921956E-2</v>
      </c>
    </row>
    <row r="47" spans="1:23" x14ac:dyDescent="0.2">
      <c r="A47" t="s">
        <v>43</v>
      </c>
      <c r="B47">
        <v>2.1543436618593086E-2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0.34468155069569062</v>
      </c>
      <c r="L47">
        <v>4.1177955923111839E-2</v>
      </c>
      <c r="M47">
        <v>0.90943684985409845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1.3168397930914941</v>
      </c>
    </row>
    <row r="48" spans="1:23" x14ac:dyDescent="0.2">
      <c r="A48" t="s">
        <v>44</v>
      </c>
      <c r="B48">
        <v>1.0386115874143622E-2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2.4795162295319366E-3</v>
      </c>
      <c r="L48">
        <v>0</v>
      </c>
      <c r="M48">
        <v>5.857116253183278E-3</v>
      </c>
      <c r="N48">
        <v>0</v>
      </c>
      <c r="O48">
        <v>4.4454313249801996E-3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2.3168179681839034E-2</v>
      </c>
    </row>
    <row r="49" spans="1:23" x14ac:dyDescent="0.2">
      <c r="A49" t="s">
        <v>45</v>
      </c>
      <c r="B49">
        <v>6.436842546950078E-3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2.7574524055655251E-2</v>
      </c>
      <c r="L49">
        <v>0</v>
      </c>
      <c r="M49">
        <v>1.457430849125158E-2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4.858567509385691E-2</v>
      </c>
    </row>
    <row r="50" spans="1:23" x14ac:dyDescent="0.2">
      <c r="A50" t="s">
        <v>46</v>
      </c>
      <c r="B50">
        <v>0.46917052645672286</v>
      </c>
      <c r="C50">
        <v>0</v>
      </c>
      <c r="D50">
        <v>0</v>
      </c>
      <c r="E50">
        <v>0</v>
      </c>
      <c r="F50">
        <v>0</v>
      </c>
      <c r="G50">
        <v>5.6819248512064185E-2</v>
      </c>
      <c r="H50">
        <v>8.6638080050558345E-3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6.6937611080720411E-2</v>
      </c>
      <c r="P50">
        <v>0</v>
      </c>
      <c r="Q50">
        <v>0</v>
      </c>
      <c r="R50">
        <v>6.9294379312493742E-2</v>
      </c>
      <c r="S50">
        <v>0</v>
      </c>
      <c r="T50">
        <v>0</v>
      </c>
      <c r="U50">
        <v>0</v>
      </c>
      <c r="V50">
        <v>0</v>
      </c>
      <c r="W50">
        <v>0.67088557336705701</v>
      </c>
    </row>
    <row r="51" spans="1:23" x14ac:dyDescent="0.2">
      <c r="A51" t="s">
        <v>47</v>
      </c>
      <c r="B51">
        <v>1.0631207661951254</v>
      </c>
      <c r="C51">
        <v>2.0855422073420633E-2</v>
      </c>
      <c r="D51">
        <v>0.12848263717209718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4.4103244111010458E-3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1.2168691498517443</v>
      </c>
    </row>
  </sheetData>
  <phoneticPr fontId="7" type="noConversion"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D900-000000000000}">
  <dimension ref="A1:W51"/>
  <sheetViews>
    <sheetView workbookViewId="0">
      <selection activeCell="B4" sqref="B4:W51"/>
    </sheetView>
  </sheetViews>
  <sheetFormatPr baseColWidth="10" defaultColWidth="8.83203125" defaultRowHeight="15" x14ac:dyDescent="0.2"/>
  <sheetData>
    <row r="1" spans="1:23" x14ac:dyDescent="0.2">
      <c r="B1" t="s">
        <v>49</v>
      </c>
      <c r="C1" t="s">
        <v>50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61</v>
      </c>
      <c r="O1" t="s">
        <v>62</v>
      </c>
      <c r="P1" t="s">
        <v>63</v>
      </c>
      <c r="Q1" t="s">
        <v>64</v>
      </c>
      <c r="R1" t="s">
        <v>65</v>
      </c>
      <c r="S1" t="s">
        <v>66</v>
      </c>
      <c r="T1" t="s">
        <v>67</v>
      </c>
      <c r="U1" t="s">
        <v>68</v>
      </c>
      <c r="V1" t="s">
        <v>69</v>
      </c>
      <c r="W1" t="s">
        <v>48</v>
      </c>
    </row>
    <row r="2" spans="1:23" x14ac:dyDescent="0.2">
      <c r="B2" t="s">
        <v>75</v>
      </c>
      <c r="C2" t="s">
        <v>75</v>
      </c>
      <c r="D2" t="s">
        <v>75</v>
      </c>
      <c r="E2" t="s">
        <v>75</v>
      </c>
      <c r="F2" t="s">
        <v>75</v>
      </c>
      <c r="G2" t="s">
        <v>75</v>
      </c>
      <c r="H2" t="s">
        <v>75</v>
      </c>
      <c r="I2" t="s">
        <v>75</v>
      </c>
      <c r="J2" t="s">
        <v>75</v>
      </c>
      <c r="K2" t="s">
        <v>75</v>
      </c>
      <c r="L2" t="s">
        <v>75</v>
      </c>
      <c r="M2" t="s">
        <v>75</v>
      </c>
      <c r="N2" t="s">
        <v>75</v>
      </c>
      <c r="O2" t="s">
        <v>75</v>
      </c>
      <c r="P2" t="s">
        <v>75</v>
      </c>
      <c r="Q2" t="s">
        <v>75</v>
      </c>
      <c r="R2" t="s">
        <v>75</v>
      </c>
      <c r="S2" t="s">
        <v>75</v>
      </c>
      <c r="T2" t="s">
        <v>75</v>
      </c>
      <c r="U2" t="s">
        <v>75</v>
      </c>
      <c r="V2" t="s">
        <v>75</v>
      </c>
      <c r="W2" t="s">
        <v>75</v>
      </c>
    </row>
    <row r="4" spans="1:23" x14ac:dyDescent="0.2">
      <c r="A4" t="s">
        <v>0</v>
      </c>
      <c r="B4">
        <v>15.630372136015193</v>
      </c>
      <c r="C4">
        <v>0.88393397556107367</v>
      </c>
      <c r="D4">
        <v>3.4265826759110455E-3</v>
      </c>
      <c r="E4">
        <v>1.3668067238828632</v>
      </c>
      <c r="F4">
        <v>6.4818772780014786E-2</v>
      </c>
      <c r="G4">
        <v>0</v>
      </c>
      <c r="H4">
        <v>0</v>
      </c>
      <c r="I4">
        <v>0</v>
      </c>
      <c r="J4">
        <v>1.9444893914932189</v>
      </c>
      <c r="K4">
        <v>1.8842684662492735</v>
      </c>
      <c r="L4">
        <v>0.30952307641673021</v>
      </c>
      <c r="M4">
        <v>2.9491455890774319</v>
      </c>
      <c r="N4">
        <v>0.2967928512743071</v>
      </c>
      <c r="O4">
        <v>0.34855487395791596</v>
      </c>
      <c r="P4">
        <v>4.2764247330542515E-2</v>
      </c>
      <c r="Q4">
        <v>0</v>
      </c>
      <c r="R4">
        <v>0.67413305261421708</v>
      </c>
      <c r="S4">
        <v>0</v>
      </c>
      <c r="T4">
        <v>0</v>
      </c>
      <c r="U4">
        <v>0</v>
      </c>
      <c r="V4">
        <v>4.5798560000000004</v>
      </c>
      <c r="W4">
        <v>30.978885739328689</v>
      </c>
    </row>
    <row r="5" spans="1:23" x14ac:dyDescent="0.2">
      <c r="A5" t="s">
        <v>1</v>
      </c>
      <c r="B5">
        <v>0.14190943451353744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0.14292567390929961</v>
      </c>
      <c r="L5">
        <v>0</v>
      </c>
      <c r="M5">
        <v>0.31559628567729237</v>
      </c>
      <c r="N5">
        <v>0</v>
      </c>
      <c r="O5">
        <v>3.3879464346546997E-2</v>
      </c>
      <c r="P5">
        <v>0</v>
      </c>
      <c r="Q5">
        <v>0</v>
      </c>
      <c r="R5">
        <v>1.5352562712053977E-2</v>
      </c>
      <c r="S5">
        <v>0</v>
      </c>
      <c r="T5">
        <v>0</v>
      </c>
      <c r="U5">
        <v>0</v>
      </c>
      <c r="V5">
        <v>0</v>
      </c>
      <c r="W5">
        <v>0.64966342115873033</v>
      </c>
    </row>
    <row r="6" spans="1:23" x14ac:dyDescent="0.2">
      <c r="A6" t="s">
        <v>2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</row>
    <row r="7" spans="1:23" x14ac:dyDescent="0.2">
      <c r="A7" t="s">
        <v>3</v>
      </c>
      <c r="B7">
        <v>0.4195228274784995</v>
      </c>
      <c r="C7">
        <v>1.9328654754338773E-2</v>
      </c>
      <c r="D7">
        <v>1.1884500352931919E-7</v>
      </c>
      <c r="E7">
        <v>3.7896673145909762E-2</v>
      </c>
      <c r="F7">
        <v>0</v>
      </c>
      <c r="G7">
        <v>0</v>
      </c>
      <c r="H7">
        <v>0</v>
      </c>
      <c r="I7">
        <v>0</v>
      </c>
      <c r="J7">
        <v>1.9312579177264939</v>
      </c>
      <c r="K7">
        <v>2.0881132192074828E-2</v>
      </c>
      <c r="L7">
        <v>0</v>
      </c>
      <c r="M7">
        <v>7.4396894732639066E-2</v>
      </c>
      <c r="N7">
        <v>0.21888877255392991</v>
      </c>
      <c r="O7">
        <v>9.8345113548191864E-4</v>
      </c>
      <c r="P7">
        <v>4.2764247330542515E-2</v>
      </c>
      <c r="Q7">
        <v>0</v>
      </c>
      <c r="R7">
        <v>5.7659811068272712E-2</v>
      </c>
      <c r="S7">
        <v>0</v>
      </c>
      <c r="T7">
        <v>0</v>
      </c>
      <c r="U7">
        <v>0</v>
      </c>
      <c r="V7">
        <v>0</v>
      </c>
      <c r="W7">
        <v>2.8235805009631867</v>
      </c>
    </row>
    <row r="8" spans="1:23" x14ac:dyDescent="0.2">
      <c r="A8" t="s">
        <v>4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1.6379640711469256E-4</v>
      </c>
      <c r="K8">
        <v>0</v>
      </c>
      <c r="L8">
        <v>0</v>
      </c>
      <c r="M8">
        <v>9.9817433404646595E-4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1.1619707411611585E-3</v>
      </c>
    </row>
    <row r="9" spans="1:23" x14ac:dyDescent="0.2">
      <c r="A9" t="s">
        <v>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3.2104095794479735E-4</v>
      </c>
      <c r="K9">
        <v>0</v>
      </c>
      <c r="L9">
        <v>0</v>
      </c>
      <c r="M9">
        <v>1.1572240905703532E-3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1.4782650485151505E-3</v>
      </c>
    </row>
    <row r="10" spans="1:23" x14ac:dyDescent="0.2">
      <c r="A10" t="s">
        <v>6</v>
      </c>
      <c r="B10">
        <v>6.0347713217490558E-3</v>
      </c>
      <c r="C10">
        <v>2.7803972456171092E-4</v>
      </c>
      <c r="D10">
        <v>1.7095670892155621E-9</v>
      </c>
      <c r="E10">
        <v>5.4513781208331174E-4</v>
      </c>
      <c r="F10">
        <v>0</v>
      </c>
      <c r="G10">
        <v>0</v>
      </c>
      <c r="H10">
        <v>0</v>
      </c>
      <c r="I10">
        <v>0</v>
      </c>
      <c r="J10">
        <v>1.3758898197634178E-4</v>
      </c>
      <c r="K10">
        <v>0</v>
      </c>
      <c r="L10">
        <v>0</v>
      </c>
      <c r="M10">
        <v>1.0036588084093587E-3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7.9991983583468686E-3</v>
      </c>
    </row>
    <row r="11" spans="1:23" x14ac:dyDescent="0.2">
      <c r="A11" t="s">
        <v>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2">
      <c r="A12" t="s">
        <v>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 x14ac:dyDescent="0.2">
      <c r="A13" t="s">
        <v>9</v>
      </c>
      <c r="B13">
        <v>2.7443982552502511E-2</v>
      </c>
      <c r="C13">
        <v>1.2644252686550264E-3</v>
      </c>
      <c r="D13">
        <v>7.774499954899095E-9</v>
      </c>
      <c r="E13">
        <v>2.4790918836652335E-3</v>
      </c>
      <c r="F13">
        <v>0</v>
      </c>
      <c r="G13">
        <v>0</v>
      </c>
      <c r="H13">
        <v>0</v>
      </c>
      <c r="I13">
        <v>0</v>
      </c>
      <c r="J13">
        <v>1.6379640711469255E-5</v>
      </c>
      <c r="K13">
        <v>0</v>
      </c>
      <c r="L13">
        <v>0</v>
      </c>
      <c r="M13">
        <v>4.0585110285405756E-4</v>
      </c>
      <c r="N13">
        <v>0</v>
      </c>
      <c r="O13">
        <v>0</v>
      </c>
      <c r="P13">
        <v>0</v>
      </c>
      <c r="Q13">
        <v>0</v>
      </c>
      <c r="R13">
        <v>3.9257743706058024E-4</v>
      </c>
      <c r="S13">
        <v>0</v>
      </c>
      <c r="T13">
        <v>0</v>
      </c>
      <c r="U13">
        <v>0</v>
      </c>
      <c r="V13">
        <v>0</v>
      </c>
      <c r="W13">
        <v>3.2002315659948835E-2</v>
      </c>
    </row>
    <row r="14" spans="1:23" x14ac:dyDescent="0.2">
      <c r="A14" t="s">
        <v>10</v>
      </c>
      <c r="B14">
        <v>2.6713029022048453E-2</v>
      </c>
      <c r="C14">
        <v>1.2307480823228105E-3</v>
      </c>
      <c r="D14">
        <v>7.5674309488364084E-9</v>
      </c>
      <c r="E14">
        <v>2.4130628020179756E-3</v>
      </c>
      <c r="F14">
        <v>1.5138967118845494E-5</v>
      </c>
      <c r="G14">
        <v>0</v>
      </c>
      <c r="H14">
        <v>0</v>
      </c>
      <c r="I14">
        <v>0</v>
      </c>
      <c r="J14">
        <v>2.0965940110680652E-4</v>
      </c>
      <c r="K14">
        <v>0</v>
      </c>
      <c r="L14">
        <v>0</v>
      </c>
      <c r="M14">
        <v>9.7623643659489512E-4</v>
      </c>
      <c r="N14">
        <v>0</v>
      </c>
      <c r="O14">
        <v>0</v>
      </c>
      <c r="P14">
        <v>0</v>
      </c>
      <c r="Q14">
        <v>0</v>
      </c>
      <c r="R14">
        <v>1.5457736584260345E-3</v>
      </c>
      <c r="S14">
        <v>0</v>
      </c>
      <c r="T14">
        <v>0</v>
      </c>
      <c r="U14">
        <v>0</v>
      </c>
      <c r="V14">
        <v>0</v>
      </c>
      <c r="W14">
        <v>3.3103655937066774E-2</v>
      </c>
    </row>
    <row r="15" spans="1:23" x14ac:dyDescent="0.2">
      <c r="A15" t="s">
        <v>11</v>
      </c>
      <c r="B15">
        <v>0.4922202602839208</v>
      </c>
      <c r="C15">
        <v>2.2678040027765273E-2</v>
      </c>
      <c r="D15">
        <v>1.3943917884573994E-7</v>
      </c>
      <c r="E15">
        <v>4.4463636059781209E-2</v>
      </c>
      <c r="F15">
        <v>0</v>
      </c>
      <c r="G15">
        <v>0</v>
      </c>
      <c r="H15">
        <v>0</v>
      </c>
      <c r="I15">
        <v>0</v>
      </c>
      <c r="J15">
        <v>6.3880598774730115E-4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1.7175262871400382E-4</v>
      </c>
      <c r="S15">
        <v>0</v>
      </c>
      <c r="T15">
        <v>0</v>
      </c>
      <c r="U15">
        <v>0</v>
      </c>
      <c r="V15">
        <v>0</v>
      </c>
      <c r="W15">
        <v>0.56017263442710752</v>
      </c>
    </row>
    <row r="16" spans="1:23" x14ac:dyDescent="0.2">
      <c r="A16" t="s">
        <v>12</v>
      </c>
      <c r="B16">
        <v>2.2155935958978385E-3</v>
      </c>
      <c r="C16">
        <v>1.0207893560506682E-4</v>
      </c>
      <c r="D16">
        <v>6.2764696335269237E-10</v>
      </c>
      <c r="E16">
        <v>2.0014078097386586E-4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6.0849502744389928E-3</v>
      </c>
      <c r="S16">
        <v>0</v>
      </c>
      <c r="T16">
        <v>0</v>
      </c>
      <c r="U16">
        <v>0</v>
      </c>
      <c r="V16">
        <v>0</v>
      </c>
      <c r="W16">
        <v>8.6027642145627276E-3</v>
      </c>
    </row>
    <row r="17" spans="1:23" x14ac:dyDescent="0.2">
      <c r="A17" t="s">
        <v>13</v>
      </c>
      <c r="B17">
        <v>8.9992705671133266E-2</v>
      </c>
      <c r="C17">
        <v>4.146229536020435E-3</v>
      </c>
      <c r="D17">
        <v>2.549368645177465E-8</v>
      </c>
      <c r="E17">
        <v>8.1292933994391095E-3</v>
      </c>
      <c r="F17">
        <v>0</v>
      </c>
      <c r="G17">
        <v>0</v>
      </c>
      <c r="H17">
        <v>0</v>
      </c>
      <c r="I17">
        <v>0</v>
      </c>
      <c r="J17">
        <v>3.1121317351791582E-4</v>
      </c>
      <c r="K17">
        <v>0</v>
      </c>
      <c r="L17">
        <v>0</v>
      </c>
      <c r="M17">
        <v>3.3455293613645287E-4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0.10291402020993362</v>
      </c>
    </row>
    <row r="18" spans="1:23" x14ac:dyDescent="0.2">
      <c r="A18" t="s">
        <v>14</v>
      </c>
      <c r="B18">
        <v>5.0495618990101208E-3</v>
      </c>
      <c r="C18">
        <v>2.3264821891398022E-4</v>
      </c>
      <c r="D18">
        <v>1.4304709121939959E-9</v>
      </c>
      <c r="E18">
        <v>4.5614108287500327E-4</v>
      </c>
      <c r="F18">
        <v>0</v>
      </c>
      <c r="G18">
        <v>0</v>
      </c>
      <c r="H18">
        <v>0</v>
      </c>
      <c r="I18">
        <v>0</v>
      </c>
      <c r="J18">
        <v>4.2259473035590682E-4</v>
      </c>
      <c r="K18">
        <v>0</v>
      </c>
      <c r="L18">
        <v>0</v>
      </c>
      <c r="M18">
        <v>7.6782641080497388E-5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6.2377300027064205E-3</v>
      </c>
    </row>
    <row r="19" spans="1:23" x14ac:dyDescent="0.2">
      <c r="A19" t="s">
        <v>15</v>
      </c>
      <c r="B19">
        <v>6.1689052944705785E-4</v>
      </c>
      <c r="C19">
        <v>2.8421967254009622E-5</v>
      </c>
      <c r="D19">
        <v>1.7475653849395489E-10</v>
      </c>
      <c r="E19">
        <v>5.5725450988624693E-5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7.0103812244623053E-4</v>
      </c>
    </row>
    <row r="20" spans="1:23" x14ac:dyDescent="0.2">
      <c r="A20" t="s">
        <v>16</v>
      </c>
      <c r="B20">
        <v>1.2240848596120656E-4</v>
      </c>
      <c r="C20">
        <v>5.6397201991749619E-6</v>
      </c>
      <c r="D20">
        <v>3.467662780954102E-11</v>
      </c>
      <c r="E20">
        <v>1.1057501711263307E-5</v>
      </c>
      <c r="F20">
        <v>0</v>
      </c>
      <c r="G20">
        <v>0</v>
      </c>
      <c r="H20">
        <v>0</v>
      </c>
      <c r="I20">
        <v>0</v>
      </c>
      <c r="J20">
        <v>9.8277844268815531E-6</v>
      </c>
      <c r="K20">
        <v>0</v>
      </c>
      <c r="L20">
        <v>0</v>
      </c>
      <c r="M20">
        <v>7.6782641080497388E-5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2.2571616805565158E-4</v>
      </c>
    </row>
    <row r="21" spans="1:23" x14ac:dyDescent="0.2">
      <c r="A21" t="s">
        <v>17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9.8277844268815531E-6</v>
      </c>
      <c r="K21">
        <v>0</v>
      </c>
      <c r="L21">
        <v>0</v>
      </c>
      <c r="M21">
        <v>2.1937897451570676E-5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3.1765681878452226E-5</v>
      </c>
    </row>
    <row r="22" spans="1:23" x14ac:dyDescent="0.2">
      <c r="A22" t="s">
        <v>18</v>
      </c>
      <c r="B22">
        <v>0.1614270652076695</v>
      </c>
      <c r="C22">
        <v>7.4374212963776885E-3</v>
      </c>
      <c r="D22">
        <v>4.5730050614030855E-8</v>
      </c>
      <c r="E22">
        <v>1.4582159363883568E-2</v>
      </c>
      <c r="F22">
        <v>0</v>
      </c>
      <c r="G22">
        <v>0</v>
      </c>
      <c r="H22">
        <v>0</v>
      </c>
      <c r="I22">
        <v>0</v>
      </c>
      <c r="J22">
        <v>5.5690778418995471E-5</v>
      </c>
      <c r="K22">
        <v>0</v>
      </c>
      <c r="L22">
        <v>3.6668654871140343E-5</v>
      </c>
      <c r="M22">
        <v>1.480808077981021E-4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0.18368713183906962</v>
      </c>
    </row>
    <row r="23" spans="1:23" x14ac:dyDescent="0.2">
      <c r="A23" t="s">
        <v>19</v>
      </c>
      <c r="B23">
        <v>1.4863887581003652E-3</v>
      </c>
      <c r="C23">
        <v>6.8482316704267398E-5</v>
      </c>
      <c r="D23">
        <v>4.2107333768728378E-10</v>
      </c>
      <c r="E23">
        <v>1.3426966363676876E-4</v>
      </c>
      <c r="F23">
        <v>0</v>
      </c>
      <c r="G23">
        <v>0</v>
      </c>
      <c r="H23">
        <v>0</v>
      </c>
      <c r="I23">
        <v>0</v>
      </c>
      <c r="J23">
        <v>4.0621508964443762E-4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2.0953562491591764E-3</v>
      </c>
    </row>
    <row r="24" spans="1:23" x14ac:dyDescent="0.2">
      <c r="A24" t="s">
        <v>20</v>
      </c>
      <c r="B24">
        <v>8.2923005775434495E-3</v>
      </c>
      <c r="C24">
        <v>3.8205075977839524E-4</v>
      </c>
      <c r="D24">
        <v>2.3490938438977643E-9</v>
      </c>
      <c r="E24">
        <v>7.490667587830087E-4</v>
      </c>
      <c r="F24">
        <v>0</v>
      </c>
      <c r="G24">
        <v>0</v>
      </c>
      <c r="H24">
        <v>0</v>
      </c>
      <c r="I24">
        <v>0</v>
      </c>
      <c r="J24">
        <v>4.3242251478278835E-4</v>
      </c>
      <c r="K24">
        <v>0</v>
      </c>
      <c r="L24">
        <v>0</v>
      </c>
      <c r="M24">
        <v>4.9360269266034039E-5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9.9052032292475181E-3</v>
      </c>
    </row>
    <row r="25" spans="1:23" x14ac:dyDescent="0.2">
      <c r="A25" t="s">
        <v>21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</row>
    <row r="26" spans="1:23" x14ac:dyDescent="0.2">
      <c r="A26" t="s">
        <v>22</v>
      </c>
      <c r="B26">
        <v>1.8808620374113223</v>
      </c>
      <c r="C26">
        <v>8.872416976592154E-2</v>
      </c>
      <c r="D26">
        <v>6.38963853367371E-7</v>
      </c>
      <c r="E26">
        <v>0.20374945167249298</v>
      </c>
      <c r="F26">
        <v>2.0329497131140795E-3</v>
      </c>
      <c r="G26">
        <v>0</v>
      </c>
      <c r="H26">
        <v>0</v>
      </c>
      <c r="I26">
        <v>0</v>
      </c>
      <c r="J26">
        <v>3.5707616751002978E-4</v>
      </c>
      <c r="K26">
        <v>0</v>
      </c>
      <c r="L26">
        <v>0</v>
      </c>
      <c r="M26">
        <v>1.3703306572328297E-3</v>
      </c>
      <c r="N26">
        <v>0</v>
      </c>
      <c r="O26">
        <v>0</v>
      </c>
      <c r="P26">
        <v>0</v>
      </c>
      <c r="Q26">
        <v>0</v>
      </c>
      <c r="R26">
        <v>3.3614443048312175E-3</v>
      </c>
      <c r="S26">
        <v>0</v>
      </c>
      <c r="T26">
        <v>0</v>
      </c>
      <c r="U26">
        <v>0</v>
      </c>
      <c r="V26">
        <v>0</v>
      </c>
      <c r="W26">
        <v>2.1804580986562785</v>
      </c>
    </row>
    <row r="27" spans="1:23" x14ac:dyDescent="0.2">
      <c r="A27" t="s">
        <v>23</v>
      </c>
      <c r="B27">
        <v>4.912477884704914E-2</v>
      </c>
      <c r="C27">
        <v>2.3173178741688716E-3</v>
      </c>
      <c r="D27">
        <v>1.6688602015239698E-8</v>
      </c>
      <c r="E27">
        <v>5.3215741264014136E-3</v>
      </c>
      <c r="F27">
        <v>5.2920234622680873E-7</v>
      </c>
      <c r="G27">
        <v>0</v>
      </c>
      <c r="H27">
        <v>0</v>
      </c>
      <c r="I27">
        <v>0</v>
      </c>
      <c r="J27">
        <v>1.9655568853763108E-4</v>
      </c>
      <c r="K27">
        <v>0</v>
      </c>
      <c r="L27">
        <v>6.6670281583891546E-6</v>
      </c>
      <c r="M27">
        <v>6.2011798729207156E-4</v>
      </c>
      <c r="N27">
        <v>0</v>
      </c>
      <c r="O27">
        <v>0</v>
      </c>
      <c r="P27">
        <v>0</v>
      </c>
      <c r="Q27">
        <v>0</v>
      </c>
      <c r="R27">
        <v>1.4230932093446031E-3</v>
      </c>
      <c r="S27">
        <v>0</v>
      </c>
      <c r="T27">
        <v>0</v>
      </c>
      <c r="U27">
        <v>0</v>
      </c>
      <c r="V27">
        <v>0</v>
      </c>
      <c r="W27">
        <v>5.9010650651900358E-2</v>
      </c>
    </row>
    <row r="28" spans="1:23" x14ac:dyDescent="0.2">
      <c r="A28" t="s">
        <v>24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</row>
    <row r="29" spans="1:23" x14ac:dyDescent="0.2">
      <c r="A29" t="s">
        <v>25</v>
      </c>
      <c r="B29">
        <v>1.7091203065361685E-5</v>
      </c>
      <c r="C29">
        <v>8.0622755529802294E-7</v>
      </c>
      <c r="D29">
        <v>5.8061998977650218E-12</v>
      </c>
      <c r="E29">
        <v>1.8514506559893586E-6</v>
      </c>
      <c r="F29">
        <v>0</v>
      </c>
      <c r="G29">
        <v>0</v>
      </c>
      <c r="H29">
        <v>0</v>
      </c>
      <c r="I29">
        <v>0</v>
      </c>
      <c r="J29">
        <v>5.241485027670163E-5</v>
      </c>
      <c r="K29">
        <v>0</v>
      </c>
      <c r="L29">
        <v>0</v>
      </c>
      <c r="M29">
        <v>1.7345957686491512E-4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2.4562331422446572E-4</v>
      </c>
    </row>
    <row r="30" spans="1:23" x14ac:dyDescent="0.2">
      <c r="A30" t="s">
        <v>26</v>
      </c>
      <c r="B30">
        <v>1.7091203065361685E-5</v>
      </c>
      <c r="C30">
        <v>8.0622755529802294E-7</v>
      </c>
      <c r="D30">
        <v>5.8061998977650218E-12</v>
      </c>
      <c r="E30">
        <v>1.8514506559893586E-6</v>
      </c>
      <c r="F30">
        <v>0</v>
      </c>
      <c r="G30">
        <v>0</v>
      </c>
      <c r="H30">
        <v>0</v>
      </c>
      <c r="I30">
        <v>0</v>
      </c>
      <c r="J30">
        <v>5.241485027670163E-5</v>
      </c>
      <c r="K30">
        <v>0</v>
      </c>
      <c r="L30">
        <v>0</v>
      </c>
      <c r="M30">
        <v>1.7345957686491512E-4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2.4562331422446572E-4</v>
      </c>
    </row>
    <row r="31" spans="1:23" x14ac:dyDescent="0.2">
      <c r="A31" t="s">
        <v>27</v>
      </c>
      <c r="B31">
        <v>2.1091072178737749</v>
      </c>
      <c r="C31">
        <v>9.7172793907753283E-2</v>
      </c>
      <c r="D31">
        <v>5.9748084808273636E-7</v>
      </c>
      <c r="E31">
        <v>0.19052156791048003</v>
      </c>
      <c r="F31">
        <v>5.3861458795612831E-4</v>
      </c>
      <c r="G31">
        <v>0</v>
      </c>
      <c r="H31">
        <v>0</v>
      </c>
      <c r="I31">
        <v>0</v>
      </c>
      <c r="J31">
        <v>2.610914729408199E-3</v>
      </c>
      <c r="K31">
        <v>0</v>
      </c>
      <c r="L31">
        <v>1.9434387081704379E-3</v>
      </c>
      <c r="M31">
        <v>2.1806270066861252E-2</v>
      </c>
      <c r="N31">
        <v>0</v>
      </c>
      <c r="O31">
        <v>0</v>
      </c>
      <c r="P31">
        <v>0</v>
      </c>
      <c r="Q31">
        <v>0</v>
      </c>
      <c r="R31">
        <v>6.1340224540715649E-4</v>
      </c>
      <c r="S31">
        <v>0</v>
      </c>
      <c r="T31">
        <v>0</v>
      </c>
      <c r="U31">
        <v>0</v>
      </c>
      <c r="V31">
        <v>4.5798560000000004</v>
      </c>
      <c r="W31">
        <v>7.0041708175106594</v>
      </c>
    </row>
    <row r="32" spans="1:23" x14ac:dyDescent="0.2">
      <c r="A32" t="s">
        <v>28</v>
      </c>
      <c r="B32">
        <v>0.33967130970374354</v>
      </c>
      <c r="C32">
        <v>1.5649659673296845E-2</v>
      </c>
      <c r="D32">
        <v>9.622417507809812E-8</v>
      </c>
      <c r="E32">
        <v>3.0683461680152721E-2</v>
      </c>
      <c r="F32">
        <v>1.2935160648235329E-2</v>
      </c>
      <c r="G32">
        <v>0</v>
      </c>
      <c r="H32">
        <v>0</v>
      </c>
      <c r="I32">
        <v>0</v>
      </c>
      <c r="J32">
        <v>6.781171254548273E-4</v>
      </c>
      <c r="K32">
        <v>0</v>
      </c>
      <c r="L32">
        <v>0</v>
      </c>
      <c r="M32">
        <v>2.9067714123331154E-4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0.39990848219629171</v>
      </c>
    </row>
    <row r="33" spans="1:23" x14ac:dyDescent="0.2">
      <c r="A33" t="s">
        <v>29</v>
      </c>
      <c r="B33">
        <v>3.2423328612375076E-2</v>
      </c>
      <c r="C33">
        <v>1.4938384366395179E-3</v>
      </c>
      <c r="D33">
        <v>9.1850796928743434E-9</v>
      </c>
      <c r="E33">
        <v>2.9288901729395767E-3</v>
      </c>
      <c r="F33">
        <v>5.6756951632825245E-5</v>
      </c>
      <c r="G33">
        <v>0</v>
      </c>
      <c r="H33">
        <v>0</v>
      </c>
      <c r="I33">
        <v>0</v>
      </c>
      <c r="J33">
        <v>1.1269192809490846E-3</v>
      </c>
      <c r="K33">
        <v>0</v>
      </c>
      <c r="L33">
        <v>0</v>
      </c>
      <c r="M33">
        <v>4.8153684906197649E-3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4.2845111130235543E-2</v>
      </c>
    </row>
    <row r="34" spans="1:23" x14ac:dyDescent="0.2">
      <c r="A34" t="s">
        <v>30</v>
      </c>
      <c r="B34">
        <v>3.8466414465208323E-4</v>
      </c>
      <c r="C34">
        <v>1.7722612361860551E-5</v>
      </c>
      <c r="D34">
        <v>1.0897002173528278E-10</v>
      </c>
      <c r="E34">
        <v>3.4747790599256592E-5</v>
      </c>
      <c r="F34">
        <v>0</v>
      </c>
      <c r="G34">
        <v>0</v>
      </c>
      <c r="H34">
        <v>0</v>
      </c>
      <c r="I34">
        <v>0</v>
      </c>
      <c r="J34">
        <v>5.9294299375518703E-4</v>
      </c>
      <c r="K34">
        <v>0</v>
      </c>
      <c r="L34">
        <v>0</v>
      </c>
      <c r="M34">
        <v>1.4040254369005233E-3</v>
      </c>
      <c r="N34">
        <v>0</v>
      </c>
      <c r="O34">
        <v>0</v>
      </c>
      <c r="P34">
        <v>0</v>
      </c>
      <c r="Q34">
        <v>0</v>
      </c>
      <c r="R34">
        <v>2.698969879791489E-4</v>
      </c>
      <c r="S34">
        <v>0</v>
      </c>
      <c r="T34">
        <v>0</v>
      </c>
      <c r="U34">
        <v>0</v>
      </c>
      <c r="V34">
        <v>0</v>
      </c>
      <c r="W34">
        <v>2.7040000752180811E-3</v>
      </c>
    </row>
    <row r="35" spans="1:23" x14ac:dyDescent="0.2">
      <c r="A35" t="s">
        <v>31</v>
      </c>
      <c r="B35">
        <v>1.3595028149416681E-2</v>
      </c>
      <c r="C35">
        <v>6.2636306838168259E-4</v>
      </c>
      <c r="D35">
        <v>3.8512830829960594E-9</v>
      </c>
      <c r="E35">
        <v>1.2280770066422446E-3</v>
      </c>
      <c r="F35">
        <v>0</v>
      </c>
      <c r="G35">
        <v>0</v>
      </c>
      <c r="H35">
        <v>0</v>
      </c>
      <c r="I35">
        <v>0</v>
      </c>
      <c r="J35">
        <v>2.1621125739139418E-4</v>
      </c>
      <c r="K35">
        <v>0</v>
      </c>
      <c r="L35">
        <v>1.3334056316778309E-5</v>
      </c>
      <c r="M35">
        <v>6.252300773697643E-4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1.6304247466801626E-2</v>
      </c>
    </row>
    <row r="36" spans="1:23" x14ac:dyDescent="0.2">
      <c r="A36" t="s">
        <v>32</v>
      </c>
      <c r="B36">
        <v>2.0088016442942128E-3</v>
      </c>
      <c r="C36">
        <v>9.2551420111938458E-5</v>
      </c>
      <c r="D36">
        <v>5.6906566906203222E-10</v>
      </c>
      <c r="E36">
        <v>1.8146068424056223E-4</v>
      </c>
      <c r="F36">
        <v>3.4587153342680711E-6</v>
      </c>
      <c r="G36">
        <v>0</v>
      </c>
      <c r="H36">
        <v>0</v>
      </c>
      <c r="I36">
        <v>0</v>
      </c>
      <c r="J36">
        <v>5.7983928118601172E-4</v>
      </c>
      <c r="K36">
        <v>0</v>
      </c>
      <c r="L36">
        <v>0</v>
      </c>
      <c r="M36">
        <v>1.6398578345049081E-3</v>
      </c>
      <c r="N36">
        <v>0</v>
      </c>
      <c r="O36">
        <v>0</v>
      </c>
      <c r="P36">
        <v>0</v>
      </c>
      <c r="Q36">
        <v>0</v>
      </c>
      <c r="R36">
        <v>1.2513405806305995E-3</v>
      </c>
      <c r="S36">
        <v>0</v>
      </c>
      <c r="T36">
        <v>0</v>
      </c>
      <c r="U36">
        <v>0</v>
      </c>
      <c r="V36">
        <v>0</v>
      </c>
      <c r="W36">
        <v>5.7573107293681699E-3</v>
      </c>
    </row>
    <row r="37" spans="1:23" x14ac:dyDescent="0.2">
      <c r="A37" t="s">
        <v>33</v>
      </c>
      <c r="B37">
        <v>1.3000223407223181E-3</v>
      </c>
      <c r="C37">
        <v>5.9895865852584267E-5</v>
      </c>
      <c r="D37">
        <v>3.6827831419794638E-10</v>
      </c>
      <c r="E37">
        <v>1.1743466267341349E-4</v>
      </c>
      <c r="F37">
        <v>5.2920234622680873E-7</v>
      </c>
      <c r="G37">
        <v>0</v>
      </c>
      <c r="H37">
        <v>0</v>
      </c>
      <c r="I37">
        <v>0</v>
      </c>
      <c r="J37">
        <v>7.6329125715446724E-4</v>
      </c>
      <c r="K37">
        <v>0</v>
      </c>
      <c r="L37">
        <v>1.4334110540536679E-4</v>
      </c>
      <c r="M37">
        <v>2.5502805787450912E-3</v>
      </c>
      <c r="N37">
        <v>0</v>
      </c>
      <c r="O37">
        <v>0</v>
      </c>
      <c r="P37">
        <v>0</v>
      </c>
      <c r="Q37">
        <v>0</v>
      </c>
      <c r="R37">
        <v>7.5080434837835964E-3</v>
      </c>
      <c r="S37">
        <v>0</v>
      </c>
      <c r="T37">
        <v>0</v>
      </c>
      <c r="U37">
        <v>0</v>
      </c>
      <c r="V37">
        <v>0</v>
      </c>
      <c r="W37">
        <v>1.2442838864961378E-2</v>
      </c>
    </row>
    <row r="38" spans="1:23" x14ac:dyDescent="0.2">
      <c r="A38" t="s">
        <v>34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1.4217528137555314E-3</v>
      </c>
      <c r="K38">
        <v>0</v>
      </c>
      <c r="L38">
        <v>3.3335140791945773E-6</v>
      </c>
      <c r="M38">
        <v>6.6362139791001308E-4</v>
      </c>
      <c r="N38">
        <v>0</v>
      </c>
      <c r="O38">
        <v>0</v>
      </c>
      <c r="P38">
        <v>0</v>
      </c>
      <c r="Q38">
        <v>0</v>
      </c>
      <c r="R38">
        <v>1.2022684009980267E-3</v>
      </c>
      <c r="S38">
        <v>0</v>
      </c>
      <c r="T38">
        <v>0</v>
      </c>
      <c r="U38">
        <v>0</v>
      </c>
      <c r="V38">
        <v>0</v>
      </c>
      <c r="W38">
        <v>3.2909761267427657E-3</v>
      </c>
    </row>
    <row r="39" spans="1:23" x14ac:dyDescent="0.2">
      <c r="A39" t="s">
        <v>35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</row>
    <row r="40" spans="1:23" x14ac:dyDescent="0.2">
      <c r="A40" t="s">
        <v>36</v>
      </c>
      <c r="B40">
        <v>0</v>
      </c>
      <c r="C40">
        <v>0</v>
      </c>
      <c r="D40">
        <v>0</v>
      </c>
      <c r="E40">
        <v>0</v>
      </c>
      <c r="F40">
        <v>5.4923643504825221E-5</v>
      </c>
      <c r="G40">
        <v>0</v>
      </c>
      <c r="H40">
        <v>0</v>
      </c>
      <c r="I40">
        <v>0</v>
      </c>
      <c r="J40">
        <v>5.8311520932830549E-4</v>
      </c>
      <c r="K40">
        <v>0</v>
      </c>
      <c r="L40">
        <v>6.6670281583891546E-6</v>
      </c>
      <c r="M40">
        <v>1.6179199370533375E-3</v>
      </c>
      <c r="N40">
        <v>1.1831261254365642E-4</v>
      </c>
      <c r="O40">
        <v>0</v>
      </c>
      <c r="P40">
        <v>0</v>
      </c>
      <c r="Q40">
        <v>0</v>
      </c>
      <c r="R40">
        <v>1.0059796824677368E-3</v>
      </c>
      <c r="S40">
        <v>0</v>
      </c>
      <c r="T40">
        <v>0</v>
      </c>
      <c r="U40">
        <v>0</v>
      </c>
      <c r="V40">
        <v>0</v>
      </c>
      <c r="W40">
        <v>3.386918113056251E-3</v>
      </c>
    </row>
    <row r="41" spans="1:23" x14ac:dyDescent="0.2">
      <c r="A41" t="s">
        <v>37</v>
      </c>
      <c r="B41">
        <v>2.1726400762756557E-4</v>
      </c>
      <c r="C41">
        <v>1.0009994019199014E-5</v>
      </c>
      <c r="D41">
        <v>6.1547882646780097E-11</v>
      </c>
      <c r="E41">
        <v>1.9626066912543081E-5</v>
      </c>
      <c r="F41">
        <v>8.3160368692784215E-7</v>
      </c>
      <c r="G41">
        <v>0</v>
      </c>
      <c r="H41">
        <v>0</v>
      </c>
      <c r="I41">
        <v>0</v>
      </c>
      <c r="J41">
        <v>4.2587065849820074E-5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2.9031879964393822E-4</v>
      </c>
    </row>
    <row r="42" spans="1:23" x14ac:dyDescent="0.2">
      <c r="A42" t="s">
        <v>38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</row>
    <row r="43" spans="1:23" x14ac:dyDescent="0.2">
      <c r="A43" t="s">
        <v>39</v>
      </c>
      <c r="B43">
        <v>8.6584282584370449</v>
      </c>
      <c r="C43">
        <v>0.39891934255023903</v>
      </c>
      <c r="D43">
        <v>2.4528127423174471E-6</v>
      </c>
      <c r="E43">
        <v>0.78214009864365208</v>
      </c>
      <c r="F43">
        <v>0</v>
      </c>
      <c r="G43">
        <v>0</v>
      </c>
      <c r="H43">
        <v>0</v>
      </c>
      <c r="I43">
        <v>0</v>
      </c>
      <c r="J43">
        <v>7.0760047873547202E-4</v>
      </c>
      <c r="K43">
        <v>0</v>
      </c>
      <c r="L43">
        <v>0</v>
      </c>
      <c r="M43">
        <v>8.5502955317496715E-3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9.8487480484541621</v>
      </c>
    </row>
    <row r="44" spans="1:23" x14ac:dyDescent="0.2">
      <c r="A44" t="s">
        <v>40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1.146574849802848E-4</v>
      </c>
      <c r="K44">
        <v>0</v>
      </c>
      <c r="L44">
        <v>0</v>
      </c>
      <c r="M44">
        <v>2.1937897451570679E-4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3.3403645949599161E-4</v>
      </c>
    </row>
    <row r="45" spans="1:23" x14ac:dyDescent="0.2">
      <c r="A45" t="s">
        <v>41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</row>
    <row r="46" spans="1:23" x14ac:dyDescent="0.2">
      <c r="A46" t="s">
        <v>42</v>
      </c>
      <c r="B46">
        <v>6.4290635768546309E-2</v>
      </c>
      <c r="C46">
        <v>0</v>
      </c>
      <c r="D46">
        <v>0</v>
      </c>
      <c r="E46">
        <v>0</v>
      </c>
      <c r="F46">
        <v>3.6339449154785325E-3</v>
      </c>
      <c r="G46">
        <v>0</v>
      </c>
      <c r="H46">
        <v>0</v>
      </c>
      <c r="I46">
        <v>0</v>
      </c>
      <c r="J46">
        <v>0</v>
      </c>
      <c r="K46">
        <v>7.4736765562071664E-2</v>
      </c>
      <c r="L46">
        <v>2.4114746084698958E-3</v>
      </c>
      <c r="M46">
        <v>2.5146293972607515E-2</v>
      </c>
      <c r="N46">
        <v>4.881017178491006E-2</v>
      </c>
      <c r="O46">
        <v>9.0048342481263751E-3</v>
      </c>
      <c r="P46">
        <v>0</v>
      </c>
      <c r="Q46">
        <v>0</v>
      </c>
      <c r="R46">
        <v>2.7639461013746008E-2</v>
      </c>
      <c r="S46">
        <v>0</v>
      </c>
      <c r="T46">
        <v>0</v>
      </c>
      <c r="U46">
        <v>0</v>
      </c>
      <c r="V46">
        <v>0</v>
      </c>
      <c r="W46">
        <v>0.25567358187395633</v>
      </c>
    </row>
    <row r="47" spans="1:23" x14ac:dyDescent="0.2">
      <c r="A47" t="s">
        <v>43</v>
      </c>
      <c r="B47">
        <v>1.8661112715497117E-2</v>
      </c>
      <c r="C47">
        <v>0</v>
      </c>
      <c r="D47">
        <v>3.4224147527174642E-3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1.2043916003469388</v>
      </c>
      <c r="L47">
        <v>0.30487805773845461</v>
      </c>
      <c r="M47">
        <v>2.1705119129263593</v>
      </c>
      <c r="N47">
        <v>2.625235075451178E-2</v>
      </c>
      <c r="O47">
        <v>0</v>
      </c>
      <c r="P47">
        <v>0</v>
      </c>
      <c r="Q47">
        <v>0</v>
      </c>
      <c r="R47">
        <v>0.23521005577719711</v>
      </c>
      <c r="S47">
        <v>0</v>
      </c>
      <c r="T47">
        <v>0</v>
      </c>
      <c r="U47">
        <v>0</v>
      </c>
      <c r="V47">
        <v>0</v>
      </c>
      <c r="W47">
        <v>3.9633275050116756</v>
      </c>
    </row>
    <row r="48" spans="1:23" x14ac:dyDescent="0.2">
      <c r="A48" t="s">
        <v>44</v>
      </c>
      <c r="B48">
        <v>4.0646486113537442E-3</v>
      </c>
      <c r="C48">
        <v>3.0297809772574329E-2</v>
      </c>
      <c r="D48">
        <v>0</v>
      </c>
      <c r="E48">
        <v>0</v>
      </c>
      <c r="F48">
        <v>4.554593462926057E-2</v>
      </c>
      <c r="G48">
        <v>0</v>
      </c>
      <c r="H48">
        <v>0</v>
      </c>
      <c r="I48">
        <v>0</v>
      </c>
      <c r="J48">
        <v>0</v>
      </c>
      <c r="K48">
        <v>5.2949064167388288E-2</v>
      </c>
      <c r="L48">
        <v>8.0093974646015025E-5</v>
      </c>
      <c r="M48">
        <v>3.7882051292567852E-2</v>
      </c>
      <c r="N48">
        <v>2.7232435684116894E-3</v>
      </c>
      <c r="O48">
        <v>9.5602947944678507E-4</v>
      </c>
      <c r="P48">
        <v>0</v>
      </c>
      <c r="Q48">
        <v>0</v>
      </c>
      <c r="R48">
        <v>7.5754032312803261E-3</v>
      </c>
      <c r="S48">
        <v>0</v>
      </c>
      <c r="T48">
        <v>0</v>
      </c>
      <c r="U48">
        <v>0</v>
      </c>
      <c r="V48">
        <v>0</v>
      </c>
      <c r="W48">
        <v>0.18207427872692961</v>
      </c>
    </row>
    <row r="49" spans="1:23" x14ac:dyDescent="0.2">
      <c r="A49" t="s">
        <v>45</v>
      </c>
      <c r="B49">
        <v>0</v>
      </c>
      <c r="C49">
        <v>0.1913680075561458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0.16329028246659547</v>
      </c>
      <c r="L49">
        <v>0</v>
      </c>
      <c r="M49">
        <v>9.2477815401514146E-2</v>
      </c>
      <c r="N49">
        <v>0</v>
      </c>
      <c r="O49">
        <v>3.0464232091663854E-2</v>
      </c>
      <c r="P49">
        <v>0</v>
      </c>
      <c r="Q49">
        <v>0</v>
      </c>
      <c r="R49">
        <v>9.4563208071698161E-3</v>
      </c>
      <c r="S49">
        <v>0</v>
      </c>
      <c r="T49">
        <v>0</v>
      </c>
      <c r="U49">
        <v>0</v>
      </c>
      <c r="V49">
        <v>0</v>
      </c>
      <c r="W49">
        <v>0.48705665832308909</v>
      </c>
    </row>
    <row r="50" spans="1:23" x14ac:dyDescent="0.2">
      <c r="A50" t="s">
        <v>46</v>
      </c>
      <c r="B50">
        <v>0.27044663285419335</v>
      </c>
      <c r="C50">
        <v>0</v>
      </c>
      <c r="D50">
        <v>0</v>
      </c>
      <c r="E50">
        <v>1.2266447738457252E-2</v>
      </c>
      <c r="F50">
        <v>0</v>
      </c>
      <c r="G50">
        <v>0</v>
      </c>
      <c r="H50">
        <v>0</v>
      </c>
      <c r="I50">
        <v>0</v>
      </c>
      <c r="J50">
        <v>0</v>
      </c>
      <c r="K50">
        <v>0.12764797484121659</v>
      </c>
      <c r="L50">
        <v>0</v>
      </c>
      <c r="M50">
        <v>6.4443760741438427E-2</v>
      </c>
      <c r="N50">
        <v>0</v>
      </c>
      <c r="O50">
        <v>0.11438561279224847</v>
      </c>
      <c r="P50">
        <v>0</v>
      </c>
      <c r="Q50">
        <v>0</v>
      </c>
      <c r="R50">
        <v>0.26243949147605861</v>
      </c>
      <c r="S50">
        <v>0</v>
      </c>
      <c r="T50">
        <v>0</v>
      </c>
      <c r="U50">
        <v>0</v>
      </c>
      <c r="V50">
        <v>0</v>
      </c>
      <c r="W50">
        <v>0.85162992044361274</v>
      </c>
    </row>
    <row r="51" spans="1:23" x14ac:dyDescent="0.2">
      <c r="A51" t="s">
        <v>47</v>
      </c>
      <c r="B51">
        <v>0.80270499259042738</v>
      </c>
      <c r="C51">
        <v>0</v>
      </c>
      <c r="D51">
        <v>0</v>
      </c>
      <c r="E51">
        <v>2.5494727120158274E-2</v>
      </c>
      <c r="F51">
        <v>0</v>
      </c>
      <c r="G51">
        <v>0</v>
      </c>
      <c r="H51">
        <v>0</v>
      </c>
      <c r="I51">
        <v>0</v>
      </c>
      <c r="J51">
        <v>0</v>
      </c>
      <c r="K51">
        <v>9.7445972763688382E-2</v>
      </c>
      <c r="L51">
        <v>0</v>
      </c>
      <c r="M51">
        <v>0.11692163910200699</v>
      </c>
      <c r="N51">
        <v>0</v>
      </c>
      <c r="O51">
        <v>0.15888124986440158</v>
      </c>
      <c r="P51">
        <v>0</v>
      </c>
      <c r="Q51">
        <v>0</v>
      </c>
      <c r="R51">
        <v>3.3969423634356788E-2</v>
      </c>
      <c r="S51">
        <v>0</v>
      </c>
      <c r="T51">
        <v>0</v>
      </c>
      <c r="U51">
        <v>0</v>
      </c>
      <c r="V51">
        <v>0</v>
      </c>
      <c r="W51">
        <v>1.2354180050750396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218</vt:i4>
      </vt:variant>
    </vt:vector>
  </HeadingPairs>
  <TitlesOfParts>
    <vt:vector size="218" baseType="lpstr">
      <vt:lpstr>Sum</vt:lpstr>
      <vt:lpstr>每年每个城市</vt:lpstr>
      <vt:lpstr>年均增长率</vt:lpstr>
      <vt:lpstr>分行业值</vt:lpstr>
      <vt:lpstr>sum-分行业</vt:lpstr>
      <vt:lpstr>不同能源品种和生产过程</vt:lpstr>
      <vt:lpstr>2014年每个城市碳排放量</vt:lpstr>
      <vt:lpstr>每年每个城市1</vt:lpstr>
      <vt:lpstr>分行业1</vt:lpstr>
      <vt:lpstr>分能源品种和生产过程1</vt:lpstr>
      <vt:lpstr>碳排放强度</vt:lpstr>
      <vt:lpstr>人均碳排放量</vt:lpstr>
      <vt:lpstr>河南鹤壁2004</vt:lpstr>
      <vt:lpstr>河南鹤壁2006</vt:lpstr>
      <vt:lpstr>河南鹤壁2007</vt:lpstr>
      <vt:lpstr>河南鹤壁2008</vt:lpstr>
      <vt:lpstr>河南鹤壁2009</vt:lpstr>
      <vt:lpstr>河南鹤壁2010</vt:lpstr>
      <vt:lpstr>河南鹤壁2011</vt:lpstr>
      <vt:lpstr>河南鹤壁2012</vt:lpstr>
      <vt:lpstr>河南鹤壁2013</vt:lpstr>
      <vt:lpstr>河南鹤壁2014</vt:lpstr>
      <vt:lpstr>河南济源2004</vt:lpstr>
      <vt:lpstr>河南济源2008</vt:lpstr>
      <vt:lpstr>河南济源2012</vt:lpstr>
      <vt:lpstr>河南济源2013</vt:lpstr>
      <vt:lpstr>河南济源2014</vt:lpstr>
      <vt:lpstr>河南济源2015</vt:lpstr>
      <vt:lpstr>河南焦作2004</vt:lpstr>
      <vt:lpstr>河南焦作2005</vt:lpstr>
      <vt:lpstr>河南焦作2006</vt:lpstr>
      <vt:lpstr>河南焦作2007</vt:lpstr>
      <vt:lpstr>河南焦作2008</vt:lpstr>
      <vt:lpstr>河南焦作2009</vt:lpstr>
      <vt:lpstr>河南焦作2010</vt:lpstr>
      <vt:lpstr>河南焦作2011</vt:lpstr>
      <vt:lpstr>河南焦作2012</vt:lpstr>
      <vt:lpstr>河南焦作2013</vt:lpstr>
      <vt:lpstr>河南焦作2014</vt:lpstr>
      <vt:lpstr>河南焦作2015</vt:lpstr>
      <vt:lpstr>河南开封2003</vt:lpstr>
      <vt:lpstr>河南开封2006</vt:lpstr>
      <vt:lpstr>河南开封2007</vt:lpstr>
      <vt:lpstr>河南开封2009</vt:lpstr>
      <vt:lpstr>河南开封2010</vt:lpstr>
      <vt:lpstr>河南开封2011</vt:lpstr>
      <vt:lpstr>河南开封2012</vt:lpstr>
      <vt:lpstr>河南开封2013</vt:lpstr>
      <vt:lpstr>河南开封2014</vt:lpstr>
      <vt:lpstr>河南洛阳2000</vt:lpstr>
      <vt:lpstr>河南洛阳2001</vt:lpstr>
      <vt:lpstr>河南洛阳2002</vt:lpstr>
      <vt:lpstr>河南洛阳2003</vt:lpstr>
      <vt:lpstr>河南洛阳2004</vt:lpstr>
      <vt:lpstr>河南洛阳2005</vt:lpstr>
      <vt:lpstr>河南洛阳2006</vt:lpstr>
      <vt:lpstr>河南洛阳2007</vt:lpstr>
      <vt:lpstr>河南洛阳2008</vt:lpstr>
      <vt:lpstr>河南洛阳2009</vt:lpstr>
      <vt:lpstr>河南洛阳2010</vt:lpstr>
      <vt:lpstr>河南洛阳2011</vt:lpstr>
      <vt:lpstr>河南洛阳2012</vt:lpstr>
      <vt:lpstr>河南洛阳2013</vt:lpstr>
      <vt:lpstr>河南洛阳2014</vt:lpstr>
      <vt:lpstr>河南洛阳2015</vt:lpstr>
      <vt:lpstr>河南南阳2000</vt:lpstr>
      <vt:lpstr>河南南阳2001</vt:lpstr>
      <vt:lpstr>河南南阳2002</vt:lpstr>
      <vt:lpstr>河南南阳2003</vt:lpstr>
      <vt:lpstr>河南南阳2004</vt:lpstr>
      <vt:lpstr>河南南阳2005</vt:lpstr>
      <vt:lpstr>河南南阳2006</vt:lpstr>
      <vt:lpstr>河南南阳2007</vt:lpstr>
      <vt:lpstr>河南南阳2009</vt:lpstr>
      <vt:lpstr>河南南阳2010</vt:lpstr>
      <vt:lpstr>河南南阳2011</vt:lpstr>
      <vt:lpstr>河南南阳2012</vt:lpstr>
      <vt:lpstr>河南南阳2013</vt:lpstr>
      <vt:lpstr>河南南阳2014</vt:lpstr>
      <vt:lpstr>河南平顶山2000</vt:lpstr>
      <vt:lpstr>河南平顶山2001</vt:lpstr>
      <vt:lpstr>河南平顶山2002</vt:lpstr>
      <vt:lpstr>河南平顶山2003</vt:lpstr>
      <vt:lpstr>河南平顶山2004</vt:lpstr>
      <vt:lpstr>河南平顶山2005</vt:lpstr>
      <vt:lpstr>河南平顶山2006</vt:lpstr>
      <vt:lpstr>河南平顶山2007</vt:lpstr>
      <vt:lpstr>河南平顶山2008</vt:lpstr>
      <vt:lpstr>河南平顶山2009</vt:lpstr>
      <vt:lpstr>河南平顶山2010</vt:lpstr>
      <vt:lpstr>河南平顶山2011</vt:lpstr>
      <vt:lpstr>河南平顶山2012</vt:lpstr>
      <vt:lpstr>河南平顶山2013</vt:lpstr>
      <vt:lpstr>河南平顶山2014</vt:lpstr>
      <vt:lpstr>河南平顶山2015</vt:lpstr>
      <vt:lpstr>河南濮阳2004</vt:lpstr>
      <vt:lpstr>河南濮阳2009</vt:lpstr>
      <vt:lpstr>河南濮阳2010</vt:lpstr>
      <vt:lpstr>河南濮阳2011</vt:lpstr>
      <vt:lpstr>河南濮阳2012</vt:lpstr>
      <vt:lpstr>河南濮阳2013</vt:lpstr>
      <vt:lpstr>河南濮阳2014</vt:lpstr>
      <vt:lpstr>河南三门峡2000</vt:lpstr>
      <vt:lpstr>河南三门峡2001</vt:lpstr>
      <vt:lpstr>河南三门峡2002</vt:lpstr>
      <vt:lpstr>河南三门峡2003</vt:lpstr>
      <vt:lpstr>河南三门峡2004</vt:lpstr>
      <vt:lpstr>河南三门峡2005</vt:lpstr>
      <vt:lpstr>河南三门峡2006</vt:lpstr>
      <vt:lpstr>河南三门峡2007</vt:lpstr>
      <vt:lpstr>河南三门峡2008</vt:lpstr>
      <vt:lpstr>河南三门峡2009</vt:lpstr>
      <vt:lpstr>河南三门峡2010</vt:lpstr>
      <vt:lpstr>河南三门峡2011</vt:lpstr>
      <vt:lpstr>河南三门峡2012</vt:lpstr>
      <vt:lpstr>河南三门峡2013</vt:lpstr>
      <vt:lpstr>河南三门峡2014</vt:lpstr>
      <vt:lpstr>河南三门峡2015</vt:lpstr>
      <vt:lpstr>河南商丘2006</vt:lpstr>
      <vt:lpstr>河南商丘2007</vt:lpstr>
      <vt:lpstr>河南商丘2010</vt:lpstr>
      <vt:lpstr>河南新乡2007</vt:lpstr>
      <vt:lpstr>河南新乡2008</vt:lpstr>
      <vt:lpstr>河南新乡2009</vt:lpstr>
      <vt:lpstr>河南新乡2010</vt:lpstr>
      <vt:lpstr>河南新乡2011</vt:lpstr>
      <vt:lpstr>河南新乡2013</vt:lpstr>
      <vt:lpstr>河南信阳2008</vt:lpstr>
      <vt:lpstr>河南信阳2009</vt:lpstr>
      <vt:lpstr>河南信阳2010</vt:lpstr>
      <vt:lpstr>河南信阳2011</vt:lpstr>
      <vt:lpstr>河南信阳2012</vt:lpstr>
      <vt:lpstr>河南信阳2013</vt:lpstr>
      <vt:lpstr>河南信阳2014</vt:lpstr>
      <vt:lpstr>河南信阳2015</vt:lpstr>
      <vt:lpstr>河南许昌2005</vt:lpstr>
      <vt:lpstr>河南许昌2006</vt:lpstr>
      <vt:lpstr>河南许昌2007</vt:lpstr>
      <vt:lpstr>河南许昌2009</vt:lpstr>
      <vt:lpstr>河南许昌2010</vt:lpstr>
      <vt:lpstr>河南许昌2011</vt:lpstr>
      <vt:lpstr>河南许昌2013</vt:lpstr>
      <vt:lpstr>河南郑州2000</vt:lpstr>
      <vt:lpstr>河南郑州2001</vt:lpstr>
      <vt:lpstr>河南郑州2002</vt:lpstr>
      <vt:lpstr>河南郑州2003</vt:lpstr>
      <vt:lpstr>河南郑州2004</vt:lpstr>
      <vt:lpstr>河南郑州2005</vt:lpstr>
      <vt:lpstr>河南郑州2006</vt:lpstr>
      <vt:lpstr>河南郑州2007</vt:lpstr>
      <vt:lpstr>河南郑州2008</vt:lpstr>
      <vt:lpstr>河南郑州2009</vt:lpstr>
      <vt:lpstr>河南郑州2010</vt:lpstr>
      <vt:lpstr>河南郑州2011</vt:lpstr>
      <vt:lpstr>河南郑州2012</vt:lpstr>
      <vt:lpstr>河南郑州2013</vt:lpstr>
      <vt:lpstr>河南郑州2014</vt:lpstr>
      <vt:lpstr>河南郑州2015</vt:lpstr>
      <vt:lpstr>河南周口2004</vt:lpstr>
      <vt:lpstr>河南周口2009</vt:lpstr>
      <vt:lpstr>河南周口2010</vt:lpstr>
      <vt:lpstr>河南周口2011</vt:lpstr>
      <vt:lpstr>河南周口2013</vt:lpstr>
      <vt:lpstr>河南周口2014</vt:lpstr>
      <vt:lpstr>河南驻马店2007</vt:lpstr>
      <vt:lpstr>河南驻马店2008</vt:lpstr>
      <vt:lpstr>河南驻马店2009</vt:lpstr>
      <vt:lpstr>河南驻马店201</vt:lpstr>
      <vt:lpstr>河南驻马店2010</vt:lpstr>
      <vt:lpstr>河南驻马店2011</vt:lpstr>
      <vt:lpstr>河南驻马店2012</vt:lpstr>
      <vt:lpstr>河南驻马店2013</vt:lpstr>
      <vt:lpstr>河南驻马店2014</vt:lpstr>
      <vt:lpstr>河南驻马店2015</vt:lpstr>
      <vt:lpstr>河南平顶山201</vt:lpstr>
      <vt:lpstr>河南安阳2001</vt:lpstr>
      <vt:lpstr>河南安阳2003</vt:lpstr>
      <vt:lpstr>河南安阳2004</vt:lpstr>
      <vt:lpstr>河南安阳2007</vt:lpstr>
      <vt:lpstr>河南安阳2008</vt:lpstr>
      <vt:lpstr>河南安阳2009</vt:lpstr>
      <vt:lpstr>河南安阳2011</vt:lpstr>
      <vt:lpstr>河南安阳2012</vt:lpstr>
      <vt:lpstr>河南安阳2013</vt:lpstr>
      <vt:lpstr>河南安阳2014</vt:lpstr>
      <vt:lpstr>河南安阳2015</vt:lpstr>
      <vt:lpstr>河南鹤壁2015</vt:lpstr>
      <vt:lpstr>河南济源2001</vt:lpstr>
      <vt:lpstr>河南济源2002</vt:lpstr>
      <vt:lpstr>河南济源2003</vt:lpstr>
      <vt:lpstr>河南济源2005</vt:lpstr>
      <vt:lpstr>河南济源2006</vt:lpstr>
      <vt:lpstr>河南济源2007</vt:lpstr>
      <vt:lpstr>河南济源2009</vt:lpstr>
      <vt:lpstr>河南济源2010</vt:lpstr>
      <vt:lpstr>河南开封2000</vt:lpstr>
      <vt:lpstr>河南开封2008</vt:lpstr>
      <vt:lpstr>河南平顶山200</vt:lpstr>
      <vt:lpstr>河南濮阳2015</vt:lpstr>
      <vt:lpstr>河南三门峡200</vt:lpstr>
      <vt:lpstr>河南三门峡201</vt:lpstr>
      <vt:lpstr>河南商丘2000</vt:lpstr>
      <vt:lpstr>河南商丘2004</vt:lpstr>
      <vt:lpstr>河南商丘2008</vt:lpstr>
      <vt:lpstr>河南新乡2012</vt:lpstr>
      <vt:lpstr>河南新乡2014</vt:lpstr>
      <vt:lpstr>河南新乡2015</vt:lpstr>
      <vt:lpstr>河南信阳2006</vt:lpstr>
      <vt:lpstr>河南周口2002</vt:lpstr>
      <vt:lpstr>河南周口2003</vt:lpstr>
      <vt:lpstr>河南周口2005</vt:lpstr>
      <vt:lpstr>河南周口2006</vt:lpstr>
      <vt:lpstr>河南周口2007</vt:lpstr>
      <vt:lpstr>河南周口2008</vt:lpstr>
      <vt:lpstr>河南周口2015</vt:lpstr>
      <vt:lpstr>河南驻马店200</vt:lpstr>
      <vt:lpstr>河南南阳2008</vt:lpstr>
      <vt:lpstr>河南南阳2015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Yuli SHAN</dc:creator>
  <cp:lastModifiedBy>Zhang Luping</cp:lastModifiedBy>
  <dcterms:created xsi:type="dcterms:W3CDTF">2015-12-05T20:58:00Z</dcterms:created>
  <dcterms:modified xsi:type="dcterms:W3CDTF">2018-07-21T16:22:59Z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2052-10.1.0.7224</vt:lpwstr>
  </property>
</Properties>
</file>